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C:\Users\rimga\Desktop\Chorus\Ardeola\Pasiūlymas\Vokas2\"/>
    </mc:Choice>
  </mc:AlternateContent>
  <xr:revisionPtr revIDLastSave="0" documentId="13_ncr:1_{2DAD179C-296D-453F-9B5A-10E12A0B663D}" xr6:coauthVersionLast="45" xr6:coauthVersionMax="45" xr10:uidLastSave="{00000000-0000-0000-0000-000000000000}"/>
  <bookViews>
    <workbookView xWindow="-120" yWindow="-120" windowWidth="29040" windowHeight="17640" xr2:uid="{00000000-000D-0000-FFFF-FFFF00000000}"/>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6" i="1" l="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L120" i="1" l="1"/>
  <c r="M120" i="1" s="1"/>
  <c r="L121" i="1"/>
  <c r="M121" i="1" s="1"/>
  <c r="L122" i="1"/>
  <c r="M122" i="1" s="1"/>
  <c r="L123" i="1"/>
  <c r="M123" i="1" s="1"/>
  <c r="L124" i="1"/>
  <c r="M124" i="1" s="1"/>
  <c r="L125" i="1"/>
  <c r="M125" i="1" s="1"/>
  <c r="L126" i="1"/>
  <c r="M126" i="1" s="1"/>
  <c r="L127" i="1"/>
  <c r="M127" i="1" s="1"/>
  <c r="L128" i="1"/>
  <c r="M128" i="1" s="1"/>
  <c r="L119" i="1"/>
  <c r="M119" i="1" s="1"/>
  <c r="L109" i="1"/>
  <c r="M109" i="1" s="1"/>
  <c r="L110" i="1"/>
  <c r="M110" i="1" s="1"/>
  <c r="L111" i="1"/>
  <c r="M111" i="1" s="1"/>
  <c r="L112" i="1"/>
  <c r="M112" i="1"/>
  <c r="L113" i="1"/>
  <c r="M113" i="1" s="1"/>
  <c r="L114" i="1"/>
  <c r="M114" i="1" s="1"/>
  <c r="L115" i="1"/>
  <c r="M115" i="1" s="1"/>
  <c r="L116" i="1"/>
  <c r="M116" i="1" s="1"/>
  <c r="L117" i="1"/>
  <c r="M117" i="1" s="1"/>
  <c r="L108" i="1"/>
  <c r="M108" i="1" s="1"/>
  <c r="L40" i="1"/>
  <c r="M40" i="1" s="1"/>
  <c r="L41" i="1"/>
  <c r="M41" i="1" s="1"/>
  <c r="N41" i="1" s="1"/>
  <c r="L42" i="1"/>
  <c r="M42" i="1"/>
  <c r="N42" i="1" s="1"/>
  <c r="L43" i="1"/>
  <c r="M43" i="1" s="1"/>
  <c r="N43" i="1" s="1"/>
  <c r="L44" i="1"/>
  <c r="M44" i="1" s="1"/>
  <c r="N44" i="1" s="1"/>
  <c r="L45" i="1"/>
  <c r="M45" i="1" s="1"/>
  <c r="N45" i="1" s="1"/>
  <c r="L46" i="1"/>
  <c r="M46" i="1" s="1"/>
  <c r="N46" i="1" s="1"/>
  <c r="L47" i="1"/>
  <c r="M47" i="1" s="1"/>
  <c r="N47" i="1" s="1"/>
  <c r="L48" i="1"/>
  <c r="M48" i="1" s="1"/>
  <c r="N48" i="1" s="1"/>
  <c r="L49" i="1"/>
  <c r="M49" i="1"/>
  <c r="N49" i="1" s="1"/>
  <c r="L50" i="1"/>
  <c r="M50" i="1" s="1"/>
  <c r="N50" i="1" s="1"/>
  <c r="L51" i="1"/>
  <c r="M51" i="1" s="1"/>
  <c r="N51" i="1" s="1"/>
  <c r="L52" i="1"/>
  <c r="M52" i="1" s="1"/>
  <c r="N52" i="1" s="1"/>
  <c r="L53" i="1"/>
  <c r="M53" i="1" s="1"/>
  <c r="N53" i="1" s="1"/>
  <c r="L54" i="1"/>
  <c r="M54" i="1" s="1"/>
  <c r="N54" i="1" s="1"/>
  <c r="L55" i="1"/>
  <c r="M55" i="1" s="1"/>
  <c r="N55" i="1" s="1"/>
  <c r="L56" i="1"/>
  <c r="M56" i="1" s="1"/>
  <c r="N56" i="1" s="1"/>
  <c r="L57" i="1"/>
  <c r="M57" i="1" s="1"/>
  <c r="N57" i="1" s="1"/>
  <c r="L58" i="1"/>
  <c r="M58" i="1" s="1"/>
  <c r="N58" i="1" s="1"/>
  <c r="L59" i="1"/>
  <c r="M59" i="1" s="1"/>
  <c r="N59" i="1" s="1"/>
  <c r="L60" i="1"/>
  <c r="M60" i="1" s="1"/>
  <c r="N60" i="1" s="1"/>
  <c r="L61" i="1"/>
  <c r="M61" i="1" s="1"/>
  <c r="N61" i="1" s="1"/>
  <c r="L62" i="1"/>
  <c r="M62" i="1" s="1"/>
  <c r="N62" i="1" s="1"/>
  <c r="L63" i="1"/>
  <c r="M63" i="1" s="1"/>
  <c r="N63" i="1" s="1"/>
  <c r="L64" i="1"/>
  <c r="M64" i="1" s="1"/>
  <c r="N64" i="1" s="1"/>
  <c r="L65" i="1"/>
  <c r="M65" i="1" s="1"/>
  <c r="L66" i="1"/>
  <c r="M66" i="1" s="1"/>
  <c r="L67" i="1"/>
  <c r="M67" i="1" s="1"/>
  <c r="N67" i="1" s="1"/>
  <c r="L68" i="1"/>
  <c r="M68" i="1" s="1"/>
  <c r="N68" i="1" s="1"/>
  <c r="L69" i="1"/>
  <c r="M69" i="1" s="1"/>
  <c r="N69" i="1" s="1"/>
  <c r="L70" i="1"/>
  <c r="M70" i="1" s="1"/>
  <c r="N70" i="1" s="1"/>
  <c r="L71" i="1"/>
  <c r="M71" i="1"/>
  <c r="N71" i="1" s="1"/>
  <c r="L72" i="1"/>
  <c r="M72" i="1" s="1"/>
  <c r="N72" i="1" s="1"/>
  <c r="L73" i="1"/>
  <c r="M73" i="1"/>
  <c r="N73" i="1" s="1"/>
  <c r="L74" i="1"/>
  <c r="M74" i="1"/>
  <c r="N74" i="1" s="1"/>
  <c r="L75" i="1"/>
  <c r="M75" i="1" s="1"/>
  <c r="N75" i="1" s="1"/>
  <c r="L76" i="1"/>
  <c r="M76" i="1" s="1"/>
  <c r="N76" i="1" s="1"/>
  <c r="L77" i="1"/>
  <c r="M77" i="1" s="1"/>
  <c r="N77" i="1" s="1"/>
  <c r="L78" i="1"/>
  <c r="M78" i="1" s="1"/>
  <c r="N78" i="1" s="1"/>
  <c r="L79" i="1"/>
  <c r="M79" i="1"/>
  <c r="N79" i="1" s="1"/>
  <c r="L80" i="1"/>
  <c r="M80" i="1" s="1"/>
  <c r="N80" i="1" s="1"/>
  <c r="L81" i="1"/>
  <c r="M81" i="1"/>
  <c r="N81" i="1" s="1"/>
  <c r="L82" i="1"/>
  <c r="M82" i="1"/>
  <c r="N82" i="1" s="1"/>
  <c r="L83" i="1"/>
  <c r="M83" i="1" s="1"/>
  <c r="N83" i="1" s="1"/>
  <c r="L84" i="1"/>
  <c r="M84" i="1" s="1"/>
  <c r="N84" i="1" s="1"/>
  <c r="L85" i="1"/>
  <c r="M85" i="1" s="1"/>
  <c r="N85" i="1" s="1"/>
  <c r="L86" i="1"/>
  <c r="M86" i="1" s="1"/>
  <c r="N86" i="1" s="1"/>
  <c r="L87" i="1"/>
  <c r="M87" i="1" s="1"/>
  <c r="N87" i="1" s="1"/>
  <c r="L88" i="1"/>
  <c r="M88" i="1" s="1"/>
  <c r="N88" i="1" s="1"/>
  <c r="L89" i="1"/>
  <c r="M89" i="1" s="1"/>
  <c r="N89" i="1" s="1"/>
  <c r="L90" i="1"/>
  <c r="M90" i="1" s="1"/>
  <c r="N90" i="1" s="1"/>
  <c r="L91" i="1"/>
  <c r="M91" i="1" s="1"/>
  <c r="N91" i="1" s="1"/>
  <c r="L92" i="1"/>
  <c r="M92" i="1" s="1"/>
  <c r="N92" i="1" s="1"/>
  <c r="L93" i="1"/>
  <c r="M93" i="1" s="1"/>
  <c r="N93" i="1" s="1"/>
  <c r="L94" i="1"/>
  <c r="M94" i="1" s="1"/>
  <c r="N94" i="1" s="1"/>
  <c r="L95" i="1"/>
  <c r="M95" i="1" s="1"/>
  <c r="N95" i="1" s="1"/>
  <c r="L96" i="1"/>
  <c r="M96" i="1" s="1"/>
  <c r="N96" i="1" s="1"/>
  <c r="L97" i="1"/>
  <c r="M97" i="1"/>
  <c r="N97" i="1" s="1"/>
  <c r="L98" i="1"/>
  <c r="M98" i="1"/>
  <c r="N98" i="1" s="1"/>
  <c r="L99" i="1"/>
  <c r="M99" i="1" s="1"/>
  <c r="N99" i="1" s="1"/>
  <c r="L100" i="1"/>
  <c r="M100" i="1"/>
  <c r="N100" i="1" s="1"/>
  <c r="L101" i="1"/>
  <c r="M101" i="1" s="1"/>
  <c r="N101" i="1" s="1"/>
  <c r="L102" i="1"/>
  <c r="M102" i="1" s="1"/>
  <c r="N102" i="1" s="1"/>
  <c r="L103" i="1"/>
  <c r="M103" i="1"/>
  <c r="N103" i="1" s="1"/>
  <c r="L104" i="1"/>
  <c r="M104" i="1" s="1"/>
  <c r="N104" i="1" s="1"/>
  <c r="L105" i="1"/>
  <c r="M105" i="1" s="1"/>
  <c r="N105" i="1" s="1"/>
  <c r="L106" i="1"/>
  <c r="M106" i="1"/>
  <c r="N106" i="1" s="1"/>
  <c r="L39" i="1"/>
  <c r="M39" i="1" s="1"/>
  <c r="N39" i="1" l="1"/>
  <c r="M129" i="1"/>
  <c r="N40" i="1"/>
  <c r="M130" i="1"/>
  <c r="N66" i="1"/>
  <c r="M133" i="1"/>
  <c r="M132" i="1"/>
  <c r="N65" i="1"/>
  <c r="M134" i="1" l="1"/>
  <c r="M131" i="1"/>
  <c r="M135" i="1" l="1"/>
</calcChain>
</file>

<file path=xl/sharedStrings.xml><?xml version="1.0" encoding="utf-8"?>
<sst xmlns="http://schemas.openxmlformats.org/spreadsheetml/2006/main" count="533" uniqueCount="275">
  <si>
    <t xml:space="preserve">Eil. Nr. </t>
  </si>
  <si>
    <t>Analitės statusas</t>
  </si>
  <si>
    <r>
      <t xml:space="preserve">Maksimalus pacientų mėginių tyrimų skaičius per </t>
    </r>
    <r>
      <rPr>
        <sz val="9"/>
        <rFont val="Times New Roman"/>
        <family val="1"/>
        <charset val="186"/>
      </rPr>
      <t>60 mėn.</t>
    </r>
  </si>
  <si>
    <t>Maksimalus tyrimų skaičius per 60   mėn. kokybės kontrolei (vidinei ir išorinei)</t>
  </si>
  <si>
    <t>Kalibracijos procedūrai skirtas tyrimų skaičius (jei nenurodyta, įrašo tiekėjas pagal gamintojo dokumentaciją)</t>
  </si>
  <si>
    <t>Reagentų ir priemonių kiekis 
(ml.arba vnt.) nurodytam tyrimų skaičiui</t>
  </si>
  <si>
    <t>Siūloma pakuotė</t>
  </si>
  <si>
    <t>Pakuočių kiekis bendram (pacientų, kontrolių, kalibravimo procedūroms) tyrimų skaičiui (60  mėn.)</t>
  </si>
  <si>
    <t>Siūlomos pakuotės kaina Eur  
be PVM</t>
  </si>
  <si>
    <t>PVM tarifas</t>
  </si>
  <si>
    <t>Siūlomos pakuotės kaina Eur  
su PVM</t>
  </si>
  <si>
    <t>Gamintojas, 
komercinis 
prekės 
pavadinimas, katalogo numeris</t>
  </si>
  <si>
    <t>1.1.</t>
  </si>
  <si>
    <t xml:space="preserve">Mycoplasma pneumoniae IgM antikūnai </t>
  </si>
  <si>
    <t>Privaloma</t>
  </si>
  <si>
    <t>1.2</t>
  </si>
  <si>
    <t>2.1</t>
  </si>
  <si>
    <t>Mycoplasma pneumoniae IgG antikūnai</t>
  </si>
  <si>
    <t>2.2</t>
  </si>
  <si>
    <t xml:space="preserve">Mycoplasma pneumoniae IgG antikūnai </t>
  </si>
  <si>
    <t>3.1</t>
  </si>
  <si>
    <t>Chlamydia pneumoniae IgM antikūnai</t>
  </si>
  <si>
    <t>3.2</t>
  </si>
  <si>
    <t>4.1</t>
  </si>
  <si>
    <t>Chlamydia pneumoniae IgG antikūnai</t>
  </si>
  <si>
    <t>4.2</t>
  </si>
  <si>
    <t>5.1</t>
  </si>
  <si>
    <t>Citomegaloviruso IgG antikūnai</t>
  </si>
  <si>
    <t>5.2</t>
  </si>
  <si>
    <t>6.1</t>
  </si>
  <si>
    <t>Citomegaloviruso IgM antikūnai</t>
  </si>
  <si>
    <t>6.2</t>
  </si>
  <si>
    <t>Citomegaloviruso IgG antik8nai</t>
  </si>
  <si>
    <t>7.1</t>
  </si>
  <si>
    <t>7.2</t>
  </si>
  <si>
    <t>8.1</t>
  </si>
  <si>
    <t xml:space="preserve">IgA antikūnai prieš audinių transgliutaminazę </t>
  </si>
  <si>
    <t>8.2</t>
  </si>
  <si>
    <t>IgA antikūnai prieš audinių transgliutaminazę</t>
  </si>
  <si>
    <t>9.1</t>
  </si>
  <si>
    <t xml:space="preserve"> IgG antikūnai prieš audinių transgliutaminazę</t>
  </si>
  <si>
    <t>9.2</t>
  </si>
  <si>
    <t>10.1</t>
  </si>
  <si>
    <t>Antikūnai prieš tyroido peroksidazę (anti -TPO)</t>
  </si>
  <si>
    <t>10.2</t>
  </si>
  <si>
    <t xml:space="preserve">Antikūnai prieš tyroido peroksidazę (anti -TPO) </t>
  </si>
  <si>
    <t>11.1</t>
  </si>
  <si>
    <t xml:space="preserve">IgG antikūnai prieš Epstein-Barr viruso virusinį kapsidės antigeną (VCA) </t>
  </si>
  <si>
    <t>11.2</t>
  </si>
  <si>
    <t>12.1</t>
  </si>
  <si>
    <t xml:space="preserve">IgM antikūnai prieš Epstein-Barr viruso virusinį kapsidės antigeną (VCA) </t>
  </si>
  <si>
    <t>12.2</t>
  </si>
  <si>
    <t>13.1</t>
  </si>
  <si>
    <t xml:space="preserve"> Antikūnai prieš ciklinį citrulininį peptidą (Anti- CCP)</t>
  </si>
  <si>
    <t>13.2</t>
  </si>
  <si>
    <t>14.1</t>
  </si>
  <si>
    <t>SARS-CoV-2 IgG antikūnai</t>
  </si>
  <si>
    <t>Papildoma</t>
  </si>
  <si>
    <t>14.2</t>
  </si>
  <si>
    <t>15.1</t>
  </si>
  <si>
    <t>SARS-CoV-2 IgM antikūnai</t>
  </si>
  <si>
    <t>15.2</t>
  </si>
  <si>
    <t>16.1</t>
  </si>
  <si>
    <t>Herpes simplex (1+2) IgM antikūnai</t>
  </si>
  <si>
    <t>16.2</t>
  </si>
  <si>
    <t>17.1</t>
  </si>
  <si>
    <t>Herpes simplex (1+2) IgG antikūnai</t>
  </si>
  <si>
    <t>17.2</t>
  </si>
  <si>
    <t>18.1</t>
  </si>
  <si>
    <t>Atrankinis sifilio (Treponema pallidum) antikūnų tyrimas</t>
  </si>
  <si>
    <t>18.2</t>
  </si>
  <si>
    <t>19.1</t>
  </si>
  <si>
    <t>Treponema pallidum IgM antikūnai</t>
  </si>
  <si>
    <t>19.2</t>
  </si>
  <si>
    <t>20.1</t>
  </si>
  <si>
    <t>Treponema pallidum IgG antikūnai</t>
  </si>
  <si>
    <t>20.2</t>
  </si>
  <si>
    <t>21.1</t>
  </si>
  <si>
    <t>H.pylori IgA antikūnai</t>
  </si>
  <si>
    <t>21.2</t>
  </si>
  <si>
    <t>22.1</t>
  </si>
  <si>
    <t>H.pylori IgG antikūnai</t>
  </si>
  <si>
    <t>22.2</t>
  </si>
  <si>
    <t>23.1</t>
  </si>
  <si>
    <t xml:space="preserve">IgG antikūnai prieš dvigrandę DNR (dsDNR) </t>
  </si>
  <si>
    <t>23.2</t>
  </si>
  <si>
    <t>24.1</t>
  </si>
  <si>
    <t xml:space="preserve"> IgM antikūnai prieš dvigrandę DNR (dsDNR) </t>
  </si>
  <si>
    <t>24.2</t>
  </si>
  <si>
    <t xml:space="preserve"> IgM antikūnai prieš dvigrandę DNR (dsDNR)</t>
  </si>
  <si>
    <t>25.1</t>
  </si>
  <si>
    <t>IgG antikūnai  prieš kardiolipino-β2-glikoproteino I kompleksą</t>
  </si>
  <si>
    <t>25.2</t>
  </si>
  <si>
    <t>IgG antikūnai prieš kardiolipino-β2-glikoproteino I kompleksą</t>
  </si>
  <si>
    <t>26.1</t>
  </si>
  <si>
    <t xml:space="preserve"> IgM antikūnai  prieš kardiolipino-β2-glikoproteino I kompleksą</t>
  </si>
  <si>
    <t>26.2</t>
  </si>
  <si>
    <t xml:space="preserve"> IgM antikūnai prieš kardiolipino-β2-glikoproteino I kompleksą</t>
  </si>
  <si>
    <t>27.1</t>
  </si>
  <si>
    <t xml:space="preserve"> IgA antikūnai prieš alfa gliadiną</t>
  </si>
  <si>
    <t>27.2</t>
  </si>
  <si>
    <t>28.1</t>
  </si>
  <si>
    <t xml:space="preserve"> IgG antikūnai prieš alfa gliadiną</t>
  </si>
  <si>
    <t>28.2</t>
  </si>
  <si>
    <t>IgG antikūnai prieš alfa gliadiną</t>
  </si>
  <si>
    <t>29.1</t>
  </si>
  <si>
    <t>29.2</t>
  </si>
  <si>
    <t>30.1</t>
  </si>
  <si>
    <t>30.2</t>
  </si>
  <si>
    <t>31.1</t>
  </si>
  <si>
    <t>Erkinio encefalito IgM antikūnai</t>
  </si>
  <si>
    <t>31.2</t>
  </si>
  <si>
    <t>32.1</t>
  </si>
  <si>
    <t>Erkinio encefalito IgG antikūnai</t>
  </si>
  <si>
    <t>32.2</t>
  </si>
  <si>
    <t>33.1</t>
  </si>
  <si>
    <t>Chlamidia trachomatis IgG  antikūnai</t>
  </si>
  <si>
    <t>33.2</t>
  </si>
  <si>
    <t>34.1</t>
  </si>
  <si>
    <t>Chlamidia trachomatis IgA  antikūnai</t>
  </si>
  <si>
    <t>34.2</t>
  </si>
  <si>
    <t>35.1.</t>
  </si>
  <si>
    <t>35.2</t>
  </si>
  <si>
    <t>Atrankinis ANA-antikūnų prieš branduolio antigenus tyrimas</t>
  </si>
  <si>
    <t>Būtina</t>
  </si>
  <si>
    <t>Techninės charakteristikos reikalavimas</t>
  </si>
  <si>
    <t>Atrankinis ANA-antikūnių prieš branduolio antigenus tyrimas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</si>
  <si>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</si>
  <si>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</si>
  <si>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(Adresatas (perkančioji organizacija))</t>
  </si>
  <si>
    <t>PASIŪLYMAS</t>
  </si>
  <si>
    <t>(Data)</t>
  </si>
  <si>
    <t>(Sudarymo vieta)</t>
  </si>
  <si>
    <t xml:space="preserve">                                                                                                                                                                        Atviro konkurso pirkimo sąlygų</t>
  </si>
  <si>
    <t xml:space="preserve">SU JO TECHNINE PRIEŽIŪRA) PIRKIMUI </t>
  </si>
  <si>
    <r>
      <t xml:space="preserve">Tiekėjo pavadinimas </t>
    </r>
    <r>
      <rPr>
        <i/>
        <sz val="12"/>
        <color theme="1"/>
        <rFont val="Times New Roman"/>
        <family val="1"/>
        <charset val="186"/>
      </rPr>
      <t>/</t>
    </r>
    <r>
      <rPr>
        <i/>
        <sz val="10"/>
        <color theme="1"/>
        <rFont val="Times New Roman"/>
        <family val="1"/>
        <charset val="186"/>
      </rPr>
      <t>(jeigu dalyvauja ūkio subjektų grupė, nurodyti: - jungtinės veiklos sutarties pagrindu veikianti ūkio subjektų grupė, sudaryta iš (nurodyti, iš kokių ūkio subjektų sudaryta); nurodyti visų šių subjektų pavadinimus) atstovaujama atsakingojo partnerio (nurodyti atsakingojo partnerio pavadinimą)</t>
    </r>
  </si>
  <si>
    <t>Reagentų ir eksploatacini ų medžiagų reikalingų vienam (1) tyrimui atlikti, kaina, Eur su PVM</t>
  </si>
  <si>
    <t>Privalomų tyrimų pasiūlymo kaina (su 5 % PVM) :</t>
  </si>
  <si>
    <t>Privalomų tyrimų pasiūlymo kaina (su 21 % PVM) :</t>
  </si>
  <si>
    <t>Papildomų tyrimų  pasiūlymo kaina (su 21 % PVM) :</t>
  </si>
  <si>
    <t>B dalis. Kaina</t>
  </si>
  <si>
    <t xml:space="preserve">                                                                                                                                                                                   3 priedas</t>
  </si>
  <si>
    <t>Eil. nr.</t>
  </si>
  <si>
    <r>
      <t xml:space="preserve">         Analizatoriaus techninės charakteristikos           </t>
    </r>
    <r>
      <rPr>
        <i/>
        <sz val="11"/>
        <color indexed="8"/>
        <rFont val="Times New Roman"/>
        <family val="1"/>
        <charset val="186"/>
      </rPr>
      <t>(privalomi reikalavimai)</t>
    </r>
  </si>
  <si>
    <t>Automatizuotas tyrimo atlikimas: reagentų dozavimas, inkubavimo temperatūra ir trukmė, absorbcijos matavimas, rezultatų apskaičiavimas ir pateikimas</t>
  </si>
  <si>
    <t>Analizatorius turi turėti dvikryptę sąsają  sujungimui į įstaigos laboratorinę informacinę sistemą (paciento duomenų ir rezultatų pateikimui)</t>
  </si>
  <si>
    <t>Analizatorius turi turėti brūkšninių kodų skaitytuvą pacientų duomenų įvedimui</t>
  </si>
  <si>
    <t>Analizatorius turi nuskaityti tyrimams naudojamų reagentų brūkšninius kodus, juos identifikuoti bei automatiškai atlikti tyrimą pagal gamintojo nustatytą protokolą</t>
  </si>
  <si>
    <t>Rezultatų pateikimas. Kokybinis tyrimas: santykis OD (optinio tankio) ir ribinės (cut-off)  reikšmės, pusiau kiekybinis tyrimas (absorbcijos vienetų priskyrimas antikūnių titro diagnostiniam diapazonui)</t>
  </si>
  <si>
    <t>Analizatoriumi vienu metu turi būti galima ištirti ne mažiau kaip 30 pacientų mėginių</t>
  </si>
  <si>
    <t>2 lentelė</t>
  </si>
  <si>
    <t xml:space="preserve">                                            1 lentelė </t>
  </si>
  <si>
    <t xml:space="preserve">Kartu su pasiūlymu pateikiamos naujausios reagentų naudojimo instrukcijos lietuvių ir originalo kalbomis. </t>
  </si>
  <si>
    <t xml:space="preserve">Tyrimo reagentus ir eksploatacines medžiagas, reikalingas tiksliniam tyrimui atlikti, tiekėjai privalo nurodyti patys, užpildydami lentelę ir būtinai nurodydami visą spektrą reagentų ir eksploatacinių medžiagų, užtikrinančių kokybišką tyrimo atlikimą. </t>
  </si>
  <si>
    <t>Tyrimams, kur nenaudojami reagentai ar eksploatacinės medžiagos, nurodoma 0 (nulis).</t>
  </si>
  <si>
    <t>Visi siūlomi reagentai ir eksploatacinės medžiagos turi būti originalios, tinkamos darbui siūlomai įrangai (kaip įrodymas pateikiamas gamintojo patvirtinimas), paženklintos CE arba lygiaverčiu ženklu.</t>
  </si>
  <si>
    <t xml:space="preserve">Reagentai turi turėti brūkšninius kodus. </t>
  </si>
  <si>
    <t xml:space="preserve">LABORATORIJOS REAGENTŲ IR PAGALBINIŲ PRIEMONIŲ, SKIRTŲ SEROLOGINIŲ TYRIMŲ ATLIKIMUI </t>
  </si>
  <si>
    <t>Papildomų tyrimų  pasiūlymo kaina (su 5 % PVM) :</t>
  </si>
  <si>
    <t xml:space="preserve">Viso prašomo kiekio suma Eur su PVM 60 mėn. </t>
  </si>
  <si>
    <t xml:space="preserve">Bendra privalomų tyrimų pasiūlymo kaina (su 5 % ir 21 % PVM): </t>
  </si>
  <si>
    <t>Bendra papildomų tyrimų pasiūlymo kaina (su 5 % ir 21 % PVM):</t>
  </si>
  <si>
    <t>Bendra pasiūlymo kaina:</t>
  </si>
  <si>
    <t>Reagentų ir eksploatacinių medžiagų pirkimas kartu su įrangos ( analizatoriaus) įsigijimu 5 metams panaudos būdu bei techninės priežiūros įrangos panaudos laikotarpiu užtikrinimas</t>
  </si>
  <si>
    <t>Siūlomas analizatorius bei tyrimų atlikimui naudojami regentai turi būti sertifikuoti ir pažymėti CE IVD ženklu pagal EK direktyvą  98/79/EC arba lygiaverčiu ženklu</t>
  </si>
  <si>
    <t>Analizatoriaus naudojami reagentų rinkiniai turi būti pritaikyti pavienių tyrimų atlikimui:  imunofermentinės reakcijos reagentai pateikiami atskiroje tyrimo diagnostinėje kasetėje arba  siūlomas lygiavertis sprendimas. Rinkinių sudėtyje taip pat yra kalibravimo tirpalai ir vidinės teigiamos kontrolės, reikalingos nurodytam tyrimų skaičiui atlikti</t>
  </si>
  <si>
    <t>Prietaisas turi būti ne didesnis nei:                                   75 (±5) x 65 (±5) x 60 (±5) cm (plotis, aukštis, gylis). Reikalaujami matmenys reikalingi tam, kad patalpinti  analizatorių į numatytą vietą laboratorijoje</t>
  </si>
  <si>
    <t>Pasiūlymas galioja iki 2020-____________.</t>
  </si>
  <si>
    <t xml:space="preserve">                                                (nurodyti)</t>
  </si>
  <si>
    <t>Jei tiekėjas nenurodo pasiūlymo galiojimo termino, laikoma, kad pasiūlymas galioja iki termino, nustatyto pirkimo dokumentuose.</t>
  </si>
  <si>
    <t>(Tiekėjo arba jo įgalioto asmens pareigų pavadinimas)</t>
  </si>
  <si>
    <t>(Parašas)</t>
  </si>
  <si>
    <t>(Vardas ir pavardė)</t>
  </si>
  <si>
    <t xml:space="preserve">(ĮSKAITANT ANALIZATORIAUS PANAUDĄ </t>
  </si>
  <si>
    <t xml:space="preserve">Analizatorius siūlomas panaudai turi atitikti privalomuosius reikalavimus, kurie pateikti 1 lentelėje. </t>
  </si>
  <si>
    <t>Mūsų pasiūlymo B dalyje yra nurodyta pasiūlymo A dalyje laboratorijos reagentų, skirtų serologinių tyrimų atlikimui (įskaitant analizatoriaus panaudą su jo technine priežiūra) kainos. Siūlome tokias kainas:</t>
  </si>
  <si>
    <t xml:space="preserve">                                                       Diagnostiniai reagentai, kontrolinės medžiagos, papildomos priemonės tyrimams: </t>
  </si>
  <si>
    <t>Tyrimų / diagnostinių reagentų, papildomų tyrimo priemonių pavadinimas</t>
  </si>
  <si>
    <r>
      <t>Imunofermentinio analizatoriaus (1 vnt.) techninė specifikacija                           (</t>
    </r>
    <r>
      <rPr>
        <b/>
        <i/>
        <sz val="12"/>
        <color indexed="8"/>
        <rFont val="Times New Roman"/>
        <family val="1"/>
        <charset val="186"/>
      </rPr>
      <t>privalomi reikalavimai)</t>
    </r>
  </si>
  <si>
    <t xml:space="preserve">Siūlomo analizatoriaus pavadinimas, tipas / modelis, gamintojas, pagaminimo metai </t>
  </si>
  <si>
    <r>
      <t>Analizatoriaus apibūdinimas: imunofermentinis analizatorius, skirtas serologinei diagnostikai</t>
    </r>
    <r>
      <rPr>
        <sz val="12"/>
        <rFont val="Times New Roman"/>
        <family val="1"/>
        <charset val="186"/>
      </rPr>
      <t xml:space="preserve"> ELISA</t>
    </r>
    <r>
      <rPr>
        <sz val="12"/>
        <color indexed="8"/>
        <rFont val="Times New Roman"/>
        <family val="1"/>
        <charset val="186"/>
      </rPr>
      <t xml:space="preserve"> metodu</t>
    </r>
  </si>
  <si>
    <t>Analizatorius privalo būti pagamintas ne seniau nei prieš 3 metus</t>
  </si>
  <si>
    <t>Reagentų galiojimo terminas turi būti ne trumpesnis kaip 6 mėnesiai nuo pristatymo dienos.</t>
  </si>
  <si>
    <t>Borreliozės (Laimo ligos)  IgG antikūnai</t>
  </si>
  <si>
    <t>Borreliozės (Laimo ligos)  IgM antikūnai</t>
  </si>
  <si>
    <t>Papildomos priemonės, reikalingos siūlomam privalomų tyrimų skaičiui atlikti: plovimo, nukenksminimo tirpalai ir kt. (išvardinti kiekvieną reikalingą priemonę)</t>
  </si>
  <si>
    <t>Papildomos priemonės, reikalingos siūlomam papildomų tyrimų skaičiui atlikti: plovimo, nukenksminimo tirpalai ir kt. (išvardinti kiekvieną reikalingą priemonę)</t>
  </si>
  <si>
    <t>35.1.1</t>
  </si>
  <si>
    <t>Plovimo buferis infekcinių ligų tyrimams</t>
  </si>
  <si>
    <t>35.1.2</t>
  </si>
  <si>
    <t>35.1.3</t>
  </si>
  <si>
    <t>Plovimo buferis autoimuninių ligų tyrimams</t>
  </si>
  <si>
    <t>35.1.4</t>
  </si>
  <si>
    <t>35.1.5</t>
  </si>
  <si>
    <t>Valymo tirpalas</t>
  </si>
  <si>
    <t>35.1.6</t>
  </si>
  <si>
    <t>35.1.7</t>
  </si>
  <si>
    <t>Dezinfekavimo tirplas</t>
  </si>
  <si>
    <t>35.1.8</t>
  </si>
  <si>
    <t>35.1.9</t>
  </si>
  <si>
    <t>Terminis popierius</t>
  </si>
  <si>
    <t>35.1.10</t>
  </si>
  <si>
    <t>35.2.1</t>
  </si>
  <si>
    <t>35.2.2</t>
  </si>
  <si>
    <t>35.2.3</t>
  </si>
  <si>
    <t>35.2.4</t>
  </si>
  <si>
    <t>35.2.5</t>
  </si>
  <si>
    <t>35.2.6</t>
  </si>
  <si>
    <t>35.2.7</t>
  </si>
  <si>
    <t>35.2.8</t>
  </si>
  <si>
    <t>35.2.9</t>
  </si>
  <si>
    <t>35.2.10</t>
  </si>
  <si>
    <t>400 ml</t>
  </si>
  <si>
    <t>80 ml</t>
  </si>
  <si>
    <t>20 ml</t>
  </si>
  <si>
    <t>4 vnt.</t>
  </si>
  <si>
    <t>DIESSE Diagnostica Senese S.p.A., CHORUS MYCOPLASMA PNEUMONIAE IgM, 81035</t>
  </si>
  <si>
    <t>DIESSE Diagnostica Senese S.p.A.,CHORUS MYCOPLASMA PNEUMONIAE IgG, 81034</t>
  </si>
  <si>
    <t>DIESSE Diagnostica Senese S.p.A.,CHORUS CHLAMYDOPHILA PNEUMONIAE IgM, 81251</t>
  </si>
  <si>
    <t>DIESSE Diagnostica Senese S.p.A.,CHORUS CHLAMYDOPHILA PNEUMONIAE IgG, 81250</t>
  </si>
  <si>
    <t>DIESSE Diagnostica Senese S.p.A.,CHORUS CYTOMEGALOVIRUS IgG, 81010</t>
  </si>
  <si>
    <t>DIESSE Diagnostica Senese S.p.A.,CHORUS CYTOMEGALOVIRUS IgM, 81011</t>
  </si>
  <si>
    <t>DIESSE Diagnostica Senese S.p.A.,CHORUS ANA-8, 86010</t>
  </si>
  <si>
    <t>DIESSE Diagnostica Senese S.p.A.,CHORUS tTg-A, 86058</t>
  </si>
  <si>
    <t>DIESSE Diagnostica Senese S.p.A.,CHORUS tTg-G, 86060</t>
  </si>
  <si>
    <t>DIESSE Diagnostica Senese S.p.A., CHORUS a-TPO, 86074</t>
  </si>
  <si>
    <t>DIESSE Diagnostica Senese S.p.A., CHORUS ANTI-CCP, 86094</t>
  </si>
  <si>
    <t>DIESSE Diagnostica Senese S.p.A., CHORUS SARS-CoV-2 IgG, 81400</t>
  </si>
  <si>
    <t>DIESSE Diagnostica Senese S.p.A., CHORUS SARS-CoV-2 IgM, 81401</t>
  </si>
  <si>
    <t>DIESSE Diagnostica Senese S.p.A., CHORUS HERPES SIMPLEX 1+2 IgM, 81021</t>
  </si>
  <si>
    <t>DIESSE Diagnostica Senese S.p.A., CHORUS HERPES SIMPLEX 1+2 IgG, 81020</t>
  </si>
  <si>
    <t>DIESSE Diagnostica Senese S.p.A., CHORUS SYPHILIS SCREEN RECOMBINANT, 81100</t>
  </si>
  <si>
    <t>DIESSE Diagnostica Senese S.p.A., CHORUS TREPONEMA IgM, 81051</t>
  </si>
  <si>
    <t>DIESSE Diagnostica Senese S.p.A., CHORUS TREPONEMA IgG, 81050</t>
  </si>
  <si>
    <t>DIESSE Diagnostica Senese S.p.A., CHORUS HELICOBACTER PYLORI IgA, 81062</t>
  </si>
  <si>
    <t>DIESSE Diagnostica Senese S.p.A., CHORUS HELICOBACTER PYLORI IgG, 81060</t>
  </si>
  <si>
    <t>DIESSE Diagnostica Senese S.p.A., CHORUS dsDNA-G, 86032</t>
  </si>
  <si>
    <t>DIESSE Diagnostica Senese S.p.A., CHORUS dsDNA-M, 86034</t>
  </si>
  <si>
    <t>DIESSE Diagnostica Senese S.p.A., CHORUS CARDIOLIPIN-G, 86046</t>
  </si>
  <si>
    <t>DIESSE Diagnostica Senese S.p.A., CHORUS CARDIOLIPIN-M, 86048</t>
  </si>
  <si>
    <t>DIESSE Diagnostica Senese S.p.A., CHORUS GLIADIN-A, 86054</t>
  </si>
  <si>
    <t>DIESSE Diagnostica Senese S.p.A., CHORUS GLIADIN-G, 86056</t>
  </si>
  <si>
    <t>DIESSE Diagnostica Senese S.p.A., CHORUS TICK-BORNE ENCEPHALITIS VIRUS IgM, 81277</t>
  </si>
  <si>
    <t>DIESSE Diagnostica Senese S.p.A., CHORUS TICK-BORNE ENCEPHALITIS VIRUS IgG, 81276</t>
  </si>
  <si>
    <t>DIESSE Diagnostica Senese S.p.A., CHORUS CHLAMYDIA TRACHOMATIS IgG, 81261</t>
  </si>
  <si>
    <t>DIESSE Diagnostica Senese S.p.A., CHORUS CHLAMYDIA TRACHOMATIS IgA, 81262</t>
  </si>
  <si>
    <t>DIESSE Diagnostica Senese S.p.A., CLEANING SOLUTION 2000, 83609</t>
  </si>
  <si>
    <t>2000 ml</t>
  </si>
  <si>
    <t>6800 ml</t>
  </si>
  <si>
    <t>720 ml</t>
  </si>
  <si>
    <t>5760 ml</t>
  </si>
  <si>
    <t>360 ml</t>
  </si>
  <si>
    <t>36 vnt.</t>
  </si>
  <si>
    <t>3200 ml</t>
  </si>
  <si>
    <t>11600 ml</t>
  </si>
  <si>
    <t>960 ml</t>
  </si>
  <si>
    <t>20 vnt.</t>
  </si>
  <si>
    <t>DIESSE Diagnostica Senese S.p.A., CHORUS EPSTEIN BARR VCA IgG, 81055</t>
  </si>
  <si>
    <t>DIESSE Diagnostica Senese S.p.A., CHORUS EPSTEIN BARR VCA IgM II, 81054</t>
  </si>
  <si>
    <t>DIESSE Diagnostica Senese S.p.A., CHORUS BORRELIA IgG, 81046</t>
  </si>
  <si>
    <t>DIESSE Diagnostica Senese S.p.A., CHORUS BORRELIA IgM, 81047</t>
  </si>
  <si>
    <t>DIESSE Diagnostica Senese S.p.A., WASHING BUFFER, 83606</t>
  </si>
  <si>
    <t>DIESSE Diagnostica Senese S.p.A., WASHING BUFFER AUTOIMMUNITY, 86004</t>
  </si>
  <si>
    <t>DIESSE Diagnostica Senese S.p.A., SANITIZING SOLUTION, 83604</t>
  </si>
  <si>
    <t>DIESSE Diagnostica Senese S.p.A., THERMAL PAPER, 83610</t>
  </si>
  <si>
    <t>UAB "Ardeola"</t>
  </si>
  <si>
    <t>VšĮ Centro poliklinika</t>
  </si>
  <si>
    <t>Vilnius</t>
  </si>
  <si>
    <t>2020-10-26 Nr. AR20-1026.508596B</t>
  </si>
  <si>
    <t>4 x 100 ml</t>
  </si>
  <si>
    <t>12 x 20 ml</t>
  </si>
  <si>
    <t>4 x 20 ml</t>
  </si>
  <si>
    <t>Direktorius</t>
  </si>
  <si>
    <t>Valdas</t>
  </si>
  <si>
    <t>Petkevičius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</si>
</sst>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9" x14ac:knownFonts="1">
    <font>
      <sz val="11"/>
      <color theme="1"/>
      <name val="Calibri"/>
      <family val="2"/>
      <charset val="186"/>
      <scheme val="minor"/>
    </font>
    <font>
      <b/>
      <sz val="12"/>
      <color indexed="8"/>
      <name val="Times New Roman"/>
      <family val="1"/>
      <charset val="186"/>
    </font>
    <font>
      <sz val="12"/>
      <color indexed="8"/>
      <name val="Times New Roman"/>
      <family val="1"/>
      <charset val="186"/>
    </font>
    <font>
      <sz val="9"/>
      <color indexed="8"/>
      <name val="Times New Roman"/>
      <family val="1"/>
      <charset val="186"/>
    </font>
    <font>
      <sz val="9"/>
      <name val="Times New Roman"/>
      <family val="1"/>
      <charset val="186"/>
    </font>
    <font>
      <sz val="10"/>
      <color indexed="8"/>
      <name val="Times New Roman"/>
      <family val="1"/>
      <charset val="186"/>
    </font>
    <font>
      <sz val="11"/>
      <color indexed="8"/>
      <name val="Times New Roman"/>
      <family val="1"/>
      <charset val="186"/>
    </font>
    <font>
      <sz val="12"/>
      <name val="Times New Roman"/>
      <family val="1"/>
      <charset val="186"/>
    </font>
    <font>
      <b/>
      <sz val="11"/>
      <color theme="1"/>
      <name val="Times New Roman"/>
      <family val="1"/>
      <charset val="186"/>
    </font>
    <font>
      <b/>
      <sz val="10"/>
      <name val="Times New Roman"/>
      <family val="1"/>
      <charset val="186"/>
    </font>
    <font>
      <b/>
      <sz val="12"/>
      <color theme="1"/>
      <name val="Times New Roman"/>
      <family val="1"/>
      <charset val="186"/>
    </font>
    <font>
      <sz val="11"/>
      <color theme="1"/>
      <name val="Times New Roman"/>
      <family val="1"/>
      <charset val="186"/>
    </font>
    <font>
      <sz val="10"/>
      <color theme="1"/>
      <name val="Times New Roman"/>
      <family val="1"/>
      <charset val="186"/>
    </font>
    <font>
      <sz val="9"/>
      <color rgb="FF000000"/>
      <name val="Times New Roman"/>
      <family val="1"/>
      <charset val="186"/>
    </font>
    <font>
      <b/>
      <sz val="11"/>
      <color theme="1"/>
      <name val="Calibri"/>
      <family val="2"/>
      <charset val="186"/>
      <scheme val="minor"/>
    </font>
    <font>
      <sz val="12"/>
      <color theme="1"/>
      <name val="Times New Roman"/>
      <family val="1"/>
      <charset val="186"/>
    </font>
    <font>
      <i/>
      <sz val="12"/>
      <color theme="1"/>
      <name val="Times New Roman"/>
      <family val="1"/>
      <charset val="186"/>
    </font>
    <font>
      <i/>
      <sz val="10"/>
      <color theme="1"/>
      <name val="Times New Roman"/>
      <family val="1"/>
      <charset val="186"/>
    </font>
    <font>
      <b/>
      <i/>
      <sz val="12"/>
      <color theme="1"/>
      <name val="Times New Roman"/>
      <family val="1"/>
      <charset val="186"/>
    </font>
    <font>
      <u/>
      <sz val="12"/>
      <color indexed="8"/>
      <name val="Times New Roman"/>
      <family val="1"/>
      <charset val="186"/>
    </font>
    <font>
      <i/>
      <sz val="11"/>
      <color theme="1"/>
      <name val="Calibri"/>
      <family val="2"/>
      <charset val="186"/>
      <scheme val="minor"/>
    </font>
    <font>
      <b/>
      <sz val="9"/>
      <name val="Times New Roman"/>
      <family val="1"/>
      <charset val="186"/>
    </font>
    <font>
      <b/>
      <sz val="12"/>
      <name val="Times New Roman"/>
      <family val="1"/>
      <charset val="186"/>
    </font>
    <font>
      <sz val="11"/>
      <name val="Calibri"/>
      <family val="2"/>
      <charset val="186"/>
      <scheme val="minor"/>
    </font>
    <font>
      <i/>
      <sz val="11"/>
      <color indexed="8"/>
      <name val="Times New Roman"/>
      <family val="1"/>
      <charset val="186"/>
    </font>
    <font>
      <b/>
      <i/>
      <sz val="12"/>
      <color indexed="8"/>
      <name val="Times New Roman"/>
      <family val="1"/>
      <charset val="186"/>
    </font>
    <font>
      <b/>
      <sz val="9"/>
      <color theme="1"/>
      <name val="Times New Roman"/>
      <family val="1"/>
      <charset val="186"/>
    </font>
    <font>
      <sz val="12"/>
      <color theme="1"/>
      <name val="Times New Roman"/>
      <family val="1"/>
    </font>
    <font>
      <sz val="12"/>
      <color theme="1"/>
      <name val="Calibri"/>
      <family val="2"/>
      <charset val="186"/>
      <scheme val="minor"/>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bottom style="thin">
        <color indexed="8"/>
      </bottom>
      <diagonal/>
    </border>
    <border>
      <left style="thin">
        <color indexed="8"/>
      </left>
      <right/>
      <top style="thin">
        <color indexed="8"/>
      </top>
      <bottom/>
      <diagonal/>
    </border>
    <border>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45">
    <xf numFmtId="0" fontId="0" fillId="0" borderId="0" xfId="0"/>
    <xf numFmtId="0" fontId="3" fillId="0" borderId="0" xfId="0" applyFont="1"/>
    <xf numFmtId="0" fontId="4" fillId="0" borderId="0" xfId="0" applyFont="1" applyAlignment="1">
      <alignment vertical="top"/>
    </xf>
    <xf numFmtId="49" fontId="4" fillId="0" borderId="1" xfId="0" applyNumberFormat="1" applyFont="1" applyBorder="1" applyAlignment="1">
      <alignment horizontal="center" vertical="top" wrapText="1"/>
    </xf>
    <xf numFmtId="0" fontId="3" fillId="0" borderId="3" xfId="0" applyFont="1" applyBorder="1" applyAlignment="1">
      <alignment horizontal="center" vertical="top" wrapText="1"/>
    </xf>
    <xf numFmtId="0" fontId="4" fillId="0" borderId="1" xfId="0" applyFont="1" applyBorder="1" applyAlignment="1">
      <alignment horizontal="center" vertical="top" wrapText="1"/>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49" fontId="4" fillId="0" borderId="3" xfId="0" applyNumberFormat="1" applyFont="1" applyBorder="1" applyAlignment="1">
      <alignment horizontal="center" vertical="top" wrapText="1"/>
    </xf>
    <xf numFmtId="0" fontId="4" fillId="0" borderId="3" xfId="0" applyFont="1" applyBorder="1" applyAlignment="1">
      <alignment horizontal="center" vertical="top" wrapText="1"/>
    </xf>
    <xf numFmtId="0" fontId="4" fillId="0" borderId="6" xfId="0" applyFont="1" applyBorder="1" applyAlignment="1">
      <alignment horizontal="center" vertical="top" wrapText="1"/>
    </xf>
    <xf numFmtId="0" fontId="4" fillId="0" borderId="2" xfId="0" applyFont="1" applyBorder="1" applyAlignment="1">
      <alignment horizontal="center" vertical="top" wrapText="1"/>
    </xf>
    <xf numFmtId="49" fontId="4" fillId="0" borderId="2" xfId="0" applyNumberFormat="1" applyFont="1" applyBorder="1" applyAlignment="1">
      <alignment horizontal="center" vertical="top" wrapText="1"/>
    </xf>
    <xf numFmtId="0" fontId="3" fillId="0" borderId="2" xfId="0" applyFont="1" applyBorder="1" applyAlignment="1">
      <alignment vertical="top" wrapText="1"/>
    </xf>
    <xf numFmtId="1" fontId="4" fillId="0" borderId="2" xfId="0" applyNumberFormat="1" applyFont="1" applyBorder="1" applyAlignment="1">
      <alignment horizontal="center" vertical="top" wrapText="1"/>
    </xf>
    <xf numFmtId="164" fontId="4" fillId="0" borderId="2" xfId="0" applyNumberFormat="1" applyFont="1" applyBorder="1" applyAlignment="1">
      <alignment horizontal="right" vertical="top" wrapText="1"/>
    </xf>
    <xf numFmtId="0" fontId="4" fillId="0" borderId="2" xfId="0" applyFont="1" applyBorder="1" applyAlignment="1">
      <alignment vertical="top" wrapText="1"/>
    </xf>
    <xf numFmtId="0" fontId="4" fillId="0" borderId="6" xfId="0" applyFont="1" applyBorder="1" applyAlignment="1">
      <alignment vertical="top" wrapText="1"/>
    </xf>
    <xf numFmtId="0" fontId="3" fillId="2" borderId="2" xfId="0" applyFont="1" applyFill="1" applyBorder="1" applyAlignment="1">
      <alignment vertical="top" wrapText="1"/>
    </xf>
    <xf numFmtId="0" fontId="3" fillId="0" borderId="7" xfId="0" applyFont="1" applyBorder="1" applyAlignment="1">
      <alignment vertical="top"/>
    </xf>
    <xf numFmtId="0" fontId="3" fillId="0" borderId="7" xfId="0" applyFont="1" applyBorder="1" applyAlignment="1">
      <alignment vertical="top" wrapText="1"/>
    </xf>
    <xf numFmtId="0" fontId="4" fillId="0" borderId="7" xfId="0" applyFont="1" applyBorder="1" applyAlignment="1">
      <alignment horizontal="left" vertical="top" wrapText="1"/>
    </xf>
    <xf numFmtId="0" fontId="5" fillId="0" borderId="2" xfId="0" applyFont="1" applyBorder="1" applyAlignment="1">
      <alignment horizontal="center" wrapText="1"/>
    </xf>
    <xf numFmtId="0" fontId="4" fillId="0" borderId="5" xfId="0" applyFont="1" applyBorder="1" applyAlignment="1">
      <alignment vertical="top" wrapText="1"/>
    </xf>
    <xf numFmtId="0" fontId="2" fillId="0" borderId="0" xfId="0" applyFont="1" applyFill="1" applyBorder="1" applyAlignment="1">
      <alignment horizontal="left" vertical="top" wrapText="1"/>
    </xf>
    <xf numFmtId="0" fontId="8" fillId="0" borderId="0" xfId="0" applyFont="1" applyAlignment="1">
      <alignment vertical="top"/>
    </xf>
    <xf numFmtId="0" fontId="11" fillId="0" borderId="0" xfId="0" applyFont="1"/>
    <xf numFmtId="0" fontId="12" fillId="0" borderId="0" xfId="0" applyFont="1"/>
    <xf numFmtId="0" fontId="13" fillId="0" borderId="7" xfId="0" applyFont="1" applyBorder="1" applyAlignment="1">
      <alignment vertical="top"/>
    </xf>
    <xf numFmtId="49" fontId="13" fillId="0" borderId="3" xfId="0" applyNumberFormat="1" applyFont="1" applyFill="1" applyBorder="1" applyAlignment="1">
      <alignment vertical="top" wrapText="1"/>
    </xf>
    <xf numFmtId="49" fontId="13" fillId="0" borderId="8" xfId="0" applyNumberFormat="1" applyFont="1" applyFill="1" applyBorder="1" applyAlignment="1">
      <alignment vertical="top" wrapText="1"/>
    </xf>
    <xf numFmtId="49" fontId="4" fillId="0" borderId="2" xfId="0" applyNumberFormat="1" applyFont="1" applyBorder="1" applyAlignment="1">
      <alignment horizontal="left" vertical="top" wrapText="1"/>
    </xf>
    <xf numFmtId="0" fontId="11" fillId="0" borderId="0" xfId="0" applyFont="1" applyFill="1" applyBorder="1" applyAlignment="1">
      <alignment wrapText="1"/>
    </xf>
    <xf numFmtId="11" fontId="9" fillId="0" borderId="0" xfId="0" applyNumberFormat="1" applyFont="1" applyAlignment="1">
      <alignment horizontal="left" vertical="top" wrapText="1"/>
    </xf>
    <xf numFmtId="0" fontId="11" fillId="0" borderId="0" xfId="0" applyFont="1" applyAlignment="1">
      <alignment horizontal="center" wrapText="1"/>
    </xf>
    <xf numFmtId="0" fontId="15" fillId="0" borderId="0" xfId="0" applyFont="1" applyAlignment="1">
      <alignment horizontal="center" wrapText="1"/>
    </xf>
    <xf numFmtId="0" fontId="0" fillId="0" borderId="0" xfId="0" applyAlignment="1">
      <alignment horizontal="center" wrapText="1"/>
    </xf>
    <xf numFmtId="0" fontId="15" fillId="0" borderId="0" xfId="0" applyFont="1" applyBorder="1" applyAlignment="1">
      <alignment vertical="top" wrapText="1"/>
    </xf>
    <xf numFmtId="0" fontId="0" fillId="0" borderId="0" xfId="0" applyBorder="1"/>
    <xf numFmtId="0" fontId="0" fillId="0" borderId="0" xfId="0" applyBorder="1" applyAlignment="1">
      <alignment vertical="top" wrapText="1"/>
    </xf>
    <xf numFmtId="0" fontId="11" fillId="0" borderId="0" xfId="0" applyFont="1" applyBorder="1" applyAlignment="1">
      <alignment vertical="top" wrapText="1"/>
    </xf>
    <xf numFmtId="0" fontId="19" fillId="0" borderId="0" xfId="0" applyFont="1" applyBorder="1" applyAlignment="1">
      <alignment horizontal="left" vertical="top" wrapText="1"/>
    </xf>
    <xf numFmtId="49" fontId="21" fillId="0" borderId="0" xfId="0" applyNumberFormat="1" applyFont="1" applyFill="1" applyBorder="1" applyAlignment="1">
      <alignment horizontal="left" vertical="top" wrapText="1"/>
    </xf>
    <xf numFmtId="0" fontId="4" fillId="0" borderId="0" xfId="0" applyFont="1" applyBorder="1" applyAlignment="1">
      <alignment vertical="top"/>
    </xf>
    <xf numFmtId="0" fontId="11" fillId="0" borderId="0" xfId="0" applyFont="1" applyAlignment="1">
      <alignment horizontal="left" wrapText="1"/>
    </xf>
    <xf numFmtId="0" fontId="11" fillId="0" borderId="0" xfId="0" applyFont="1" applyFill="1" applyAlignment="1">
      <alignment horizontal="left" wrapText="1"/>
    </xf>
    <xf numFmtId="49" fontId="9" fillId="0" borderId="0" xfId="0" applyNumberFormat="1" applyFont="1" applyBorder="1" applyAlignment="1">
      <alignment horizontal="left" vertical="top" wrapText="1"/>
    </xf>
    <xf numFmtId="0" fontId="15" fillId="0" borderId="0" xfId="0" applyFont="1" applyBorder="1" applyAlignment="1">
      <alignment horizontal="justify" wrapText="1"/>
    </xf>
    <xf numFmtId="0" fontId="8" fillId="0" borderId="0" xfId="0" applyFont="1" applyBorder="1" applyAlignment="1">
      <alignment wrapText="1"/>
    </xf>
    <xf numFmtId="0" fontId="11" fillId="0" borderId="0" xfId="0" applyFont="1" applyBorder="1" applyAlignment="1">
      <alignment vertical="top"/>
    </xf>
    <xf numFmtId="0" fontId="0" fillId="0" borderId="0" xfId="0" applyBorder="1" applyAlignment="1"/>
    <xf numFmtId="0" fontId="0" fillId="0" borderId="0" xfId="0" applyAlignment="1">
      <alignment horizontal="center"/>
    </xf>
    <xf numFmtId="0" fontId="10" fillId="0" borderId="0" xfId="0" applyFont="1" applyAlignment="1">
      <alignment horizontal="center"/>
    </xf>
    <xf numFmtId="0" fontId="15" fillId="0" borderId="2" xfId="0" applyFont="1" applyBorder="1" applyAlignment="1">
      <alignment wrapText="1"/>
    </xf>
    <xf numFmtId="0" fontId="0" fillId="0" borderId="0" xfId="0" applyAlignment="1">
      <alignment horizontal="center"/>
    </xf>
    <xf numFmtId="0" fontId="10" fillId="0" borderId="0" xfId="0" applyFont="1" applyAlignment="1"/>
    <xf numFmtId="0" fontId="0" fillId="0" borderId="0" xfId="0" applyAlignment="1"/>
    <xf numFmtId="0" fontId="4" fillId="0" borderId="5" xfId="0" applyFont="1" applyBorder="1" applyAlignment="1">
      <alignment horizontal="center" vertical="top" wrapText="1"/>
    </xf>
    <xf numFmtId="0" fontId="3" fillId="0" borderId="10" xfId="0" applyFont="1" applyBorder="1" applyAlignment="1">
      <alignment horizontal="center" vertical="top" wrapText="1"/>
    </xf>
    <xf numFmtId="0" fontId="4" fillId="0" borderId="11" xfId="0" applyFont="1" applyBorder="1" applyAlignment="1">
      <alignment horizontal="center" vertical="top" wrapText="1"/>
    </xf>
    <xf numFmtId="11" fontId="22" fillId="0" borderId="0" xfId="0" applyNumberFormat="1" applyFont="1" applyAlignment="1">
      <alignment horizontal="left" vertical="top" wrapText="1"/>
    </xf>
    <xf numFmtId="49" fontId="3" fillId="0" borderId="2" xfId="0" applyNumberFormat="1" applyFont="1" applyBorder="1" applyAlignment="1">
      <alignment horizontal="center" vertical="top" wrapText="1" shrinkToFit="1"/>
    </xf>
    <xf numFmtId="49" fontId="11" fillId="0" borderId="2" xfId="0" applyNumberFormat="1" applyFont="1" applyFill="1" applyBorder="1" applyAlignment="1">
      <alignment horizontal="center" vertical="top" wrapText="1"/>
    </xf>
    <xf numFmtId="0" fontId="6" fillId="0" borderId="4" xfId="0"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0" borderId="2" xfId="0" applyFont="1" applyFill="1" applyBorder="1" applyAlignment="1">
      <alignment horizontal="center" vertical="top" wrapText="1"/>
    </xf>
    <xf numFmtId="0" fontId="8" fillId="0" borderId="0" xfId="0" applyFont="1" applyFill="1" applyBorder="1" applyAlignment="1">
      <alignment horizontal="right"/>
    </xf>
    <xf numFmtId="49" fontId="6" fillId="0" borderId="6" xfId="0" applyNumberFormat="1" applyFont="1" applyFill="1" applyBorder="1" applyAlignment="1">
      <alignment horizontal="center" vertical="top" wrapText="1"/>
    </xf>
    <xf numFmtId="49" fontId="7" fillId="0" borderId="12" xfId="0" applyNumberFormat="1" applyFont="1" applyFill="1" applyBorder="1" applyAlignment="1">
      <alignment horizontal="left" vertical="top" wrapText="1"/>
    </xf>
    <xf numFmtId="49" fontId="2" fillId="0" borderId="5" xfId="0" applyNumberFormat="1" applyFont="1" applyFill="1" applyBorder="1" applyAlignment="1">
      <alignment horizontal="left" vertical="top" wrapText="1"/>
    </xf>
    <xf numFmtId="11" fontId="2" fillId="0" borderId="5" xfId="0" applyNumberFormat="1" applyFont="1" applyFill="1" applyBorder="1" applyAlignment="1">
      <alignment horizontal="left" vertical="top" wrapText="1"/>
    </xf>
    <xf numFmtId="49" fontId="7" fillId="0" borderId="5" xfId="0" applyNumberFormat="1" applyFont="1" applyFill="1" applyBorder="1" applyAlignment="1">
      <alignment horizontal="left" vertical="top" wrapText="1"/>
    </xf>
    <xf numFmtId="49" fontId="2" fillId="0" borderId="13" xfId="0" applyNumberFormat="1" applyFont="1" applyFill="1" applyBorder="1" applyAlignment="1">
      <alignment horizontal="left" vertical="top" wrapText="1"/>
    </xf>
    <xf numFmtId="49" fontId="2" fillId="0" borderId="6" xfId="0" applyNumberFormat="1" applyFont="1" applyFill="1" applyBorder="1" applyAlignment="1">
      <alignment horizontal="left" vertical="top" wrapText="1"/>
    </xf>
    <xf numFmtId="0" fontId="11" fillId="0" borderId="2" xfId="0" applyFont="1" applyFill="1" applyBorder="1" applyAlignment="1">
      <alignment horizontal="center" vertical="top" wrapText="1"/>
    </xf>
    <xf numFmtId="9" fontId="4" fillId="0" borderId="2" xfId="0" applyNumberFormat="1" applyFont="1" applyBorder="1" applyAlignment="1">
      <alignment horizontal="center" vertical="top" wrapText="1"/>
    </xf>
    <xf numFmtId="0" fontId="15" fillId="0" borderId="0" xfId="0" applyFont="1" applyAlignment="1">
      <alignment horizontal="justify"/>
    </xf>
    <xf numFmtId="0" fontId="15" fillId="0" borderId="16" xfId="0" applyFont="1" applyBorder="1" applyAlignment="1">
      <alignment vertical="top" wrapText="1"/>
    </xf>
    <xf numFmtId="0" fontId="15" fillId="0" borderId="16" xfId="0" applyFont="1" applyBorder="1" applyAlignment="1">
      <alignment horizontal="center" vertical="top" wrapText="1"/>
    </xf>
    <xf numFmtId="0" fontId="12" fillId="0" borderId="0" xfId="0" applyFont="1" applyAlignment="1">
      <alignment horizontal="left" vertical="top" wrapText="1"/>
    </xf>
    <xf numFmtId="0" fontId="12" fillId="0" borderId="0" xfId="0" applyFont="1" applyAlignment="1">
      <alignment horizontal="center" vertical="top" wrapText="1"/>
    </xf>
    <xf numFmtId="1" fontId="4" fillId="0" borderId="2" xfId="0" applyNumberFormat="1" applyFont="1" applyBorder="1" applyAlignment="1">
      <alignment horizontal="center" vertical="center" wrapText="1"/>
    </xf>
    <xf numFmtId="1" fontId="4" fillId="0" borderId="2" xfId="0" applyNumberFormat="1" applyFont="1" applyFill="1" applyBorder="1" applyAlignment="1">
      <alignment horizontal="center" vertical="top" wrapText="1"/>
    </xf>
    <xf numFmtId="164"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top" wrapText="1"/>
    </xf>
    <xf numFmtId="2" fontId="3" fillId="0" borderId="6" xfId="0" applyNumberFormat="1" applyFont="1" applyBorder="1" applyAlignment="1">
      <alignment wrapText="1"/>
    </xf>
    <xf numFmtId="0" fontId="3" fillId="0" borderId="2" xfId="0" applyFont="1" applyBorder="1" applyAlignment="1">
      <alignment horizontal="left" wrapText="1"/>
    </xf>
    <xf numFmtId="0" fontId="3" fillId="0" borderId="2" xfId="0" applyFont="1" applyBorder="1" applyAlignment="1">
      <alignment horizontal="left" vertical="top" wrapText="1"/>
    </xf>
    <xf numFmtId="0" fontId="4" fillId="0" borderId="2" xfId="0" applyFont="1" applyBorder="1" applyAlignment="1">
      <alignment horizontal="left" vertical="top" wrapText="1"/>
    </xf>
    <xf numFmtId="2" fontId="4" fillId="0" borderId="2" xfId="0" applyNumberFormat="1" applyFont="1" applyBorder="1" applyAlignment="1">
      <alignment vertical="top" wrapText="1"/>
    </xf>
    <xf numFmtId="164" fontId="4" fillId="0" borderId="2" xfId="0" applyNumberFormat="1" applyFont="1" applyBorder="1" applyAlignment="1">
      <alignment horizontal="center" vertical="top" wrapText="1"/>
    </xf>
    <xf numFmtId="2" fontId="3" fillId="0" borderId="2" xfId="0" applyNumberFormat="1" applyFont="1" applyBorder="1" applyAlignment="1">
      <alignment horizontal="center" wrapText="1"/>
    </xf>
    <xf numFmtId="2" fontId="4" fillId="0" borderId="2" xfId="0" applyNumberFormat="1" applyFont="1" applyFill="1" applyBorder="1" applyAlignment="1">
      <alignment horizontal="center" vertical="center" wrapText="1"/>
    </xf>
    <xf numFmtId="0" fontId="15" fillId="0" borderId="16" xfId="0" applyFont="1" applyBorder="1" applyAlignment="1">
      <alignment horizontal="left" vertical="top" wrapText="1"/>
    </xf>
    <xf numFmtId="0" fontId="15" fillId="0" borderId="0" xfId="0" applyFont="1" applyAlignment="1">
      <alignment horizontal="justify" wrapText="1"/>
    </xf>
    <xf numFmtId="0" fontId="0" fillId="0" borderId="0" xfId="0" applyAlignment="1">
      <alignment wrapText="1"/>
    </xf>
    <xf numFmtId="0" fontId="12" fillId="0" borderId="14" xfId="0" applyFont="1" applyBorder="1" applyAlignment="1">
      <alignment horizontal="center" vertical="top" wrapText="1"/>
    </xf>
    <xf numFmtId="0" fontId="0" fillId="0" borderId="14" xfId="0" applyBorder="1" applyAlignment="1">
      <alignment horizontal="center" vertical="top" wrapText="1"/>
    </xf>
    <xf numFmtId="0" fontId="15" fillId="0" borderId="0" xfId="0" applyFont="1" applyAlignment="1">
      <alignment horizontal="center" wrapText="1"/>
    </xf>
    <xf numFmtId="0" fontId="0" fillId="0" borderId="0" xfId="0" applyAlignment="1">
      <alignment horizontal="center" wrapText="1"/>
    </xf>
    <xf numFmtId="49" fontId="4" fillId="0" borderId="6" xfId="0" applyNumberFormat="1" applyFont="1" applyBorder="1" applyAlignment="1">
      <alignment horizontal="right" vertical="top" wrapText="1"/>
    </xf>
    <xf numFmtId="0" fontId="0" fillId="0" borderId="9" xfId="0" applyBorder="1"/>
    <xf numFmtId="0" fontId="0" fillId="0" borderId="15" xfId="0" applyBorder="1"/>
    <xf numFmtId="49" fontId="21" fillId="0" borderId="6" xfId="0" applyNumberFormat="1" applyFont="1" applyBorder="1" applyAlignment="1">
      <alignment horizontal="right" vertical="top" wrapText="1"/>
    </xf>
    <xf numFmtId="49" fontId="1" fillId="0" borderId="14" xfId="0" applyNumberFormat="1" applyFont="1" applyFill="1" applyBorder="1" applyAlignment="1">
      <alignment horizontal="center" vertical="center" wrapText="1"/>
    </xf>
    <xf numFmtId="0" fontId="0" fillId="0" borderId="14" xfId="0" applyBorder="1" applyAlignment="1">
      <alignment horizontal="center" wrapText="1"/>
    </xf>
    <xf numFmtId="0" fontId="26" fillId="0" borderId="6" xfId="0" applyFont="1" applyBorder="1" applyAlignment="1">
      <alignment horizontal="right" wrapText="1"/>
    </xf>
    <xf numFmtId="0" fontId="22" fillId="0" borderId="0" xfId="0" applyFont="1" applyAlignment="1">
      <alignment horizontal="justify" vertical="top"/>
    </xf>
    <xf numFmtId="0" fontId="23" fillId="0" borderId="0" xfId="0" applyFont="1" applyAlignment="1">
      <alignment vertical="top"/>
    </xf>
    <xf numFmtId="0" fontId="27" fillId="0" borderId="2" xfId="0" applyFont="1" applyBorder="1" applyAlignment="1">
      <alignment horizontal="center" vertical="top" wrapText="1"/>
    </xf>
    <xf numFmtId="0" fontId="28" fillId="0" borderId="2" xfId="0" applyFont="1" applyBorder="1" applyAlignment="1">
      <alignment horizontal="center" vertical="top" wrapText="1"/>
    </xf>
    <xf numFmtId="0" fontId="10" fillId="0" borderId="0" xfId="0" applyFont="1" applyAlignment="1">
      <alignment horizontal="center"/>
    </xf>
    <xf numFmtId="0" fontId="0" fillId="0" borderId="0" xfId="0" applyAlignment="1">
      <alignment horizontal="center"/>
    </xf>
    <xf numFmtId="0" fontId="10" fillId="0" borderId="0" xfId="0" applyFont="1" applyAlignment="1">
      <alignment horizontal="center" wrapText="1"/>
    </xf>
    <xf numFmtId="0" fontId="14" fillId="0" borderId="0" xfId="0" applyFont="1" applyAlignment="1">
      <alignment horizontal="center" wrapText="1"/>
    </xf>
    <xf numFmtId="0" fontId="15" fillId="0" borderId="0" xfId="0" applyFont="1" applyAlignment="1">
      <alignment horizontal="right" wrapText="1"/>
    </xf>
    <xf numFmtId="0" fontId="0" fillId="0" borderId="0" xfId="0" applyAlignment="1">
      <alignment horizontal="right" wrapText="1"/>
    </xf>
    <xf numFmtId="0" fontId="15" fillId="0" borderId="0" xfId="0" applyFont="1" applyFill="1" applyAlignment="1">
      <alignment horizontal="right" wrapText="1"/>
    </xf>
    <xf numFmtId="0" fontId="0" fillId="0" borderId="0" xfId="0" applyFill="1" applyAlignment="1">
      <alignment horizontal="right" wrapText="1"/>
    </xf>
    <xf numFmtId="11" fontId="22" fillId="0" borderId="0" xfId="0" applyNumberFormat="1" applyFont="1" applyAlignment="1">
      <alignment horizontal="left" vertical="top" wrapText="1"/>
    </xf>
    <xf numFmtId="0" fontId="8" fillId="0" borderId="0" xfId="0" applyFont="1" applyAlignment="1">
      <alignment vertical="top" wrapText="1"/>
    </xf>
    <xf numFmtId="0" fontId="0" fillId="0" borderId="0" xfId="0" applyAlignment="1">
      <alignment vertical="top" wrapText="1"/>
    </xf>
    <xf numFmtId="49" fontId="22" fillId="0" borderId="0" xfId="0" applyNumberFormat="1" applyFont="1" applyBorder="1" applyAlignment="1">
      <alignment horizontal="left" vertical="top" wrapText="1"/>
    </xf>
    <xf numFmtId="0" fontId="8" fillId="0" borderId="0" xfId="0" applyFont="1" applyBorder="1" applyAlignment="1">
      <alignment vertical="top" wrapText="1"/>
    </xf>
    <xf numFmtId="0" fontId="15" fillId="0" borderId="0" xfId="0" applyFont="1" applyBorder="1"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19" fillId="0" borderId="0" xfId="0" applyFont="1" applyBorder="1" applyAlignment="1">
      <alignment horizontal="left" vertical="top" wrapText="1"/>
    </xf>
    <xf numFmtId="0" fontId="0" fillId="0" borderId="0" xfId="0" applyBorder="1" applyAlignment="1">
      <alignment vertical="top"/>
    </xf>
    <xf numFmtId="0" fontId="18" fillId="0" borderId="0" xfId="0" applyFont="1" applyBorder="1" applyAlignment="1">
      <alignment vertical="top" wrapText="1"/>
    </xf>
    <xf numFmtId="0" fontId="20" fillId="0" borderId="0" xfId="0" applyFont="1" applyBorder="1" applyAlignment="1">
      <alignment vertical="top" wrapText="1"/>
    </xf>
    <xf numFmtId="0" fontId="2" fillId="0" borderId="0" xfId="0" applyFont="1" applyFill="1" applyBorder="1" applyAlignment="1">
      <alignment horizontal="left" vertical="top" wrapText="1"/>
    </xf>
    <xf numFmtId="0" fontId="0" fillId="0" borderId="0" xfId="0" applyFill="1" applyBorder="1" applyAlignment="1">
      <alignment vertical="top"/>
    </xf>
    <xf numFmtId="0" fontId="15" fillId="0" borderId="0" xfId="0" applyFont="1" applyBorder="1" applyAlignment="1">
      <alignment horizontal="justify" vertical="top" wrapText="1"/>
    </xf>
    <xf numFmtId="0" fontId="0" fillId="0" borderId="0" xfId="0" applyBorder="1" applyAlignment="1"/>
    <xf numFmtId="0" fontId="15" fillId="0" borderId="0" xfId="0" applyFont="1" applyBorder="1" applyAlignment="1">
      <alignment horizontal="center" wrapText="1"/>
    </xf>
    <xf numFmtId="0" fontId="11" fillId="0" borderId="0" xfId="0" applyFont="1" applyBorder="1" applyAlignment="1">
      <alignment horizontal="center" wrapText="1"/>
    </xf>
    <xf numFmtId="0" fontId="11" fillId="0" borderId="0" xfId="0" applyFont="1" applyAlignment="1">
      <alignment horizontal="center" wrapText="1"/>
    </xf>
    <xf numFmtId="0" fontId="8" fillId="0" borderId="0" xfId="0" applyFont="1" applyAlignment="1">
      <alignment horizontal="center" wrapText="1"/>
    </xf>
    <xf numFmtId="0" fontId="15" fillId="0" borderId="0" xfId="0" applyFont="1" applyAlignment="1">
      <alignment horizontal="left" wrapText="1"/>
    </xf>
    <xf numFmtId="0" fontId="11" fillId="0" borderId="0" xfId="0" applyFont="1" applyAlignment="1">
      <alignment horizontal="left" wrapText="1"/>
    </xf>
    <xf numFmtId="0" fontId="15" fillId="0" borderId="0" xfId="0" applyFont="1" applyFill="1" applyAlignment="1">
      <alignment horizontal="left" wrapText="1"/>
    </xf>
    <xf numFmtId="0" fontId="11" fillId="0"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60"/>
  <sheetViews>
    <sheetView tabSelected="1" topLeftCell="A151" zoomScaleNormal="100" workbookViewId="0">
      <selection activeCell="E163" sqref="E163"/>
    </sheetView>
  </sheetViews>
  <sheetFormatPr defaultRowHeight="15" x14ac:dyDescent="0.25"/>
  <cols>
    <col min="1" max="1" width="12" customWidth="1"/>
    <col min="2" max="2" width="45.7109375" customWidth="1"/>
    <col min="3" max="3" width="19.5703125" customWidth="1"/>
    <col min="4" max="4" width="23.28515625" customWidth="1"/>
    <col min="5" max="5" width="25.42578125" customWidth="1"/>
    <col min="6" max="6" width="19" customWidth="1"/>
    <col min="7" max="7" width="15.140625" customWidth="1"/>
    <col min="8" max="8" width="12" customWidth="1"/>
    <col min="9" max="9" width="14.7109375" customWidth="1"/>
    <col min="10" max="11" width="11.7109375" customWidth="1"/>
    <col min="12" max="12" width="12.85546875" customWidth="1"/>
    <col min="13" max="13" width="13.42578125" customWidth="1"/>
    <col min="14" max="14" width="11.85546875" customWidth="1"/>
    <col min="15" max="15" width="64.5703125" customWidth="1"/>
  </cols>
  <sheetData>
    <row r="1" spans="1:17" ht="16.5" customHeight="1" x14ac:dyDescent="0.25">
      <c r="A1" s="117" t="s">
        <v>133</v>
      </c>
      <c r="B1" s="118"/>
      <c r="C1" s="118"/>
      <c r="D1" s="118"/>
      <c r="E1" s="118"/>
      <c r="F1" s="44"/>
      <c r="G1" s="44"/>
      <c r="H1" s="44"/>
      <c r="I1" s="44"/>
      <c r="J1" s="44"/>
      <c r="K1" s="44"/>
      <c r="L1" s="44"/>
      <c r="M1" s="44"/>
      <c r="N1" s="44"/>
      <c r="O1" s="44"/>
    </row>
    <row r="2" spans="1:17" x14ac:dyDescent="0.25">
      <c r="A2" s="119" t="s">
        <v>141</v>
      </c>
      <c r="B2" s="120"/>
      <c r="C2" s="120"/>
      <c r="D2" s="120"/>
      <c r="E2" s="120"/>
      <c r="F2" s="45"/>
      <c r="G2" s="45"/>
      <c r="H2" s="45"/>
      <c r="I2" s="45"/>
      <c r="J2" s="45"/>
      <c r="K2" s="45"/>
      <c r="L2" s="45"/>
      <c r="M2" s="45"/>
      <c r="N2" s="45"/>
      <c r="O2" s="45"/>
    </row>
    <row r="3" spans="1:17" ht="15.75" x14ac:dyDescent="0.25">
      <c r="A3" s="100"/>
      <c r="B3" s="101"/>
      <c r="C3" s="101"/>
      <c r="D3" s="101"/>
      <c r="E3" s="101"/>
      <c r="F3" s="34"/>
      <c r="G3" s="34"/>
      <c r="H3" s="34"/>
      <c r="I3" s="34"/>
      <c r="J3" s="34"/>
      <c r="K3" s="34"/>
      <c r="L3" s="34"/>
      <c r="M3" s="34"/>
      <c r="N3" s="34"/>
      <c r="O3" s="34"/>
    </row>
    <row r="4" spans="1:17" ht="15.75" x14ac:dyDescent="0.25">
      <c r="A4" s="100"/>
      <c r="B4" s="101" t="s">
        <v>127</v>
      </c>
      <c r="C4" s="101"/>
      <c r="D4" s="101"/>
      <c r="E4" s="101"/>
      <c r="F4" s="35"/>
      <c r="G4" s="36"/>
      <c r="H4" s="36"/>
      <c r="I4" s="36"/>
      <c r="J4" s="36"/>
      <c r="K4" s="100"/>
      <c r="L4" s="101"/>
      <c r="M4" s="101"/>
      <c r="N4" s="101"/>
      <c r="O4" s="101"/>
      <c r="P4" s="35"/>
      <c r="Q4" s="36"/>
    </row>
    <row r="5" spans="1:17" ht="15.75" customHeight="1" x14ac:dyDescent="0.25">
      <c r="A5" s="100"/>
      <c r="B5" s="101" t="s">
        <v>128</v>
      </c>
      <c r="C5" s="101"/>
      <c r="D5" s="101"/>
      <c r="E5" s="101"/>
      <c r="F5" s="35"/>
      <c r="G5" s="36"/>
      <c r="H5" s="36"/>
      <c r="I5" s="36"/>
      <c r="J5" s="36"/>
      <c r="K5" s="100"/>
      <c r="L5" s="101"/>
      <c r="M5" s="101"/>
      <c r="N5" s="101"/>
      <c r="O5" s="101"/>
      <c r="P5" s="35"/>
      <c r="Q5" s="36"/>
    </row>
    <row r="6" spans="1:17" ht="15.75" x14ac:dyDescent="0.25">
      <c r="A6" s="100"/>
      <c r="B6" s="101"/>
      <c r="C6" s="101"/>
      <c r="D6" s="101"/>
      <c r="E6" s="101"/>
      <c r="F6" s="35"/>
      <c r="G6" s="36"/>
      <c r="H6" s="36"/>
      <c r="I6" s="36"/>
      <c r="J6" s="36"/>
      <c r="K6" s="100"/>
      <c r="L6" s="101"/>
      <c r="M6" s="101"/>
      <c r="N6" s="101"/>
      <c r="O6" s="101"/>
      <c r="P6" s="35"/>
      <c r="Q6" s="36"/>
    </row>
    <row r="7" spans="1:17" ht="15" customHeight="1" x14ac:dyDescent="0.25">
      <c r="A7" s="100" t="s">
        <v>266</v>
      </c>
      <c r="B7" s="101"/>
      <c r="C7" s="101"/>
      <c r="D7" s="101"/>
      <c r="E7" s="101"/>
      <c r="F7" s="35"/>
      <c r="G7" s="36"/>
      <c r="H7" s="36"/>
      <c r="I7" s="36"/>
      <c r="J7" s="36"/>
      <c r="K7" s="100"/>
      <c r="L7" s="101"/>
      <c r="M7" s="101"/>
      <c r="N7" s="101"/>
      <c r="O7" s="101"/>
    </row>
    <row r="8" spans="1:17" ht="15.75" customHeight="1" x14ac:dyDescent="0.25">
      <c r="A8" s="100" t="s">
        <v>129</v>
      </c>
      <c r="B8" s="101"/>
      <c r="C8" s="101"/>
      <c r="D8" s="101"/>
      <c r="E8" s="101"/>
      <c r="F8" s="35"/>
      <c r="G8" s="36"/>
      <c r="H8" s="36"/>
      <c r="I8" s="36"/>
      <c r="J8" s="36"/>
      <c r="K8" s="100"/>
      <c r="L8" s="101"/>
      <c r="M8" s="101"/>
      <c r="N8" s="101"/>
      <c r="O8" s="101"/>
    </row>
    <row r="9" spans="1:17" ht="15.75" customHeight="1" x14ac:dyDescent="0.25">
      <c r="A9" s="115" t="s">
        <v>130</v>
      </c>
      <c r="B9" s="116"/>
      <c r="C9" s="116"/>
      <c r="D9" s="116"/>
      <c r="E9" s="116"/>
      <c r="F9" s="35"/>
      <c r="G9" s="36"/>
      <c r="H9" s="36"/>
      <c r="I9" s="36"/>
      <c r="J9" s="36"/>
      <c r="K9" s="100"/>
      <c r="L9" s="101"/>
      <c r="M9" s="101"/>
      <c r="N9" s="101"/>
      <c r="O9" s="101"/>
    </row>
    <row r="10" spans="1:17" ht="15" customHeight="1" x14ac:dyDescent="0.25">
      <c r="A10" s="113" t="s">
        <v>157</v>
      </c>
      <c r="B10" s="114"/>
      <c r="C10" s="114"/>
      <c r="D10" s="114"/>
      <c r="E10" s="114"/>
      <c r="F10" s="55"/>
      <c r="G10" s="56"/>
      <c r="H10" s="56"/>
      <c r="I10" s="56"/>
      <c r="J10" s="56"/>
      <c r="K10" s="100"/>
      <c r="L10" s="101"/>
      <c r="M10" s="101"/>
      <c r="N10" s="101"/>
      <c r="O10" s="101"/>
    </row>
    <row r="11" spans="1:17" ht="15" customHeight="1" x14ac:dyDescent="0.25">
      <c r="A11" s="113" t="s">
        <v>173</v>
      </c>
      <c r="B11" s="114"/>
      <c r="C11" s="114"/>
      <c r="D11" s="114"/>
      <c r="E11" s="114"/>
      <c r="F11" s="55"/>
      <c r="G11" s="56"/>
      <c r="H11" s="56"/>
      <c r="I11" s="56"/>
      <c r="J11" s="56"/>
      <c r="K11" s="100"/>
      <c r="L11" s="101"/>
      <c r="M11" s="101"/>
      <c r="N11" s="101"/>
      <c r="O11" s="101"/>
    </row>
    <row r="12" spans="1:17" ht="15" customHeight="1" x14ac:dyDescent="0.25">
      <c r="A12" s="113" t="s">
        <v>134</v>
      </c>
      <c r="B12" s="114"/>
      <c r="C12" s="114"/>
      <c r="D12" s="114"/>
      <c r="E12" s="114"/>
      <c r="F12" s="55"/>
      <c r="G12" s="56"/>
      <c r="H12" s="56"/>
      <c r="I12" s="56"/>
      <c r="J12" s="56"/>
      <c r="K12" s="100"/>
      <c r="L12" s="101"/>
      <c r="M12" s="101"/>
      <c r="N12" s="101"/>
      <c r="O12" s="101"/>
    </row>
    <row r="13" spans="1:17" ht="15" customHeight="1" x14ac:dyDescent="0.25">
      <c r="A13" s="35"/>
      <c r="B13" s="36"/>
      <c r="C13" s="36"/>
      <c r="D13" s="36"/>
      <c r="E13" s="36"/>
      <c r="F13" s="35"/>
      <c r="G13" s="36"/>
      <c r="H13" s="36"/>
      <c r="I13" s="36"/>
      <c r="J13" s="36"/>
      <c r="K13" s="100"/>
      <c r="L13" s="101"/>
      <c r="M13" s="101"/>
      <c r="N13" s="101"/>
      <c r="O13" s="101"/>
    </row>
    <row r="14" spans="1:17" ht="15.75" x14ac:dyDescent="0.25">
      <c r="A14" s="113" t="s">
        <v>140</v>
      </c>
      <c r="B14" s="114"/>
      <c r="C14" s="114"/>
      <c r="D14" s="114"/>
      <c r="E14" s="114"/>
      <c r="F14" s="52"/>
      <c r="G14" s="51"/>
      <c r="H14" s="51"/>
      <c r="I14" s="51"/>
      <c r="J14" s="51"/>
      <c r="K14" s="100"/>
      <c r="L14" s="101"/>
      <c r="M14" s="101"/>
      <c r="N14" s="101"/>
      <c r="O14" s="101"/>
    </row>
    <row r="15" spans="1:17" ht="15" customHeight="1" x14ac:dyDescent="0.25">
      <c r="A15" s="100" t="s">
        <v>268</v>
      </c>
      <c r="B15" s="101"/>
      <c r="C15" s="101"/>
      <c r="D15" s="101"/>
      <c r="E15" s="101"/>
      <c r="F15" s="35"/>
      <c r="G15" s="36"/>
      <c r="H15" s="36"/>
      <c r="I15" s="36"/>
      <c r="J15" s="36"/>
      <c r="K15" s="100"/>
      <c r="L15" s="101"/>
      <c r="M15" s="101"/>
      <c r="N15" s="101"/>
      <c r="O15" s="101"/>
    </row>
    <row r="16" spans="1:17" ht="15" customHeight="1" x14ac:dyDescent="0.25">
      <c r="A16" s="100" t="s">
        <v>131</v>
      </c>
      <c r="B16" s="101"/>
      <c r="C16" s="101"/>
      <c r="D16" s="101"/>
      <c r="E16" s="101"/>
      <c r="F16" s="35"/>
      <c r="G16" s="36"/>
      <c r="H16" s="36"/>
      <c r="I16" s="36"/>
      <c r="J16" s="36"/>
      <c r="K16" s="100"/>
      <c r="L16" s="101"/>
      <c r="M16" s="101"/>
      <c r="N16" s="101"/>
      <c r="O16" s="101"/>
    </row>
    <row r="17" spans="1:16" ht="15" customHeight="1" x14ac:dyDescent="0.25">
      <c r="A17" s="100" t="s">
        <v>267</v>
      </c>
      <c r="B17" s="101"/>
      <c r="C17" s="101"/>
      <c r="D17" s="101"/>
      <c r="E17" s="101"/>
      <c r="F17" s="35"/>
      <c r="G17" s="36"/>
      <c r="H17" s="36"/>
      <c r="I17" s="36"/>
      <c r="J17" s="36"/>
      <c r="K17" s="100"/>
      <c r="L17" s="101"/>
      <c r="M17" s="101"/>
      <c r="N17" s="101"/>
      <c r="O17" s="101"/>
    </row>
    <row r="18" spans="1:16" ht="15" customHeight="1" x14ac:dyDescent="0.25">
      <c r="A18" s="100" t="s">
        <v>132</v>
      </c>
      <c r="B18" s="101"/>
      <c r="C18" s="101"/>
      <c r="D18" s="101"/>
      <c r="E18" s="101"/>
      <c r="F18" s="35"/>
      <c r="G18" s="36"/>
      <c r="H18" s="36"/>
      <c r="I18" s="36"/>
      <c r="J18" s="36"/>
      <c r="K18" s="100"/>
      <c r="L18" s="101"/>
      <c r="M18" s="101"/>
      <c r="N18" s="101"/>
      <c r="O18" s="101"/>
    </row>
    <row r="19" spans="1:16" ht="90.75" customHeight="1" x14ac:dyDescent="0.25">
      <c r="A19" s="37"/>
      <c r="B19" s="53" t="s">
        <v>135</v>
      </c>
      <c r="C19" s="111" t="s">
        <v>265</v>
      </c>
      <c r="D19" s="112"/>
      <c r="E19" s="112"/>
      <c r="F19" s="50"/>
      <c r="G19" s="50"/>
      <c r="H19" s="50"/>
      <c r="I19" s="49"/>
      <c r="J19" s="49"/>
      <c r="K19" s="49"/>
      <c r="L19" s="49"/>
      <c r="M19" s="49"/>
      <c r="N19" s="49"/>
      <c r="O19" s="49"/>
      <c r="P19" s="38"/>
    </row>
    <row r="20" spans="1:16" ht="15" customHeight="1" x14ac:dyDescent="0.25">
      <c r="A20" s="26"/>
      <c r="B20" s="26"/>
      <c r="C20" s="26"/>
      <c r="D20" s="26"/>
      <c r="E20" s="26"/>
      <c r="F20" s="26"/>
      <c r="G20" s="26"/>
      <c r="H20" s="26"/>
      <c r="I20" s="26"/>
      <c r="J20" s="26"/>
      <c r="K20" s="26"/>
      <c r="L20" s="26"/>
    </row>
    <row r="21" spans="1:16" ht="15" customHeight="1" x14ac:dyDescent="0.25">
      <c r="A21" s="26"/>
      <c r="B21" s="26"/>
      <c r="C21" s="26"/>
      <c r="D21" s="26"/>
      <c r="E21" s="26"/>
      <c r="F21" s="26"/>
      <c r="G21" s="26"/>
      <c r="H21" s="26"/>
      <c r="I21" s="26"/>
      <c r="J21" s="26"/>
      <c r="K21" s="26"/>
      <c r="L21" s="26"/>
    </row>
    <row r="22" spans="1:16" ht="15" customHeight="1" x14ac:dyDescent="0.25">
      <c r="A22" s="26"/>
      <c r="B22" s="26"/>
      <c r="C22" s="26"/>
      <c r="D22" s="26"/>
      <c r="E22" s="26"/>
      <c r="F22" s="26"/>
      <c r="G22" s="26"/>
      <c r="H22" s="26"/>
      <c r="I22" s="26"/>
      <c r="J22" s="26"/>
      <c r="K22" s="26"/>
      <c r="L22" s="26"/>
    </row>
    <row r="23" spans="1:16" ht="17.25" customHeight="1" x14ac:dyDescent="0.25">
      <c r="A23" s="121"/>
      <c r="B23" s="121"/>
      <c r="C23" s="121"/>
      <c r="D23" s="121"/>
      <c r="E23" s="121"/>
      <c r="F23" s="121"/>
      <c r="G23" s="121"/>
      <c r="H23" s="121"/>
      <c r="I23" s="121"/>
      <c r="J23" s="121"/>
      <c r="K23" s="121"/>
      <c r="L23" s="121"/>
    </row>
    <row r="24" spans="1:16" ht="15.75" x14ac:dyDescent="0.25">
      <c r="A24" s="121"/>
      <c r="B24" s="121"/>
      <c r="C24" s="121"/>
      <c r="D24" s="121"/>
      <c r="E24" s="121"/>
      <c r="F24" s="121"/>
      <c r="G24" s="121"/>
      <c r="H24" s="121"/>
      <c r="I24" s="121"/>
      <c r="J24" s="121"/>
      <c r="K24" s="60"/>
      <c r="L24" s="60"/>
    </row>
    <row r="25" spans="1:16" ht="15.75" x14ac:dyDescent="0.25">
      <c r="A25" s="121" t="s">
        <v>174</v>
      </c>
      <c r="B25" s="121"/>
      <c r="C25" s="121"/>
      <c r="D25" s="121"/>
      <c r="E25" s="121"/>
      <c r="F25" s="121"/>
      <c r="G25" s="121"/>
      <c r="H25" s="121"/>
      <c r="I25" s="121"/>
      <c r="J25" s="121"/>
      <c r="K25" s="60"/>
      <c r="L25" s="60"/>
    </row>
    <row r="26" spans="1:16" ht="15.75" x14ac:dyDescent="0.25">
      <c r="A26" s="121" t="s">
        <v>155</v>
      </c>
      <c r="B26" s="121"/>
      <c r="C26" s="121"/>
      <c r="D26" s="121"/>
      <c r="E26" s="121"/>
      <c r="F26" s="121"/>
      <c r="G26" s="121"/>
      <c r="H26" s="121"/>
      <c r="I26" s="121"/>
      <c r="J26" s="121"/>
      <c r="K26" s="60"/>
      <c r="L26" s="60"/>
    </row>
    <row r="27" spans="1:16" ht="15.75" x14ac:dyDescent="0.25">
      <c r="A27" s="121" t="s">
        <v>156</v>
      </c>
      <c r="B27" s="121"/>
      <c r="C27" s="121"/>
      <c r="D27" s="121"/>
      <c r="E27" s="121"/>
      <c r="F27" s="121"/>
      <c r="G27" s="121"/>
      <c r="H27" s="121"/>
      <c r="I27" s="121"/>
      <c r="J27" s="121"/>
      <c r="K27" s="60"/>
      <c r="L27" s="60"/>
    </row>
    <row r="28" spans="1:16" ht="15.75" x14ac:dyDescent="0.25">
      <c r="A28" s="121" t="s">
        <v>152</v>
      </c>
      <c r="B28" s="121"/>
      <c r="C28" s="121"/>
      <c r="D28" s="121"/>
      <c r="E28" s="121"/>
      <c r="F28" s="121"/>
      <c r="G28" s="121"/>
      <c r="H28" s="121"/>
      <c r="I28" s="121"/>
      <c r="J28" s="121"/>
      <c r="K28" s="60"/>
      <c r="L28" s="60"/>
    </row>
    <row r="29" spans="1:16" ht="15.75" x14ac:dyDescent="0.25">
      <c r="A29" s="121" t="s">
        <v>182</v>
      </c>
      <c r="B29" s="121"/>
      <c r="C29" s="121"/>
      <c r="D29" s="121"/>
      <c r="E29" s="121"/>
      <c r="F29" s="121"/>
      <c r="G29" s="121"/>
      <c r="H29" s="121"/>
      <c r="I29" s="121"/>
      <c r="J29" s="121"/>
      <c r="K29" s="60"/>
      <c r="L29" s="60"/>
    </row>
    <row r="30" spans="1:16" ht="34.5" customHeight="1" x14ac:dyDescent="0.25">
      <c r="A30" s="121" t="s">
        <v>153</v>
      </c>
      <c r="B30" s="121"/>
      <c r="C30" s="121"/>
      <c r="D30" s="121"/>
      <c r="E30" s="121"/>
      <c r="F30" s="121"/>
      <c r="G30" s="121"/>
      <c r="H30" s="121"/>
      <c r="I30" s="121"/>
      <c r="J30" s="121"/>
      <c r="K30" s="60"/>
      <c r="L30" s="60"/>
    </row>
    <row r="31" spans="1:16" ht="15.75" x14ac:dyDescent="0.25">
      <c r="A31" s="121" t="s">
        <v>154</v>
      </c>
      <c r="B31" s="121"/>
      <c r="C31" s="121"/>
      <c r="D31" s="121"/>
      <c r="E31" s="121"/>
      <c r="F31" s="121"/>
      <c r="G31" s="121"/>
      <c r="H31" s="121"/>
      <c r="I31" s="121"/>
      <c r="J31" s="121"/>
      <c r="K31" s="60"/>
      <c r="L31" s="60"/>
    </row>
    <row r="32" spans="1:16" ht="22.5" customHeight="1" x14ac:dyDescent="0.25">
      <c r="A32" s="60"/>
      <c r="B32" s="60"/>
      <c r="C32" s="60"/>
      <c r="D32" s="60"/>
      <c r="E32" s="60"/>
      <c r="F32" s="60"/>
      <c r="G32" s="60"/>
      <c r="H32" s="60"/>
      <c r="I32" s="60"/>
      <c r="J32" s="60"/>
      <c r="K32" s="60"/>
      <c r="L32" s="60"/>
    </row>
    <row r="33" spans="1:15" ht="33" customHeight="1" x14ac:dyDescent="0.25">
      <c r="A33" s="109" t="s">
        <v>175</v>
      </c>
      <c r="B33" s="110"/>
      <c r="C33" s="110"/>
      <c r="D33" s="110"/>
      <c r="E33" s="110"/>
      <c r="F33" s="110"/>
      <c r="G33" s="110"/>
      <c r="H33" s="110"/>
      <c r="I33" s="110"/>
      <c r="J33" s="110"/>
      <c r="K33" s="33"/>
      <c r="L33" s="33"/>
    </row>
    <row r="34" spans="1:15" x14ac:dyDescent="0.25">
      <c r="A34" s="27"/>
      <c r="B34" s="27"/>
      <c r="C34" s="27"/>
      <c r="D34" s="27"/>
      <c r="E34" s="27"/>
      <c r="F34" s="27"/>
      <c r="G34" s="27"/>
      <c r="H34" s="27"/>
      <c r="I34" s="27"/>
      <c r="J34" s="27"/>
      <c r="K34" s="27"/>
      <c r="L34" s="27"/>
    </row>
    <row r="35" spans="1:15" ht="24.75" customHeight="1" x14ac:dyDescent="0.25">
      <c r="A35" s="25"/>
      <c r="B35" s="124" t="s">
        <v>176</v>
      </c>
      <c r="C35" s="124"/>
      <c r="D35" s="124"/>
      <c r="E35" s="124"/>
      <c r="F35" s="124"/>
      <c r="G35" s="124"/>
      <c r="H35" s="124"/>
      <c r="I35" s="124"/>
      <c r="J35" s="124"/>
      <c r="K35" s="124"/>
      <c r="L35" s="124"/>
      <c r="M35" s="1"/>
      <c r="N35" s="2"/>
      <c r="O35" s="2"/>
    </row>
    <row r="36" spans="1:15" ht="24.75" customHeight="1" x14ac:dyDescent="0.25">
      <c r="A36" s="25"/>
      <c r="B36" s="46"/>
      <c r="C36" s="46"/>
      <c r="D36" s="46"/>
      <c r="E36" s="46"/>
      <c r="F36" s="46"/>
      <c r="G36" s="46"/>
      <c r="H36" s="46"/>
      <c r="I36" s="46"/>
      <c r="J36" s="46"/>
      <c r="K36" s="46"/>
      <c r="L36" s="46"/>
      <c r="M36" s="122" t="s">
        <v>151</v>
      </c>
      <c r="N36" s="122"/>
      <c r="O36" s="123"/>
    </row>
    <row r="37" spans="1:15" ht="96" x14ac:dyDescent="0.25">
      <c r="A37" s="3" t="s">
        <v>0</v>
      </c>
      <c r="B37" s="5" t="s">
        <v>177</v>
      </c>
      <c r="C37" s="61" t="s">
        <v>1</v>
      </c>
      <c r="D37" s="4" t="s">
        <v>2</v>
      </c>
      <c r="E37" s="5" t="s">
        <v>3</v>
      </c>
      <c r="F37" s="57" t="s">
        <v>4</v>
      </c>
      <c r="G37" s="7" t="s">
        <v>5</v>
      </c>
      <c r="H37" s="58" t="s">
        <v>6</v>
      </c>
      <c r="I37" s="6" t="s">
        <v>7</v>
      </c>
      <c r="J37" s="6" t="s">
        <v>8</v>
      </c>
      <c r="K37" s="6" t="s">
        <v>9</v>
      </c>
      <c r="L37" s="6" t="s">
        <v>10</v>
      </c>
      <c r="M37" s="5" t="s">
        <v>159</v>
      </c>
      <c r="N37" s="23" t="s">
        <v>136</v>
      </c>
      <c r="O37" s="7" t="s">
        <v>11</v>
      </c>
    </row>
    <row r="38" spans="1:15" ht="15" customHeight="1" x14ac:dyDescent="0.25">
      <c r="A38" s="8">
        <v>1</v>
      </c>
      <c r="B38" s="9">
        <v>2</v>
      </c>
      <c r="C38" s="9">
        <v>3</v>
      </c>
      <c r="D38" s="9">
        <v>4</v>
      </c>
      <c r="E38" s="9">
        <v>5</v>
      </c>
      <c r="F38" s="9">
        <v>6</v>
      </c>
      <c r="G38" s="59">
        <v>7</v>
      </c>
      <c r="H38" s="9">
        <v>8</v>
      </c>
      <c r="I38" s="9">
        <v>9</v>
      </c>
      <c r="J38" s="9">
        <v>10</v>
      </c>
      <c r="K38" s="9">
        <v>11</v>
      </c>
      <c r="L38" s="9">
        <v>12</v>
      </c>
      <c r="M38" s="9">
        <v>13</v>
      </c>
      <c r="N38" s="10">
        <v>14</v>
      </c>
      <c r="O38" s="11">
        <v>15</v>
      </c>
    </row>
    <row r="39" spans="1:15" ht="24.75" x14ac:dyDescent="0.25">
      <c r="A39" s="12" t="s">
        <v>12</v>
      </c>
      <c r="B39" s="13" t="s">
        <v>13</v>
      </c>
      <c r="C39" s="28" t="s">
        <v>14</v>
      </c>
      <c r="D39" s="11">
        <v>450</v>
      </c>
      <c r="E39" s="11">
        <v>14</v>
      </c>
      <c r="F39" s="11">
        <v>14</v>
      </c>
      <c r="G39" s="11" t="str">
        <f>SUM(D39:F39)&amp; " vnt."</f>
        <v>478 vnt.</v>
      </c>
      <c r="H39" s="82" t="s">
        <v>252</v>
      </c>
      <c r="I39" s="11">
        <v>14</v>
      </c>
      <c r="J39" s="86">
        <v>175</v>
      </c>
      <c r="K39" s="76">
        <v>0.05</v>
      </c>
      <c r="L39" s="86">
        <f>J39+K39*J39</f>
        <v>183.75</v>
      </c>
      <c r="M39" s="86">
        <f>L39*I39</f>
        <v>2572.5</v>
      </c>
      <c r="N39" s="87">
        <f>M39/D39</f>
        <v>5.7166666666666668</v>
      </c>
      <c r="O39" s="88" t="s">
        <v>216</v>
      </c>
    </row>
    <row r="40" spans="1:15" ht="24.75" x14ac:dyDescent="0.25">
      <c r="A40" s="12" t="s">
        <v>15</v>
      </c>
      <c r="B40" s="13" t="s">
        <v>13</v>
      </c>
      <c r="C40" s="28" t="s">
        <v>14</v>
      </c>
      <c r="D40" s="11">
        <v>1600</v>
      </c>
      <c r="E40" s="11">
        <v>48</v>
      </c>
      <c r="F40" s="11">
        <v>48</v>
      </c>
      <c r="G40" s="11" t="str">
        <f t="shared" ref="G40:G103" si="0">SUM(D40:F40)&amp; " vnt."</f>
        <v>1696 vnt.</v>
      </c>
      <c r="H40" s="82" t="s">
        <v>252</v>
      </c>
      <c r="I40" s="11">
        <v>48</v>
      </c>
      <c r="J40" s="86">
        <v>175</v>
      </c>
      <c r="K40" s="76">
        <v>0.21</v>
      </c>
      <c r="L40" s="86">
        <f t="shared" ref="L40:L103" si="1">J40+K40*J40</f>
        <v>211.75</v>
      </c>
      <c r="M40" s="86">
        <f t="shared" ref="M40:M103" si="2">L40*I40</f>
        <v>10164</v>
      </c>
      <c r="N40" s="87">
        <f t="shared" ref="N40:N103" si="3">M40/D40</f>
        <v>6.3525</v>
      </c>
      <c r="O40" s="88" t="s">
        <v>216</v>
      </c>
    </row>
    <row r="41" spans="1:15" ht="24" x14ac:dyDescent="0.25">
      <c r="A41" s="12" t="s">
        <v>16</v>
      </c>
      <c r="B41" s="13" t="s">
        <v>17</v>
      </c>
      <c r="C41" s="28" t="s">
        <v>14</v>
      </c>
      <c r="D41" s="14">
        <v>450</v>
      </c>
      <c r="E41" s="14">
        <v>14</v>
      </c>
      <c r="F41" s="14">
        <v>14</v>
      </c>
      <c r="G41" s="11" t="str">
        <f t="shared" si="0"/>
        <v>478 vnt.</v>
      </c>
      <c r="H41" s="82" t="s">
        <v>252</v>
      </c>
      <c r="I41" s="11">
        <v>14</v>
      </c>
      <c r="J41" s="86">
        <v>175</v>
      </c>
      <c r="K41" s="76">
        <v>0.05</v>
      </c>
      <c r="L41" s="86">
        <f t="shared" si="1"/>
        <v>183.75</v>
      </c>
      <c r="M41" s="86">
        <f t="shared" si="2"/>
        <v>2572.5</v>
      </c>
      <c r="N41" s="87">
        <f t="shared" si="3"/>
        <v>5.7166666666666668</v>
      </c>
      <c r="O41" s="89" t="s">
        <v>217</v>
      </c>
    </row>
    <row r="42" spans="1:15" ht="24" x14ac:dyDescent="0.25">
      <c r="A42" s="12" t="s">
        <v>18</v>
      </c>
      <c r="B42" s="13" t="s">
        <v>19</v>
      </c>
      <c r="C42" s="28" t="s">
        <v>14</v>
      </c>
      <c r="D42" s="14">
        <v>1600</v>
      </c>
      <c r="E42" s="14">
        <v>48</v>
      </c>
      <c r="F42" s="14">
        <v>48</v>
      </c>
      <c r="G42" s="11" t="str">
        <f t="shared" si="0"/>
        <v>1696 vnt.</v>
      </c>
      <c r="H42" s="82" t="s">
        <v>252</v>
      </c>
      <c r="I42" s="11">
        <v>48</v>
      </c>
      <c r="J42" s="86">
        <v>175</v>
      </c>
      <c r="K42" s="76">
        <v>0.21</v>
      </c>
      <c r="L42" s="86">
        <f t="shared" si="1"/>
        <v>211.75</v>
      </c>
      <c r="M42" s="86">
        <f t="shared" si="2"/>
        <v>10164</v>
      </c>
      <c r="N42" s="87">
        <f t="shared" si="3"/>
        <v>6.3525</v>
      </c>
      <c r="O42" s="90" t="s">
        <v>217</v>
      </c>
    </row>
    <row r="43" spans="1:15" ht="24" x14ac:dyDescent="0.25">
      <c r="A43" s="12" t="s">
        <v>20</v>
      </c>
      <c r="B43" s="13" t="s">
        <v>21</v>
      </c>
      <c r="C43" s="28" t="s">
        <v>14</v>
      </c>
      <c r="D43" s="14">
        <v>450</v>
      </c>
      <c r="E43" s="14">
        <v>14</v>
      </c>
      <c r="F43" s="14">
        <v>14</v>
      </c>
      <c r="G43" s="11" t="str">
        <f t="shared" si="0"/>
        <v>478 vnt.</v>
      </c>
      <c r="H43" s="82" t="s">
        <v>252</v>
      </c>
      <c r="I43" s="11">
        <v>14</v>
      </c>
      <c r="J43" s="86">
        <v>204</v>
      </c>
      <c r="K43" s="76">
        <v>0.05</v>
      </c>
      <c r="L43" s="86">
        <f t="shared" si="1"/>
        <v>214.2</v>
      </c>
      <c r="M43" s="86">
        <f t="shared" si="2"/>
        <v>2998.7999999999997</v>
      </c>
      <c r="N43" s="87">
        <f t="shared" si="3"/>
        <v>6.6639999999999997</v>
      </c>
      <c r="O43" s="90" t="s">
        <v>218</v>
      </c>
    </row>
    <row r="44" spans="1:15" ht="24" x14ac:dyDescent="0.25">
      <c r="A44" s="12" t="s">
        <v>22</v>
      </c>
      <c r="B44" s="13" t="s">
        <v>21</v>
      </c>
      <c r="C44" s="28" t="s">
        <v>14</v>
      </c>
      <c r="D44" s="14">
        <v>1600</v>
      </c>
      <c r="E44" s="14">
        <v>48</v>
      </c>
      <c r="F44" s="14">
        <v>48</v>
      </c>
      <c r="G44" s="11" t="str">
        <f t="shared" si="0"/>
        <v>1696 vnt.</v>
      </c>
      <c r="H44" s="82" t="s">
        <v>252</v>
      </c>
      <c r="I44" s="11">
        <v>48</v>
      </c>
      <c r="J44" s="86">
        <v>204</v>
      </c>
      <c r="K44" s="76">
        <v>0.21</v>
      </c>
      <c r="L44" s="86">
        <f t="shared" si="1"/>
        <v>246.84</v>
      </c>
      <c r="M44" s="86">
        <f t="shared" si="2"/>
        <v>11848.32</v>
      </c>
      <c r="N44" s="87">
        <f t="shared" si="3"/>
        <v>7.4051999999999998</v>
      </c>
      <c r="O44" s="90" t="s">
        <v>218</v>
      </c>
    </row>
    <row r="45" spans="1:15" ht="24" x14ac:dyDescent="0.25">
      <c r="A45" s="12" t="s">
        <v>23</v>
      </c>
      <c r="B45" s="13" t="s">
        <v>24</v>
      </c>
      <c r="C45" s="28" t="s">
        <v>14</v>
      </c>
      <c r="D45" s="14">
        <v>450</v>
      </c>
      <c r="E45" s="14">
        <v>14</v>
      </c>
      <c r="F45" s="14">
        <v>14</v>
      </c>
      <c r="G45" s="11" t="str">
        <f t="shared" si="0"/>
        <v>478 vnt.</v>
      </c>
      <c r="H45" s="82" t="s">
        <v>252</v>
      </c>
      <c r="I45" s="11">
        <v>14</v>
      </c>
      <c r="J45" s="86">
        <v>204</v>
      </c>
      <c r="K45" s="76">
        <v>0.05</v>
      </c>
      <c r="L45" s="86">
        <f t="shared" si="1"/>
        <v>214.2</v>
      </c>
      <c r="M45" s="86">
        <f t="shared" si="2"/>
        <v>2998.7999999999997</v>
      </c>
      <c r="N45" s="87">
        <f t="shared" si="3"/>
        <v>6.6639999999999997</v>
      </c>
      <c r="O45" s="90" t="s">
        <v>219</v>
      </c>
    </row>
    <row r="46" spans="1:15" ht="24" x14ac:dyDescent="0.25">
      <c r="A46" s="12" t="s">
        <v>25</v>
      </c>
      <c r="B46" s="13" t="s">
        <v>24</v>
      </c>
      <c r="C46" s="28" t="s">
        <v>14</v>
      </c>
      <c r="D46" s="14">
        <v>1600</v>
      </c>
      <c r="E46" s="14">
        <v>48</v>
      </c>
      <c r="F46" s="14">
        <v>48</v>
      </c>
      <c r="G46" s="11" t="str">
        <f t="shared" si="0"/>
        <v>1696 vnt.</v>
      </c>
      <c r="H46" s="82" t="s">
        <v>252</v>
      </c>
      <c r="I46" s="11">
        <v>48</v>
      </c>
      <c r="J46" s="86">
        <v>204</v>
      </c>
      <c r="K46" s="76">
        <v>0.21</v>
      </c>
      <c r="L46" s="86">
        <f t="shared" si="1"/>
        <v>246.84</v>
      </c>
      <c r="M46" s="86">
        <f t="shared" si="2"/>
        <v>11848.32</v>
      </c>
      <c r="N46" s="87">
        <f t="shared" si="3"/>
        <v>7.4051999999999998</v>
      </c>
      <c r="O46" s="90" t="s">
        <v>219</v>
      </c>
    </row>
    <row r="47" spans="1:15" x14ac:dyDescent="0.25">
      <c r="A47" s="12" t="s">
        <v>26</v>
      </c>
      <c r="B47" s="13" t="s">
        <v>27</v>
      </c>
      <c r="C47" s="28" t="s">
        <v>14</v>
      </c>
      <c r="D47" s="14">
        <v>100</v>
      </c>
      <c r="E47" s="14">
        <v>3</v>
      </c>
      <c r="F47" s="14">
        <v>3</v>
      </c>
      <c r="G47" s="11" t="str">
        <f t="shared" si="0"/>
        <v>106 vnt.</v>
      </c>
      <c r="H47" s="82" t="s">
        <v>252</v>
      </c>
      <c r="I47" s="11">
        <v>3</v>
      </c>
      <c r="J47" s="86">
        <v>292</v>
      </c>
      <c r="K47" s="76">
        <v>0.05</v>
      </c>
      <c r="L47" s="86">
        <f t="shared" si="1"/>
        <v>306.60000000000002</v>
      </c>
      <c r="M47" s="86">
        <f t="shared" si="2"/>
        <v>919.80000000000007</v>
      </c>
      <c r="N47" s="87">
        <f t="shared" si="3"/>
        <v>9.1980000000000004</v>
      </c>
      <c r="O47" s="90" t="s">
        <v>220</v>
      </c>
    </row>
    <row r="48" spans="1:15" x14ac:dyDescent="0.25">
      <c r="A48" s="12" t="s">
        <v>28</v>
      </c>
      <c r="B48" s="13" t="s">
        <v>27</v>
      </c>
      <c r="C48" s="28" t="s">
        <v>14</v>
      </c>
      <c r="D48" s="14">
        <v>450</v>
      </c>
      <c r="E48" s="14">
        <v>14</v>
      </c>
      <c r="F48" s="14">
        <v>14</v>
      </c>
      <c r="G48" s="11" t="str">
        <f t="shared" si="0"/>
        <v>478 vnt.</v>
      </c>
      <c r="H48" s="82" t="s">
        <v>252</v>
      </c>
      <c r="I48" s="11">
        <v>14</v>
      </c>
      <c r="J48" s="86">
        <v>292</v>
      </c>
      <c r="K48" s="76">
        <v>0.21</v>
      </c>
      <c r="L48" s="86">
        <f t="shared" si="1"/>
        <v>353.32</v>
      </c>
      <c r="M48" s="86">
        <f t="shared" si="2"/>
        <v>4946.4799999999996</v>
      </c>
      <c r="N48" s="87">
        <f t="shared" si="3"/>
        <v>10.992177777777776</v>
      </c>
      <c r="O48" s="90" t="s">
        <v>220</v>
      </c>
    </row>
    <row r="49" spans="1:15" x14ac:dyDescent="0.25">
      <c r="A49" s="12" t="s">
        <v>29</v>
      </c>
      <c r="B49" s="13" t="s">
        <v>30</v>
      </c>
      <c r="C49" s="28" t="s">
        <v>14</v>
      </c>
      <c r="D49" s="14">
        <v>100</v>
      </c>
      <c r="E49" s="14">
        <v>3</v>
      </c>
      <c r="F49" s="14">
        <v>3</v>
      </c>
      <c r="G49" s="11" t="str">
        <f t="shared" si="0"/>
        <v>106 vnt.</v>
      </c>
      <c r="H49" s="82" t="s">
        <v>252</v>
      </c>
      <c r="I49" s="11">
        <v>3</v>
      </c>
      <c r="J49" s="86">
        <v>292</v>
      </c>
      <c r="K49" s="76">
        <v>0.05</v>
      </c>
      <c r="L49" s="86">
        <f t="shared" si="1"/>
        <v>306.60000000000002</v>
      </c>
      <c r="M49" s="86">
        <f t="shared" si="2"/>
        <v>919.80000000000007</v>
      </c>
      <c r="N49" s="87">
        <f t="shared" si="3"/>
        <v>9.1980000000000004</v>
      </c>
      <c r="O49" s="90" t="s">
        <v>221</v>
      </c>
    </row>
    <row r="50" spans="1:15" x14ac:dyDescent="0.25">
      <c r="A50" s="12" t="s">
        <v>31</v>
      </c>
      <c r="B50" s="13" t="s">
        <v>32</v>
      </c>
      <c r="C50" s="28" t="s">
        <v>14</v>
      </c>
      <c r="D50" s="14">
        <v>450</v>
      </c>
      <c r="E50" s="14">
        <v>14</v>
      </c>
      <c r="F50" s="14">
        <v>14</v>
      </c>
      <c r="G50" s="11" t="str">
        <f t="shared" si="0"/>
        <v>478 vnt.</v>
      </c>
      <c r="H50" s="82" t="s">
        <v>252</v>
      </c>
      <c r="I50" s="11">
        <v>14</v>
      </c>
      <c r="J50" s="86">
        <v>292</v>
      </c>
      <c r="K50" s="76">
        <v>0.21</v>
      </c>
      <c r="L50" s="86">
        <f t="shared" si="1"/>
        <v>353.32</v>
      </c>
      <c r="M50" s="86">
        <f t="shared" si="2"/>
        <v>4946.4799999999996</v>
      </c>
      <c r="N50" s="87">
        <f t="shared" si="3"/>
        <v>10.992177777777776</v>
      </c>
      <c r="O50" s="90" t="s">
        <v>221</v>
      </c>
    </row>
    <row r="51" spans="1:15" x14ac:dyDescent="0.25">
      <c r="A51" s="12" t="s">
        <v>33</v>
      </c>
      <c r="B51" s="13" t="s">
        <v>123</v>
      </c>
      <c r="C51" s="28" t="s">
        <v>14</v>
      </c>
      <c r="D51" s="14">
        <v>100</v>
      </c>
      <c r="E51" s="14">
        <v>3</v>
      </c>
      <c r="F51" s="14">
        <v>3</v>
      </c>
      <c r="G51" s="11" t="str">
        <f t="shared" si="0"/>
        <v>106 vnt.</v>
      </c>
      <c r="H51" s="82" t="s">
        <v>252</v>
      </c>
      <c r="I51" s="11">
        <v>3</v>
      </c>
      <c r="J51" s="86">
        <v>188</v>
      </c>
      <c r="K51" s="76">
        <v>0.05</v>
      </c>
      <c r="L51" s="86">
        <f t="shared" si="1"/>
        <v>197.4</v>
      </c>
      <c r="M51" s="86">
        <f t="shared" si="2"/>
        <v>592.20000000000005</v>
      </c>
      <c r="N51" s="87">
        <f t="shared" si="3"/>
        <v>5.9220000000000006</v>
      </c>
      <c r="O51" s="90" t="s">
        <v>222</v>
      </c>
    </row>
    <row r="52" spans="1:15" x14ac:dyDescent="0.25">
      <c r="A52" s="12" t="s">
        <v>34</v>
      </c>
      <c r="B52" s="13" t="s">
        <v>126</v>
      </c>
      <c r="C52" s="28" t="s">
        <v>14</v>
      </c>
      <c r="D52" s="14">
        <v>1700</v>
      </c>
      <c r="E52" s="14">
        <v>50</v>
      </c>
      <c r="F52" s="14">
        <v>50</v>
      </c>
      <c r="G52" s="11" t="str">
        <f t="shared" si="0"/>
        <v>1800 vnt.</v>
      </c>
      <c r="H52" s="82" t="s">
        <v>252</v>
      </c>
      <c r="I52" s="11">
        <v>50</v>
      </c>
      <c r="J52" s="86">
        <v>188</v>
      </c>
      <c r="K52" s="76">
        <v>0.21</v>
      </c>
      <c r="L52" s="86">
        <f t="shared" si="1"/>
        <v>227.48</v>
      </c>
      <c r="M52" s="86">
        <f t="shared" si="2"/>
        <v>11374</v>
      </c>
      <c r="N52" s="87">
        <f t="shared" si="3"/>
        <v>6.6905882352941175</v>
      </c>
      <c r="O52" s="90" t="s">
        <v>222</v>
      </c>
    </row>
    <row r="53" spans="1:15" x14ac:dyDescent="0.25">
      <c r="A53" s="12" t="s">
        <v>35</v>
      </c>
      <c r="B53" s="18" t="s">
        <v>36</v>
      </c>
      <c r="C53" s="28" t="s">
        <v>14</v>
      </c>
      <c r="D53" s="14">
        <v>100</v>
      </c>
      <c r="E53" s="14">
        <v>3</v>
      </c>
      <c r="F53" s="14">
        <v>3</v>
      </c>
      <c r="G53" s="11" t="str">
        <f t="shared" si="0"/>
        <v>106 vnt.</v>
      </c>
      <c r="H53" s="82" t="s">
        <v>252</v>
      </c>
      <c r="I53" s="11">
        <v>3</v>
      </c>
      <c r="J53" s="86">
        <v>263</v>
      </c>
      <c r="K53" s="76">
        <v>0.05</v>
      </c>
      <c r="L53" s="86">
        <f t="shared" si="1"/>
        <v>276.14999999999998</v>
      </c>
      <c r="M53" s="86">
        <f t="shared" si="2"/>
        <v>828.44999999999993</v>
      </c>
      <c r="N53" s="87">
        <f t="shared" si="3"/>
        <v>8.2844999999999995</v>
      </c>
      <c r="O53" s="90" t="s">
        <v>223</v>
      </c>
    </row>
    <row r="54" spans="1:15" x14ac:dyDescent="0.25">
      <c r="A54" s="12" t="s">
        <v>37</v>
      </c>
      <c r="B54" s="18" t="s">
        <v>38</v>
      </c>
      <c r="C54" s="28" t="s">
        <v>14</v>
      </c>
      <c r="D54" s="14">
        <v>900</v>
      </c>
      <c r="E54" s="14">
        <v>27</v>
      </c>
      <c r="F54" s="14">
        <v>27</v>
      </c>
      <c r="G54" s="11" t="str">
        <f t="shared" si="0"/>
        <v>954 vnt.</v>
      </c>
      <c r="H54" s="82" t="s">
        <v>252</v>
      </c>
      <c r="I54" s="11">
        <v>27</v>
      </c>
      <c r="J54" s="86">
        <v>263</v>
      </c>
      <c r="K54" s="76">
        <v>0.21</v>
      </c>
      <c r="L54" s="86">
        <f t="shared" si="1"/>
        <v>318.23</v>
      </c>
      <c r="M54" s="86">
        <f t="shared" si="2"/>
        <v>8592.2100000000009</v>
      </c>
      <c r="N54" s="87">
        <f t="shared" si="3"/>
        <v>9.5469000000000008</v>
      </c>
      <c r="O54" s="90" t="s">
        <v>223</v>
      </c>
    </row>
    <row r="55" spans="1:15" x14ac:dyDescent="0.25">
      <c r="A55" s="12" t="s">
        <v>39</v>
      </c>
      <c r="B55" s="18" t="s">
        <v>40</v>
      </c>
      <c r="C55" s="28" t="s">
        <v>14</v>
      </c>
      <c r="D55" s="14">
        <v>100</v>
      </c>
      <c r="E55" s="14">
        <v>3</v>
      </c>
      <c r="F55" s="14">
        <v>3</v>
      </c>
      <c r="G55" s="11" t="str">
        <f t="shared" si="0"/>
        <v>106 vnt.</v>
      </c>
      <c r="H55" s="82" t="s">
        <v>252</v>
      </c>
      <c r="I55" s="11">
        <v>3</v>
      </c>
      <c r="J55" s="86">
        <v>380</v>
      </c>
      <c r="K55" s="76">
        <v>0.05</v>
      </c>
      <c r="L55" s="86">
        <f t="shared" si="1"/>
        <v>399</v>
      </c>
      <c r="M55" s="86">
        <f t="shared" si="2"/>
        <v>1197</v>
      </c>
      <c r="N55" s="87">
        <f t="shared" si="3"/>
        <v>11.97</v>
      </c>
      <c r="O55" s="90" t="s">
        <v>224</v>
      </c>
    </row>
    <row r="56" spans="1:15" x14ac:dyDescent="0.25">
      <c r="A56" s="12" t="s">
        <v>41</v>
      </c>
      <c r="B56" s="18" t="s">
        <v>40</v>
      </c>
      <c r="C56" s="28" t="s">
        <v>14</v>
      </c>
      <c r="D56" s="14">
        <v>100</v>
      </c>
      <c r="E56" s="14">
        <v>3</v>
      </c>
      <c r="F56" s="14">
        <v>3</v>
      </c>
      <c r="G56" s="11" t="str">
        <f t="shared" si="0"/>
        <v>106 vnt.</v>
      </c>
      <c r="H56" s="82" t="s">
        <v>252</v>
      </c>
      <c r="I56" s="11">
        <v>3</v>
      </c>
      <c r="J56" s="86">
        <v>380</v>
      </c>
      <c r="K56" s="76">
        <v>0.21</v>
      </c>
      <c r="L56" s="86">
        <f t="shared" si="1"/>
        <v>459.8</v>
      </c>
      <c r="M56" s="86">
        <f t="shared" si="2"/>
        <v>1379.4</v>
      </c>
      <c r="N56" s="87">
        <f t="shared" si="3"/>
        <v>13.794</v>
      </c>
      <c r="O56" s="90" t="s">
        <v>224</v>
      </c>
    </row>
    <row r="57" spans="1:15" x14ac:dyDescent="0.25">
      <c r="A57" s="12" t="s">
        <v>42</v>
      </c>
      <c r="B57" s="13" t="s">
        <v>43</v>
      </c>
      <c r="C57" s="28" t="s">
        <v>14</v>
      </c>
      <c r="D57" s="14">
        <v>200</v>
      </c>
      <c r="E57" s="14">
        <v>6</v>
      </c>
      <c r="F57" s="14">
        <v>6</v>
      </c>
      <c r="G57" s="11" t="str">
        <f t="shared" si="0"/>
        <v>212 vnt.</v>
      </c>
      <c r="H57" s="82" t="s">
        <v>252</v>
      </c>
      <c r="I57" s="11">
        <v>6</v>
      </c>
      <c r="J57" s="86">
        <v>263</v>
      </c>
      <c r="K57" s="76">
        <v>0.05</v>
      </c>
      <c r="L57" s="86">
        <f t="shared" si="1"/>
        <v>276.14999999999998</v>
      </c>
      <c r="M57" s="86">
        <f t="shared" si="2"/>
        <v>1656.8999999999999</v>
      </c>
      <c r="N57" s="87">
        <f t="shared" si="3"/>
        <v>8.2844999999999995</v>
      </c>
      <c r="O57" s="90" t="s">
        <v>225</v>
      </c>
    </row>
    <row r="58" spans="1:15" x14ac:dyDescent="0.25">
      <c r="A58" s="12" t="s">
        <v>44</v>
      </c>
      <c r="B58" s="13" t="s">
        <v>45</v>
      </c>
      <c r="C58" s="28" t="s">
        <v>14</v>
      </c>
      <c r="D58" s="14">
        <v>2800</v>
      </c>
      <c r="E58" s="14">
        <v>83</v>
      </c>
      <c r="F58" s="14">
        <v>83</v>
      </c>
      <c r="G58" s="11" t="str">
        <f t="shared" si="0"/>
        <v>2966 vnt.</v>
      </c>
      <c r="H58" s="82" t="s">
        <v>252</v>
      </c>
      <c r="I58" s="11">
        <v>83</v>
      </c>
      <c r="J58" s="86">
        <v>263</v>
      </c>
      <c r="K58" s="76">
        <v>0.21</v>
      </c>
      <c r="L58" s="86">
        <f t="shared" si="1"/>
        <v>318.23</v>
      </c>
      <c r="M58" s="86">
        <f t="shared" si="2"/>
        <v>26413.09</v>
      </c>
      <c r="N58" s="87">
        <f t="shared" si="3"/>
        <v>9.4332464285714295</v>
      </c>
      <c r="O58" s="90" t="s">
        <v>225</v>
      </c>
    </row>
    <row r="59" spans="1:15" ht="24" x14ac:dyDescent="0.25">
      <c r="A59" s="12" t="s">
        <v>46</v>
      </c>
      <c r="B59" s="29" t="s">
        <v>47</v>
      </c>
      <c r="C59" s="28" t="s">
        <v>14</v>
      </c>
      <c r="D59" s="14">
        <v>200</v>
      </c>
      <c r="E59" s="14">
        <v>6</v>
      </c>
      <c r="F59" s="14">
        <v>6</v>
      </c>
      <c r="G59" s="11" t="str">
        <f t="shared" si="0"/>
        <v>212 vnt.</v>
      </c>
      <c r="H59" s="82" t="s">
        <v>252</v>
      </c>
      <c r="I59" s="11">
        <v>6</v>
      </c>
      <c r="J59" s="86">
        <v>150</v>
      </c>
      <c r="K59" s="76">
        <v>0.05</v>
      </c>
      <c r="L59" s="86">
        <f t="shared" si="1"/>
        <v>157.5</v>
      </c>
      <c r="M59" s="86">
        <f t="shared" si="2"/>
        <v>945</v>
      </c>
      <c r="N59" s="87">
        <f t="shared" si="3"/>
        <v>4.7249999999999996</v>
      </c>
      <c r="O59" s="90" t="s">
        <v>257</v>
      </c>
    </row>
    <row r="60" spans="1:15" ht="24" x14ac:dyDescent="0.25">
      <c r="A60" s="12" t="s">
        <v>48</v>
      </c>
      <c r="B60" s="30" t="s">
        <v>47</v>
      </c>
      <c r="C60" s="28" t="s">
        <v>14</v>
      </c>
      <c r="D60" s="14">
        <v>700</v>
      </c>
      <c r="E60" s="14">
        <v>21</v>
      </c>
      <c r="F60" s="14">
        <v>21</v>
      </c>
      <c r="G60" s="11" t="str">
        <f t="shared" si="0"/>
        <v>742 vnt.</v>
      </c>
      <c r="H60" s="82" t="s">
        <v>252</v>
      </c>
      <c r="I60" s="11">
        <v>21</v>
      </c>
      <c r="J60" s="86">
        <v>150</v>
      </c>
      <c r="K60" s="76">
        <v>0.21</v>
      </c>
      <c r="L60" s="86">
        <f t="shared" si="1"/>
        <v>181.5</v>
      </c>
      <c r="M60" s="86">
        <f t="shared" si="2"/>
        <v>3811.5</v>
      </c>
      <c r="N60" s="87">
        <f t="shared" si="3"/>
        <v>5.4450000000000003</v>
      </c>
      <c r="O60" s="90" t="s">
        <v>257</v>
      </c>
    </row>
    <row r="61" spans="1:15" ht="24" x14ac:dyDescent="0.25">
      <c r="A61" s="12" t="s">
        <v>49</v>
      </c>
      <c r="B61" s="13" t="s">
        <v>50</v>
      </c>
      <c r="C61" s="28" t="s">
        <v>14</v>
      </c>
      <c r="D61" s="14">
        <v>200</v>
      </c>
      <c r="E61" s="14">
        <v>6</v>
      </c>
      <c r="F61" s="14">
        <v>6</v>
      </c>
      <c r="G61" s="11" t="str">
        <f t="shared" si="0"/>
        <v>212 vnt.</v>
      </c>
      <c r="H61" s="82" t="s">
        <v>252</v>
      </c>
      <c r="I61" s="11">
        <v>6</v>
      </c>
      <c r="J61" s="86">
        <v>150</v>
      </c>
      <c r="K61" s="76">
        <v>0.05</v>
      </c>
      <c r="L61" s="86">
        <f t="shared" si="1"/>
        <v>157.5</v>
      </c>
      <c r="M61" s="86">
        <f t="shared" si="2"/>
        <v>945</v>
      </c>
      <c r="N61" s="87">
        <f t="shared" si="3"/>
        <v>4.7249999999999996</v>
      </c>
      <c r="O61" s="90" t="s">
        <v>258</v>
      </c>
    </row>
    <row r="62" spans="1:15" ht="24" x14ac:dyDescent="0.25">
      <c r="A62" s="12" t="s">
        <v>51</v>
      </c>
      <c r="B62" s="13" t="s">
        <v>50</v>
      </c>
      <c r="C62" s="28" t="s">
        <v>14</v>
      </c>
      <c r="D62" s="14">
        <v>700</v>
      </c>
      <c r="E62" s="14">
        <v>21</v>
      </c>
      <c r="F62" s="14">
        <v>21</v>
      </c>
      <c r="G62" s="11" t="str">
        <f t="shared" si="0"/>
        <v>742 vnt.</v>
      </c>
      <c r="H62" s="82" t="s">
        <v>252</v>
      </c>
      <c r="I62" s="11">
        <v>21</v>
      </c>
      <c r="J62" s="86">
        <v>150</v>
      </c>
      <c r="K62" s="76">
        <v>0.21</v>
      </c>
      <c r="L62" s="86">
        <f t="shared" si="1"/>
        <v>181.5</v>
      </c>
      <c r="M62" s="86">
        <f t="shared" si="2"/>
        <v>3811.5</v>
      </c>
      <c r="N62" s="87">
        <f t="shared" si="3"/>
        <v>5.4450000000000003</v>
      </c>
      <c r="O62" s="90" t="s">
        <v>258</v>
      </c>
    </row>
    <row r="63" spans="1:15" x14ac:dyDescent="0.25">
      <c r="A63" s="12" t="s">
        <v>52</v>
      </c>
      <c r="B63" s="13" t="s">
        <v>53</v>
      </c>
      <c r="C63" s="28" t="s">
        <v>14</v>
      </c>
      <c r="D63" s="14">
        <v>350</v>
      </c>
      <c r="E63" s="14">
        <v>11</v>
      </c>
      <c r="F63" s="14">
        <v>11</v>
      </c>
      <c r="G63" s="11" t="str">
        <f t="shared" si="0"/>
        <v>372 vnt.</v>
      </c>
      <c r="H63" s="82" t="s">
        <v>252</v>
      </c>
      <c r="I63" s="11">
        <v>11</v>
      </c>
      <c r="J63" s="86">
        <v>300</v>
      </c>
      <c r="K63" s="76">
        <v>0.05</v>
      </c>
      <c r="L63" s="86">
        <f t="shared" si="1"/>
        <v>315</v>
      </c>
      <c r="M63" s="86">
        <f t="shared" si="2"/>
        <v>3465</v>
      </c>
      <c r="N63" s="87">
        <f t="shared" si="3"/>
        <v>9.9</v>
      </c>
      <c r="O63" s="90" t="s">
        <v>226</v>
      </c>
    </row>
    <row r="64" spans="1:15" x14ac:dyDescent="0.25">
      <c r="A64" s="12" t="s">
        <v>54</v>
      </c>
      <c r="B64" s="13" t="s">
        <v>53</v>
      </c>
      <c r="C64" s="28" t="s">
        <v>14</v>
      </c>
      <c r="D64" s="14">
        <v>2100</v>
      </c>
      <c r="E64" s="14">
        <v>62</v>
      </c>
      <c r="F64" s="14">
        <v>62</v>
      </c>
      <c r="G64" s="11" t="str">
        <f t="shared" si="0"/>
        <v>2224 vnt.</v>
      </c>
      <c r="H64" s="82" t="s">
        <v>252</v>
      </c>
      <c r="I64" s="11">
        <v>62</v>
      </c>
      <c r="J64" s="86">
        <v>300</v>
      </c>
      <c r="K64" s="76">
        <v>0.21</v>
      </c>
      <c r="L64" s="86">
        <f t="shared" si="1"/>
        <v>363</v>
      </c>
      <c r="M64" s="86">
        <f t="shared" si="2"/>
        <v>22506</v>
      </c>
      <c r="N64" s="87">
        <f t="shared" si="3"/>
        <v>10.717142857142857</v>
      </c>
      <c r="O64" s="90" t="s">
        <v>226</v>
      </c>
    </row>
    <row r="65" spans="1:15" x14ac:dyDescent="0.25">
      <c r="A65" s="12" t="s">
        <v>55</v>
      </c>
      <c r="B65" s="13" t="s">
        <v>56</v>
      </c>
      <c r="C65" s="19" t="s">
        <v>57</v>
      </c>
      <c r="D65" s="14">
        <v>350</v>
      </c>
      <c r="E65" s="83">
        <v>11</v>
      </c>
      <c r="F65" s="83">
        <v>11</v>
      </c>
      <c r="G65" s="11" t="str">
        <f t="shared" si="0"/>
        <v>372 vnt.</v>
      </c>
      <c r="H65" s="82" t="s">
        <v>252</v>
      </c>
      <c r="I65" s="11">
        <v>11</v>
      </c>
      <c r="J65" s="94">
        <v>200</v>
      </c>
      <c r="K65" s="76">
        <v>0.05</v>
      </c>
      <c r="L65" s="86">
        <f t="shared" si="1"/>
        <v>210</v>
      </c>
      <c r="M65" s="86">
        <f t="shared" si="2"/>
        <v>2310</v>
      </c>
      <c r="N65" s="87">
        <f t="shared" si="3"/>
        <v>6.6</v>
      </c>
      <c r="O65" s="90" t="s">
        <v>227</v>
      </c>
    </row>
    <row r="66" spans="1:15" x14ac:dyDescent="0.25">
      <c r="A66" s="12" t="s">
        <v>58</v>
      </c>
      <c r="B66" s="13" t="s">
        <v>56</v>
      </c>
      <c r="C66" s="19" t="s">
        <v>57</v>
      </c>
      <c r="D66" s="14">
        <v>4200</v>
      </c>
      <c r="E66" s="83">
        <v>124</v>
      </c>
      <c r="F66" s="83">
        <v>124</v>
      </c>
      <c r="G66" s="11" t="str">
        <f t="shared" si="0"/>
        <v>4448 vnt.</v>
      </c>
      <c r="H66" s="82" t="s">
        <v>252</v>
      </c>
      <c r="I66" s="11">
        <v>124</v>
      </c>
      <c r="J66" s="94">
        <v>200</v>
      </c>
      <c r="K66" s="76">
        <v>0.21</v>
      </c>
      <c r="L66" s="86">
        <f t="shared" si="1"/>
        <v>242</v>
      </c>
      <c r="M66" s="86">
        <f t="shared" si="2"/>
        <v>30008</v>
      </c>
      <c r="N66" s="87">
        <f t="shared" si="3"/>
        <v>7.1447619047619044</v>
      </c>
      <c r="O66" s="90" t="s">
        <v>227</v>
      </c>
    </row>
    <row r="67" spans="1:15" x14ac:dyDescent="0.25">
      <c r="A67" s="12" t="s">
        <v>59</v>
      </c>
      <c r="B67" s="13" t="s">
        <v>60</v>
      </c>
      <c r="C67" s="19" t="s">
        <v>57</v>
      </c>
      <c r="D67" s="14">
        <v>100</v>
      </c>
      <c r="E67" s="83">
        <v>3</v>
      </c>
      <c r="F67" s="83">
        <v>3</v>
      </c>
      <c r="G67" s="11" t="str">
        <f t="shared" si="0"/>
        <v>106 vnt.</v>
      </c>
      <c r="H67" s="82" t="s">
        <v>252</v>
      </c>
      <c r="I67" s="11">
        <v>3</v>
      </c>
      <c r="J67" s="94">
        <v>200</v>
      </c>
      <c r="K67" s="76">
        <v>0.05</v>
      </c>
      <c r="L67" s="86">
        <f t="shared" si="1"/>
        <v>210</v>
      </c>
      <c r="M67" s="86">
        <f t="shared" si="2"/>
        <v>630</v>
      </c>
      <c r="N67" s="87">
        <f t="shared" si="3"/>
        <v>6.3</v>
      </c>
      <c r="O67" s="90" t="s">
        <v>228</v>
      </c>
    </row>
    <row r="68" spans="1:15" x14ac:dyDescent="0.25">
      <c r="A68" s="12" t="s">
        <v>61</v>
      </c>
      <c r="B68" s="13" t="s">
        <v>60</v>
      </c>
      <c r="C68" s="19" t="s">
        <v>57</v>
      </c>
      <c r="D68" s="14">
        <v>350</v>
      </c>
      <c r="E68" s="83">
        <v>11</v>
      </c>
      <c r="F68" s="83">
        <v>11</v>
      </c>
      <c r="G68" s="11" t="str">
        <f t="shared" si="0"/>
        <v>372 vnt.</v>
      </c>
      <c r="H68" s="82" t="s">
        <v>252</v>
      </c>
      <c r="I68" s="11">
        <v>11</v>
      </c>
      <c r="J68" s="94">
        <v>200</v>
      </c>
      <c r="K68" s="76">
        <v>0.21</v>
      </c>
      <c r="L68" s="86">
        <f t="shared" si="1"/>
        <v>242</v>
      </c>
      <c r="M68" s="86">
        <f t="shared" si="2"/>
        <v>2662</v>
      </c>
      <c r="N68" s="87">
        <f t="shared" si="3"/>
        <v>7.6057142857142859</v>
      </c>
      <c r="O68" s="90" t="s">
        <v>228</v>
      </c>
    </row>
    <row r="69" spans="1:15" x14ac:dyDescent="0.25">
      <c r="A69" s="12" t="s">
        <v>62</v>
      </c>
      <c r="B69" s="13" t="s">
        <v>63</v>
      </c>
      <c r="C69" s="19" t="s">
        <v>57</v>
      </c>
      <c r="D69" s="14">
        <v>100</v>
      </c>
      <c r="E69" s="14">
        <v>3</v>
      </c>
      <c r="F69" s="14">
        <v>3</v>
      </c>
      <c r="G69" s="11" t="str">
        <f t="shared" si="0"/>
        <v>106 vnt.</v>
      </c>
      <c r="H69" s="82" t="s">
        <v>252</v>
      </c>
      <c r="I69" s="11">
        <v>3</v>
      </c>
      <c r="J69" s="85">
        <v>171</v>
      </c>
      <c r="K69" s="76">
        <v>0.05</v>
      </c>
      <c r="L69" s="86">
        <f t="shared" si="1"/>
        <v>179.55</v>
      </c>
      <c r="M69" s="86">
        <f t="shared" si="2"/>
        <v>538.65000000000009</v>
      </c>
      <c r="N69" s="87">
        <f t="shared" si="3"/>
        <v>5.3865000000000007</v>
      </c>
      <c r="O69" s="90" t="s">
        <v>229</v>
      </c>
    </row>
    <row r="70" spans="1:15" x14ac:dyDescent="0.25">
      <c r="A70" s="12" t="s">
        <v>64</v>
      </c>
      <c r="B70" s="13" t="s">
        <v>63</v>
      </c>
      <c r="C70" s="19" t="s">
        <v>57</v>
      </c>
      <c r="D70" s="14">
        <v>350</v>
      </c>
      <c r="E70" s="14">
        <v>11</v>
      </c>
      <c r="F70" s="14">
        <v>11</v>
      </c>
      <c r="G70" s="11" t="str">
        <f t="shared" si="0"/>
        <v>372 vnt.</v>
      </c>
      <c r="H70" s="82" t="s">
        <v>252</v>
      </c>
      <c r="I70" s="11">
        <v>11</v>
      </c>
      <c r="J70" s="85">
        <v>171</v>
      </c>
      <c r="K70" s="76">
        <v>0.21</v>
      </c>
      <c r="L70" s="86">
        <f t="shared" si="1"/>
        <v>206.91</v>
      </c>
      <c r="M70" s="86">
        <f t="shared" si="2"/>
        <v>2276.0099999999998</v>
      </c>
      <c r="N70" s="87">
        <f t="shared" si="3"/>
        <v>6.5028857142857133</v>
      </c>
      <c r="O70" s="90" t="s">
        <v>229</v>
      </c>
    </row>
    <row r="71" spans="1:15" x14ac:dyDescent="0.25">
      <c r="A71" s="12" t="s">
        <v>65</v>
      </c>
      <c r="B71" s="20" t="s">
        <v>66</v>
      </c>
      <c r="C71" s="19" t="s">
        <v>57</v>
      </c>
      <c r="D71" s="14">
        <v>100</v>
      </c>
      <c r="E71" s="14">
        <v>3</v>
      </c>
      <c r="F71" s="14">
        <v>3</v>
      </c>
      <c r="G71" s="11" t="str">
        <f t="shared" si="0"/>
        <v>106 vnt.</v>
      </c>
      <c r="H71" s="82" t="s">
        <v>252</v>
      </c>
      <c r="I71" s="11">
        <v>3</v>
      </c>
      <c r="J71" s="85">
        <v>171</v>
      </c>
      <c r="K71" s="76">
        <v>0.05</v>
      </c>
      <c r="L71" s="86">
        <f t="shared" si="1"/>
        <v>179.55</v>
      </c>
      <c r="M71" s="86">
        <f t="shared" si="2"/>
        <v>538.65000000000009</v>
      </c>
      <c r="N71" s="87">
        <f t="shared" si="3"/>
        <v>5.3865000000000007</v>
      </c>
      <c r="O71" s="90" t="s">
        <v>230</v>
      </c>
    </row>
    <row r="72" spans="1:15" x14ac:dyDescent="0.25">
      <c r="A72" s="12" t="s">
        <v>67</v>
      </c>
      <c r="B72" s="20" t="s">
        <v>66</v>
      </c>
      <c r="C72" s="19" t="s">
        <v>57</v>
      </c>
      <c r="D72" s="14">
        <v>350</v>
      </c>
      <c r="E72" s="14">
        <v>11</v>
      </c>
      <c r="F72" s="14">
        <v>11</v>
      </c>
      <c r="G72" s="11" t="str">
        <f t="shared" si="0"/>
        <v>372 vnt.</v>
      </c>
      <c r="H72" s="82" t="s">
        <v>252</v>
      </c>
      <c r="I72" s="11">
        <v>11</v>
      </c>
      <c r="J72" s="85">
        <v>171</v>
      </c>
      <c r="K72" s="76">
        <v>0.21</v>
      </c>
      <c r="L72" s="86">
        <f t="shared" si="1"/>
        <v>206.91</v>
      </c>
      <c r="M72" s="86">
        <f t="shared" si="2"/>
        <v>2276.0099999999998</v>
      </c>
      <c r="N72" s="87">
        <f t="shared" si="3"/>
        <v>6.5028857142857133</v>
      </c>
      <c r="O72" s="90" t="s">
        <v>230</v>
      </c>
    </row>
    <row r="73" spans="1:15" ht="24" x14ac:dyDescent="0.25">
      <c r="A73" s="12" t="s">
        <v>68</v>
      </c>
      <c r="B73" s="20" t="s">
        <v>69</v>
      </c>
      <c r="C73" s="19" t="s">
        <v>57</v>
      </c>
      <c r="D73" s="14">
        <v>350</v>
      </c>
      <c r="E73" s="14">
        <v>11</v>
      </c>
      <c r="F73" s="14">
        <v>11</v>
      </c>
      <c r="G73" s="11" t="str">
        <f t="shared" si="0"/>
        <v>372 vnt.</v>
      </c>
      <c r="H73" s="82" t="s">
        <v>252</v>
      </c>
      <c r="I73" s="11">
        <v>11</v>
      </c>
      <c r="J73" s="85">
        <v>135</v>
      </c>
      <c r="K73" s="76">
        <v>0.05</v>
      </c>
      <c r="L73" s="86">
        <f t="shared" si="1"/>
        <v>141.75</v>
      </c>
      <c r="M73" s="86">
        <f t="shared" si="2"/>
        <v>1559.25</v>
      </c>
      <c r="N73" s="87">
        <f t="shared" si="3"/>
        <v>4.4550000000000001</v>
      </c>
      <c r="O73" s="90" t="s">
        <v>231</v>
      </c>
    </row>
    <row r="74" spans="1:15" ht="24" x14ac:dyDescent="0.25">
      <c r="A74" s="12" t="s">
        <v>70</v>
      </c>
      <c r="B74" s="20" t="s">
        <v>69</v>
      </c>
      <c r="C74" s="19" t="s">
        <v>57</v>
      </c>
      <c r="D74" s="14">
        <v>1700</v>
      </c>
      <c r="E74" s="14">
        <v>50</v>
      </c>
      <c r="F74" s="14">
        <v>50</v>
      </c>
      <c r="G74" s="11" t="str">
        <f t="shared" si="0"/>
        <v>1800 vnt.</v>
      </c>
      <c r="H74" s="82" t="s">
        <v>252</v>
      </c>
      <c r="I74" s="11">
        <v>50</v>
      </c>
      <c r="J74" s="85">
        <v>135</v>
      </c>
      <c r="K74" s="76">
        <v>0.21</v>
      </c>
      <c r="L74" s="86">
        <f t="shared" si="1"/>
        <v>163.35</v>
      </c>
      <c r="M74" s="86">
        <f t="shared" si="2"/>
        <v>8167.5</v>
      </c>
      <c r="N74" s="87">
        <f t="shared" si="3"/>
        <v>4.8044117647058826</v>
      </c>
      <c r="O74" s="90" t="s">
        <v>231</v>
      </c>
    </row>
    <row r="75" spans="1:15" x14ac:dyDescent="0.25">
      <c r="A75" s="12" t="s">
        <v>71</v>
      </c>
      <c r="B75" s="20" t="s">
        <v>72</v>
      </c>
      <c r="C75" s="19" t="s">
        <v>57</v>
      </c>
      <c r="D75" s="14">
        <v>100</v>
      </c>
      <c r="E75" s="14">
        <v>3</v>
      </c>
      <c r="F75" s="14">
        <v>3</v>
      </c>
      <c r="G75" s="11" t="str">
        <f t="shared" si="0"/>
        <v>106 vnt.</v>
      </c>
      <c r="H75" s="82" t="s">
        <v>252</v>
      </c>
      <c r="I75" s="11">
        <v>3</v>
      </c>
      <c r="J75" s="85">
        <v>165</v>
      </c>
      <c r="K75" s="76">
        <v>0.05</v>
      </c>
      <c r="L75" s="86">
        <f t="shared" si="1"/>
        <v>173.25</v>
      </c>
      <c r="M75" s="86">
        <f t="shared" si="2"/>
        <v>519.75</v>
      </c>
      <c r="N75" s="87">
        <f t="shared" si="3"/>
        <v>5.1974999999999998</v>
      </c>
      <c r="O75" s="90" t="s">
        <v>232</v>
      </c>
    </row>
    <row r="76" spans="1:15" x14ac:dyDescent="0.25">
      <c r="A76" s="12" t="s">
        <v>73</v>
      </c>
      <c r="B76" s="20" t="s">
        <v>72</v>
      </c>
      <c r="C76" s="19" t="s">
        <v>57</v>
      </c>
      <c r="D76" s="14">
        <v>900</v>
      </c>
      <c r="E76" s="14">
        <v>27</v>
      </c>
      <c r="F76" s="14">
        <v>27</v>
      </c>
      <c r="G76" s="11" t="str">
        <f t="shared" si="0"/>
        <v>954 vnt.</v>
      </c>
      <c r="H76" s="82" t="s">
        <v>252</v>
      </c>
      <c r="I76" s="11">
        <v>27</v>
      </c>
      <c r="J76" s="85">
        <v>165</v>
      </c>
      <c r="K76" s="76">
        <v>0.21</v>
      </c>
      <c r="L76" s="86">
        <f t="shared" si="1"/>
        <v>199.65</v>
      </c>
      <c r="M76" s="86">
        <f t="shared" si="2"/>
        <v>5390.55</v>
      </c>
      <c r="N76" s="87">
        <f t="shared" si="3"/>
        <v>5.9895000000000005</v>
      </c>
      <c r="O76" s="90" t="s">
        <v>232</v>
      </c>
    </row>
    <row r="77" spans="1:15" x14ac:dyDescent="0.25">
      <c r="A77" s="12" t="s">
        <v>74</v>
      </c>
      <c r="B77" s="20" t="s">
        <v>75</v>
      </c>
      <c r="C77" s="19" t="s">
        <v>57</v>
      </c>
      <c r="D77" s="14">
        <v>100</v>
      </c>
      <c r="E77" s="14">
        <v>3</v>
      </c>
      <c r="F77" s="14">
        <v>3</v>
      </c>
      <c r="G77" s="11" t="str">
        <f t="shared" si="0"/>
        <v>106 vnt.</v>
      </c>
      <c r="H77" s="82" t="s">
        <v>252</v>
      </c>
      <c r="I77" s="11">
        <v>3</v>
      </c>
      <c r="J77" s="85">
        <v>148</v>
      </c>
      <c r="K77" s="76">
        <v>0.05</v>
      </c>
      <c r="L77" s="86">
        <f t="shared" si="1"/>
        <v>155.4</v>
      </c>
      <c r="M77" s="86">
        <f t="shared" si="2"/>
        <v>466.20000000000005</v>
      </c>
      <c r="N77" s="87">
        <f t="shared" si="3"/>
        <v>4.6620000000000008</v>
      </c>
      <c r="O77" s="90" t="s">
        <v>233</v>
      </c>
    </row>
    <row r="78" spans="1:15" x14ac:dyDescent="0.25">
      <c r="A78" s="12" t="s">
        <v>76</v>
      </c>
      <c r="B78" s="20" t="s">
        <v>75</v>
      </c>
      <c r="C78" s="19" t="s">
        <v>57</v>
      </c>
      <c r="D78" s="14">
        <v>450</v>
      </c>
      <c r="E78" s="14">
        <v>14</v>
      </c>
      <c r="F78" s="14">
        <v>14</v>
      </c>
      <c r="G78" s="11" t="str">
        <f t="shared" si="0"/>
        <v>478 vnt.</v>
      </c>
      <c r="H78" s="82" t="s">
        <v>252</v>
      </c>
      <c r="I78" s="11">
        <v>14</v>
      </c>
      <c r="J78" s="85">
        <v>148</v>
      </c>
      <c r="K78" s="76">
        <v>0.21</v>
      </c>
      <c r="L78" s="86">
        <f t="shared" si="1"/>
        <v>179.07999999999998</v>
      </c>
      <c r="M78" s="86">
        <f t="shared" si="2"/>
        <v>2507.12</v>
      </c>
      <c r="N78" s="87">
        <f t="shared" si="3"/>
        <v>5.5713777777777773</v>
      </c>
      <c r="O78" s="90" t="s">
        <v>233</v>
      </c>
    </row>
    <row r="79" spans="1:15" x14ac:dyDescent="0.25">
      <c r="A79" s="12" t="s">
        <v>77</v>
      </c>
      <c r="B79" s="21" t="s">
        <v>78</v>
      </c>
      <c r="C79" s="19" t="s">
        <v>57</v>
      </c>
      <c r="D79" s="14">
        <v>100</v>
      </c>
      <c r="E79" s="14">
        <v>3</v>
      </c>
      <c r="F79" s="14">
        <v>3</v>
      </c>
      <c r="G79" s="11" t="str">
        <f t="shared" si="0"/>
        <v>106 vnt.</v>
      </c>
      <c r="H79" s="82" t="s">
        <v>252</v>
      </c>
      <c r="I79" s="11">
        <v>3</v>
      </c>
      <c r="J79" s="85">
        <v>200</v>
      </c>
      <c r="K79" s="76">
        <v>0.05</v>
      </c>
      <c r="L79" s="86">
        <f t="shared" si="1"/>
        <v>210</v>
      </c>
      <c r="M79" s="86">
        <f t="shared" si="2"/>
        <v>630</v>
      </c>
      <c r="N79" s="87">
        <f t="shared" si="3"/>
        <v>6.3</v>
      </c>
      <c r="O79" s="90" t="s">
        <v>234</v>
      </c>
    </row>
    <row r="80" spans="1:15" x14ac:dyDescent="0.25">
      <c r="A80" s="12" t="s">
        <v>79</v>
      </c>
      <c r="B80" s="21" t="s">
        <v>78</v>
      </c>
      <c r="C80" s="19" t="s">
        <v>57</v>
      </c>
      <c r="D80" s="14">
        <v>100</v>
      </c>
      <c r="E80" s="14">
        <v>3</v>
      </c>
      <c r="F80" s="14">
        <v>3</v>
      </c>
      <c r="G80" s="11" t="str">
        <f t="shared" si="0"/>
        <v>106 vnt.</v>
      </c>
      <c r="H80" s="82" t="s">
        <v>252</v>
      </c>
      <c r="I80" s="11">
        <v>3</v>
      </c>
      <c r="J80" s="85">
        <v>200</v>
      </c>
      <c r="K80" s="76">
        <v>0.21</v>
      </c>
      <c r="L80" s="86">
        <f t="shared" si="1"/>
        <v>242</v>
      </c>
      <c r="M80" s="86">
        <f t="shared" si="2"/>
        <v>726</v>
      </c>
      <c r="N80" s="87">
        <f t="shared" si="3"/>
        <v>7.26</v>
      </c>
      <c r="O80" s="90" t="s">
        <v>234</v>
      </c>
    </row>
    <row r="81" spans="1:15" x14ac:dyDescent="0.25">
      <c r="A81" s="12" t="s">
        <v>80</v>
      </c>
      <c r="B81" s="21" t="s">
        <v>81</v>
      </c>
      <c r="C81" s="19" t="s">
        <v>57</v>
      </c>
      <c r="D81" s="22">
        <v>100</v>
      </c>
      <c r="E81" s="14">
        <v>3</v>
      </c>
      <c r="F81" s="14">
        <v>3</v>
      </c>
      <c r="G81" s="11" t="str">
        <f t="shared" si="0"/>
        <v>106 vnt.</v>
      </c>
      <c r="H81" s="82" t="s">
        <v>252</v>
      </c>
      <c r="I81" s="11">
        <v>3</v>
      </c>
      <c r="J81" s="85">
        <v>200</v>
      </c>
      <c r="K81" s="76">
        <v>0.05</v>
      </c>
      <c r="L81" s="86">
        <f t="shared" si="1"/>
        <v>210</v>
      </c>
      <c r="M81" s="86">
        <f t="shared" si="2"/>
        <v>630</v>
      </c>
      <c r="N81" s="87">
        <f t="shared" si="3"/>
        <v>6.3</v>
      </c>
      <c r="O81" s="90" t="s">
        <v>235</v>
      </c>
    </row>
    <row r="82" spans="1:15" x14ac:dyDescent="0.25">
      <c r="A82" s="12" t="s">
        <v>82</v>
      </c>
      <c r="B82" s="21" t="s">
        <v>81</v>
      </c>
      <c r="C82" s="19" t="s">
        <v>57</v>
      </c>
      <c r="D82" s="22">
        <v>300</v>
      </c>
      <c r="E82" s="14">
        <v>9</v>
      </c>
      <c r="F82" s="14">
        <v>9</v>
      </c>
      <c r="G82" s="11" t="str">
        <f t="shared" si="0"/>
        <v>318 vnt.</v>
      </c>
      <c r="H82" s="82" t="s">
        <v>252</v>
      </c>
      <c r="I82" s="11">
        <v>9</v>
      </c>
      <c r="J82" s="85">
        <v>200</v>
      </c>
      <c r="K82" s="76">
        <v>0.21</v>
      </c>
      <c r="L82" s="86">
        <f t="shared" si="1"/>
        <v>242</v>
      </c>
      <c r="M82" s="86">
        <f t="shared" si="2"/>
        <v>2178</v>
      </c>
      <c r="N82" s="87">
        <f t="shared" si="3"/>
        <v>7.26</v>
      </c>
      <c r="O82" s="90" t="s">
        <v>235</v>
      </c>
    </row>
    <row r="83" spans="1:15" x14ac:dyDescent="0.25">
      <c r="A83" s="12" t="s">
        <v>83</v>
      </c>
      <c r="B83" s="13" t="s">
        <v>84</v>
      </c>
      <c r="C83" s="19" t="s">
        <v>57</v>
      </c>
      <c r="D83" s="14">
        <v>100</v>
      </c>
      <c r="E83" s="14">
        <v>3</v>
      </c>
      <c r="F83" s="14">
        <v>3</v>
      </c>
      <c r="G83" s="11" t="str">
        <f t="shared" si="0"/>
        <v>106 vnt.</v>
      </c>
      <c r="H83" s="82" t="s">
        <v>252</v>
      </c>
      <c r="I83" s="11">
        <v>3</v>
      </c>
      <c r="J83" s="85">
        <v>184</v>
      </c>
      <c r="K83" s="76">
        <v>0.05</v>
      </c>
      <c r="L83" s="86">
        <f t="shared" si="1"/>
        <v>193.2</v>
      </c>
      <c r="M83" s="86">
        <f t="shared" si="2"/>
        <v>579.59999999999991</v>
      </c>
      <c r="N83" s="87">
        <f t="shared" si="3"/>
        <v>5.7959999999999994</v>
      </c>
      <c r="O83" s="90" t="s">
        <v>236</v>
      </c>
    </row>
    <row r="84" spans="1:15" x14ac:dyDescent="0.25">
      <c r="A84" s="12" t="s">
        <v>85</v>
      </c>
      <c r="B84" s="13" t="s">
        <v>84</v>
      </c>
      <c r="C84" s="19" t="s">
        <v>57</v>
      </c>
      <c r="D84" s="14">
        <v>200</v>
      </c>
      <c r="E84" s="14">
        <v>6</v>
      </c>
      <c r="F84" s="14">
        <v>6</v>
      </c>
      <c r="G84" s="11" t="str">
        <f t="shared" si="0"/>
        <v>212 vnt.</v>
      </c>
      <c r="H84" s="82" t="s">
        <v>252</v>
      </c>
      <c r="I84" s="11">
        <v>6</v>
      </c>
      <c r="J84" s="85">
        <v>184</v>
      </c>
      <c r="K84" s="76">
        <v>0.21</v>
      </c>
      <c r="L84" s="86">
        <f t="shared" si="1"/>
        <v>222.64</v>
      </c>
      <c r="M84" s="86">
        <f t="shared" si="2"/>
        <v>1335.84</v>
      </c>
      <c r="N84" s="87">
        <f t="shared" si="3"/>
        <v>6.6791999999999998</v>
      </c>
      <c r="O84" s="90" t="s">
        <v>236</v>
      </c>
    </row>
    <row r="85" spans="1:15" x14ac:dyDescent="0.25">
      <c r="A85" s="12" t="s">
        <v>86</v>
      </c>
      <c r="B85" s="13" t="s">
        <v>87</v>
      </c>
      <c r="C85" s="19" t="s">
        <v>57</v>
      </c>
      <c r="D85" s="14">
        <v>200</v>
      </c>
      <c r="E85" s="14">
        <v>6</v>
      </c>
      <c r="F85" s="14">
        <v>6</v>
      </c>
      <c r="G85" s="11" t="str">
        <f t="shared" si="0"/>
        <v>212 vnt.</v>
      </c>
      <c r="H85" s="82" t="s">
        <v>252</v>
      </c>
      <c r="I85" s="11">
        <v>6</v>
      </c>
      <c r="J85" s="85">
        <v>242</v>
      </c>
      <c r="K85" s="76">
        <v>0.05</v>
      </c>
      <c r="L85" s="86">
        <f t="shared" si="1"/>
        <v>254.1</v>
      </c>
      <c r="M85" s="86">
        <f t="shared" si="2"/>
        <v>1524.6</v>
      </c>
      <c r="N85" s="87">
        <f t="shared" si="3"/>
        <v>7.6229999999999993</v>
      </c>
      <c r="O85" s="90" t="s">
        <v>237</v>
      </c>
    </row>
    <row r="86" spans="1:15" x14ac:dyDescent="0.25">
      <c r="A86" s="12" t="s">
        <v>88</v>
      </c>
      <c r="B86" s="13" t="s">
        <v>89</v>
      </c>
      <c r="C86" s="19" t="s">
        <v>57</v>
      </c>
      <c r="D86" s="14">
        <v>200</v>
      </c>
      <c r="E86" s="14">
        <v>6</v>
      </c>
      <c r="F86" s="14">
        <v>6</v>
      </c>
      <c r="G86" s="11" t="str">
        <f t="shared" si="0"/>
        <v>212 vnt.</v>
      </c>
      <c r="H86" s="82" t="s">
        <v>252</v>
      </c>
      <c r="I86" s="11">
        <v>6</v>
      </c>
      <c r="J86" s="85">
        <v>242</v>
      </c>
      <c r="K86" s="76">
        <v>0.21</v>
      </c>
      <c r="L86" s="86">
        <f t="shared" si="1"/>
        <v>292.82</v>
      </c>
      <c r="M86" s="86">
        <f t="shared" si="2"/>
        <v>1756.92</v>
      </c>
      <c r="N86" s="87">
        <f t="shared" si="3"/>
        <v>8.7846000000000011</v>
      </c>
      <c r="O86" s="90" t="s">
        <v>237</v>
      </c>
    </row>
    <row r="87" spans="1:15" x14ac:dyDescent="0.25">
      <c r="A87" s="12" t="s">
        <v>90</v>
      </c>
      <c r="B87" s="13" t="s">
        <v>91</v>
      </c>
      <c r="C87" s="19" t="s">
        <v>57</v>
      </c>
      <c r="D87" s="14">
        <v>200</v>
      </c>
      <c r="E87" s="14">
        <v>6</v>
      </c>
      <c r="F87" s="14">
        <v>6</v>
      </c>
      <c r="G87" s="11" t="str">
        <f t="shared" si="0"/>
        <v>212 vnt.</v>
      </c>
      <c r="H87" s="82" t="s">
        <v>252</v>
      </c>
      <c r="I87" s="11">
        <v>6</v>
      </c>
      <c r="J87" s="85">
        <v>242</v>
      </c>
      <c r="K87" s="76">
        <v>0.05</v>
      </c>
      <c r="L87" s="86">
        <f t="shared" si="1"/>
        <v>254.1</v>
      </c>
      <c r="M87" s="86">
        <f t="shared" si="2"/>
        <v>1524.6</v>
      </c>
      <c r="N87" s="87">
        <f t="shared" si="3"/>
        <v>7.6229999999999993</v>
      </c>
      <c r="O87" s="90" t="s">
        <v>238</v>
      </c>
    </row>
    <row r="88" spans="1:15" x14ac:dyDescent="0.25">
      <c r="A88" s="12" t="s">
        <v>92</v>
      </c>
      <c r="B88" s="13" t="s">
        <v>93</v>
      </c>
      <c r="C88" s="19" t="s">
        <v>57</v>
      </c>
      <c r="D88" s="14">
        <v>200</v>
      </c>
      <c r="E88" s="14">
        <v>6</v>
      </c>
      <c r="F88" s="14">
        <v>6</v>
      </c>
      <c r="G88" s="11" t="str">
        <f t="shared" si="0"/>
        <v>212 vnt.</v>
      </c>
      <c r="H88" s="82" t="s">
        <v>252</v>
      </c>
      <c r="I88" s="11">
        <v>6</v>
      </c>
      <c r="J88" s="85">
        <v>242</v>
      </c>
      <c r="K88" s="76">
        <v>0.21</v>
      </c>
      <c r="L88" s="86">
        <f t="shared" si="1"/>
        <v>292.82</v>
      </c>
      <c r="M88" s="86">
        <f t="shared" si="2"/>
        <v>1756.92</v>
      </c>
      <c r="N88" s="87">
        <f t="shared" si="3"/>
        <v>8.7846000000000011</v>
      </c>
      <c r="O88" s="90" t="s">
        <v>238</v>
      </c>
    </row>
    <row r="89" spans="1:15" ht="24" x14ac:dyDescent="0.25">
      <c r="A89" s="12" t="s">
        <v>94</v>
      </c>
      <c r="B89" s="13" t="s">
        <v>95</v>
      </c>
      <c r="C89" s="19" t="s">
        <v>57</v>
      </c>
      <c r="D89" s="14">
        <v>200</v>
      </c>
      <c r="E89" s="14">
        <v>6</v>
      </c>
      <c r="F89" s="14">
        <v>6</v>
      </c>
      <c r="G89" s="11" t="str">
        <f t="shared" si="0"/>
        <v>212 vnt.</v>
      </c>
      <c r="H89" s="82" t="s">
        <v>252</v>
      </c>
      <c r="I89" s="11">
        <v>6</v>
      </c>
      <c r="J89" s="85">
        <v>242</v>
      </c>
      <c r="K89" s="76">
        <v>0.05</v>
      </c>
      <c r="L89" s="86">
        <f t="shared" si="1"/>
        <v>254.1</v>
      </c>
      <c r="M89" s="86">
        <f t="shared" si="2"/>
        <v>1524.6</v>
      </c>
      <c r="N89" s="87">
        <f t="shared" si="3"/>
        <v>7.6229999999999993</v>
      </c>
      <c r="O89" s="90" t="s">
        <v>239</v>
      </c>
    </row>
    <row r="90" spans="1:15" x14ac:dyDescent="0.25">
      <c r="A90" s="12" t="s">
        <v>96</v>
      </c>
      <c r="B90" s="13" t="s">
        <v>97</v>
      </c>
      <c r="C90" s="19" t="s">
        <v>57</v>
      </c>
      <c r="D90" s="14">
        <v>200</v>
      </c>
      <c r="E90" s="14">
        <v>6</v>
      </c>
      <c r="F90" s="14">
        <v>6</v>
      </c>
      <c r="G90" s="11" t="str">
        <f t="shared" si="0"/>
        <v>212 vnt.</v>
      </c>
      <c r="H90" s="82" t="s">
        <v>252</v>
      </c>
      <c r="I90" s="11">
        <v>6</v>
      </c>
      <c r="J90" s="85">
        <v>242</v>
      </c>
      <c r="K90" s="76">
        <v>0.21</v>
      </c>
      <c r="L90" s="86">
        <f t="shared" si="1"/>
        <v>292.82</v>
      </c>
      <c r="M90" s="86">
        <f t="shared" si="2"/>
        <v>1756.92</v>
      </c>
      <c r="N90" s="87">
        <f t="shared" si="3"/>
        <v>8.7846000000000011</v>
      </c>
      <c r="O90" s="90" t="s">
        <v>239</v>
      </c>
    </row>
    <row r="91" spans="1:15" x14ac:dyDescent="0.25">
      <c r="A91" s="12" t="s">
        <v>98</v>
      </c>
      <c r="B91" s="13" t="s">
        <v>99</v>
      </c>
      <c r="C91" s="19" t="s">
        <v>57</v>
      </c>
      <c r="D91" s="14">
        <v>200</v>
      </c>
      <c r="E91" s="14">
        <v>6</v>
      </c>
      <c r="F91" s="14">
        <v>6</v>
      </c>
      <c r="G91" s="11" t="str">
        <f t="shared" si="0"/>
        <v>212 vnt.</v>
      </c>
      <c r="H91" s="82" t="s">
        <v>252</v>
      </c>
      <c r="I91" s="11">
        <v>6</v>
      </c>
      <c r="J91" s="85">
        <v>257</v>
      </c>
      <c r="K91" s="76">
        <v>0.05</v>
      </c>
      <c r="L91" s="86">
        <f t="shared" si="1"/>
        <v>269.85000000000002</v>
      </c>
      <c r="M91" s="86">
        <f t="shared" si="2"/>
        <v>1619.1000000000001</v>
      </c>
      <c r="N91" s="87">
        <f t="shared" si="3"/>
        <v>8.0955000000000013</v>
      </c>
      <c r="O91" s="90" t="s">
        <v>240</v>
      </c>
    </row>
    <row r="92" spans="1:15" x14ac:dyDescent="0.25">
      <c r="A92" s="12" t="s">
        <v>100</v>
      </c>
      <c r="B92" s="13" t="s">
        <v>99</v>
      </c>
      <c r="C92" s="19" t="s">
        <v>57</v>
      </c>
      <c r="D92" s="14">
        <v>200</v>
      </c>
      <c r="E92" s="14">
        <v>6</v>
      </c>
      <c r="F92" s="14">
        <v>6</v>
      </c>
      <c r="G92" s="11" t="str">
        <f t="shared" si="0"/>
        <v>212 vnt.</v>
      </c>
      <c r="H92" s="82" t="s">
        <v>252</v>
      </c>
      <c r="I92" s="11">
        <v>6</v>
      </c>
      <c r="J92" s="85">
        <v>257</v>
      </c>
      <c r="K92" s="76">
        <v>0.21</v>
      </c>
      <c r="L92" s="86">
        <f t="shared" si="1"/>
        <v>310.97000000000003</v>
      </c>
      <c r="M92" s="86">
        <f t="shared" si="2"/>
        <v>1865.8200000000002</v>
      </c>
      <c r="N92" s="87">
        <f t="shared" si="3"/>
        <v>9.3291000000000004</v>
      </c>
      <c r="O92" s="90" t="s">
        <v>240</v>
      </c>
    </row>
    <row r="93" spans="1:15" x14ac:dyDescent="0.25">
      <c r="A93" s="12" t="s">
        <v>101</v>
      </c>
      <c r="B93" s="13" t="s">
        <v>102</v>
      </c>
      <c r="C93" s="19" t="s">
        <v>57</v>
      </c>
      <c r="D93" s="14">
        <v>200</v>
      </c>
      <c r="E93" s="14">
        <v>6</v>
      </c>
      <c r="F93" s="14">
        <v>6</v>
      </c>
      <c r="G93" s="11" t="str">
        <f t="shared" si="0"/>
        <v>212 vnt.</v>
      </c>
      <c r="H93" s="82" t="s">
        <v>252</v>
      </c>
      <c r="I93" s="11">
        <v>6</v>
      </c>
      <c r="J93" s="85">
        <v>257</v>
      </c>
      <c r="K93" s="76">
        <v>0.05</v>
      </c>
      <c r="L93" s="86">
        <f t="shared" si="1"/>
        <v>269.85000000000002</v>
      </c>
      <c r="M93" s="86">
        <f t="shared" si="2"/>
        <v>1619.1000000000001</v>
      </c>
      <c r="N93" s="87">
        <f t="shared" si="3"/>
        <v>8.0955000000000013</v>
      </c>
      <c r="O93" s="90" t="s">
        <v>241</v>
      </c>
    </row>
    <row r="94" spans="1:15" x14ac:dyDescent="0.25">
      <c r="A94" s="12" t="s">
        <v>103</v>
      </c>
      <c r="B94" s="13" t="s">
        <v>104</v>
      </c>
      <c r="C94" s="19" t="s">
        <v>57</v>
      </c>
      <c r="D94" s="14">
        <v>200</v>
      </c>
      <c r="E94" s="14">
        <v>6</v>
      </c>
      <c r="F94" s="14">
        <v>6</v>
      </c>
      <c r="G94" s="11" t="str">
        <f t="shared" si="0"/>
        <v>212 vnt.</v>
      </c>
      <c r="H94" s="82" t="s">
        <v>252</v>
      </c>
      <c r="I94" s="11">
        <v>6</v>
      </c>
      <c r="J94" s="85">
        <v>257</v>
      </c>
      <c r="K94" s="76">
        <v>0.21</v>
      </c>
      <c r="L94" s="86">
        <f t="shared" si="1"/>
        <v>310.97000000000003</v>
      </c>
      <c r="M94" s="86">
        <f t="shared" si="2"/>
        <v>1865.8200000000002</v>
      </c>
      <c r="N94" s="87">
        <f t="shared" si="3"/>
        <v>9.3291000000000004</v>
      </c>
      <c r="O94" s="90" t="s">
        <v>241</v>
      </c>
    </row>
    <row r="95" spans="1:15" x14ac:dyDescent="0.25">
      <c r="A95" s="12" t="s">
        <v>105</v>
      </c>
      <c r="B95" s="13" t="s">
        <v>183</v>
      </c>
      <c r="C95" s="19" t="s">
        <v>57</v>
      </c>
      <c r="D95" s="14">
        <v>200</v>
      </c>
      <c r="E95" s="14">
        <v>6</v>
      </c>
      <c r="F95" s="14">
        <v>6</v>
      </c>
      <c r="G95" s="11" t="str">
        <f t="shared" si="0"/>
        <v>212 vnt.</v>
      </c>
      <c r="H95" s="82" t="s">
        <v>252</v>
      </c>
      <c r="I95" s="11">
        <v>6</v>
      </c>
      <c r="J95" s="85">
        <v>200</v>
      </c>
      <c r="K95" s="76">
        <v>0.05</v>
      </c>
      <c r="L95" s="86">
        <f t="shared" si="1"/>
        <v>210</v>
      </c>
      <c r="M95" s="86">
        <f t="shared" si="2"/>
        <v>1260</v>
      </c>
      <c r="N95" s="87">
        <f t="shared" si="3"/>
        <v>6.3</v>
      </c>
      <c r="O95" s="90" t="s">
        <v>259</v>
      </c>
    </row>
    <row r="96" spans="1:15" x14ac:dyDescent="0.25">
      <c r="A96" s="12" t="s">
        <v>106</v>
      </c>
      <c r="B96" s="13" t="s">
        <v>183</v>
      </c>
      <c r="C96" s="19" t="s">
        <v>57</v>
      </c>
      <c r="D96" s="14">
        <v>1800</v>
      </c>
      <c r="E96" s="14">
        <v>53</v>
      </c>
      <c r="F96" s="14">
        <v>53</v>
      </c>
      <c r="G96" s="11" t="str">
        <f t="shared" si="0"/>
        <v>1906 vnt.</v>
      </c>
      <c r="H96" s="82" t="s">
        <v>252</v>
      </c>
      <c r="I96" s="11">
        <v>53</v>
      </c>
      <c r="J96" s="85">
        <v>200</v>
      </c>
      <c r="K96" s="76">
        <v>0.21</v>
      </c>
      <c r="L96" s="86">
        <f t="shared" si="1"/>
        <v>242</v>
      </c>
      <c r="M96" s="86">
        <f t="shared" si="2"/>
        <v>12826</v>
      </c>
      <c r="N96" s="87">
        <f t="shared" si="3"/>
        <v>7.1255555555555556</v>
      </c>
      <c r="O96" s="90" t="s">
        <v>259</v>
      </c>
    </row>
    <row r="97" spans="1:15" x14ac:dyDescent="0.25">
      <c r="A97" s="12" t="s">
        <v>107</v>
      </c>
      <c r="B97" s="13" t="s">
        <v>184</v>
      </c>
      <c r="C97" s="19" t="s">
        <v>57</v>
      </c>
      <c r="D97" s="14">
        <v>200</v>
      </c>
      <c r="E97" s="14">
        <v>6</v>
      </c>
      <c r="F97" s="14">
        <v>6</v>
      </c>
      <c r="G97" s="11" t="str">
        <f t="shared" si="0"/>
        <v>212 vnt.</v>
      </c>
      <c r="H97" s="82" t="s">
        <v>252</v>
      </c>
      <c r="I97" s="11">
        <v>6</v>
      </c>
      <c r="J97" s="85">
        <v>200</v>
      </c>
      <c r="K97" s="76">
        <v>0.05</v>
      </c>
      <c r="L97" s="86">
        <f t="shared" si="1"/>
        <v>210</v>
      </c>
      <c r="M97" s="86">
        <f t="shared" si="2"/>
        <v>1260</v>
      </c>
      <c r="N97" s="87">
        <f t="shared" si="3"/>
        <v>6.3</v>
      </c>
      <c r="O97" s="90" t="s">
        <v>260</v>
      </c>
    </row>
    <row r="98" spans="1:15" x14ac:dyDescent="0.25">
      <c r="A98" s="12" t="s">
        <v>108</v>
      </c>
      <c r="B98" s="13" t="s">
        <v>184</v>
      </c>
      <c r="C98" s="19" t="s">
        <v>57</v>
      </c>
      <c r="D98" s="14">
        <v>1800</v>
      </c>
      <c r="E98" s="14">
        <v>53</v>
      </c>
      <c r="F98" s="14">
        <v>53</v>
      </c>
      <c r="G98" s="11" t="str">
        <f t="shared" si="0"/>
        <v>1906 vnt.</v>
      </c>
      <c r="H98" s="82" t="s">
        <v>252</v>
      </c>
      <c r="I98" s="11">
        <v>53</v>
      </c>
      <c r="J98" s="85">
        <v>200</v>
      </c>
      <c r="K98" s="76">
        <v>0.21</v>
      </c>
      <c r="L98" s="86">
        <f t="shared" si="1"/>
        <v>242</v>
      </c>
      <c r="M98" s="86">
        <f t="shared" si="2"/>
        <v>12826</v>
      </c>
      <c r="N98" s="87">
        <f t="shared" si="3"/>
        <v>7.1255555555555556</v>
      </c>
      <c r="O98" s="90" t="s">
        <v>260</v>
      </c>
    </row>
    <row r="99" spans="1:15" ht="24" x14ac:dyDescent="0.25">
      <c r="A99" s="12" t="s">
        <v>109</v>
      </c>
      <c r="B99" s="13" t="s">
        <v>110</v>
      </c>
      <c r="C99" s="19" t="s">
        <v>57</v>
      </c>
      <c r="D99" s="14">
        <v>100</v>
      </c>
      <c r="E99" s="14">
        <v>3</v>
      </c>
      <c r="F99" s="14">
        <v>3</v>
      </c>
      <c r="G99" s="11" t="str">
        <f t="shared" si="0"/>
        <v>106 vnt.</v>
      </c>
      <c r="H99" s="82" t="s">
        <v>252</v>
      </c>
      <c r="I99" s="11">
        <v>3</v>
      </c>
      <c r="J99" s="85">
        <v>202</v>
      </c>
      <c r="K99" s="76">
        <v>0.05</v>
      </c>
      <c r="L99" s="86">
        <f t="shared" si="1"/>
        <v>212.1</v>
      </c>
      <c r="M99" s="86">
        <f t="shared" si="2"/>
        <v>636.29999999999995</v>
      </c>
      <c r="N99" s="87">
        <f t="shared" si="3"/>
        <v>6.3629999999999995</v>
      </c>
      <c r="O99" s="90" t="s">
        <v>242</v>
      </c>
    </row>
    <row r="100" spans="1:15" ht="24" x14ac:dyDescent="0.25">
      <c r="A100" s="12" t="s">
        <v>111</v>
      </c>
      <c r="B100" s="13" t="s">
        <v>110</v>
      </c>
      <c r="C100" s="19" t="s">
        <v>57</v>
      </c>
      <c r="D100" s="14">
        <v>1400</v>
      </c>
      <c r="E100" s="14">
        <v>42</v>
      </c>
      <c r="F100" s="14">
        <v>42</v>
      </c>
      <c r="G100" s="11" t="str">
        <f t="shared" si="0"/>
        <v>1484 vnt.</v>
      </c>
      <c r="H100" s="82" t="s">
        <v>252</v>
      </c>
      <c r="I100" s="11">
        <v>42</v>
      </c>
      <c r="J100" s="85">
        <v>202</v>
      </c>
      <c r="K100" s="76">
        <v>0.21</v>
      </c>
      <c r="L100" s="86">
        <f t="shared" si="1"/>
        <v>244.42000000000002</v>
      </c>
      <c r="M100" s="86">
        <f t="shared" si="2"/>
        <v>10265.640000000001</v>
      </c>
      <c r="N100" s="87">
        <f t="shared" si="3"/>
        <v>7.3326000000000011</v>
      </c>
      <c r="O100" s="90" t="s">
        <v>242</v>
      </c>
    </row>
    <row r="101" spans="1:15" ht="24" x14ac:dyDescent="0.25">
      <c r="A101" s="12" t="s">
        <v>112</v>
      </c>
      <c r="B101" s="13" t="s">
        <v>113</v>
      </c>
      <c r="C101" s="19" t="s">
        <v>57</v>
      </c>
      <c r="D101" s="14">
        <v>100</v>
      </c>
      <c r="E101" s="14">
        <v>3</v>
      </c>
      <c r="F101" s="14">
        <v>3</v>
      </c>
      <c r="G101" s="11" t="str">
        <f t="shared" si="0"/>
        <v>106 vnt.</v>
      </c>
      <c r="H101" s="82" t="s">
        <v>252</v>
      </c>
      <c r="I101" s="11">
        <v>3</v>
      </c>
      <c r="J101" s="85">
        <v>185</v>
      </c>
      <c r="K101" s="76">
        <v>0.05</v>
      </c>
      <c r="L101" s="86">
        <f t="shared" si="1"/>
        <v>194.25</v>
      </c>
      <c r="M101" s="86">
        <f t="shared" si="2"/>
        <v>582.75</v>
      </c>
      <c r="N101" s="87">
        <f t="shared" si="3"/>
        <v>5.8274999999999997</v>
      </c>
      <c r="O101" s="90" t="s">
        <v>243</v>
      </c>
    </row>
    <row r="102" spans="1:15" ht="24" x14ac:dyDescent="0.25">
      <c r="A102" s="12" t="s">
        <v>114</v>
      </c>
      <c r="B102" s="13" t="s">
        <v>113</v>
      </c>
      <c r="C102" s="19" t="s">
        <v>57</v>
      </c>
      <c r="D102" s="14">
        <v>1400</v>
      </c>
      <c r="E102" s="14">
        <v>42</v>
      </c>
      <c r="F102" s="14">
        <v>42</v>
      </c>
      <c r="G102" s="11" t="str">
        <f t="shared" si="0"/>
        <v>1484 vnt.</v>
      </c>
      <c r="H102" s="82" t="s">
        <v>252</v>
      </c>
      <c r="I102" s="11">
        <v>42</v>
      </c>
      <c r="J102" s="85">
        <v>185</v>
      </c>
      <c r="K102" s="76">
        <v>0.21</v>
      </c>
      <c r="L102" s="86">
        <f t="shared" si="1"/>
        <v>223.85</v>
      </c>
      <c r="M102" s="86">
        <f t="shared" si="2"/>
        <v>9401.6999999999989</v>
      </c>
      <c r="N102" s="87">
        <f t="shared" si="3"/>
        <v>6.7154999999999996</v>
      </c>
      <c r="O102" s="90" t="s">
        <v>243</v>
      </c>
    </row>
    <row r="103" spans="1:15" ht="24" x14ac:dyDescent="0.25">
      <c r="A103" s="12" t="s">
        <v>115</v>
      </c>
      <c r="B103" s="13" t="s">
        <v>116</v>
      </c>
      <c r="C103" s="19" t="s">
        <v>57</v>
      </c>
      <c r="D103" s="14">
        <v>200</v>
      </c>
      <c r="E103" s="14">
        <v>6</v>
      </c>
      <c r="F103" s="14">
        <v>6</v>
      </c>
      <c r="G103" s="11" t="str">
        <f t="shared" si="0"/>
        <v>212 vnt.</v>
      </c>
      <c r="H103" s="82" t="s">
        <v>252</v>
      </c>
      <c r="I103" s="11">
        <v>6</v>
      </c>
      <c r="J103" s="85">
        <v>163</v>
      </c>
      <c r="K103" s="76">
        <v>0.05</v>
      </c>
      <c r="L103" s="86">
        <f t="shared" si="1"/>
        <v>171.15</v>
      </c>
      <c r="M103" s="86">
        <f t="shared" si="2"/>
        <v>1026.9000000000001</v>
      </c>
      <c r="N103" s="87">
        <f t="shared" si="3"/>
        <v>5.1345000000000001</v>
      </c>
      <c r="O103" s="90" t="s">
        <v>244</v>
      </c>
    </row>
    <row r="104" spans="1:15" ht="24" x14ac:dyDescent="0.25">
      <c r="A104" s="12" t="s">
        <v>117</v>
      </c>
      <c r="B104" s="13" t="s">
        <v>116</v>
      </c>
      <c r="C104" s="19" t="s">
        <v>57</v>
      </c>
      <c r="D104" s="14">
        <v>200</v>
      </c>
      <c r="E104" s="14">
        <v>6</v>
      </c>
      <c r="F104" s="14">
        <v>6</v>
      </c>
      <c r="G104" s="11" t="str">
        <f t="shared" ref="G104:G106" si="4">SUM(D104:F104)&amp; " vnt."</f>
        <v>212 vnt.</v>
      </c>
      <c r="H104" s="82" t="s">
        <v>252</v>
      </c>
      <c r="I104" s="11">
        <v>6</v>
      </c>
      <c r="J104" s="85">
        <v>163</v>
      </c>
      <c r="K104" s="76">
        <v>0.21</v>
      </c>
      <c r="L104" s="86">
        <f t="shared" ref="L104:L106" si="5">J104+K104*J104</f>
        <v>197.23</v>
      </c>
      <c r="M104" s="86">
        <f t="shared" ref="M104:M106" si="6">L104*I104</f>
        <v>1183.3799999999999</v>
      </c>
      <c r="N104" s="87">
        <f t="shared" ref="N104:N106" si="7">M104/D104</f>
        <v>5.9168999999999992</v>
      </c>
      <c r="O104" s="90" t="s">
        <v>244</v>
      </c>
    </row>
    <row r="105" spans="1:15" ht="24" x14ac:dyDescent="0.25">
      <c r="A105" s="12" t="s">
        <v>118</v>
      </c>
      <c r="B105" s="13" t="s">
        <v>119</v>
      </c>
      <c r="C105" s="19" t="s">
        <v>57</v>
      </c>
      <c r="D105" s="14">
        <v>200</v>
      </c>
      <c r="E105" s="14">
        <v>6</v>
      </c>
      <c r="F105" s="14">
        <v>6</v>
      </c>
      <c r="G105" s="11" t="str">
        <f t="shared" si="4"/>
        <v>212 vnt.</v>
      </c>
      <c r="H105" s="82" t="s">
        <v>252</v>
      </c>
      <c r="I105" s="11">
        <v>6</v>
      </c>
      <c r="J105" s="85">
        <v>135</v>
      </c>
      <c r="K105" s="76">
        <v>0.05</v>
      </c>
      <c r="L105" s="86">
        <f t="shared" si="5"/>
        <v>141.75</v>
      </c>
      <c r="M105" s="86">
        <f t="shared" si="6"/>
        <v>850.5</v>
      </c>
      <c r="N105" s="87">
        <f t="shared" si="7"/>
        <v>4.2525000000000004</v>
      </c>
      <c r="O105" s="90" t="s">
        <v>245</v>
      </c>
    </row>
    <row r="106" spans="1:15" ht="24" x14ac:dyDescent="0.25">
      <c r="A106" s="12" t="s">
        <v>120</v>
      </c>
      <c r="B106" s="13" t="s">
        <v>119</v>
      </c>
      <c r="C106" s="19" t="s">
        <v>57</v>
      </c>
      <c r="D106" s="14">
        <v>200</v>
      </c>
      <c r="E106" s="14">
        <v>6</v>
      </c>
      <c r="F106" s="14">
        <v>6</v>
      </c>
      <c r="G106" s="11" t="str">
        <f t="shared" si="4"/>
        <v>212 vnt.</v>
      </c>
      <c r="H106" s="82" t="s">
        <v>252</v>
      </c>
      <c r="I106" s="11">
        <v>6</v>
      </c>
      <c r="J106" s="85">
        <v>135</v>
      </c>
      <c r="K106" s="76">
        <v>0.21</v>
      </c>
      <c r="L106" s="86">
        <f t="shared" si="5"/>
        <v>163.35</v>
      </c>
      <c r="M106" s="86">
        <f t="shared" si="6"/>
        <v>980.09999999999991</v>
      </c>
      <c r="N106" s="87">
        <f t="shared" si="7"/>
        <v>4.9004999999999992</v>
      </c>
      <c r="O106" s="90" t="s">
        <v>245</v>
      </c>
    </row>
    <row r="107" spans="1:15" ht="36" x14ac:dyDescent="0.25">
      <c r="A107" s="12" t="s">
        <v>121</v>
      </c>
      <c r="B107" s="31" t="s">
        <v>185</v>
      </c>
      <c r="C107" s="31"/>
      <c r="D107" s="14"/>
      <c r="E107" s="14"/>
      <c r="F107" s="14"/>
      <c r="G107" s="15"/>
      <c r="H107" s="15"/>
      <c r="I107" s="11"/>
      <c r="J107" s="16"/>
      <c r="K107" s="76"/>
      <c r="L107" s="11"/>
      <c r="M107" s="16"/>
      <c r="N107" s="17"/>
      <c r="O107" s="90"/>
    </row>
    <row r="108" spans="1:15" x14ac:dyDescent="0.25">
      <c r="A108" s="12" t="s">
        <v>187</v>
      </c>
      <c r="B108" s="31" t="s">
        <v>188</v>
      </c>
      <c r="C108" s="31"/>
      <c r="D108" s="83"/>
      <c r="E108" s="83"/>
      <c r="F108" s="83"/>
      <c r="G108" s="84" t="s">
        <v>247</v>
      </c>
      <c r="H108" s="82" t="s">
        <v>269</v>
      </c>
      <c r="I108" s="11">
        <v>5</v>
      </c>
      <c r="J108" s="86">
        <v>14</v>
      </c>
      <c r="K108" s="76">
        <v>0.05</v>
      </c>
      <c r="L108" s="86">
        <f t="shared" ref="L108" si="8">J108+K108*J108</f>
        <v>14.7</v>
      </c>
      <c r="M108" s="86">
        <f t="shared" ref="M108" si="9">L108*I108</f>
        <v>73.5</v>
      </c>
      <c r="N108" s="87"/>
      <c r="O108" s="13" t="s">
        <v>261</v>
      </c>
    </row>
    <row r="109" spans="1:15" x14ac:dyDescent="0.25">
      <c r="A109" s="12" t="s">
        <v>189</v>
      </c>
      <c r="B109" s="31" t="s">
        <v>188</v>
      </c>
      <c r="C109" s="31"/>
      <c r="D109" s="83"/>
      <c r="E109" s="83"/>
      <c r="F109" s="83"/>
      <c r="G109" s="84" t="s">
        <v>248</v>
      </c>
      <c r="H109" s="82" t="s">
        <v>269</v>
      </c>
      <c r="I109" s="11">
        <v>17</v>
      </c>
      <c r="J109" s="86">
        <v>14</v>
      </c>
      <c r="K109" s="76">
        <v>0.21</v>
      </c>
      <c r="L109" s="86">
        <f t="shared" ref="L109:L117" si="10">J109+K109*J109</f>
        <v>16.940000000000001</v>
      </c>
      <c r="M109" s="86">
        <f t="shared" ref="M109:M117" si="11">L109*I109</f>
        <v>287.98</v>
      </c>
      <c r="N109" s="87"/>
      <c r="O109" s="13" t="s">
        <v>261</v>
      </c>
    </row>
    <row r="110" spans="1:15" x14ac:dyDescent="0.25">
      <c r="A110" s="12" t="s">
        <v>190</v>
      </c>
      <c r="B110" s="31" t="s">
        <v>191</v>
      </c>
      <c r="C110" s="31"/>
      <c r="D110" s="83"/>
      <c r="E110" s="83"/>
      <c r="F110" s="83"/>
      <c r="G110" s="92" t="s">
        <v>249</v>
      </c>
      <c r="H110" s="82" t="s">
        <v>270</v>
      </c>
      <c r="I110" s="11">
        <v>3</v>
      </c>
      <c r="J110" s="86">
        <v>52</v>
      </c>
      <c r="K110" s="76">
        <v>0.05</v>
      </c>
      <c r="L110" s="86">
        <f t="shared" si="10"/>
        <v>54.6</v>
      </c>
      <c r="M110" s="86">
        <f t="shared" si="11"/>
        <v>163.80000000000001</v>
      </c>
      <c r="N110" s="87"/>
      <c r="O110" s="21" t="s">
        <v>262</v>
      </c>
    </row>
    <row r="111" spans="1:15" x14ac:dyDescent="0.25">
      <c r="A111" s="12" t="s">
        <v>192</v>
      </c>
      <c r="B111" s="31" t="s">
        <v>191</v>
      </c>
      <c r="C111" s="31"/>
      <c r="D111" s="83"/>
      <c r="E111" s="83"/>
      <c r="F111" s="83"/>
      <c r="G111" s="92" t="s">
        <v>250</v>
      </c>
      <c r="H111" s="82" t="s">
        <v>270</v>
      </c>
      <c r="I111" s="11">
        <v>24</v>
      </c>
      <c r="J111" s="86">
        <v>52</v>
      </c>
      <c r="K111" s="76">
        <v>0.21</v>
      </c>
      <c r="L111" s="86">
        <f t="shared" si="10"/>
        <v>62.92</v>
      </c>
      <c r="M111" s="86">
        <f t="shared" si="11"/>
        <v>1510.08</v>
      </c>
      <c r="N111" s="87"/>
      <c r="O111" s="21" t="s">
        <v>262</v>
      </c>
    </row>
    <row r="112" spans="1:15" x14ac:dyDescent="0.25">
      <c r="A112" s="12" t="s">
        <v>193</v>
      </c>
      <c r="B112" s="31" t="s">
        <v>194</v>
      </c>
      <c r="C112" s="31"/>
      <c r="D112" s="83"/>
      <c r="E112" s="83"/>
      <c r="F112" s="83"/>
      <c r="G112" s="92" t="s">
        <v>213</v>
      </c>
      <c r="H112" s="82" t="s">
        <v>271</v>
      </c>
      <c r="I112" s="11">
        <v>1</v>
      </c>
      <c r="J112" s="86">
        <v>52</v>
      </c>
      <c r="K112" s="76">
        <v>0.05</v>
      </c>
      <c r="L112" s="86">
        <f t="shared" si="10"/>
        <v>54.6</v>
      </c>
      <c r="M112" s="86">
        <f t="shared" si="11"/>
        <v>54.6</v>
      </c>
      <c r="N112" s="87"/>
      <c r="O112" s="13" t="s">
        <v>246</v>
      </c>
    </row>
    <row r="113" spans="1:15" x14ac:dyDescent="0.25">
      <c r="A113" s="12" t="s">
        <v>195</v>
      </c>
      <c r="B113" s="31" t="s">
        <v>194</v>
      </c>
      <c r="C113" s="31"/>
      <c r="D113" s="83"/>
      <c r="E113" s="83"/>
      <c r="F113" s="83"/>
      <c r="G113" s="92" t="s">
        <v>212</v>
      </c>
      <c r="H113" s="82" t="s">
        <v>271</v>
      </c>
      <c r="I113" s="11">
        <v>5</v>
      </c>
      <c r="J113" s="86">
        <v>52</v>
      </c>
      <c r="K113" s="76">
        <v>0.21</v>
      </c>
      <c r="L113" s="86">
        <f t="shared" si="10"/>
        <v>62.92</v>
      </c>
      <c r="M113" s="86">
        <f t="shared" si="11"/>
        <v>314.60000000000002</v>
      </c>
      <c r="N113" s="87"/>
      <c r="O113" s="13" t="s">
        <v>246</v>
      </c>
    </row>
    <row r="114" spans="1:15" x14ac:dyDescent="0.25">
      <c r="A114" s="12" t="s">
        <v>196</v>
      </c>
      <c r="B114" s="31" t="s">
        <v>197</v>
      </c>
      <c r="C114" s="31"/>
      <c r="D114" s="83"/>
      <c r="E114" s="83"/>
      <c r="F114" s="83"/>
      <c r="G114" s="92" t="s">
        <v>213</v>
      </c>
      <c r="H114" s="82" t="s">
        <v>214</v>
      </c>
      <c r="I114" s="11">
        <v>4</v>
      </c>
      <c r="J114" s="86">
        <v>14</v>
      </c>
      <c r="K114" s="76">
        <v>0.05</v>
      </c>
      <c r="L114" s="86">
        <f t="shared" si="10"/>
        <v>14.7</v>
      </c>
      <c r="M114" s="86">
        <f t="shared" si="11"/>
        <v>58.8</v>
      </c>
      <c r="N114" s="87"/>
      <c r="O114" s="13" t="s">
        <v>263</v>
      </c>
    </row>
    <row r="115" spans="1:15" x14ac:dyDescent="0.25">
      <c r="A115" s="12" t="s">
        <v>198</v>
      </c>
      <c r="B115" s="31" t="s">
        <v>197</v>
      </c>
      <c r="C115" s="31"/>
      <c r="D115" s="83"/>
      <c r="E115" s="83"/>
      <c r="F115" s="83"/>
      <c r="G115" s="92" t="s">
        <v>251</v>
      </c>
      <c r="H115" s="82" t="s">
        <v>214</v>
      </c>
      <c r="I115" s="11">
        <v>18</v>
      </c>
      <c r="J115" s="86">
        <v>14</v>
      </c>
      <c r="K115" s="76">
        <v>0.21</v>
      </c>
      <c r="L115" s="86">
        <f t="shared" si="10"/>
        <v>16.940000000000001</v>
      </c>
      <c r="M115" s="86">
        <f t="shared" si="11"/>
        <v>304.92</v>
      </c>
      <c r="N115" s="87"/>
      <c r="O115" s="13" t="s">
        <v>263</v>
      </c>
    </row>
    <row r="116" spans="1:15" x14ac:dyDescent="0.25">
      <c r="A116" s="12" t="s">
        <v>199</v>
      </c>
      <c r="B116" s="31" t="s">
        <v>200</v>
      </c>
      <c r="C116" s="31"/>
      <c r="D116" s="83"/>
      <c r="E116" s="83"/>
      <c r="F116" s="83"/>
      <c r="G116" s="92" t="s">
        <v>215</v>
      </c>
      <c r="H116" s="82" t="s">
        <v>215</v>
      </c>
      <c r="I116" s="11">
        <v>1</v>
      </c>
      <c r="J116" s="86">
        <v>16</v>
      </c>
      <c r="K116" s="76">
        <v>0.05</v>
      </c>
      <c r="L116" s="86">
        <f t="shared" si="10"/>
        <v>16.8</v>
      </c>
      <c r="M116" s="86">
        <f t="shared" si="11"/>
        <v>16.8</v>
      </c>
      <c r="N116" s="87"/>
      <c r="O116" s="13" t="s">
        <v>264</v>
      </c>
    </row>
    <row r="117" spans="1:15" x14ac:dyDescent="0.25">
      <c r="A117" s="12" t="s">
        <v>201</v>
      </c>
      <c r="B117" s="31" t="s">
        <v>200</v>
      </c>
      <c r="C117" s="31"/>
      <c r="D117" s="83"/>
      <c r="E117" s="83"/>
      <c r="F117" s="83"/>
      <c r="G117" s="92" t="s">
        <v>215</v>
      </c>
      <c r="H117" s="82" t="s">
        <v>215</v>
      </c>
      <c r="I117" s="11">
        <v>5</v>
      </c>
      <c r="J117" s="86">
        <v>16</v>
      </c>
      <c r="K117" s="76">
        <v>0.21</v>
      </c>
      <c r="L117" s="86">
        <f t="shared" si="10"/>
        <v>19.36</v>
      </c>
      <c r="M117" s="86">
        <f t="shared" si="11"/>
        <v>96.8</v>
      </c>
      <c r="N117" s="87"/>
      <c r="O117" s="13" t="s">
        <v>264</v>
      </c>
    </row>
    <row r="118" spans="1:15" ht="36" x14ac:dyDescent="0.25">
      <c r="A118" s="12" t="s">
        <v>122</v>
      </c>
      <c r="B118" s="31" t="s">
        <v>186</v>
      </c>
      <c r="C118" s="31"/>
      <c r="D118" s="83"/>
      <c r="E118" s="83"/>
      <c r="F118" s="83"/>
      <c r="G118" s="15"/>
      <c r="H118" s="82"/>
      <c r="I118" s="11"/>
      <c r="J118" s="91"/>
      <c r="K118" s="76"/>
      <c r="L118" s="11"/>
      <c r="M118" s="16"/>
      <c r="N118" s="16"/>
      <c r="O118" s="21"/>
    </row>
    <row r="119" spans="1:15" x14ac:dyDescent="0.25">
      <c r="A119" s="12" t="s">
        <v>202</v>
      </c>
      <c r="B119" s="31" t="s">
        <v>188</v>
      </c>
      <c r="C119" s="31"/>
      <c r="D119" s="83"/>
      <c r="E119" s="83"/>
      <c r="F119" s="83"/>
      <c r="G119" s="92" t="s">
        <v>253</v>
      </c>
      <c r="H119" s="82" t="s">
        <v>269</v>
      </c>
      <c r="I119" s="11">
        <v>8</v>
      </c>
      <c r="J119" s="86">
        <v>14</v>
      </c>
      <c r="K119" s="76">
        <v>0.05</v>
      </c>
      <c r="L119" s="86">
        <f t="shared" ref="L119" si="12">J119+K119*J119</f>
        <v>14.7</v>
      </c>
      <c r="M119" s="86">
        <f t="shared" ref="M119" si="13">L119*I119</f>
        <v>117.6</v>
      </c>
      <c r="N119" s="87"/>
      <c r="O119" s="13" t="s">
        <v>261</v>
      </c>
    </row>
    <row r="120" spans="1:15" x14ac:dyDescent="0.25">
      <c r="A120" s="12" t="s">
        <v>203</v>
      </c>
      <c r="B120" s="31" t="s">
        <v>188</v>
      </c>
      <c r="C120" s="31"/>
      <c r="D120" s="83"/>
      <c r="E120" s="83"/>
      <c r="F120" s="83"/>
      <c r="G120" s="92" t="s">
        <v>254</v>
      </c>
      <c r="H120" s="82" t="s">
        <v>269</v>
      </c>
      <c r="I120" s="11">
        <v>29</v>
      </c>
      <c r="J120" s="86">
        <v>14</v>
      </c>
      <c r="K120" s="76">
        <v>0.21</v>
      </c>
      <c r="L120" s="86">
        <f t="shared" ref="L120:L128" si="14">J120+K120*J120</f>
        <v>16.940000000000001</v>
      </c>
      <c r="M120" s="86">
        <f t="shared" ref="M120:M128" si="15">L120*I120</f>
        <v>491.26000000000005</v>
      </c>
      <c r="N120" s="87"/>
      <c r="O120" s="13" t="s">
        <v>261</v>
      </c>
    </row>
    <row r="121" spans="1:15" x14ac:dyDescent="0.25">
      <c r="A121" s="12" t="s">
        <v>204</v>
      </c>
      <c r="B121" s="31" t="s">
        <v>191</v>
      </c>
      <c r="C121" s="31"/>
      <c r="D121" s="83"/>
      <c r="E121" s="83"/>
      <c r="F121" s="83"/>
      <c r="G121" s="92" t="s">
        <v>255</v>
      </c>
      <c r="H121" s="82" t="s">
        <v>270</v>
      </c>
      <c r="I121" s="11">
        <v>4</v>
      </c>
      <c r="J121" s="86">
        <v>52</v>
      </c>
      <c r="K121" s="76">
        <v>0.05</v>
      </c>
      <c r="L121" s="86">
        <f t="shared" si="14"/>
        <v>54.6</v>
      </c>
      <c r="M121" s="86">
        <f t="shared" si="15"/>
        <v>218.4</v>
      </c>
      <c r="N121" s="87"/>
      <c r="O121" s="21" t="s">
        <v>262</v>
      </c>
    </row>
    <row r="122" spans="1:15" x14ac:dyDescent="0.25">
      <c r="A122" s="12" t="s">
        <v>205</v>
      </c>
      <c r="B122" s="31" t="s">
        <v>191</v>
      </c>
      <c r="C122" s="31"/>
      <c r="D122" s="83"/>
      <c r="E122" s="83"/>
      <c r="F122" s="83"/>
      <c r="G122" s="92" t="s">
        <v>255</v>
      </c>
      <c r="H122" s="82" t="s">
        <v>270</v>
      </c>
      <c r="I122" s="11">
        <v>4</v>
      </c>
      <c r="J122" s="86">
        <v>52</v>
      </c>
      <c r="K122" s="76">
        <v>0.21</v>
      </c>
      <c r="L122" s="86">
        <f t="shared" si="14"/>
        <v>62.92</v>
      </c>
      <c r="M122" s="86">
        <f t="shared" si="15"/>
        <v>251.68</v>
      </c>
      <c r="N122" s="87"/>
      <c r="O122" s="21" t="s">
        <v>262</v>
      </c>
    </row>
    <row r="123" spans="1:15" x14ac:dyDescent="0.25">
      <c r="A123" s="12" t="s">
        <v>206</v>
      </c>
      <c r="B123" s="31" t="s">
        <v>194</v>
      </c>
      <c r="C123" s="31"/>
      <c r="D123" s="83"/>
      <c r="E123" s="83"/>
      <c r="F123" s="83"/>
      <c r="G123" s="92" t="s">
        <v>213</v>
      </c>
      <c r="H123" s="82" t="s">
        <v>271</v>
      </c>
      <c r="I123" s="11">
        <v>1</v>
      </c>
      <c r="J123" s="86">
        <v>52</v>
      </c>
      <c r="K123" s="76">
        <v>0.05</v>
      </c>
      <c r="L123" s="86">
        <f t="shared" si="14"/>
        <v>54.6</v>
      </c>
      <c r="M123" s="86">
        <f t="shared" si="15"/>
        <v>54.6</v>
      </c>
      <c r="N123" s="87"/>
      <c r="O123" s="13" t="s">
        <v>246</v>
      </c>
    </row>
    <row r="124" spans="1:15" x14ac:dyDescent="0.25">
      <c r="A124" s="12" t="s">
        <v>207</v>
      </c>
      <c r="B124" s="31" t="s">
        <v>194</v>
      </c>
      <c r="C124" s="31"/>
      <c r="D124" s="83"/>
      <c r="E124" s="83"/>
      <c r="F124" s="83"/>
      <c r="G124" s="92" t="s">
        <v>212</v>
      </c>
      <c r="H124" s="82" t="s">
        <v>271</v>
      </c>
      <c r="I124" s="11">
        <v>5</v>
      </c>
      <c r="J124" s="86">
        <v>52</v>
      </c>
      <c r="K124" s="76">
        <v>0.21</v>
      </c>
      <c r="L124" s="86">
        <f t="shared" si="14"/>
        <v>62.92</v>
      </c>
      <c r="M124" s="86">
        <f t="shared" si="15"/>
        <v>314.60000000000002</v>
      </c>
      <c r="N124" s="87"/>
      <c r="O124" s="13" t="s">
        <v>246</v>
      </c>
    </row>
    <row r="125" spans="1:15" x14ac:dyDescent="0.25">
      <c r="A125" s="12" t="s">
        <v>208</v>
      </c>
      <c r="B125" s="31" t="s">
        <v>197</v>
      </c>
      <c r="C125" s="31"/>
      <c r="D125" s="83"/>
      <c r="E125" s="83"/>
      <c r="F125" s="83"/>
      <c r="G125" s="92" t="s">
        <v>213</v>
      </c>
      <c r="H125" s="82" t="s">
        <v>214</v>
      </c>
      <c r="I125" s="11">
        <v>4</v>
      </c>
      <c r="J125" s="86">
        <v>14</v>
      </c>
      <c r="K125" s="76">
        <v>0.05</v>
      </c>
      <c r="L125" s="86">
        <f t="shared" si="14"/>
        <v>14.7</v>
      </c>
      <c r="M125" s="86">
        <f t="shared" si="15"/>
        <v>58.8</v>
      </c>
      <c r="N125" s="87"/>
      <c r="O125" s="13" t="s">
        <v>263</v>
      </c>
    </row>
    <row r="126" spans="1:15" x14ac:dyDescent="0.25">
      <c r="A126" s="12" t="s">
        <v>209</v>
      </c>
      <c r="B126" s="31" t="s">
        <v>197</v>
      </c>
      <c r="C126" s="31"/>
      <c r="D126" s="83"/>
      <c r="E126" s="83"/>
      <c r="F126" s="83"/>
      <c r="G126" s="92" t="s">
        <v>251</v>
      </c>
      <c r="H126" s="82" t="s">
        <v>214</v>
      </c>
      <c r="I126" s="11">
        <v>18</v>
      </c>
      <c r="J126" s="86">
        <v>14</v>
      </c>
      <c r="K126" s="76">
        <v>0.21</v>
      </c>
      <c r="L126" s="86">
        <f t="shared" si="14"/>
        <v>16.940000000000001</v>
      </c>
      <c r="M126" s="86">
        <f t="shared" si="15"/>
        <v>304.92</v>
      </c>
      <c r="N126" s="87"/>
      <c r="O126" s="13" t="s">
        <v>263</v>
      </c>
    </row>
    <row r="127" spans="1:15" x14ac:dyDescent="0.25">
      <c r="A127" s="12" t="s">
        <v>210</v>
      </c>
      <c r="B127" s="31" t="s">
        <v>200</v>
      </c>
      <c r="C127" s="31"/>
      <c r="D127" s="83"/>
      <c r="E127" s="83"/>
      <c r="F127" s="83"/>
      <c r="G127" s="92" t="s">
        <v>215</v>
      </c>
      <c r="H127" s="82" t="s">
        <v>215</v>
      </c>
      <c r="I127" s="11">
        <v>1</v>
      </c>
      <c r="J127" s="86">
        <v>16</v>
      </c>
      <c r="K127" s="76">
        <v>0.05</v>
      </c>
      <c r="L127" s="86">
        <f t="shared" si="14"/>
        <v>16.8</v>
      </c>
      <c r="M127" s="86">
        <f t="shared" si="15"/>
        <v>16.8</v>
      </c>
      <c r="N127" s="87"/>
      <c r="O127" s="13" t="s">
        <v>264</v>
      </c>
    </row>
    <row r="128" spans="1:15" x14ac:dyDescent="0.25">
      <c r="A128" s="12" t="s">
        <v>211</v>
      </c>
      <c r="B128" s="31" t="s">
        <v>200</v>
      </c>
      <c r="C128" s="31"/>
      <c r="D128" s="83"/>
      <c r="E128" s="83"/>
      <c r="F128" s="83"/>
      <c r="G128" s="92" t="s">
        <v>256</v>
      </c>
      <c r="H128" s="82" t="s">
        <v>215</v>
      </c>
      <c r="I128" s="11">
        <v>5</v>
      </c>
      <c r="J128" s="86">
        <v>16</v>
      </c>
      <c r="K128" s="76">
        <v>0.21</v>
      </c>
      <c r="L128" s="86">
        <f t="shared" si="14"/>
        <v>19.36</v>
      </c>
      <c r="M128" s="86">
        <f t="shared" si="15"/>
        <v>96.8</v>
      </c>
      <c r="N128" s="87"/>
      <c r="O128" s="13" t="s">
        <v>264</v>
      </c>
    </row>
    <row r="129" spans="1:15" ht="15" customHeight="1" x14ac:dyDescent="0.25">
      <c r="A129" s="102" t="s">
        <v>137</v>
      </c>
      <c r="B129" s="103"/>
      <c r="C129" s="103"/>
      <c r="D129" s="103"/>
      <c r="E129" s="103"/>
      <c r="F129" s="103"/>
      <c r="G129" s="103"/>
      <c r="H129" s="103"/>
      <c r="I129" s="103"/>
      <c r="J129" s="103"/>
      <c r="K129" s="103"/>
      <c r="L129" s="104"/>
      <c r="M129" s="11">
        <f>SUMIF(K39:K64,5%,M39:M64)+SUMIF(K108:K117,5%,M108:M117)</f>
        <v>22979.25</v>
      </c>
      <c r="N129" s="16"/>
      <c r="O129" s="16"/>
    </row>
    <row r="130" spans="1:15" ht="15" customHeight="1" x14ac:dyDescent="0.25">
      <c r="A130" s="102" t="s">
        <v>138</v>
      </c>
      <c r="B130" s="103"/>
      <c r="C130" s="103"/>
      <c r="D130" s="103"/>
      <c r="E130" s="103"/>
      <c r="F130" s="103"/>
      <c r="G130" s="103"/>
      <c r="H130" s="103"/>
      <c r="I130" s="103"/>
      <c r="J130" s="103"/>
      <c r="K130" s="103"/>
      <c r="L130" s="104"/>
      <c r="M130" s="11">
        <f>SUMIF(K39:K64,21%,M39:M64)+SUMIF(K108:K117,21%,M108:M117)</f>
        <v>134319.67999999999</v>
      </c>
      <c r="N130" s="16"/>
      <c r="O130" s="16"/>
    </row>
    <row r="131" spans="1:15" ht="16.5" customHeight="1" x14ac:dyDescent="0.25">
      <c r="A131" s="108" t="s">
        <v>160</v>
      </c>
      <c r="B131" s="103"/>
      <c r="C131" s="103"/>
      <c r="D131" s="103"/>
      <c r="E131" s="103"/>
      <c r="F131" s="103"/>
      <c r="G131" s="103"/>
      <c r="H131" s="103"/>
      <c r="I131" s="103"/>
      <c r="J131" s="103"/>
      <c r="K131" s="103"/>
      <c r="L131" s="104"/>
      <c r="M131" s="11">
        <f>M129+M130</f>
        <v>157298.93</v>
      </c>
      <c r="N131" s="16"/>
      <c r="O131" s="16"/>
    </row>
    <row r="132" spans="1:15" x14ac:dyDescent="0.25">
      <c r="A132" s="102" t="s">
        <v>158</v>
      </c>
      <c r="B132" s="103"/>
      <c r="C132" s="103"/>
      <c r="D132" s="103"/>
      <c r="E132" s="103"/>
      <c r="F132" s="103"/>
      <c r="G132" s="103"/>
      <c r="H132" s="103"/>
      <c r="I132" s="103"/>
      <c r="J132" s="103"/>
      <c r="K132" s="103"/>
      <c r="L132" s="104"/>
      <c r="M132" s="86">
        <f>SUMIF(K65:K106,5%,M65:M106)+SUMIF(K119:K128,5%,M119:M128)</f>
        <v>22296.750000000004</v>
      </c>
      <c r="N132" s="16"/>
      <c r="O132" s="16"/>
    </row>
    <row r="133" spans="1:15" x14ac:dyDescent="0.25">
      <c r="A133" s="102" t="s">
        <v>139</v>
      </c>
      <c r="B133" s="103"/>
      <c r="C133" s="103"/>
      <c r="D133" s="103"/>
      <c r="E133" s="103"/>
      <c r="F133" s="103"/>
      <c r="G133" s="103"/>
      <c r="H133" s="103"/>
      <c r="I133" s="103"/>
      <c r="J133" s="103"/>
      <c r="K133" s="103"/>
      <c r="L133" s="104"/>
      <c r="M133" s="86">
        <f>SUMIF(K65:K106,21%,M65:M106)+SUMIF(K119:K128,21%,M119:M128)</f>
        <v>115471.51000000001</v>
      </c>
      <c r="N133" s="16"/>
      <c r="O133" s="16"/>
    </row>
    <row r="134" spans="1:15" ht="18" customHeight="1" x14ac:dyDescent="0.25">
      <c r="A134" s="108" t="s">
        <v>161</v>
      </c>
      <c r="B134" s="103"/>
      <c r="C134" s="103"/>
      <c r="D134" s="103"/>
      <c r="E134" s="103"/>
      <c r="F134" s="103"/>
      <c r="G134" s="103"/>
      <c r="H134" s="103"/>
      <c r="I134" s="103"/>
      <c r="J134" s="103"/>
      <c r="K134" s="103"/>
      <c r="L134" s="104"/>
      <c r="M134" s="86">
        <f>M132+M133</f>
        <v>137768.26</v>
      </c>
      <c r="N134" s="16"/>
      <c r="O134" s="16"/>
    </row>
    <row r="135" spans="1:15" ht="21.75" customHeight="1" x14ac:dyDescent="0.25">
      <c r="A135" s="105" t="s">
        <v>162</v>
      </c>
      <c r="B135" s="103"/>
      <c r="C135" s="103"/>
      <c r="D135" s="103"/>
      <c r="E135" s="103"/>
      <c r="F135" s="103"/>
      <c r="G135" s="103"/>
      <c r="H135" s="103"/>
      <c r="I135" s="103"/>
      <c r="J135" s="103"/>
      <c r="K135" s="103"/>
      <c r="L135" s="104"/>
      <c r="M135" s="93">
        <f>M134+M131</f>
        <v>295067.19</v>
      </c>
      <c r="N135" s="16"/>
      <c r="O135" s="16"/>
    </row>
    <row r="136" spans="1:15" ht="50.25" customHeight="1" x14ac:dyDescent="0.25">
      <c r="A136" s="106" t="s">
        <v>178</v>
      </c>
      <c r="B136" s="107"/>
      <c r="C136" s="107"/>
      <c r="D136" s="54"/>
      <c r="E136" s="26"/>
      <c r="F136" s="26"/>
      <c r="G136" s="26"/>
      <c r="H136" s="26"/>
      <c r="I136" s="26"/>
      <c r="J136" s="26"/>
      <c r="K136" s="26"/>
      <c r="L136" s="26"/>
    </row>
    <row r="137" spans="1:15" x14ac:dyDescent="0.25">
      <c r="A137" s="32"/>
      <c r="B137" s="32"/>
      <c r="C137" s="67" t="s">
        <v>150</v>
      </c>
      <c r="D137" s="67"/>
      <c r="E137" s="26"/>
      <c r="F137" s="26"/>
      <c r="G137" s="26"/>
      <c r="H137" s="26"/>
      <c r="I137" s="26"/>
      <c r="J137" s="26"/>
      <c r="K137" s="26"/>
      <c r="L137" s="26"/>
    </row>
    <row r="138" spans="1:15" ht="45" x14ac:dyDescent="0.25">
      <c r="A138" s="62" t="s">
        <v>142</v>
      </c>
      <c r="B138" s="68" t="s">
        <v>143</v>
      </c>
      <c r="C138" s="75" t="s">
        <v>125</v>
      </c>
    </row>
    <row r="139" spans="1:15" ht="32.25" customHeight="1" x14ac:dyDescent="0.25">
      <c r="A139" s="63">
        <v>1</v>
      </c>
      <c r="B139" s="69" t="s">
        <v>179</v>
      </c>
      <c r="C139" s="75" t="s">
        <v>124</v>
      </c>
    </row>
    <row r="140" spans="1:15" ht="63" x14ac:dyDescent="0.25">
      <c r="A140" s="64">
        <v>2</v>
      </c>
      <c r="B140" s="70" t="s">
        <v>163</v>
      </c>
      <c r="C140" s="75" t="s">
        <v>124</v>
      </c>
    </row>
    <row r="141" spans="1:15" ht="47.25" x14ac:dyDescent="0.25">
      <c r="A141" s="63">
        <v>3</v>
      </c>
      <c r="B141" s="70" t="s">
        <v>180</v>
      </c>
      <c r="C141" s="75" t="s">
        <v>124</v>
      </c>
    </row>
    <row r="142" spans="1:15" ht="31.5" x14ac:dyDescent="0.25">
      <c r="A142" s="64">
        <v>4</v>
      </c>
      <c r="B142" s="70" t="s">
        <v>181</v>
      </c>
      <c r="C142" s="75" t="s">
        <v>124</v>
      </c>
    </row>
    <row r="143" spans="1:15" ht="63" x14ac:dyDescent="0.25">
      <c r="A143" s="63">
        <v>5</v>
      </c>
      <c r="B143" s="70" t="s">
        <v>164</v>
      </c>
      <c r="C143" s="75" t="s">
        <v>124</v>
      </c>
    </row>
    <row r="144" spans="1:15" ht="112.5" customHeight="1" x14ac:dyDescent="0.25">
      <c r="A144" s="64">
        <v>6</v>
      </c>
      <c r="B144" s="71" t="s">
        <v>165</v>
      </c>
      <c r="C144" s="75" t="s">
        <v>124</v>
      </c>
    </row>
    <row r="145" spans="1:5" ht="63" x14ac:dyDescent="0.25">
      <c r="A145" s="63">
        <v>7</v>
      </c>
      <c r="B145" s="70" t="s">
        <v>144</v>
      </c>
      <c r="C145" s="75" t="s">
        <v>124</v>
      </c>
    </row>
    <row r="146" spans="1:5" ht="47.25" x14ac:dyDescent="0.25">
      <c r="A146" s="64">
        <v>8</v>
      </c>
      <c r="B146" s="70" t="s">
        <v>145</v>
      </c>
      <c r="C146" s="75" t="s">
        <v>124</v>
      </c>
    </row>
    <row r="147" spans="1:5" ht="31.5" x14ac:dyDescent="0.25">
      <c r="A147" s="63">
        <v>9</v>
      </c>
      <c r="B147" s="70" t="s">
        <v>146</v>
      </c>
      <c r="C147" s="75" t="s">
        <v>124</v>
      </c>
    </row>
    <row r="148" spans="1:5" ht="63" x14ac:dyDescent="0.25">
      <c r="A148" s="64">
        <v>10</v>
      </c>
      <c r="B148" s="72" t="s">
        <v>147</v>
      </c>
      <c r="C148" s="75" t="s">
        <v>124</v>
      </c>
    </row>
    <row r="149" spans="1:5" ht="78.75" x14ac:dyDescent="0.25">
      <c r="A149" s="63">
        <v>11</v>
      </c>
      <c r="B149" s="70" t="s">
        <v>148</v>
      </c>
      <c r="C149" s="75" t="s">
        <v>124</v>
      </c>
    </row>
    <row r="150" spans="1:5" ht="31.5" x14ac:dyDescent="0.25">
      <c r="A150" s="65">
        <v>12</v>
      </c>
      <c r="B150" s="73" t="s">
        <v>149</v>
      </c>
      <c r="C150" s="75" t="s">
        <v>124</v>
      </c>
    </row>
    <row r="151" spans="1:5" ht="67.5" customHeight="1" x14ac:dyDescent="0.25">
      <c r="A151" s="66">
        <v>13</v>
      </c>
      <c r="B151" s="74" t="s">
        <v>166</v>
      </c>
      <c r="C151" s="75" t="s">
        <v>124</v>
      </c>
    </row>
    <row r="154" spans="1:5" x14ac:dyDescent="0.25">
      <c r="B154" s="96" t="s">
        <v>167</v>
      </c>
      <c r="C154" s="97"/>
      <c r="D154" s="97"/>
      <c r="E154" s="97"/>
    </row>
    <row r="155" spans="1:5" x14ac:dyDescent="0.25">
      <c r="B155" s="96" t="s">
        <v>168</v>
      </c>
      <c r="C155" s="97"/>
      <c r="D155" s="97"/>
      <c r="E155" s="97"/>
    </row>
    <row r="156" spans="1:5" ht="15.75" x14ac:dyDescent="0.25">
      <c r="B156" s="77"/>
      <c r="C156" s="26"/>
      <c r="D156" s="26"/>
      <c r="E156" s="26"/>
    </row>
    <row r="157" spans="1:5" x14ac:dyDescent="0.25">
      <c r="B157" s="96" t="s">
        <v>169</v>
      </c>
      <c r="C157" s="97"/>
      <c r="D157" s="97"/>
      <c r="E157" s="97"/>
    </row>
    <row r="158" spans="1:5" ht="15.75" x14ac:dyDescent="0.25">
      <c r="B158" s="77"/>
      <c r="C158" s="26"/>
      <c r="D158" s="26"/>
      <c r="E158" s="26"/>
    </row>
    <row r="159" spans="1:5" ht="15.75" x14ac:dyDescent="0.25">
      <c r="B159" s="78" t="s">
        <v>272</v>
      </c>
      <c r="C159" s="79"/>
      <c r="D159" s="79" t="s">
        <v>273</v>
      </c>
      <c r="E159" s="95" t="s">
        <v>274</v>
      </c>
    </row>
    <row r="160" spans="1:5" x14ac:dyDescent="0.25">
      <c r="B160" s="80" t="s">
        <v>170</v>
      </c>
      <c r="C160" s="81" t="s">
        <v>171</v>
      </c>
      <c r="D160" s="98" t="s">
        <v>172</v>
      </c>
      <c r="E160" s="99"/>
    </row>
  </sheetData>
  <mergeCells count="57">
    <mergeCell ref="K4:O4"/>
    <mergeCell ref="A5:E5"/>
    <mergeCell ref="K5:O5"/>
    <mergeCell ref="A23:L23"/>
    <mergeCell ref="B35:L35"/>
    <mergeCell ref="A6:E6"/>
    <mergeCell ref="K6:O6"/>
    <mergeCell ref="A7:E7"/>
    <mergeCell ref="K7:O7"/>
    <mergeCell ref="A8:E8"/>
    <mergeCell ref="K8:O8"/>
    <mergeCell ref="A12:E12"/>
    <mergeCell ref="K12:O12"/>
    <mergeCell ref="K13:O13"/>
    <mergeCell ref="A14:E14"/>
    <mergeCell ref="K14:O14"/>
    <mergeCell ref="M36:O36"/>
    <mergeCell ref="A25:J25"/>
    <mergeCell ref="A26:J26"/>
    <mergeCell ref="A27:J27"/>
    <mergeCell ref="A28:J28"/>
    <mergeCell ref="A29:J29"/>
    <mergeCell ref="A30:J30"/>
    <mergeCell ref="A31:J31"/>
    <mergeCell ref="A1:E1"/>
    <mergeCell ref="A2:E2"/>
    <mergeCell ref="A3:E3"/>
    <mergeCell ref="A4:E4"/>
    <mergeCell ref="A24:J24"/>
    <mergeCell ref="K9:O9"/>
    <mergeCell ref="A10:E10"/>
    <mergeCell ref="K10:O10"/>
    <mergeCell ref="A11:E11"/>
    <mergeCell ref="K11:O11"/>
    <mergeCell ref="A9:E9"/>
    <mergeCell ref="K15:O15"/>
    <mergeCell ref="A16:E16"/>
    <mergeCell ref="K16:O16"/>
    <mergeCell ref="A17:E17"/>
    <mergeCell ref="K17:O17"/>
    <mergeCell ref="A15:E15"/>
    <mergeCell ref="B154:E154"/>
    <mergeCell ref="B155:E155"/>
    <mergeCell ref="B157:E157"/>
    <mergeCell ref="D160:E160"/>
    <mergeCell ref="A18:E18"/>
    <mergeCell ref="A129:L129"/>
    <mergeCell ref="A132:L132"/>
    <mergeCell ref="A130:L130"/>
    <mergeCell ref="A135:L135"/>
    <mergeCell ref="A133:L133"/>
    <mergeCell ref="A136:C136"/>
    <mergeCell ref="A131:L131"/>
    <mergeCell ref="A134:L134"/>
    <mergeCell ref="K18:O18"/>
    <mergeCell ref="A33:J33"/>
    <mergeCell ref="C19:E1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6"/>
  <sheetViews>
    <sheetView workbookViewId="0">
      <selection activeCell="A19" sqref="A19:O56"/>
    </sheetView>
  </sheetViews>
  <sheetFormatPr defaultRowHeight="15" x14ac:dyDescent="0.25"/>
  <sheetData>
    <row r="1" spans="1:17" ht="15.75" x14ac:dyDescent="0.25">
      <c r="A1" s="141"/>
      <c r="B1" s="142"/>
      <c r="C1" s="142"/>
      <c r="D1" s="142"/>
      <c r="E1" s="142"/>
      <c r="F1" s="142"/>
      <c r="G1" s="142"/>
      <c r="H1" s="142"/>
      <c r="I1" s="142"/>
      <c r="J1" s="142"/>
      <c r="K1" s="142"/>
      <c r="L1" s="142"/>
      <c r="M1" s="142"/>
      <c r="N1" s="142"/>
      <c r="O1" s="142"/>
    </row>
    <row r="2" spans="1:17" ht="15.75" x14ac:dyDescent="0.25">
      <c r="A2" s="143"/>
      <c r="B2" s="144"/>
      <c r="C2" s="144"/>
      <c r="D2" s="144"/>
      <c r="E2" s="144"/>
      <c r="F2" s="144"/>
      <c r="G2" s="144"/>
      <c r="H2" s="144"/>
      <c r="I2" s="144"/>
      <c r="J2" s="144"/>
      <c r="K2" s="144"/>
      <c r="L2" s="144"/>
      <c r="M2" s="144"/>
      <c r="N2" s="144"/>
      <c r="O2" s="144"/>
    </row>
    <row r="3" spans="1:17" x14ac:dyDescent="0.25">
      <c r="A3" s="139"/>
      <c r="B3" s="139"/>
      <c r="C3" s="139"/>
      <c r="D3" s="139"/>
      <c r="E3" s="139"/>
      <c r="F3" s="139"/>
      <c r="G3" s="139"/>
      <c r="H3" s="139"/>
      <c r="I3" s="139"/>
      <c r="J3" s="139"/>
      <c r="K3" s="139"/>
      <c r="L3" s="139"/>
      <c r="M3" s="139"/>
      <c r="N3" s="139"/>
      <c r="O3" s="139"/>
    </row>
    <row r="4" spans="1:17" x14ac:dyDescent="0.25">
      <c r="A4" s="139"/>
      <c r="B4" s="139"/>
      <c r="C4" s="139"/>
      <c r="D4" s="139"/>
      <c r="E4" s="139"/>
      <c r="F4" s="139"/>
      <c r="G4" s="139"/>
      <c r="H4" s="139"/>
      <c r="I4" s="139"/>
      <c r="J4" s="139"/>
      <c r="K4" s="139"/>
      <c r="L4" s="139"/>
      <c r="M4" s="139"/>
      <c r="N4" s="139"/>
      <c r="O4" s="139"/>
    </row>
    <row r="5" spans="1:17" ht="15.75" x14ac:dyDescent="0.25">
      <c r="A5" s="34"/>
      <c r="B5" s="139"/>
      <c r="C5" s="139"/>
      <c r="D5" s="139"/>
      <c r="E5" s="139"/>
      <c r="F5" s="139"/>
      <c r="G5" s="139"/>
      <c r="H5" s="139"/>
      <c r="I5" s="139"/>
      <c r="J5" s="139"/>
      <c r="K5" s="139"/>
      <c r="L5" s="139"/>
      <c r="M5" s="139"/>
      <c r="N5" s="139"/>
      <c r="O5" s="139"/>
      <c r="P5" s="35"/>
      <c r="Q5" s="36"/>
    </row>
    <row r="6" spans="1:17" ht="15.75" x14ac:dyDescent="0.25">
      <c r="A6" s="34"/>
      <c r="B6" s="139"/>
      <c r="C6" s="139"/>
      <c r="D6" s="139"/>
      <c r="E6" s="139"/>
      <c r="F6" s="139"/>
      <c r="G6" s="139"/>
      <c r="H6" s="139"/>
      <c r="I6" s="139"/>
      <c r="J6" s="139"/>
      <c r="K6" s="139"/>
      <c r="L6" s="139"/>
      <c r="M6" s="139"/>
      <c r="N6" s="139"/>
      <c r="O6" s="139"/>
      <c r="P6" s="35"/>
      <c r="Q6" s="36"/>
    </row>
    <row r="7" spans="1:17" ht="15.75" x14ac:dyDescent="0.25">
      <c r="A7" s="35"/>
      <c r="B7" s="34"/>
      <c r="C7" s="34"/>
      <c r="D7" s="34"/>
      <c r="E7" s="34"/>
      <c r="F7" s="34"/>
      <c r="G7" s="34"/>
      <c r="H7" s="34"/>
      <c r="I7" s="34"/>
      <c r="J7" s="34"/>
      <c r="K7" s="34"/>
      <c r="L7" s="34"/>
      <c r="M7" s="34"/>
      <c r="N7" s="34"/>
      <c r="O7" s="34"/>
      <c r="P7" s="35"/>
      <c r="Q7" s="36"/>
    </row>
    <row r="8" spans="1:17" ht="15.75" x14ac:dyDescent="0.25">
      <c r="A8" s="100"/>
      <c r="B8" s="139"/>
      <c r="C8" s="139"/>
      <c r="D8" s="139"/>
      <c r="E8" s="139"/>
      <c r="F8" s="139"/>
      <c r="G8" s="139"/>
      <c r="H8" s="139"/>
      <c r="I8" s="139"/>
      <c r="J8" s="139"/>
      <c r="K8" s="139"/>
      <c r="L8" s="139"/>
      <c r="M8" s="139"/>
      <c r="N8" s="139"/>
      <c r="O8" s="139"/>
    </row>
    <row r="9" spans="1:17" ht="15.75" x14ac:dyDescent="0.25">
      <c r="A9" s="100"/>
      <c r="B9" s="100"/>
      <c r="C9" s="100"/>
      <c r="D9" s="100"/>
      <c r="E9" s="100"/>
      <c r="F9" s="100"/>
      <c r="G9" s="100"/>
      <c r="H9" s="100"/>
      <c r="I9" s="100"/>
      <c r="J9" s="100"/>
      <c r="K9" s="100"/>
      <c r="L9" s="100"/>
      <c r="M9" s="100"/>
      <c r="N9" s="100"/>
      <c r="O9" s="100"/>
    </row>
    <row r="10" spans="1:17" ht="15.75" x14ac:dyDescent="0.25">
      <c r="A10" s="115"/>
      <c r="B10" s="115"/>
      <c r="C10" s="115"/>
      <c r="D10" s="115"/>
      <c r="E10" s="115"/>
      <c r="F10" s="115"/>
      <c r="G10" s="115"/>
      <c r="H10" s="115"/>
      <c r="I10" s="115"/>
      <c r="J10" s="115"/>
      <c r="K10" s="115"/>
      <c r="L10" s="115"/>
      <c r="M10" s="115"/>
      <c r="N10" s="115"/>
      <c r="O10" s="115"/>
    </row>
    <row r="11" spans="1:17" ht="15.75" x14ac:dyDescent="0.25">
      <c r="A11" s="115"/>
      <c r="B11" s="140"/>
      <c r="C11" s="140"/>
      <c r="D11" s="140"/>
      <c r="E11" s="140"/>
      <c r="F11" s="140"/>
      <c r="G11" s="140"/>
      <c r="H11" s="140"/>
      <c r="I11" s="140"/>
      <c r="J11" s="140"/>
      <c r="K11" s="140"/>
      <c r="L11" s="140"/>
      <c r="M11" s="140"/>
      <c r="N11" s="140"/>
      <c r="O11" s="140"/>
    </row>
    <row r="12" spans="1:17" ht="15.75" x14ac:dyDescent="0.25">
      <c r="A12" s="115"/>
      <c r="B12" s="140"/>
      <c r="C12" s="140"/>
      <c r="D12" s="140"/>
      <c r="E12" s="140"/>
      <c r="F12" s="140"/>
      <c r="G12" s="140"/>
      <c r="H12" s="140"/>
      <c r="I12" s="140"/>
      <c r="J12" s="140"/>
      <c r="K12" s="140"/>
      <c r="L12" s="140"/>
      <c r="M12" s="140"/>
      <c r="N12" s="140"/>
      <c r="O12" s="140"/>
    </row>
    <row r="13" spans="1:17" ht="15.75" x14ac:dyDescent="0.25">
      <c r="A13" s="115"/>
      <c r="B13" s="140"/>
      <c r="C13" s="140"/>
      <c r="D13" s="140"/>
      <c r="E13" s="140"/>
      <c r="F13" s="140"/>
      <c r="G13" s="140"/>
      <c r="H13" s="140"/>
      <c r="I13" s="140"/>
      <c r="J13" s="140"/>
      <c r="K13" s="140"/>
      <c r="L13" s="140"/>
      <c r="M13" s="140"/>
      <c r="N13" s="140"/>
      <c r="O13" s="140"/>
    </row>
    <row r="14" spans="1:17" ht="15.75" x14ac:dyDescent="0.25">
      <c r="A14" s="115"/>
      <c r="B14" s="140"/>
      <c r="C14" s="140"/>
      <c r="D14" s="140"/>
      <c r="E14" s="140"/>
      <c r="F14" s="140"/>
      <c r="G14" s="140"/>
      <c r="H14" s="140"/>
      <c r="I14" s="140"/>
      <c r="J14" s="140"/>
      <c r="K14" s="140"/>
      <c r="L14" s="140"/>
      <c r="M14" s="140"/>
      <c r="N14" s="140"/>
      <c r="O14" s="140"/>
    </row>
    <row r="15" spans="1:17" ht="15.75" x14ac:dyDescent="0.25">
      <c r="A15" s="100"/>
      <c r="B15" s="139"/>
      <c r="C15" s="139"/>
      <c r="D15" s="139"/>
      <c r="E15" s="139"/>
      <c r="F15" s="139"/>
      <c r="G15" s="139"/>
      <c r="H15" s="139"/>
      <c r="I15" s="139"/>
      <c r="J15" s="139"/>
      <c r="K15" s="139"/>
      <c r="L15" s="139"/>
      <c r="M15" s="139"/>
      <c r="N15" s="139"/>
      <c r="O15" s="139"/>
    </row>
    <row r="16" spans="1:17" ht="15.75" x14ac:dyDescent="0.25">
      <c r="A16" s="100"/>
      <c r="B16" s="139"/>
      <c r="C16" s="139"/>
      <c r="D16" s="139"/>
      <c r="E16" s="139"/>
      <c r="F16" s="139"/>
      <c r="G16" s="139"/>
      <c r="H16" s="139"/>
      <c r="I16" s="139"/>
      <c r="J16" s="139"/>
      <c r="K16" s="139"/>
      <c r="L16" s="139"/>
      <c r="M16" s="139"/>
      <c r="N16" s="139"/>
      <c r="O16" s="139"/>
    </row>
    <row r="17" spans="1:16" ht="15.75" x14ac:dyDescent="0.25">
      <c r="A17" s="100"/>
      <c r="B17" s="139"/>
      <c r="C17" s="139"/>
      <c r="D17" s="139"/>
      <c r="E17" s="139"/>
      <c r="F17" s="139"/>
      <c r="G17" s="139"/>
      <c r="H17" s="139"/>
      <c r="I17" s="139"/>
      <c r="J17" s="139"/>
      <c r="K17" s="139"/>
      <c r="L17" s="139"/>
      <c r="M17" s="139"/>
      <c r="N17" s="139"/>
      <c r="O17" s="139"/>
    </row>
    <row r="18" spans="1:16" ht="15.75" x14ac:dyDescent="0.25">
      <c r="A18" s="100"/>
      <c r="B18" s="139"/>
      <c r="C18" s="139"/>
      <c r="D18" s="139"/>
      <c r="E18" s="139"/>
      <c r="F18" s="139"/>
      <c r="G18" s="139"/>
      <c r="H18" s="139"/>
      <c r="I18" s="139"/>
      <c r="J18" s="139"/>
      <c r="K18" s="139"/>
      <c r="L18" s="139"/>
      <c r="M18" s="139"/>
      <c r="N18" s="139"/>
      <c r="O18" s="139"/>
    </row>
    <row r="19" spans="1:16" ht="15.75" x14ac:dyDescent="0.25">
      <c r="A19" s="137"/>
      <c r="B19" s="138"/>
      <c r="C19" s="138"/>
      <c r="D19" s="138"/>
      <c r="E19" s="138"/>
      <c r="F19" s="138"/>
      <c r="G19" s="138"/>
      <c r="H19" s="138"/>
      <c r="I19" s="138"/>
      <c r="J19" s="138"/>
      <c r="K19" s="138"/>
      <c r="L19" s="138"/>
      <c r="M19" s="138"/>
      <c r="N19" s="138"/>
      <c r="O19" s="138"/>
    </row>
    <row r="20" spans="1:16" ht="15.75" x14ac:dyDescent="0.25">
      <c r="A20" s="37"/>
      <c r="B20" s="126"/>
      <c r="C20" s="136"/>
      <c r="D20" s="136"/>
      <c r="E20" s="136"/>
      <c r="F20" s="136"/>
      <c r="G20" s="136"/>
      <c r="H20" s="136"/>
      <c r="I20" s="127"/>
      <c r="J20" s="127"/>
      <c r="K20" s="127"/>
      <c r="L20" s="127"/>
      <c r="M20" s="127"/>
      <c r="N20" s="127"/>
      <c r="O20" s="127"/>
      <c r="P20" s="38"/>
    </row>
    <row r="21" spans="1:16" ht="15.75" x14ac:dyDescent="0.25">
      <c r="A21" s="37"/>
      <c r="B21" s="126"/>
      <c r="C21" s="136"/>
      <c r="D21" s="136"/>
      <c r="E21" s="136"/>
      <c r="F21" s="136"/>
      <c r="G21" s="136"/>
      <c r="H21" s="136"/>
      <c r="I21" s="127"/>
      <c r="J21" s="127"/>
      <c r="K21" s="127"/>
      <c r="L21" s="127"/>
      <c r="M21" s="127"/>
      <c r="N21" s="127"/>
      <c r="O21" s="127"/>
      <c r="P21" s="38"/>
    </row>
    <row r="22" spans="1:16" ht="15.75" x14ac:dyDescent="0.25">
      <c r="A22" s="37"/>
      <c r="B22" s="126"/>
      <c r="C22" s="136"/>
      <c r="D22" s="136"/>
      <c r="E22" s="136"/>
      <c r="F22" s="136"/>
      <c r="G22" s="136"/>
      <c r="H22" s="136"/>
      <c r="I22" s="127"/>
      <c r="J22" s="127"/>
      <c r="K22" s="127"/>
      <c r="L22" s="127"/>
      <c r="M22" s="127"/>
      <c r="N22" s="127"/>
      <c r="O22" s="127"/>
      <c r="P22" s="38"/>
    </row>
    <row r="23" spans="1:16" ht="15.75" x14ac:dyDescent="0.25">
      <c r="A23" s="37"/>
      <c r="B23" s="126"/>
      <c r="C23" s="136"/>
      <c r="D23" s="136"/>
      <c r="E23" s="136"/>
      <c r="F23" s="136"/>
      <c r="G23" s="136"/>
      <c r="H23" s="136"/>
      <c r="I23" s="127"/>
      <c r="J23" s="127"/>
      <c r="K23" s="127"/>
      <c r="L23" s="127"/>
      <c r="M23" s="127"/>
      <c r="N23" s="127"/>
      <c r="O23" s="127"/>
      <c r="P23" s="38"/>
    </row>
    <row r="24" spans="1:16" ht="15.75" x14ac:dyDescent="0.25">
      <c r="A24" s="37"/>
      <c r="B24" s="126"/>
      <c r="C24" s="136"/>
      <c r="D24" s="136"/>
      <c r="E24" s="136"/>
      <c r="F24" s="136"/>
      <c r="G24" s="136"/>
      <c r="H24" s="136"/>
      <c r="I24" s="127"/>
      <c r="J24" s="127"/>
      <c r="K24" s="127"/>
      <c r="L24" s="127"/>
      <c r="M24" s="127"/>
      <c r="N24" s="127"/>
      <c r="O24" s="127"/>
      <c r="P24" s="38"/>
    </row>
    <row r="25" spans="1:16" ht="15.75" x14ac:dyDescent="0.25">
      <c r="A25" s="37"/>
      <c r="B25" s="126"/>
      <c r="C25" s="136"/>
      <c r="D25" s="136"/>
      <c r="E25" s="136"/>
      <c r="F25" s="136"/>
      <c r="G25" s="136"/>
      <c r="H25" s="136"/>
      <c r="I25" s="127"/>
      <c r="J25" s="127"/>
      <c r="K25" s="127"/>
      <c r="L25" s="127"/>
      <c r="M25" s="127"/>
      <c r="N25" s="127"/>
      <c r="O25" s="127"/>
      <c r="P25" s="38"/>
    </row>
    <row r="26" spans="1:16" ht="15.75" x14ac:dyDescent="0.25">
      <c r="A26" s="37"/>
      <c r="B26" s="126"/>
      <c r="C26" s="136"/>
      <c r="D26" s="136"/>
      <c r="E26" s="136"/>
      <c r="F26" s="136"/>
      <c r="G26" s="136"/>
      <c r="H26" s="136"/>
      <c r="I26" s="127"/>
      <c r="J26" s="127"/>
      <c r="K26" s="127"/>
      <c r="L26" s="127"/>
      <c r="M26" s="127"/>
      <c r="N26" s="127"/>
      <c r="O26" s="127"/>
      <c r="P26" s="38"/>
    </row>
    <row r="27" spans="1:16" ht="15.75" x14ac:dyDescent="0.25">
      <c r="A27" s="37"/>
      <c r="B27" s="126"/>
      <c r="C27" s="136"/>
      <c r="D27" s="136"/>
      <c r="E27" s="136"/>
      <c r="F27" s="136"/>
      <c r="G27" s="136"/>
      <c r="H27" s="136"/>
      <c r="I27" s="127"/>
      <c r="J27" s="127"/>
      <c r="K27" s="127"/>
      <c r="L27" s="127"/>
      <c r="M27" s="127"/>
      <c r="N27" s="127"/>
      <c r="O27" s="127"/>
      <c r="P27" s="38"/>
    </row>
    <row r="28" spans="1:16" ht="15.75" x14ac:dyDescent="0.25">
      <c r="A28" s="37"/>
      <c r="B28" s="126"/>
      <c r="C28" s="136"/>
      <c r="D28" s="136"/>
      <c r="E28" s="136"/>
      <c r="F28" s="136"/>
      <c r="G28" s="136"/>
      <c r="H28" s="136"/>
      <c r="I28" s="127"/>
      <c r="J28" s="127"/>
      <c r="K28" s="127"/>
      <c r="L28" s="127"/>
      <c r="M28" s="127"/>
      <c r="N28" s="127"/>
      <c r="O28" s="127"/>
      <c r="P28" s="38"/>
    </row>
    <row r="29" spans="1:16" ht="15.75" x14ac:dyDescent="0.25">
      <c r="A29" s="37"/>
      <c r="B29" s="126"/>
      <c r="C29" s="136"/>
      <c r="D29" s="136"/>
      <c r="E29" s="136"/>
      <c r="F29" s="136"/>
      <c r="G29" s="136"/>
      <c r="H29" s="136"/>
      <c r="I29" s="127"/>
      <c r="J29" s="127"/>
      <c r="K29" s="127"/>
      <c r="L29" s="127"/>
      <c r="M29" s="127"/>
      <c r="N29" s="127"/>
      <c r="O29" s="127"/>
      <c r="P29" s="38"/>
    </row>
    <row r="30" spans="1:16" ht="15.75" x14ac:dyDescent="0.25">
      <c r="A30" s="37"/>
      <c r="B30" s="126"/>
      <c r="C30" s="136"/>
      <c r="D30" s="136"/>
      <c r="E30" s="136"/>
      <c r="F30" s="136"/>
      <c r="G30" s="136"/>
      <c r="H30" s="136"/>
      <c r="I30" s="127"/>
      <c r="J30" s="127"/>
      <c r="K30" s="127"/>
      <c r="L30" s="127"/>
      <c r="M30" s="127"/>
      <c r="N30" s="127"/>
      <c r="O30" s="127"/>
      <c r="P30" s="38"/>
    </row>
    <row r="31" spans="1:16" ht="15.75" x14ac:dyDescent="0.25">
      <c r="A31" s="37"/>
      <c r="B31" s="126"/>
      <c r="C31" s="136"/>
      <c r="D31" s="136"/>
      <c r="E31" s="136"/>
      <c r="F31" s="136"/>
      <c r="G31" s="136"/>
      <c r="H31" s="136"/>
      <c r="I31" s="127"/>
      <c r="J31" s="127"/>
      <c r="K31" s="127"/>
      <c r="L31" s="127"/>
      <c r="M31" s="127"/>
      <c r="N31" s="127"/>
      <c r="O31" s="127"/>
      <c r="P31" s="38"/>
    </row>
    <row r="32" spans="1:16" ht="15.75" x14ac:dyDescent="0.25">
      <c r="A32" s="37"/>
      <c r="B32" s="39"/>
      <c r="C32" s="39"/>
      <c r="D32" s="39"/>
      <c r="E32" s="39"/>
      <c r="F32" s="39"/>
      <c r="G32" s="40"/>
      <c r="H32" s="40"/>
      <c r="I32" s="40"/>
      <c r="J32" s="40"/>
      <c r="K32" s="40"/>
      <c r="L32" s="40"/>
      <c r="M32" s="40"/>
      <c r="N32" s="40"/>
      <c r="O32" s="40"/>
      <c r="P32" s="38"/>
    </row>
    <row r="33" spans="1:16" ht="15.75" x14ac:dyDescent="0.25">
      <c r="A33" s="47"/>
      <c r="B33" s="135"/>
      <c r="C33" s="128"/>
      <c r="D33" s="128"/>
      <c r="E33" s="128"/>
      <c r="F33" s="128"/>
      <c r="G33" s="128"/>
      <c r="H33" s="128"/>
      <c r="I33" s="128"/>
      <c r="J33" s="128"/>
      <c r="K33" s="128"/>
      <c r="L33" s="128"/>
      <c r="M33" s="128"/>
      <c r="N33" s="128"/>
      <c r="O33" s="128"/>
      <c r="P33" s="38"/>
    </row>
    <row r="34" spans="1:16" ht="15.75" x14ac:dyDescent="0.25">
      <c r="A34" s="47"/>
      <c r="B34" s="135"/>
      <c r="C34" s="128"/>
      <c r="D34" s="128"/>
      <c r="E34" s="128"/>
      <c r="F34" s="128"/>
      <c r="G34" s="128"/>
      <c r="H34" s="128"/>
      <c r="I34" s="128"/>
      <c r="J34" s="128"/>
      <c r="K34" s="128"/>
      <c r="L34" s="128"/>
      <c r="M34" s="128"/>
      <c r="N34" s="128"/>
      <c r="O34" s="128"/>
      <c r="P34" s="38"/>
    </row>
    <row r="35" spans="1:16" ht="15.75" x14ac:dyDescent="0.25">
      <c r="A35" s="47"/>
      <c r="B35" s="135"/>
      <c r="C35" s="128"/>
      <c r="D35" s="128"/>
      <c r="E35" s="128"/>
      <c r="F35" s="128"/>
      <c r="G35" s="128"/>
      <c r="H35" s="128"/>
      <c r="I35" s="128"/>
      <c r="J35" s="128"/>
      <c r="K35" s="128"/>
      <c r="L35" s="128"/>
      <c r="M35" s="128"/>
      <c r="N35" s="128"/>
      <c r="O35" s="128"/>
      <c r="P35" s="38"/>
    </row>
    <row r="36" spans="1:16" ht="15.75" x14ac:dyDescent="0.25">
      <c r="A36" s="47"/>
      <c r="B36" s="135"/>
      <c r="C36" s="128"/>
      <c r="D36" s="128"/>
      <c r="E36" s="128"/>
      <c r="F36" s="128"/>
      <c r="G36" s="128"/>
      <c r="H36" s="128"/>
      <c r="I36" s="128"/>
      <c r="J36" s="128"/>
      <c r="K36" s="128"/>
      <c r="L36" s="128"/>
      <c r="M36" s="128"/>
      <c r="N36" s="128"/>
      <c r="O36" s="128"/>
      <c r="P36" s="38"/>
    </row>
    <row r="37" spans="1:16" ht="15.75" x14ac:dyDescent="0.25">
      <c r="A37" s="47"/>
      <c r="B37" s="135"/>
      <c r="C37" s="128"/>
      <c r="D37" s="128"/>
      <c r="E37" s="128"/>
      <c r="F37" s="128"/>
      <c r="G37" s="128"/>
      <c r="H37" s="128"/>
      <c r="I37" s="128"/>
      <c r="J37" s="128"/>
      <c r="K37" s="128"/>
      <c r="L37" s="128"/>
      <c r="M37" s="128"/>
      <c r="N37" s="128"/>
      <c r="O37" s="128"/>
      <c r="P37" s="38"/>
    </row>
    <row r="38" spans="1:16" ht="15.75" x14ac:dyDescent="0.25">
      <c r="A38" s="47"/>
      <c r="B38" s="135"/>
      <c r="C38" s="128"/>
      <c r="D38" s="128"/>
      <c r="E38" s="128"/>
      <c r="F38" s="128"/>
      <c r="G38" s="128"/>
      <c r="H38" s="128"/>
      <c r="I38" s="128"/>
      <c r="J38" s="128"/>
      <c r="K38" s="128"/>
      <c r="L38" s="128"/>
      <c r="M38" s="128"/>
      <c r="N38" s="128"/>
      <c r="O38" s="128"/>
      <c r="P38" s="38"/>
    </row>
    <row r="39" spans="1:16" ht="15.75" x14ac:dyDescent="0.25">
      <c r="A39" s="37"/>
      <c r="B39" s="39"/>
      <c r="C39" s="39"/>
      <c r="D39" s="39"/>
      <c r="E39" s="39"/>
      <c r="F39" s="39"/>
      <c r="G39" s="40"/>
      <c r="H39" s="40"/>
      <c r="I39" s="40"/>
      <c r="J39" s="40"/>
      <c r="K39" s="40"/>
      <c r="L39" s="40"/>
      <c r="M39" s="40"/>
      <c r="N39" s="40"/>
      <c r="O39" s="40"/>
      <c r="P39" s="38"/>
    </row>
    <row r="40" spans="1:16" x14ac:dyDescent="0.25">
      <c r="A40" s="40"/>
      <c r="B40" s="127"/>
      <c r="C40" s="128"/>
      <c r="D40" s="128"/>
      <c r="E40" s="128"/>
      <c r="F40" s="128"/>
      <c r="G40" s="128"/>
      <c r="H40" s="128"/>
      <c r="I40" s="127"/>
      <c r="J40" s="127"/>
      <c r="K40" s="127"/>
      <c r="L40" s="127"/>
      <c r="M40" s="127"/>
      <c r="N40" s="127"/>
      <c r="O40" s="127"/>
      <c r="P40" s="38"/>
    </row>
    <row r="41" spans="1:16" x14ac:dyDescent="0.25">
      <c r="A41" s="40"/>
      <c r="B41" s="127"/>
      <c r="C41" s="128"/>
      <c r="D41" s="128"/>
      <c r="E41" s="128"/>
      <c r="F41" s="128"/>
      <c r="G41" s="128"/>
      <c r="H41" s="128"/>
      <c r="I41" s="127"/>
      <c r="J41" s="127"/>
      <c r="K41" s="127"/>
      <c r="L41" s="127"/>
      <c r="M41" s="127"/>
      <c r="N41" s="127"/>
      <c r="O41" s="127"/>
      <c r="P41" s="38"/>
    </row>
    <row r="42" spans="1:16" x14ac:dyDescent="0.25">
      <c r="A42" s="40"/>
      <c r="B42" s="127"/>
      <c r="C42" s="128"/>
      <c r="D42" s="128"/>
      <c r="E42" s="128"/>
      <c r="F42" s="128"/>
      <c r="G42" s="128"/>
      <c r="H42" s="128"/>
      <c r="I42" s="127"/>
      <c r="J42" s="127"/>
      <c r="K42" s="127"/>
      <c r="L42" s="127"/>
      <c r="M42" s="127"/>
      <c r="N42" s="127"/>
      <c r="O42" s="127"/>
      <c r="P42" s="38"/>
    </row>
    <row r="43" spans="1:16" x14ac:dyDescent="0.25">
      <c r="A43" s="40"/>
      <c r="B43" s="127"/>
      <c r="C43" s="128"/>
      <c r="D43" s="128"/>
      <c r="E43" s="128"/>
      <c r="F43" s="128"/>
      <c r="G43" s="128"/>
      <c r="H43" s="128"/>
      <c r="I43" s="127"/>
      <c r="J43" s="127"/>
      <c r="K43" s="127"/>
      <c r="L43" s="127"/>
      <c r="M43" s="127"/>
      <c r="N43" s="127"/>
      <c r="O43" s="127"/>
      <c r="P43" s="38"/>
    </row>
    <row r="44" spans="1:16" ht="15.75" x14ac:dyDescent="0.25">
      <c r="A44" s="37"/>
      <c r="B44" s="39"/>
      <c r="C44" s="39"/>
      <c r="D44" s="39"/>
      <c r="E44" s="39"/>
      <c r="F44" s="39"/>
      <c r="G44" s="40"/>
      <c r="H44" s="40"/>
      <c r="I44" s="40"/>
      <c r="J44" s="40"/>
      <c r="K44" s="40"/>
      <c r="L44" s="40"/>
      <c r="M44" s="40"/>
      <c r="N44" s="40"/>
      <c r="O44" s="40"/>
      <c r="P44" s="38"/>
    </row>
    <row r="45" spans="1:16" ht="15.75" x14ac:dyDescent="0.25">
      <c r="A45" s="24"/>
      <c r="B45" s="133"/>
      <c r="C45" s="134"/>
      <c r="D45" s="134"/>
      <c r="E45" s="134"/>
      <c r="F45" s="134"/>
      <c r="G45" s="134"/>
      <c r="H45" s="134"/>
      <c r="I45" s="134"/>
      <c r="J45" s="134"/>
      <c r="K45" s="134"/>
      <c r="L45" s="134"/>
      <c r="M45" s="134"/>
      <c r="N45" s="134"/>
      <c r="O45" s="134"/>
      <c r="P45" s="38"/>
    </row>
    <row r="46" spans="1:16" ht="15.75" x14ac:dyDescent="0.25">
      <c r="A46" s="37"/>
      <c r="B46" s="39"/>
      <c r="C46" s="39"/>
      <c r="D46" s="39"/>
      <c r="E46" s="39"/>
      <c r="F46" s="39"/>
      <c r="G46" s="40"/>
      <c r="H46" s="40"/>
      <c r="I46" s="40"/>
      <c r="J46" s="40"/>
      <c r="K46" s="40"/>
      <c r="L46" s="40"/>
      <c r="M46" s="40"/>
      <c r="N46" s="40"/>
      <c r="O46" s="40"/>
      <c r="P46" s="38"/>
    </row>
    <row r="47" spans="1:16" ht="15.75" x14ac:dyDescent="0.25">
      <c r="A47" s="37"/>
      <c r="B47" s="126"/>
      <c r="C47" s="128"/>
      <c r="D47" s="128"/>
      <c r="E47" s="128"/>
      <c r="F47" s="37"/>
      <c r="G47" s="126"/>
      <c r="H47" s="128"/>
      <c r="I47" s="126"/>
      <c r="J47" s="127"/>
      <c r="K47" s="127"/>
      <c r="L47" s="127"/>
      <c r="M47" s="127"/>
      <c r="N47" s="127"/>
      <c r="O47" s="127"/>
      <c r="P47" s="38"/>
    </row>
    <row r="48" spans="1:16" ht="15.75" x14ac:dyDescent="0.25">
      <c r="A48" s="37"/>
      <c r="B48" s="126"/>
      <c r="C48" s="127"/>
      <c r="D48" s="127"/>
      <c r="E48" s="127"/>
      <c r="F48" s="37"/>
      <c r="G48" s="127"/>
      <c r="H48" s="128"/>
      <c r="I48" s="126"/>
      <c r="J48" s="127"/>
      <c r="K48" s="127"/>
      <c r="L48" s="127"/>
      <c r="M48" s="127"/>
      <c r="N48" s="127"/>
      <c r="O48" s="127"/>
      <c r="P48" s="38"/>
    </row>
    <row r="49" spans="1:16" ht="15.75" x14ac:dyDescent="0.25">
      <c r="A49" s="37"/>
      <c r="B49" s="126"/>
      <c r="C49" s="127"/>
      <c r="D49" s="127"/>
      <c r="E49" s="127"/>
      <c r="F49" s="39"/>
      <c r="G49" s="127"/>
      <c r="H49" s="128"/>
      <c r="I49" s="126"/>
      <c r="J49" s="127"/>
      <c r="K49" s="127"/>
      <c r="L49" s="127"/>
      <c r="M49" s="127"/>
      <c r="N49" s="127"/>
      <c r="O49" s="127"/>
      <c r="P49" s="38"/>
    </row>
    <row r="50" spans="1:16" ht="15.75" x14ac:dyDescent="0.25">
      <c r="A50" s="37"/>
      <c r="B50" s="126"/>
      <c r="C50" s="127"/>
      <c r="D50" s="127"/>
      <c r="E50" s="127"/>
      <c r="F50" s="39"/>
      <c r="G50" s="127"/>
      <c r="H50" s="128"/>
      <c r="I50" s="126"/>
      <c r="J50" s="127"/>
      <c r="K50" s="127"/>
      <c r="L50" s="127"/>
      <c r="M50" s="127"/>
      <c r="N50" s="127"/>
      <c r="O50" s="127"/>
      <c r="P50" s="38"/>
    </row>
    <row r="51" spans="1:16" ht="15.75" x14ac:dyDescent="0.25">
      <c r="A51" s="37"/>
      <c r="B51" s="39"/>
      <c r="C51" s="39"/>
      <c r="D51" s="39"/>
      <c r="E51" s="39"/>
      <c r="F51" s="39"/>
      <c r="G51" s="40"/>
      <c r="H51" s="40"/>
      <c r="I51" s="40"/>
      <c r="J51" s="40"/>
      <c r="K51" s="40"/>
      <c r="L51" s="40"/>
      <c r="M51" s="40"/>
      <c r="N51" s="40"/>
      <c r="O51" s="40"/>
      <c r="P51" s="38"/>
    </row>
    <row r="52" spans="1:16" ht="15.75" x14ac:dyDescent="0.25">
      <c r="A52" s="41"/>
      <c r="B52" s="129"/>
      <c r="C52" s="130"/>
      <c r="D52" s="130"/>
      <c r="E52" s="130"/>
      <c r="F52" s="130"/>
      <c r="G52" s="130"/>
      <c r="H52" s="130"/>
      <c r="I52" s="130"/>
      <c r="J52" s="130"/>
      <c r="K52" s="130"/>
      <c r="L52" s="130"/>
      <c r="M52" s="130"/>
      <c r="N52" s="130"/>
      <c r="O52" s="130"/>
      <c r="P52" s="38"/>
    </row>
    <row r="53" spans="1:16" ht="15.75" x14ac:dyDescent="0.25">
      <c r="A53" s="37"/>
      <c r="B53" s="39"/>
      <c r="C53" s="39"/>
      <c r="D53" s="39"/>
      <c r="E53" s="39"/>
      <c r="F53" s="39"/>
      <c r="G53" s="40"/>
      <c r="H53" s="40"/>
      <c r="I53" s="40"/>
      <c r="J53" s="40"/>
      <c r="K53" s="40"/>
      <c r="L53" s="40"/>
      <c r="M53" s="40"/>
      <c r="N53" s="40"/>
      <c r="O53" s="40"/>
      <c r="P53" s="38"/>
    </row>
    <row r="54" spans="1:16" ht="15.75" x14ac:dyDescent="0.25">
      <c r="A54" s="37"/>
      <c r="B54" s="131"/>
      <c r="C54" s="132"/>
      <c r="D54" s="132"/>
      <c r="E54" s="132"/>
      <c r="F54" s="132"/>
      <c r="G54" s="132"/>
      <c r="H54" s="132"/>
      <c r="I54" s="132"/>
      <c r="J54" s="132"/>
      <c r="K54" s="132"/>
      <c r="L54" s="132"/>
      <c r="M54" s="132"/>
      <c r="N54" s="132"/>
      <c r="O54" s="132"/>
    </row>
    <row r="55" spans="1:16" x14ac:dyDescent="0.25">
      <c r="A55" s="48"/>
      <c r="B55" s="125"/>
      <c r="C55" s="125"/>
      <c r="D55" s="125"/>
      <c r="E55" s="125"/>
      <c r="F55" s="125"/>
      <c r="G55" s="125"/>
      <c r="H55" s="125"/>
      <c r="I55" s="125"/>
      <c r="J55" s="125"/>
      <c r="K55" s="125"/>
      <c r="L55" s="125"/>
      <c r="M55" s="125"/>
      <c r="N55" s="125"/>
      <c r="O55" s="125"/>
    </row>
    <row r="56" spans="1:16" x14ac:dyDescent="0.25">
      <c r="A56" s="42"/>
      <c r="B56" s="42"/>
      <c r="C56" s="42"/>
      <c r="D56" s="42"/>
      <c r="E56" s="42"/>
      <c r="F56" s="42"/>
      <c r="G56" s="42"/>
      <c r="H56" s="42"/>
      <c r="I56" s="42"/>
      <c r="J56" s="42"/>
      <c r="K56" s="42"/>
      <c r="L56" s="42"/>
      <c r="M56" s="42"/>
      <c r="N56" s="43"/>
      <c r="O56" s="43"/>
    </row>
  </sheetData>
  <mergeCells count="76">
    <mergeCell ref="B6:O6"/>
    <mergeCell ref="A1:O1"/>
    <mergeCell ref="A2:O2"/>
    <mergeCell ref="A3:O3"/>
    <mergeCell ref="A4:O4"/>
    <mergeCell ref="B5:O5"/>
    <mergeCell ref="A19:O19"/>
    <mergeCell ref="A8:O8"/>
    <mergeCell ref="A9:O9"/>
    <mergeCell ref="A10:O10"/>
    <mergeCell ref="A11:O11"/>
    <mergeCell ref="A12:O12"/>
    <mergeCell ref="A13:O13"/>
    <mergeCell ref="A14:O14"/>
    <mergeCell ref="A15:O15"/>
    <mergeCell ref="A16:O16"/>
    <mergeCell ref="A17:O17"/>
    <mergeCell ref="A18:O18"/>
    <mergeCell ref="B20:H20"/>
    <mergeCell ref="I20:O20"/>
    <mergeCell ref="B21:H21"/>
    <mergeCell ref="I21:O21"/>
    <mergeCell ref="B22:H22"/>
    <mergeCell ref="I22:O22"/>
    <mergeCell ref="B23:H23"/>
    <mergeCell ref="I23:O23"/>
    <mergeCell ref="B24:H24"/>
    <mergeCell ref="I24:O24"/>
    <mergeCell ref="B25:H25"/>
    <mergeCell ref="I25:O25"/>
    <mergeCell ref="B26:H26"/>
    <mergeCell ref="I26:O26"/>
    <mergeCell ref="B27:H27"/>
    <mergeCell ref="I27:O27"/>
    <mergeCell ref="B28:H28"/>
    <mergeCell ref="I28:O28"/>
    <mergeCell ref="B38:O38"/>
    <mergeCell ref="B29:H29"/>
    <mergeCell ref="I29:O29"/>
    <mergeCell ref="B30:H30"/>
    <mergeCell ref="I30:O30"/>
    <mergeCell ref="B31:H31"/>
    <mergeCell ref="I31:O31"/>
    <mergeCell ref="B33:O33"/>
    <mergeCell ref="B34:O34"/>
    <mergeCell ref="B35:O35"/>
    <mergeCell ref="B36:O36"/>
    <mergeCell ref="B37:O37"/>
    <mergeCell ref="B40:H40"/>
    <mergeCell ref="I40:O40"/>
    <mergeCell ref="B41:H41"/>
    <mergeCell ref="I41:O41"/>
    <mergeCell ref="B42:H42"/>
    <mergeCell ref="I42:O42"/>
    <mergeCell ref="B43:H43"/>
    <mergeCell ref="I43:O43"/>
    <mergeCell ref="B45:O45"/>
    <mergeCell ref="B47:E47"/>
    <mergeCell ref="G47:H47"/>
    <mergeCell ref="I47:M47"/>
    <mergeCell ref="N47:O47"/>
    <mergeCell ref="B48:E48"/>
    <mergeCell ref="G48:H48"/>
    <mergeCell ref="I48:M48"/>
    <mergeCell ref="N48:O48"/>
    <mergeCell ref="B49:E49"/>
    <mergeCell ref="G49:H49"/>
    <mergeCell ref="I49:M49"/>
    <mergeCell ref="N49:O49"/>
    <mergeCell ref="B55:O55"/>
    <mergeCell ref="B50:E50"/>
    <mergeCell ref="G50:H50"/>
    <mergeCell ref="I50:M50"/>
    <mergeCell ref="N50:O50"/>
    <mergeCell ref="B52:O52"/>
    <mergeCell ref="B54:O5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vartotojas</dc:creator>
  <cp:lastModifiedBy>Rimgaudas Dirsė</cp:lastModifiedBy>
  <dcterms:created xsi:type="dcterms:W3CDTF">2020-08-14T08:03:53Z</dcterms:created>
  <dcterms:modified xsi:type="dcterms:W3CDTF">2020-10-26T11:28:08Z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bbisDVSAttachmentId">
    <vt:lpwstr>db7951a6-866e-411d-bb75-125cd85db612</vt:lpwstr>
  </property>
</Properties>
</file>