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rkimai\Desktop\Laura\Pasiulymu pateikimas\2021 02 08-12\528129 Nacionalinio vėžio instituto\"/>
    </mc:Choice>
  </mc:AlternateContent>
  <bookViews>
    <workbookView xWindow="0" yWindow="0" windowWidth="28800" windowHeight="10935"/>
  </bookViews>
  <sheets>
    <sheet name="TP ir remontas 2020" sheetId="4" r:id="rId1"/>
    <sheet name="1 Priedas" sheetId="6" r:id="rId2"/>
    <sheet name="2 Priedas" sheetId="7" r:id="rId3"/>
    <sheet name="3 Priedas" sheetId="8" r:id="rId4"/>
    <sheet name="4 priedas" sheetId="5" r:id="rId5"/>
    <sheet name="5 Priedas" sheetId="9" r:id="rId6"/>
    <sheet name="6 Priedas" sheetId="10" r:id="rId7"/>
    <sheet name="7 Priedas" sheetId="11" r:id="rId8"/>
    <sheet name="8 Priedas" sheetId="12" r:id="rId9"/>
    <sheet name="9 Priedas" sheetId="13" r:id="rId10"/>
    <sheet name="10 Priedas" sheetId="14" r:id="rId11"/>
    <sheet name="11 Priedas" sheetId="15" r:id="rId12"/>
    <sheet name="12 Priedas" sheetId="16"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6" i="4" l="1"/>
  <c r="N66" i="4"/>
  <c r="K68" i="4"/>
  <c r="N68" i="4"/>
  <c r="O68" i="4" s="1"/>
  <c r="K70" i="4"/>
  <c r="O70" i="4" s="1"/>
  <c r="N70" i="4"/>
  <c r="Q38" i="4"/>
  <c r="K39" i="4"/>
  <c r="N39" i="4"/>
  <c r="K40" i="4"/>
  <c r="N40" i="4"/>
  <c r="K41" i="4"/>
  <c r="N41" i="4"/>
  <c r="K42" i="4"/>
  <c r="N42" i="4"/>
  <c r="K43" i="4"/>
  <c r="N43" i="4"/>
  <c r="K44" i="4"/>
  <c r="N44" i="4"/>
  <c r="K45" i="4"/>
  <c r="N45" i="4"/>
  <c r="K46" i="4"/>
  <c r="N46" i="4"/>
  <c r="O46" i="4" s="1"/>
  <c r="Q46" i="4" s="1"/>
  <c r="K49" i="4"/>
  <c r="N49" i="4"/>
  <c r="K50" i="4"/>
  <c r="N50" i="4"/>
  <c r="K51" i="4"/>
  <c r="N51" i="4"/>
  <c r="K52" i="4"/>
  <c r="N52" i="4"/>
  <c r="K53" i="4"/>
  <c r="N53" i="4"/>
  <c r="K57" i="4"/>
  <c r="N57" i="4"/>
  <c r="K58" i="4"/>
  <c r="N58" i="4"/>
  <c r="K59" i="4"/>
  <c r="N59" i="4"/>
  <c r="K61" i="4"/>
  <c r="N61" i="4"/>
  <c r="K62" i="4"/>
  <c r="N62" i="4"/>
  <c r="K63" i="4"/>
  <c r="N63" i="4"/>
  <c r="K64" i="4"/>
  <c r="N64" i="4"/>
  <c r="K72" i="4"/>
  <c r="N72" i="4"/>
  <c r="K73" i="4"/>
  <c r="N73" i="4"/>
  <c r="K74" i="4"/>
  <c r="O74" i="4" s="1"/>
  <c r="Q74" i="4" s="1"/>
  <c r="N74" i="4"/>
  <c r="K75" i="4"/>
  <c r="N75" i="4"/>
  <c r="K76" i="4"/>
  <c r="O76" i="4" s="1"/>
  <c r="Q76" i="4" s="1"/>
  <c r="N76" i="4"/>
  <c r="K77" i="4"/>
  <c r="N77" i="4"/>
  <c r="K78" i="4"/>
  <c r="O78" i="4" s="1"/>
  <c r="Q78" i="4" s="1"/>
  <c r="N78" i="4"/>
  <c r="K80" i="4"/>
  <c r="N80" i="4"/>
  <c r="K81" i="4"/>
  <c r="N81" i="4"/>
  <c r="K82" i="4"/>
  <c r="N82" i="4"/>
  <c r="K87" i="4"/>
  <c r="N87" i="4"/>
  <c r="K88" i="4"/>
  <c r="N88" i="4"/>
  <c r="K89" i="4"/>
  <c r="N89" i="4"/>
  <c r="K90" i="4"/>
  <c r="N90" i="4"/>
  <c r="K92" i="4"/>
  <c r="N92" i="4"/>
  <c r="K93" i="4"/>
  <c r="N93" i="4"/>
  <c r="K95" i="4"/>
  <c r="N95" i="4"/>
  <c r="K96" i="4"/>
  <c r="N96" i="4"/>
  <c r="K97" i="4"/>
  <c r="N97" i="4"/>
  <c r="K101" i="4"/>
  <c r="N101" i="4"/>
  <c r="K103" i="4"/>
  <c r="N103" i="4"/>
  <c r="K104" i="4"/>
  <c r="N104" i="4"/>
  <c r="K105" i="4"/>
  <c r="N105" i="4"/>
  <c r="K106" i="4"/>
  <c r="N106" i="4"/>
  <c r="K107" i="4"/>
  <c r="N107" i="4"/>
  <c r="K109" i="4"/>
  <c r="N109" i="4"/>
  <c r="K111" i="4"/>
  <c r="N111" i="4"/>
  <c r="K112" i="4"/>
  <c r="N112" i="4"/>
  <c r="K113" i="4"/>
  <c r="N113" i="4"/>
  <c r="K114" i="4"/>
  <c r="N114" i="4"/>
  <c r="K115" i="4"/>
  <c r="N115" i="4"/>
  <c r="K117" i="4"/>
  <c r="N117" i="4"/>
  <c r="K118" i="4"/>
  <c r="N118" i="4"/>
  <c r="K119" i="4"/>
  <c r="N119" i="4"/>
  <c r="K121" i="4"/>
  <c r="N121" i="4"/>
  <c r="K122" i="4"/>
  <c r="N122" i="4"/>
  <c r="K124" i="4"/>
  <c r="N124" i="4"/>
  <c r="K125" i="4"/>
  <c r="O125" i="4" s="1"/>
  <c r="Q125" i="4" s="1"/>
  <c r="K126" i="4"/>
  <c r="N126" i="4"/>
  <c r="O126" i="4" s="1"/>
  <c r="Q126" i="4" s="1"/>
  <c r="K127" i="4"/>
  <c r="N127" i="4"/>
  <c r="O127" i="4" s="1"/>
  <c r="Q127" i="4" s="1"/>
  <c r="K129" i="4"/>
  <c r="N129" i="4"/>
  <c r="K131" i="4"/>
  <c r="N131" i="4"/>
  <c r="K132" i="4"/>
  <c r="N132" i="4"/>
  <c r="K134" i="4"/>
  <c r="N134" i="4"/>
  <c r="O134" i="4" s="1"/>
  <c r="K136" i="4"/>
  <c r="N136" i="4"/>
  <c r="K140" i="4"/>
  <c r="N140" i="4"/>
  <c r="K142" i="4"/>
  <c r="N142" i="4"/>
  <c r="K144" i="4"/>
  <c r="N144" i="4"/>
  <c r="O144" i="4" s="1"/>
  <c r="K148" i="4"/>
  <c r="N148" i="4"/>
  <c r="K150" i="4"/>
  <c r="N150" i="4"/>
  <c r="O150" i="4" s="1"/>
  <c r="Q150" i="4" s="1"/>
  <c r="Q151" i="4" s="1"/>
  <c r="K152" i="4"/>
  <c r="N152" i="4"/>
  <c r="K154" i="4"/>
  <c r="O154" i="4" s="1"/>
  <c r="Q154" i="4" s="1"/>
  <c r="K172" i="4"/>
  <c r="N172" i="4"/>
  <c r="K176" i="4"/>
  <c r="N176" i="4"/>
  <c r="K177" i="4"/>
  <c r="N177" i="4"/>
  <c r="K178" i="4"/>
  <c r="N178" i="4"/>
  <c r="K180" i="4"/>
  <c r="N180" i="4"/>
  <c r="K182" i="4"/>
  <c r="N182" i="4"/>
  <c r="K184" i="4"/>
  <c r="N184" i="4"/>
  <c r="K186" i="4"/>
  <c r="N186" i="4"/>
  <c r="K187" i="4"/>
  <c r="N187" i="4"/>
  <c r="K189" i="4"/>
  <c r="N189" i="4"/>
  <c r="K191" i="4"/>
  <c r="N191" i="4"/>
  <c r="K193" i="4"/>
  <c r="N193" i="4"/>
  <c r="K195" i="4"/>
  <c r="N195" i="4"/>
  <c r="K197" i="4"/>
  <c r="N197" i="4"/>
  <c r="K198" i="4"/>
  <c r="N198" i="4"/>
  <c r="K199" i="4"/>
  <c r="N199" i="4"/>
  <c r="K201" i="4"/>
  <c r="N201" i="4"/>
  <c r="K203" i="4"/>
  <c r="N203" i="4"/>
  <c r="K205" i="4"/>
  <c r="N205" i="4"/>
  <c r="E16" i="11"/>
  <c r="E17" i="11"/>
  <c r="E15" i="11"/>
  <c r="E18" i="11" s="1"/>
  <c r="C18" i="11"/>
  <c r="E8" i="11"/>
  <c r="E9" i="11"/>
  <c r="E10" i="11"/>
  <c r="E7" i="11"/>
  <c r="C11" i="11"/>
  <c r="E11" i="11" l="1"/>
  <c r="O114" i="4"/>
  <c r="Q114" i="4" s="1"/>
  <c r="O119" i="4"/>
  <c r="Q119" i="4" s="1"/>
  <c r="O117" i="4"/>
  <c r="O112" i="4"/>
  <c r="Q112" i="4" s="1"/>
  <c r="O106" i="4"/>
  <c r="Q106" i="4" s="1"/>
  <c r="O82" i="4"/>
  <c r="Q82" i="4" s="1"/>
  <c r="O80" i="4"/>
  <c r="O77" i="4"/>
  <c r="Q77" i="4" s="1"/>
  <c r="O75" i="4"/>
  <c r="Q75" i="4" s="1"/>
  <c r="O73" i="4"/>
  <c r="Q73" i="4" s="1"/>
  <c r="O66" i="4"/>
  <c r="O67" i="4" s="1"/>
  <c r="O45" i="4"/>
  <c r="Q45" i="4" s="1"/>
  <c r="O41" i="4"/>
  <c r="Q41" i="4" s="1"/>
  <c r="O39" i="4"/>
  <c r="Q39" i="4" s="1"/>
  <c r="O42" i="4"/>
  <c r="Q42" i="4" s="1"/>
  <c r="O40" i="4"/>
  <c r="Q40" i="4" s="1"/>
  <c r="O69" i="4"/>
  <c r="Q68" i="4"/>
  <c r="Q69" i="4" s="1"/>
  <c r="Q70" i="4"/>
  <c r="Q71" i="4" s="1"/>
  <c r="O71" i="4"/>
  <c r="Q66" i="4"/>
  <c r="Q67" i="4" s="1"/>
  <c r="O43" i="4"/>
  <c r="Q43" i="4" s="1"/>
  <c r="O115" i="4"/>
  <c r="Q115" i="4" s="1"/>
  <c r="O111" i="4"/>
  <c r="Q111" i="4" s="1"/>
  <c r="O92" i="4"/>
  <c r="Q92" i="4" s="1"/>
  <c r="O44" i="4"/>
  <c r="Q44" i="4" s="1"/>
  <c r="O64" i="4"/>
  <c r="Q64" i="4" s="1"/>
  <c r="O62" i="4"/>
  <c r="Q62" i="4" s="1"/>
  <c r="O52" i="4"/>
  <c r="Q52" i="4" s="1"/>
  <c r="O50" i="4"/>
  <c r="Q50" i="4" s="1"/>
  <c r="O72" i="4"/>
  <c r="Q72" i="4" s="1"/>
  <c r="O63" i="4"/>
  <c r="Q63" i="4" s="1"/>
  <c r="O61" i="4"/>
  <c r="O58" i="4"/>
  <c r="Q58" i="4" s="1"/>
  <c r="O53" i="4"/>
  <c r="Q53" i="4" s="1"/>
  <c r="O51" i="4"/>
  <c r="Q51" i="4" s="1"/>
  <c r="O49" i="4"/>
  <c r="O124" i="4"/>
  <c r="O97" i="4"/>
  <c r="Q97" i="4" s="1"/>
  <c r="O87" i="4"/>
  <c r="Q87" i="4" s="1"/>
  <c r="O59" i="4"/>
  <c r="Q59" i="4" s="1"/>
  <c r="O121" i="4"/>
  <c r="Q121" i="4" s="1"/>
  <c r="O105" i="4"/>
  <c r="Q105" i="4" s="1"/>
  <c r="O81" i="4"/>
  <c r="Q81" i="4" s="1"/>
  <c r="O57" i="4"/>
  <c r="O60" i="4" s="1"/>
  <c r="O122" i="4"/>
  <c r="Q122" i="4" s="1"/>
  <c r="O93" i="4"/>
  <c r="Q93" i="4" s="1"/>
  <c r="O90" i="4"/>
  <c r="Q90" i="4" s="1"/>
  <c r="O88" i="4"/>
  <c r="Q88" i="4" s="1"/>
  <c r="Q57" i="4"/>
  <c r="Q60" i="4" s="1"/>
  <c r="Q80" i="4"/>
  <c r="O118" i="4"/>
  <c r="Q118" i="4" s="1"/>
  <c r="O104" i="4"/>
  <c r="Q104" i="4" s="1"/>
  <c r="O96" i="4"/>
  <c r="Q96" i="4" s="1"/>
  <c r="O113" i="4"/>
  <c r="Q113" i="4" s="1"/>
  <c r="O103" i="4"/>
  <c r="Q103" i="4" s="1"/>
  <c r="O89" i="4"/>
  <c r="Q89" i="4" s="1"/>
  <c r="O95" i="4"/>
  <c r="O136" i="4"/>
  <c r="O137" i="4" s="1"/>
  <c r="O132" i="4"/>
  <c r="Q132" i="4" s="1"/>
  <c r="O129" i="4"/>
  <c r="O109" i="4"/>
  <c r="Q109" i="4" s="1"/>
  <c r="Q110" i="4" s="1"/>
  <c r="O101" i="4"/>
  <c r="O102" i="4" s="1"/>
  <c r="Q123" i="4"/>
  <c r="O131" i="4"/>
  <c r="O107" i="4"/>
  <c r="Q107" i="4" s="1"/>
  <c r="Q117" i="4"/>
  <c r="Q116" i="4"/>
  <c r="O110" i="4"/>
  <c r="O135" i="4"/>
  <c r="Q134" i="4"/>
  <c r="Q135" i="4" s="1"/>
  <c r="Q124" i="4"/>
  <c r="Q128" i="4" s="1"/>
  <c r="O128" i="4"/>
  <c r="O130" i="4"/>
  <c r="Q129" i="4"/>
  <c r="Q130" i="4" s="1"/>
  <c r="Q131" i="4"/>
  <c r="O184" i="4"/>
  <c r="Q184" i="4" s="1"/>
  <c r="Q185" i="4" s="1"/>
  <c r="O180" i="4"/>
  <c r="Q180" i="4" s="1"/>
  <c r="Q181" i="4" s="1"/>
  <c r="O152" i="4"/>
  <c r="Q152" i="4" s="1"/>
  <c r="Q153" i="4" s="1"/>
  <c r="O142" i="4"/>
  <c r="O143" i="4" s="1"/>
  <c r="O123" i="4"/>
  <c r="O203" i="4"/>
  <c r="O204" i="4" s="1"/>
  <c r="O140" i="4"/>
  <c r="Q140" i="4" s="1"/>
  <c r="Q141" i="4" s="1"/>
  <c r="O145" i="4"/>
  <c r="Q144" i="4"/>
  <c r="Q145" i="4" s="1"/>
  <c r="O191" i="4"/>
  <c r="O192" i="4" s="1"/>
  <c r="O148" i="4"/>
  <c r="O149" i="4" s="1"/>
  <c r="O193" i="4"/>
  <c r="O194" i="4" s="1"/>
  <c r="O205" i="4"/>
  <c r="Q205" i="4" s="1"/>
  <c r="Q206" i="4" s="1"/>
  <c r="O182" i="4"/>
  <c r="O183" i="4" s="1"/>
  <c r="O151" i="4"/>
  <c r="O189" i="4"/>
  <c r="Q189" i="4" s="1"/>
  <c r="Q190" i="4" s="1"/>
  <c r="O172" i="4"/>
  <c r="Q172" i="4" s="1"/>
  <c r="Q173" i="4" s="1"/>
  <c r="O199" i="4"/>
  <c r="Q199" i="4" s="1"/>
  <c r="O197" i="4"/>
  <c r="Q197" i="4" s="1"/>
  <c r="O187" i="4"/>
  <c r="Q187" i="4" s="1"/>
  <c r="O178" i="4"/>
  <c r="Q178" i="4" s="1"/>
  <c r="O176" i="4"/>
  <c r="Q176" i="4" s="1"/>
  <c r="O201" i="4"/>
  <c r="O202" i="4" s="1"/>
  <c r="O198" i="4"/>
  <c r="Q198" i="4" s="1"/>
  <c r="O195" i="4"/>
  <c r="O196" i="4" s="1"/>
  <c r="O186" i="4"/>
  <c r="Q186" i="4" s="1"/>
  <c r="O177" i="4"/>
  <c r="Q177" i="4" s="1"/>
  <c r="O185" i="4"/>
  <c r="O206" i="4"/>
  <c r="E13" i="15"/>
  <c r="K174" i="4"/>
  <c r="K170" i="4"/>
  <c r="K169" i="4"/>
  <c r="O141" i="4" l="1"/>
  <c r="Q120" i="4"/>
  <c r="O98" i="4"/>
  <c r="Q79" i="4"/>
  <c r="O79" i="4"/>
  <c r="Q47" i="4"/>
  <c r="O47" i="4"/>
  <c r="O116" i="4"/>
  <c r="Q95" i="4"/>
  <c r="Q98" i="4" s="1"/>
  <c r="O54" i="4"/>
  <c r="Q61" i="4"/>
  <c r="Q65" i="4" s="1"/>
  <c r="O65" i="4"/>
  <c r="Q201" i="4"/>
  <c r="Q202" i="4" s="1"/>
  <c r="Q49" i="4"/>
  <c r="Q54" i="4" s="1"/>
  <c r="O181" i="4"/>
  <c r="O94" i="4"/>
  <c r="Q108" i="4"/>
  <c r="O133" i="4"/>
  <c r="Q94" i="4"/>
  <c r="O83" i="4"/>
  <c r="Q83" i="4"/>
  <c r="Q195" i="4"/>
  <c r="Q196" i="4" s="1"/>
  <c r="O153" i="4"/>
  <c r="Q136" i="4"/>
  <c r="Q137" i="4" s="1"/>
  <c r="O91" i="4"/>
  <c r="O108" i="4"/>
  <c r="Q91" i="4"/>
  <c r="Q101" i="4"/>
  <c r="Q102" i="4" s="1"/>
  <c r="O120" i="4"/>
  <c r="Q133" i="4"/>
  <c r="Q193" i="4"/>
  <c r="Q194" i="4" s="1"/>
  <c r="Q203" i="4"/>
  <c r="Q204" i="4" s="1"/>
  <c r="Q191" i="4"/>
  <c r="Q192" i="4" s="1"/>
  <c r="Q142" i="4"/>
  <c r="Q143" i="4" s="1"/>
  <c r="O190" i="4"/>
  <c r="O173" i="4"/>
  <c r="Q148" i="4"/>
  <c r="Q149" i="4" s="1"/>
  <c r="Q200" i="4"/>
  <c r="O200" i="4"/>
  <c r="Q182" i="4"/>
  <c r="Q183" i="4" s="1"/>
  <c r="Q188" i="4"/>
  <c r="Q179" i="4"/>
  <c r="O188" i="4"/>
  <c r="O179" i="4"/>
  <c r="O155" i="4"/>
  <c r="N174" i="4"/>
  <c r="O174" i="4" s="1"/>
  <c r="Q174" i="4" l="1"/>
  <c r="Q175" i="4" s="1"/>
  <c r="O175" i="4"/>
  <c r="Q155" i="4"/>
  <c r="N170" i="4"/>
  <c r="O170" i="4" s="1"/>
  <c r="Q170" i="4" s="1"/>
  <c r="N169" i="4"/>
  <c r="O169" i="4" l="1"/>
  <c r="Q169" i="4" l="1"/>
  <c r="Q171" i="4" s="1"/>
  <c r="O171" i="4"/>
  <c r="K84" i="4" l="1"/>
  <c r="K55" i="4"/>
  <c r="K85" i="4"/>
  <c r="K156" i="4"/>
  <c r="K161" i="4"/>
  <c r="K158" i="4"/>
  <c r="K159" i="4"/>
  <c r="K163" i="4"/>
  <c r="K167" i="4"/>
  <c r="K99" i="4"/>
  <c r="K165" i="4"/>
  <c r="K146" i="4"/>
  <c r="K138" i="4"/>
  <c r="N84" i="4"/>
  <c r="N55" i="4"/>
  <c r="N85" i="4"/>
  <c r="N156" i="4"/>
  <c r="N161" i="4"/>
  <c r="N158" i="4"/>
  <c r="N159" i="4"/>
  <c r="N163" i="4"/>
  <c r="N167" i="4"/>
  <c r="N99" i="4"/>
  <c r="N165" i="4"/>
  <c r="N146" i="4"/>
  <c r="N138" i="4"/>
  <c r="O146" i="4" l="1"/>
  <c r="O85" i="4"/>
  <c r="Q85" i="4" s="1"/>
  <c r="O138" i="4"/>
  <c r="O165" i="4"/>
  <c r="O163" i="4"/>
  <c r="O84" i="4"/>
  <c r="O99" i="4"/>
  <c r="O159" i="4"/>
  <c r="Q159" i="4" s="1"/>
  <c r="O156" i="4"/>
  <c r="O55" i="4"/>
  <c r="O167" i="4"/>
  <c r="O158" i="4"/>
  <c r="O161" i="4"/>
  <c r="Q55" i="4" l="1"/>
  <c r="Q56" i="4" s="1"/>
  <c r="O56" i="4"/>
  <c r="Q84" i="4"/>
  <c r="Q86" i="4" s="1"/>
  <c r="O86" i="4"/>
  <c r="Q161" i="4"/>
  <c r="Q162" i="4" s="1"/>
  <c r="O162" i="4"/>
  <c r="Q99" i="4"/>
  <c r="Q100" i="4" s="1"/>
  <c r="O100" i="4"/>
  <c r="Q156" i="4"/>
  <c r="Q157" i="4" s="1"/>
  <c r="O157" i="4"/>
  <c r="Q165" i="4"/>
  <c r="Q166" i="4" s="1"/>
  <c r="O166" i="4"/>
  <c r="Q167" i="4"/>
  <c r="Q168" i="4" s="1"/>
  <c r="O168" i="4"/>
  <c r="Q163" i="4"/>
  <c r="Q164" i="4" s="1"/>
  <c r="O164" i="4"/>
  <c r="Q158" i="4"/>
  <c r="Q160" i="4" s="1"/>
  <c r="O160" i="4"/>
  <c r="Q138" i="4"/>
  <c r="Q139" i="4" s="1"/>
  <c r="O139" i="4"/>
  <c r="Q146" i="4"/>
  <c r="Q147" i="4" s="1"/>
  <c r="O147" i="4"/>
  <c r="Q207" i="4" l="1"/>
</calcChain>
</file>

<file path=xl/sharedStrings.xml><?xml version="1.0" encoding="utf-8"?>
<sst xmlns="http://schemas.openxmlformats.org/spreadsheetml/2006/main" count="1813" uniqueCount="1264">
  <si>
    <t>Bendrosios ir abdominalinės chirurgijos ir onkologijos skyrius</t>
  </si>
  <si>
    <t>Krūtinės chirurgijos ir onkologijos skyrius</t>
  </si>
  <si>
    <t>Endoskopinių tyrimų poskyris</t>
  </si>
  <si>
    <t>Konsultacinės poliklinikos skyrius</t>
  </si>
  <si>
    <t>Anesteziologijos,reanimacijos ir operacinės skyrius</t>
  </si>
  <si>
    <t>Onkoginekologijos skyrius</t>
  </si>
  <si>
    <t>Anesteziologijos, reanimacijos ir operacinės skyrius</t>
  </si>
  <si>
    <t>Galvos - kaklo ir odos navikų chirurgijos skyrius</t>
  </si>
  <si>
    <t>Varian medical systems International AG, Šveicarija</t>
  </si>
  <si>
    <t>Išorinės spindulinės terapijos skyrius</t>
  </si>
  <si>
    <t>Onkourologijos skyrius</t>
  </si>
  <si>
    <t xml:space="preserve">Atsiurbėjas New Hospivac </t>
  </si>
  <si>
    <t>400 FS2</t>
  </si>
  <si>
    <t>7816                  12053050</t>
  </si>
  <si>
    <t>CA-MIsnc Ugola Maefa</t>
  </si>
  <si>
    <t>Brachiterapijos skyrius</t>
  </si>
  <si>
    <t>Richard Wolf GmbH, Vokietija</t>
  </si>
  <si>
    <t>Diagnostinės ir intervencinės radiologijos skyrius</t>
  </si>
  <si>
    <t xml:space="preserve">Eil. Nr. </t>
  </si>
  <si>
    <t>Linijinis greitintuvas/Varian Medical Systems</t>
  </si>
  <si>
    <t>iX 5000</t>
  </si>
  <si>
    <t>Varian Medical Systems, Inc  JAV</t>
  </si>
  <si>
    <t>Linijinis greitintuvas TrueBeam</t>
  </si>
  <si>
    <t>STx 3057</t>
  </si>
  <si>
    <t>35083 ES1641272</t>
  </si>
  <si>
    <t>Philips Medical Systems , Olandija</t>
  </si>
  <si>
    <t>Defibriliatorius / Defigard 4000</t>
  </si>
  <si>
    <t>Defigard 4000</t>
  </si>
  <si>
    <t>Schiller AG/Šveicarija</t>
  </si>
  <si>
    <t>Klinikinių tyrimų registravimo grupė</t>
  </si>
  <si>
    <t>DefiMAx biphasic</t>
  </si>
  <si>
    <t>Emtel, Lenkija</t>
  </si>
  <si>
    <t xml:space="preserve">Defribriliatorius/monitorius su priedais   </t>
  </si>
  <si>
    <t>Primedic Defimonitor DH-1 M-240</t>
  </si>
  <si>
    <t>Metrax GmbH, Vokietija</t>
  </si>
  <si>
    <t>Laboratorinių tyrimų skyrius</t>
  </si>
  <si>
    <t>Genetinės diagnostikos laboratorija</t>
  </si>
  <si>
    <t>Medicinos fizikos skyrius</t>
  </si>
  <si>
    <t>Molekulinės onkologijos laboratorija</t>
  </si>
  <si>
    <t>Biomedicininės fizikos laboratorija</t>
  </si>
  <si>
    <t>Megafuge 8R</t>
  </si>
  <si>
    <t>Pastabos</t>
  </si>
  <si>
    <t>Achieva XR</t>
  </si>
  <si>
    <t>Ultragarsinių tyrimų aparatas su intraoperac.ir bendro naudoj.davikliais</t>
  </si>
  <si>
    <t>FLEX FOCUS 800</t>
  </si>
  <si>
    <t>BK Medical,Danija/JAV.</t>
  </si>
  <si>
    <t>Narkozės aparatas su monitoravimo sistema.</t>
  </si>
  <si>
    <t>S/5Aespire</t>
  </si>
  <si>
    <t>1452   1640398</t>
  </si>
  <si>
    <t>Ge Medical Systems, JAV</t>
  </si>
  <si>
    <t>1451   1640399</t>
  </si>
  <si>
    <t xml:space="preserve">Brachiterapijos aparatas su priedais </t>
  </si>
  <si>
    <t>Varisource   HDR</t>
  </si>
  <si>
    <t>V5334/033  M1666019</t>
  </si>
  <si>
    <t>ES1641212</t>
  </si>
  <si>
    <t>Ultragarsinės diagnostikos apar.mamologiniams tyr.</t>
  </si>
  <si>
    <t>LOGIQP5</t>
  </si>
  <si>
    <t>64153SUO 1640184.</t>
  </si>
  <si>
    <t xml:space="preserve"> GE Healthcare, Prancūzija</t>
  </si>
  <si>
    <t>Ultragarsinės diagnostikos apar.urologin. tyr.</t>
  </si>
  <si>
    <t>64152SU2 1640185.</t>
  </si>
  <si>
    <t>57425SU1 1640186.</t>
  </si>
  <si>
    <t xml:space="preserve">Ultragarso aparatas su priedais  </t>
  </si>
  <si>
    <t>LOGIQ200 PRO</t>
  </si>
  <si>
    <t xml:space="preserve">66572SM9             M1666018 </t>
  </si>
  <si>
    <t>GE HEALTHCARE, Prancūzija</t>
  </si>
  <si>
    <t xml:space="preserve">Echoskopas </t>
  </si>
  <si>
    <t>Voluson 730 Expert</t>
  </si>
  <si>
    <t>A16303 ES1641201</t>
  </si>
  <si>
    <t>Logiq</t>
  </si>
  <si>
    <t>167504WXO ES1641202</t>
  </si>
  <si>
    <t>Rentgeno aparatas topometr.brachit</t>
  </si>
  <si>
    <t>OEC 9800 ESP</t>
  </si>
  <si>
    <t>892476         M1670036</t>
  </si>
  <si>
    <t>Varian medical systems, Šveicarija</t>
  </si>
  <si>
    <t xml:space="preserve">Brachiterapijos skyrius </t>
  </si>
  <si>
    <t>JAV,General Electric Company</t>
  </si>
  <si>
    <t xml:space="preserve">Kompiuterinis tomografas Optima </t>
  </si>
  <si>
    <t>CT580 RT</t>
  </si>
  <si>
    <t>2936686  ES1641216</t>
  </si>
  <si>
    <t>Operacinės videolaparaskopas su priedais</t>
  </si>
  <si>
    <t xml:space="preserve">KARL STORZ  </t>
  </si>
  <si>
    <t>KARL STORZ  GmbH &amp;Co.KG, Vokietija</t>
  </si>
  <si>
    <t>Narkozės aparatas AVANCE su paciento gyvybinių funkcijų monitorius</t>
  </si>
  <si>
    <t>AVANCE</t>
  </si>
  <si>
    <t>AVBQ01222/SEW11436112HA     1641310</t>
  </si>
  <si>
    <t>Datex-Ohmeda, Inc., JAV</t>
  </si>
  <si>
    <t>Narkozės aparatas AVANCE su paciento gyvybinių funkcijų monitorius.</t>
  </si>
  <si>
    <t>AVBQ01914/ SEW11436106HA            1641311</t>
  </si>
  <si>
    <t>Anestezijos aparatas Carestation 650su paciento gyvybinių funkcijų monitoriumi B650</t>
  </si>
  <si>
    <t>B650 Carestation</t>
  </si>
  <si>
    <t>GE Healtcare, JAV</t>
  </si>
  <si>
    <t xml:space="preserve">Ultragarsinis destruktorius-aspiratorius </t>
  </si>
  <si>
    <t>Cusa Exce</t>
  </si>
  <si>
    <t>HGB1203002IE   1641319</t>
  </si>
  <si>
    <t>Integra life Sciences corporation JAV</t>
  </si>
  <si>
    <t>HS6613ER2</t>
  </si>
  <si>
    <t>Getinge Infection Control PO BOX69, Švedija</t>
  </si>
  <si>
    <t>Infekcijų kontrolės skyrius. Sterilizacinė</t>
  </si>
  <si>
    <t xml:space="preserve">Plovimo mašina (sterlizacinės sistema)  </t>
  </si>
  <si>
    <t>Stereotaksinė biopsija</t>
  </si>
  <si>
    <t>Multicare platinum</t>
  </si>
  <si>
    <t>31505081 L164020</t>
  </si>
  <si>
    <t>JAV, Lorad A Hologic company</t>
  </si>
  <si>
    <t xml:space="preserve">Angiografas </t>
  </si>
  <si>
    <t>Bransist Safire</t>
  </si>
  <si>
    <t>0361K51401 ES1641208</t>
  </si>
  <si>
    <t>Japonija,Shimadzu Corporation</t>
  </si>
  <si>
    <t>Radiologinių vaizdų skaimenizavimo, jų apdorojimo ir vizualinė sistema</t>
  </si>
  <si>
    <t>0541/0801 1641098</t>
  </si>
  <si>
    <t>Fosforinių  plokščių skaitytuvas</t>
  </si>
  <si>
    <t>Regius 190</t>
  </si>
  <si>
    <t>0541/0801 1640307</t>
  </si>
  <si>
    <t xml:space="preserve">Narkozės aparatas      </t>
  </si>
  <si>
    <t>SIETA BREASY</t>
  </si>
  <si>
    <t>Danija</t>
  </si>
  <si>
    <t>200710017 1640168</t>
  </si>
  <si>
    <t>Dinaminis spektrinis skaitmeninis kolposkopas</t>
  </si>
  <si>
    <t>Dysis V.3</t>
  </si>
  <si>
    <t>DX-30-0038 1641364</t>
  </si>
  <si>
    <t>Alba Inovation centre, Anglija</t>
  </si>
  <si>
    <t>Ultragarsinis diagnostinis aparatas EUB-HI Vision 900 su priedais</t>
  </si>
  <si>
    <t xml:space="preserve">EUB-HI Vision 900 </t>
  </si>
  <si>
    <t>HITACHI Medical systems Europe Holding AG, Šveicarija</t>
  </si>
  <si>
    <t>Ultragarsinė diagnostikos sistema</t>
  </si>
  <si>
    <t>Falcon 2101"</t>
  </si>
  <si>
    <t>1828648    1300472</t>
  </si>
  <si>
    <t>Rentgenoterapijos aparatas T-105</t>
  </si>
  <si>
    <t xml:space="preserve"> T-105</t>
  </si>
  <si>
    <t xml:space="preserve">ES1641289 </t>
  </si>
  <si>
    <t>WOLF-Medizintechnik GmbH, Vokietija</t>
  </si>
  <si>
    <t>Argoninis koaguliatorius su Argono moduliu</t>
  </si>
  <si>
    <t>E S350 Argon</t>
  </si>
  <si>
    <t>361458         ES1641270</t>
  </si>
  <si>
    <t>EMED, Lenkija</t>
  </si>
  <si>
    <t xml:space="preserve">Analinės manometrijos įranga </t>
  </si>
  <si>
    <t>DYNO SMART</t>
  </si>
  <si>
    <t>VC0133          ES1641288</t>
  </si>
  <si>
    <t>Memfis biomedica via della, Italija</t>
  </si>
  <si>
    <t>Rektoskopas</t>
  </si>
  <si>
    <t>1100114296    1640165</t>
  </si>
  <si>
    <t>RICHARD WOLF GmbH, Vokietija</t>
  </si>
  <si>
    <t>Endoskopinės transanalinės mikrochirurgijos įranga</t>
  </si>
  <si>
    <t>TEM</t>
  </si>
  <si>
    <t xml:space="preserve">Video rezektoskopas su priedais </t>
  </si>
  <si>
    <t>21411           1300719</t>
  </si>
  <si>
    <t>Vandens gryninimo sistema</t>
  </si>
  <si>
    <t>IWA 5 rose</t>
  </si>
  <si>
    <t>NOR1641199</t>
  </si>
  <si>
    <t>WATEK, s.r.oČekija.</t>
  </si>
  <si>
    <t>Tėkmės citometras BD LSR II</t>
  </si>
  <si>
    <t>BD LSR II</t>
  </si>
  <si>
    <t>H4820073 1641322</t>
  </si>
  <si>
    <t>BD Biosciences USA</t>
  </si>
  <si>
    <t>Imunologijos laboratorija</t>
  </si>
  <si>
    <t xml:space="preserve">Ultragarsinė. diagn. sistema su audinių elastografija. </t>
  </si>
  <si>
    <t>HI Vision Preirus</t>
  </si>
  <si>
    <t>KE11464305 1641423</t>
  </si>
  <si>
    <t>EKG aparatas 6/12 kanalų</t>
  </si>
  <si>
    <t>CardiovitAT-2plus</t>
  </si>
  <si>
    <t>Schiller AG, Šveicarija</t>
  </si>
  <si>
    <t>Priėmimo- skubios pagalbos skyrius</t>
  </si>
  <si>
    <t>Eppendorf</t>
  </si>
  <si>
    <t>5427YN910490     1641105</t>
  </si>
  <si>
    <t>Defibriliatorius/</t>
  </si>
  <si>
    <t>LOR mikroskopas su stereo tubusu asist.ir dok.sist</t>
  </si>
  <si>
    <t>Leica Microsystems AG, šveicarija</t>
  </si>
  <si>
    <t>Laboratorinė šaldomoji centrifuga Megafuge 8R</t>
  </si>
  <si>
    <t>Thermo Fisher Scientific.\, JAV</t>
  </si>
  <si>
    <t>Laboratorinė centrifuga Megafuge 8</t>
  </si>
  <si>
    <t>642 VES</t>
  </si>
  <si>
    <t>Drucker Diagnostics Headquarters, JAV</t>
  </si>
  <si>
    <t xml:space="preserve">Vaizdo kolonoskopas </t>
  </si>
  <si>
    <t>CF-Q165L</t>
  </si>
  <si>
    <t>Olympus/ Japonija</t>
  </si>
  <si>
    <t>Endoskopinių tyrimų grupė</t>
  </si>
  <si>
    <t>CF-H190L</t>
  </si>
  <si>
    <t>Defibriliatorius</t>
  </si>
  <si>
    <t xml:space="preserve"> D500</t>
  </si>
  <si>
    <t>Magnetinio rezonanso tomografo ir ultragarso (MRT/UG) vaizdų tapatinimo (suliejimo) sistema BioJet su triplaniniu davikliu</t>
  </si>
  <si>
    <t>BioJet</t>
  </si>
  <si>
    <t>D&amp;K Technologies/Vokietija</t>
  </si>
  <si>
    <t xml:space="preserve">Videolaringoskopijos įrenginys </t>
  </si>
  <si>
    <t>CMAC</t>
  </si>
  <si>
    <t>Karl Storz/Vokietija</t>
  </si>
  <si>
    <t xml:space="preserve">Defibriliatorius </t>
  </si>
  <si>
    <t>D500</t>
  </si>
  <si>
    <t>Mediana, Pietų Korėja</t>
  </si>
  <si>
    <t xml:space="preserve">Endoskopų plovimo ir dezinfekavimo mašina </t>
  </si>
  <si>
    <t>Soluscope S3</t>
  </si>
  <si>
    <t>Soluscope, Prancūzija</t>
  </si>
  <si>
    <t>Bronchofibroskopas</t>
  </si>
  <si>
    <t>FB-15V</t>
  </si>
  <si>
    <t>H113171 12053053</t>
  </si>
  <si>
    <t>FB-19TV</t>
  </si>
  <si>
    <t>H110756 12053054</t>
  </si>
  <si>
    <t>Osteosintezės sistema Leibinger Core</t>
  </si>
  <si>
    <t xml:space="preserve"> Leibinger Core</t>
  </si>
  <si>
    <t>Stryker</t>
  </si>
  <si>
    <t>Galvos-kaklo ir odos navikų chirurgijos skyrius</t>
  </si>
  <si>
    <t xml:space="preserve">Bronchoskopas MAF-GM </t>
  </si>
  <si>
    <t xml:space="preserve">MAF-GM </t>
  </si>
  <si>
    <t>Olympus, Japonija</t>
  </si>
  <si>
    <t>C-LAS</t>
  </si>
  <si>
    <t>A.R.C. Laser GmbH, Vokietija</t>
  </si>
  <si>
    <t xml:space="preserve">Ultragarsinės diagnostikos sistema </t>
  </si>
  <si>
    <t>LOGIQ 500 PRO</t>
  </si>
  <si>
    <t>74792    1300569</t>
  </si>
  <si>
    <t>GE HEALTHCARE</t>
  </si>
  <si>
    <t>PM-800</t>
  </si>
  <si>
    <t>AA4B7170R  1670131</t>
  </si>
  <si>
    <t>Shenzhen Mindray Bio Medical \ Kinija</t>
  </si>
  <si>
    <t>Ultragarsinis skaneris su davikliais</t>
  </si>
  <si>
    <t>Profocus 2202</t>
  </si>
  <si>
    <t>1871499        1640146</t>
  </si>
  <si>
    <t xml:space="preserve">Monitorius paciento stebėjimui  </t>
  </si>
  <si>
    <t>Omnicrom Altea</t>
  </si>
  <si>
    <t>RGB Medical devices S.A.c</t>
  </si>
  <si>
    <t xml:space="preserve">Laringo-faringoskopas su apvalk. ir šviesos šalt. </t>
  </si>
  <si>
    <t>870XDA87025   1640286</t>
  </si>
  <si>
    <t>HOPKINS KARL STORZ,Vokietija</t>
  </si>
  <si>
    <t>Paciento monitoriavimo sistema</t>
  </si>
  <si>
    <t>Datex-Ohmeda</t>
  </si>
  <si>
    <t>Ohmeda, JAV</t>
  </si>
  <si>
    <t>6223677  1640464</t>
  </si>
  <si>
    <t>6223678   1640465</t>
  </si>
  <si>
    <t>Defibriliatorius "Philips Medical Systems"</t>
  </si>
  <si>
    <t>Heartstart XLM4735A</t>
  </si>
  <si>
    <t>Philips medical systems, JAV</t>
  </si>
  <si>
    <t>Kolposkopas su biopsinėmis žnyplėmis</t>
  </si>
  <si>
    <t>311010 ES1641203</t>
  </si>
  <si>
    <t>Wallach Surgical Devices, JAV</t>
  </si>
  <si>
    <t>Gliukozės analizatorius</t>
  </si>
  <si>
    <t>Biosen c line Clinic</t>
  </si>
  <si>
    <t>5214-048-0027 1640312</t>
  </si>
  <si>
    <t>EKF-diagnostic GmbH, Vokietija</t>
  </si>
  <si>
    <t>Videohisteroskopas MGB</t>
  </si>
  <si>
    <t>H108</t>
  </si>
  <si>
    <t>1104CE143/670-96800/H108 ES1641206</t>
  </si>
  <si>
    <t>W.O.M. World of medicine AG Vokietija</t>
  </si>
  <si>
    <t>Video -mediastinoskopas</t>
  </si>
  <si>
    <t>KARL STORZ Tuttlingen Vokietija</t>
  </si>
  <si>
    <t xml:space="preserve">Dermatoskopinė sistema </t>
  </si>
  <si>
    <t>MoleMax3</t>
  </si>
  <si>
    <t>Derma medical systems  Austrija</t>
  </si>
  <si>
    <t>Rino-laringo fibroskopas</t>
  </si>
  <si>
    <t xml:space="preserve"> ENT-4000</t>
  </si>
  <si>
    <t>2267    12053029</t>
  </si>
  <si>
    <t>Med PASS International, Jungtinė karalystė</t>
  </si>
  <si>
    <t>Spirometras MIR Spirolab III komplektas su priedais</t>
  </si>
  <si>
    <t xml:space="preserve">Spirolab III </t>
  </si>
  <si>
    <t>Odontologinis krėslas Treatment Center Intego</t>
  </si>
  <si>
    <t>Treatment Center Intego</t>
  </si>
  <si>
    <t>Densply Sirona/Vokietija</t>
  </si>
  <si>
    <t>Šaldytuvas Arctiko LR500  +1/+10C</t>
  </si>
  <si>
    <t>Arctiko LR500  +1/+10C</t>
  </si>
  <si>
    <t>TSX400V</t>
  </si>
  <si>
    <t>Medicininių instrumentų valymo garais įrenginys su priedais / 8MED, Vokietija</t>
  </si>
  <si>
    <t>ELMASTEAM</t>
  </si>
  <si>
    <t>8MED, Vokietija</t>
  </si>
  <si>
    <t>Šaldytuvas EMOTECA 250 ECT-F Touch (Fiocchetti)</t>
  </si>
  <si>
    <t xml:space="preserve">EMOTECA 250 ECT-F Touch </t>
  </si>
  <si>
    <t>Kraujo bankas</t>
  </si>
  <si>
    <t>Šaldytuvas/šaldiklis PANASONIC MPR-414F-PE farmacinis</t>
  </si>
  <si>
    <t>Šaldytuvas laboratorinis CHL 3 COMF/S</t>
  </si>
  <si>
    <t>CHL 3 COMF/S</t>
  </si>
  <si>
    <t>Šaldytuvas su šaldikliu  (Sanyo) MPR-215F</t>
  </si>
  <si>
    <t xml:space="preserve"> MPR-215F</t>
  </si>
  <si>
    <t>Panasonic</t>
  </si>
  <si>
    <t>Šaldiklis</t>
  </si>
  <si>
    <t xml:space="preserve"> Superfreezer 204</t>
  </si>
  <si>
    <t>980 nm, 12 W</t>
  </si>
  <si>
    <t>610912-BAA      1641318</t>
  </si>
  <si>
    <t>Laparoskopinis rinkinys ginekologijai/Karl Storz</t>
  </si>
  <si>
    <t>Karl Storz</t>
  </si>
  <si>
    <t xml:space="preserve">Rektosigmoidoskopas </t>
  </si>
  <si>
    <t>Endoskopų džiovinimo spinta EDC Plus</t>
  </si>
  <si>
    <t>EDC Plus</t>
  </si>
  <si>
    <t>an Vliet Medical Supply B.V./Nyderlandai</t>
  </si>
  <si>
    <t>TrueBeam STx</t>
  </si>
  <si>
    <t>Modelinių navikų molekulinio charakterizavimo įranga</t>
  </si>
  <si>
    <t>Qiaqube</t>
  </si>
  <si>
    <t>ES1641434</t>
  </si>
  <si>
    <t>11297419     1640474</t>
  </si>
  <si>
    <t>Dvipusė instrumentų plovimo-dezinfekavimo mašina</t>
  </si>
  <si>
    <t>Gettinge 46</t>
  </si>
  <si>
    <t>SEV0839158        1640375</t>
  </si>
  <si>
    <t>Getinge Disinfection AB, Švedija</t>
  </si>
  <si>
    <t>101314     P.L1641221</t>
  </si>
  <si>
    <t xml:space="preserve">VW706350-P
ES1641383
</t>
  </si>
  <si>
    <t>KS1049146 KF    1641429</t>
  </si>
  <si>
    <t>Leica M400-E</t>
  </si>
  <si>
    <t>Garų sterilizatorius Getinge HS6613LTSFER2 (sterlizacinės sistema)</t>
  </si>
  <si>
    <t>88Turbo</t>
  </si>
  <si>
    <t xml:space="preserve">TrueBeam STx modelio linijinis greitintuvas su spindulinio gydymo procedūros vaizdinimo ir valdymo sistema </t>
  </si>
  <si>
    <t>Laz. spektr. sist. dalis- Diagnost.spekt.odos anal.įr.</t>
  </si>
  <si>
    <t>Mole-View</t>
  </si>
  <si>
    <t>BC000275 P.L1641222</t>
  </si>
  <si>
    <t>Biocompatibles Didžioji Britanija</t>
  </si>
  <si>
    <t xml:space="preserve">Diodinis lazeris FOX </t>
  </si>
  <si>
    <t>Pirminio nukenksminimo įrenginys S607</t>
  </si>
  <si>
    <t xml:space="preserve"> S607</t>
  </si>
  <si>
    <t>Autoklavas HS 22</t>
  </si>
  <si>
    <t>HS 22</t>
  </si>
  <si>
    <t xml:space="preserve">Ląstelių kultivavimo komplektas
(komplektą sudaro: 1. Eppendorf centrifuga 5430, Eppendorf AG/Vokietija
2. laminaras Nuaire ClassII NU-440-400E, Nuaire
3. CO2 inkubatorius Nuaire NU-5510E, Nuaire)
</t>
  </si>
  <si>
    <t>VmwareXSi su duomenų saugykla HPE MSA 2040 ES SAN DC SFF Storage ir programinės įrangos licencijomis</t>
  </si>
  <si>
    <t>ARIA/Eclipse/</t>
  </si>
  <si>
    <t>Varian Medical Systems</t>
  </si>
  <si>
    <t>Programinė įranga procesų valdymui ARIA/Eclipse</t>
  </si>
  <si>
    <t>Spindulinės terapijos įranga su spindulinio gydymo valdymo sistema</t>
  </si>
  <si>
    <t>Sterilizacinės sistema (sudedamosios dalys 91 vnt)</t>
  </si>
  <si>
    <t>sn M1.195061 ES1641272</t>
  </si>
  <si>
    <t>Mississipi XD 2050</t>
  </si>
  <si>
    <t>Magnetinio rezonanso tomografas su priedais onkologijai (įskaitant rites, su MRT ir MRT susijusių patalpų vėdinimo sistemą - aušintuvas, ventiliacijos kamera ir kt.)</t>
  </si>
  <si>
    <t>6032065
1640466</t>
  </si>
  <si>
    <t>6017224  
1640467</t>
  </si>
  <si>
    <t>470213 
1640460</t>
  </si>
  <si>
    <t>2509518
1666035</t>
  </si>
  <si>
    <t>459801533471 Achieva  1.5T TORSO 2 POSTERIOR ritės kabelis</t>
  </si>
  <si>
    <t>NMRB280 Achieva XR 1.5T krūtų biopsijos rinkinys</t>
  </si>
  <si>
    <t>452215034281 CDAS bloko filtras</t>
  </si>
  <si>
    <t>452213215594 Paciento ausinės aktyvios, Achieva XR</t>
  </si>
  <si>
    <t>452209008831  Seselės iškvietimo mygt. 3m ilgio, Achieva XR</t>
  </si>
  <si>
    <t>989803152881 BATT.3.7V,WRLS.PAT.MDLE, Achieva XR</t>
  </si>
  <si>
    <t>455300071681 Rites jungčių adapteris  1.5T Achieva</t>
  </si>
  <si>
    <t>455300073671 Ritės jungties nukreipėjai (1 kompl.)</t>
  </si>
  <si>
    <t>459801533441 Achieva  1.5T TORSO 2 ANTERIOR ritės kabelis</t>
  </si>
  <si>
    <t>Radiologinių duomenų serveris HP DL360 Gen9 8-SFF su Windows Server 2012 R2 operacine sistema</t>
  </si>
  <si>
    <t>452213087394 400mm fantomas Achieva 1.5T</t>
  </si>
  <si>
    <t>453530366822  FRU, PHC POSTERIOR, 1.5T TORSO XL 2.0 ritė Achieva XR (|remontinis keitimas)</t>
  </si>
  <si>
    <t>Bendra 1 pirkimo dalies kaina</t>
  </si>
  <si>
    <t>Bendra 2 pirkimo dalies kaina</t>
  </si>
  <si>
    <t>Bendra 3 pirkimo dalies kaina</t>
  </si>
  <si>
    <t>Bendra 4 pirkimo dalies kaina</t>
  </si>
  <si>
    <t>Bendra 5 pirkimo dalies kaina</t>
  </si>
  <si>
    <t>Bendra 6 pirkimo dalies kaina</t>
  </si>
  <si>
    <t>Bendra 7 pirkimo dalies kaina</t>
  </si>
  <si>
    <t>Bendra 8 pirkimo dalies kaina</t>
  </si>
  <si>
    <t>Bendra 9 pirkimo dalies kaina</t>
  </si>
  <si>
    <t>Bendra 10 pirkimo dalies kaina</t>
  </si>
  <si>
    <t>Bendra 11 pirkimo dalies kaina</t>
  </si>
  <si>
    <t>Bendra 12 pirkimo dalies kaina</t>
  </si>
  <si>
    <t>Bendra 13 pirkimo dalies kaina</t>
  </si>
  <si>
    <t>Bendra 14 pirkimo dalies kaina</t>
  </si>
  <si>
    <t>Bendra 15 pirkimo dalies kaina</t>
  </si>
  <si>
    <t>Bendra 16 pirkimo dalies kaina</t>
  </si>
  <si>
    <t>Bendra 17 pirkimo dalies kaina</t>
  </si>
  <si>
    <t>Bendra 18 pirkimo dalies kaina</t>
  </si>
  <si>
    <t>Bendra 19 pirkimo dalies kaina</t>
  </si>
  <si>
    <t>Bendra 20 pirkimo dalies kaina</t>
  </si>
  <si>
    <t>Bendra 21 pirkimo dalies kaina</t>
  </si>
  <si>
    <t>Bendra 22 pirkimo dalies kaina</t>
  </si>
  <si>
    <t>Bendra 23 pirkimo dalies kaina</t>
  </si>
  <si>
    <t>Bendra 24 pirkimo dalies kaina</t>
  </si>
  <si>
    <t>Šaldiklis su inventorine sistema Thermo Scientific TSX400V</t>
  </si>
  <si>
    <t>Bendra 25 pirkimo dalies kaina</t>
  </si>
  <si>
    <t>Bendra 26 pirkimo dalies kaina</t>
  </si>
  <si>
    <t>Bendra 27 pirkimo dalies kaina</t>
  </si>
  <si>
    <t>Bendra 28 pirkimo dalies kaina</t>
  </si>
  <si>
    <t>Bendra 29 pirkimo dalies kaina</t>
  </si>
  <si>
    <t>Bendra 30 pirkimo dalies kaina</t>
  </si>
  <si>
    <t>Bendra 31 pirkimo dalies kaina</t>
  </si>
  <si>
    <t>Bendra 32 pirkimo dalies kaina</t>
  </si>
  <si>
    <t>Bendra 33 pirkimo dalies kaina</t>
  </si>
  <si>
    <t>Bendra 34 pirkimo dalies kaina</t>
  </si>
  <si>
    <t>Bendra 35 pirkimo dalies kaina</t>
  </si>
  <si>
    <t>Bendra 37 pirkimo dalies kaina</t>
  </si>
  <si>
    <t>Bendra 38 pirkimo dalies kaina</t>
  </si>
  <si>
    <t>Bendra 39 pirkimo dalies kaina</t>
  </si>
  <si>
    <t>Bendra 40 pirkimo dalies kaina</t>
  </si>
  <si>
    <t>Bendra 41 pirkimo dalies kaina</t>
  </si>
  <si>
    <t>Bendra 42 pirkimo dalies kaina</t>
  </si>
  <si>
    <t>Bendra 43 pirkimo dalies kaina</t>
  </si>
  <si>
    <t>Bendra 44 pirkimo dalies kaina</t>
  </si>
  <si>
    <t>Bendra 45 pirkimo dalies kaina</t>
  </si>
  <si>
    <t>Bendra 46 pirkimo dalies kaina</t>
  </si>
  <si>
    <t>Bendra 47 pirkimo dalies kaina</t>
  </si>
  <si>
    <t>Bendra 48 pirkimo dalies kaina</t>
  </si>
  <si>
    <t>Bendra 49 pirkimo dalies kaina</t>
  </si>
  <si>
    <t>Bendra 50 pirkimo dalies kaina</t>
  </si>
  <si>
    <t>Bendra 51 pirkimo dalies kaina</t>
  </si>
  <si>
    <t>Bendra 52 pirkimo dalies kaina</t>
  </si>
  <si>
    <t>Bendra 53 pirkimo dalies kaina</t>
  </si>
  <si>
    <t>Bendra 54 pirkimo dalies kaina</t>
  </si>
  <si>
    <t>Bendra 55 pirkimo dalies kaina</t>
  </si>
  <si>
    <t xml:space="preserve">Kontrastinės medžiagos sudvejintos funkcijos injektorius Mississipi XD 2000 (priedas magnetinio rezonanso tomografo Achieva XR) </t>
  </si>
  <si>
    <t>PVM tarifas, %</t>
  </si>
  <si>
    <t>1.1.1</t>
  </si>
  <si>
    <t>1.1.2</t>
  </si>
  <si>
    <t>1.1.3</t>
  </si>
  <si>
    <t>1.1.4</t>
  </si>
  <si>
    <t>1.1.5</t>
  </si>
  <si>
    <t>2.1</t>
  </si>
  <si>
    <t>2.2</t>
  </si>
  <si>
    <t>2.3</t>
  </si>
  <si>
    <t>2.4</t>
  </si>
  <si>
    <t>2.5</t>
  </si>
  <si>
    <t>Y koordinatės reguliavimo diržas</t>
  </si>
  <si>
    <t>1.2</t>
  </si>
  <si>
    <t>Prispaudimo fiksatorius</t>
  </si>
  <si>
    <t>1.3</t>
  </si>
  <si>
    <t>Generatoriaus valdymo konsolė</t>
  </si>
  <si>
    <t>Apertūros LED apšvietimo juosta</t>
  </si>
  <si>
    <t>Šaudyklės pozicionavimo sistemos remonto komplektas</t>
  </si>
  <si>
    <t>MultiCare Platinum krūties mentelė</t>
  </si>
  <si>
    <t>Standusis diskas</t>
  </si>
  <si>
    <t>Operatyvinė atmintis</t>
  </si>
  <si>
    <t>Maitinimo blokas</t>
  </si>
  <si>
    <t>Lokali konsolė MH300</t>
  </si>
  <si>
    <t>Viršutinės C-lanko dalies variklio valdiklis</t>
  </si>
  <si>
    <t>PCU ir Aquisition sistemų UPS baterijų komplektas</t>
  </si>
  <si>
    <t>Aukštos įtampos modulis</t>
  </si>
  <si>
    <t>Bendra 56 pirkimo dalies kaina</t>
  </si>
  <si>
    <t>200549030  1670170</t>
  </si>
  <si>
    <t>802207
1640171</t>
  </si>
  <si>
    <t>6223649
1640463</t>
  </si>
  <si>
    <t>Elektrochirurginis generatorius VIO200D/Erbe/Vokietija</t>
  </si>
  <si>
    <t>VIO200D</t>
  </si>
  <si>
    <t>Erbe, Vokietija</t>
  </si>
  <si>
    <t>Bendra 36 pirkimo dalies kaina</t>
  </si>
  <si>
    <t>Mobilus keltuvas</t>
  </si>
  <si>
    <t>Eva 400 EE</t>
  </si>
  <si>
    <t>Handicare</t>
  </si>
  <si>
    <t>Onkologinės radioterapijos skyrius</t>
  </si>
  <si>
    <t xml:space="preserve">Pulsoksimetras VS-900 </t>
  </si>
  <si>
    <t xml:space="preserve">VS-900 </t>
  </si>
  <si>
    <t>MINDRAY, Kinija</t>
  </si>
  <si>
    <t>Chemoterapijos skyrius su dienos stacionaru</t>
  </si>
  <si>
    <t>Aparato modelis / atsarginės dalies kodas</t>
  </si>
  <si>
    <t>1</t>
  </si>
  <si>
    <t>2</t>
  </si>
  <si>
    <t>3</t>
  </si>
  <si>
    <t>Garo siurblys</t>
  </si>
  <si>
    <t>4</t>
  </si>
  <si>
    <t xml:space="preserve">Durų tarpinė K5/K7 l 680mm   </t>
  </si>
  <si>
    <t>5</t>
  </si>
  <si>
    <t>Atbulinis vožtuvas prie oro filtro</t>
  </si>
  <si>
    <t>6</t>
  </si>
  <si>
    <t xml:space="preserve">Atbulinio ežektoriaus vožtuvo rem. Rinkinys, CO-013           </t>
  </si>
  <si>
    <t>7</t>
  </si>
  <si>
    <t>Sklendė MV1/MV2</t>
  </si>
  <si>
    <t>8</t>
  </si>
  <si>
    <t>Sklendė MV3</t>
  </si>
  <si>
    <t>9</t>
  </si>
  <si>
    <t xml:space="preserve">Garo gen. Termojutiklis PT-100  </t>
  </si>
  <si>
    <t>10</t>
  </si>
  <si>
    <t>Sterilus oro filtras</t>
  </si>
  <si>
    <t>11</t>
  </si>
  <si>
    <t>Apsauginė sklendė P=2,7 K3-K7</t>
  </si>
  <si>
    <t>Getinge HS6613ER-2   Getinge HS6613LTSFER2</t>
  </si>
  <si>
    <t>Pneumovožtuvas FV06BR</t>
  </si>
  <si>
    <t>Pneumovožtuvas FV07SS</t>
  </si>
  <si>
    <t>Pneumovožtuvas FV12BR</t>
  </si>
  <si>
    <t>570038302/570038802</t>
  </si>
  <si>
    <t>Pneumovožtuvas FV12SS</t>
  </si>
  <si>
    <t>Pneumovožtuvas FV13</t>
  </si>
  <si>
    <t>Vakuumo siurblys LEM50</t>
  </si>
  <si>
    <t>Šilumokaitis mažasis</t>
  </si>
  <si>
    <t>Šilumokaitis didysis</t>
  </si>
  <si>
    <t>Durų tarpinė HS66</t>
  </si>
  <si>
    <t>12</t>
  </si>
  <si>
    <t xml:space="preserve">Tarpinė </t>
  </si>
  <si>
    <t>13</t>
  </si>
  <si>
    <t>Tarpinė 11/19 x 1</t>
  </si>
  <si>
    <t>14</t>
  </si>
  <si>
    <t>Tarpinė EPDM</t>
  </si>
  <si>
    <t>15</t>
  </si>
  <si>
    <t>Tarpinės O-ring (garų gen. didieji)</t>
  </si>
  <si>
    <t>16</t>
  </si>
  <si>
    <t>Tarpinės O-ring (garų gen. mažiausi)</t>
  </si>
  <si>
    <t>740430224 </t>
  </si>
  <si>
    <t>17</t>
  </si>
  <si>
    <t>Tarpinės O-ring (garų gen. vidutiniai)</t>
  </si>
  <si>
    <t>740430324 </t>
  </si>
  <si>
    <t>18</t>
  </si>
  <si>
    <t>Steam trap</t>
  </si>
  <si>
    <t>19</t>
  </si>
  <si>
    <t>Mechaninė vandens sklendė</t>
  </si>
  <si>
    <t>20</t>
  </si>
  <si>
    <t>Kameros slėgio perjungiklis</t>
  </si>
  <si>
    <t>469517302 </t>
  </si>
  <si>
    <t>21</t>
  </si>
  <si>
    <t>Durų/garų gen. slėgio perjungiklis</t>
  </si>
  <si>
    <t>22</t>
  </si>
  <si>
    <t>Garų gen. vandens pompa</t>
  </si>
  <si>
    <t>23</t>
  </si>
  <si>
    <t>Temperaturos jutiklis (dvigubas)</t>
  </si>
  <si>
    <t>24</t>
  </si>
  <si>
    <t>Tarpinė "Rubber"</t>
  </si>
  <si>
    <t>25</t>
  </si>
  <si>
    <t>Tarpinė 30/22</t>
  </si>
  <si>
    <t>26</t>
  </si>
  <si>
    <t>27</t>
  </si>
  <si>
    <t>Tarpinė 12X0,3 FPM</t>
  </si>
  <si>
    <t>28</t>
  </si>
  <si>
    <t>Rėlė 24V</t>
  </si>
  <si>
    <t>29</t>
  </si>
  <si>
    <t>Drenažo vamzdis</t>
  </si>
  <si>
    <t>30</t>
  </si>
  <si>
    <t>Grafitinė terpinė 24/14</t>
  </si>
  <si>
    <t>31</t>
  </si>
  <si>
    <t>Sklendės pakeitimo rinkinys</t>
  </si>
  <si>
    <t>32</t>
  </si>
  <si>
    <t>33</t>
  </si>
  <si>
    <t>Kameros apsauginė sklendė</t>
  </si>
  <si>
    <t>34</t>
  </si>
  <si>
    <t>Garo gen. Apsauginė sklendė</t>
  </si>
  <si>
    <t>35</t>
  </si>
  <si>
    <t>Stūmoklinė sklendė</t>
  </si>
  <si>
    <t>36</t>
  </si>
  <si>
    <t>Rašiklis raudonas, sterilizatoriaus registratoriui</t>
  </si>
  <si>
    <t>37</t>
  </si>
  <si>
    <t>Rašiklis žalias, sterilizatoriaus registratoriui</t>
  </si>
  <si>
    <t>Perfortuotas popierius Jumo spausdintuvui</t>
  </si>
  <si>
    <t>Solenoidinė sklendė</t>
  </si>
  <si>
    <t>Getinge 88 Turbo</t>
  </si>
  <si>
    <t xml:space="preserve">Žarnelė šarmui, , A-60-G 4,0 x 1,6 </t>
  </si>
  <si>
    <t xml:space="preserve">Žarnelė rūgščiai,  SILICONE 4,0x1,6 </t>
  </si>
  <si>
    <t>PVC žarna</t>
  </si>
  <si>
    <t xml:space="preserve">Priešfiltris </t>
  </si>
  <si>
    <t>Sterilus oro filtras, H14, 396X305X95</t>
  </si>
  <si>
    <t>Propeleris P65B, H DY=106 MM pp</t>
  </si>
  <si>
    <t>Mechaninė tarpinė P40 50/60HZ / P65 50HZ</t>
  </si>
  <si>
    <t>Tarpinė  134,5X3MM, pompai</t>
  </si>
  <si>
    <t>Drenažo pompa, BE55 C9-102 200-240V 50/60Hz, 170W</t>
  </si>
  <si>
    <t>Įpurškimo rankovės tvirtinimo detalė PVDF</t>
  </si>
  <si>
    <t>Tvirtinimo varžtas detalei 503383401, CSS B4X6,5MM A4</t>
  </si>
  <si>
    <t>Drenažo sklendė, ASSY 50HZ</t>
  </si>
  <si>
    <t>Solenoidinė vandens sklendė, 1/4 WATER 230V 50HZ ONE</t>
  </si>
  <si>
    <t xml:space="preserve">Varžtas M 4x10, MF6S 4X10MM,A4     </t>
  </si>
  <si>
    <t xml:space="preserve">Varžtas M 5x8, MCS 5X8MM,A4                     </t>
  </si>
  <si>
    <t xml:space="preserve">Fenas, džiovintuvo variklis, 230V,50/60 HZ,1100 W </t>
  </si>
  <si>
    <t>Kaitinimo elementas 2000 / 800 W, 230V, Backer EN02</t>
  </si>
  <si>
    <t>Šilumokaitis CPL</t>
  </si>
  <si>
    <t xml:space="preserve">Cirkuliacinė pompa, 3x380-420/200-240V/2,2KW,50HZ,4,8/8,3A  </t>
  </si>
  <si>
    <t xml:space="preserve">Slėgio keitiklis 0-1,6 bar </t>
  </si>
  <si>
    <t>Spausdintuvas, FTFH190 RS232 24COL RTCK 9-40</t>
  </si>
  <si>
    <t>Kontaktorius 220-230V/2,2KW,380-415V,4KW,50-60HZ</t>
  </si>
  <si>
    <t xml:space="preserve">Detergento lygio daviklis,  L=800MM  </t>
  </si>
  <si>
    <t>Getinge 46-serija</t>
  </si>
  <si>
    <t>Priešfiltris</t>
  </si>
  <si>
    <t xml:space="preserve">Sterilus oro filtras, HB 120X110 H13          </t>
  </si>
  <si>
    <t>Propeleris 50 Hz</t>
  </si>
  <si>
    <t>Mechaninė tarpinė</t>
  </si>
  <si>
    <t>Tarpinė, 142,47X3,53MM</t>
  </si>
  <si>
    <t xml:space="preserve">Drenažo pompa, 220-240V 50HZ 30W                     </t>
  </si>
  <si>
    <t xml:space="preserve">Tvirtinimas,  NCS S 4550 R80B                      </t>
  </si>
  <si>
    <t xml:space="preserve">Tvirtinimo tarpinė,  R80 B                                </t>
  </si>
  <si>
    <t xml:space="preserve">Patikrinimo sklendė, </t>
  </si>
  <si>
    <t xml:space="preserve">Selenoidinė sklendė, 220/240V 50/60Hz        </t>
  </si>
  <si>
    <t xml:space="preserve">Fenas, džiovintuvo variklis, 220-240V, 50-60Hz. DRAWING 5011650 </t>
  </si>
  <si>
    <t>Kaitinimo elementas</t>
  </si>
  <si>
    <t xml:space="preserve">Perestaltinė pompa, SP 04E/6  6L/H 230V 50HZ         </t>
  </si>
  <si>
    <t xml:space="preserve">Fiksatorius, 46-SERIE </t>
  </si>
  <si>
    <t>Kamštukas, R-236 DN6 TP316</t>
  </si>
  <si>
    <t xml:space="preserve">Adapteris vamzdelinių instrumentų plovimui,  L=500           </t>
  </si>
  <si>
    <t>Getinge S607</t>
  </si>
  <si>
    <t>Silikoninė tarpinė</t>
  </si>
  <si>
    <t>Sąvarža M6</t>
  </si>
  <si>
    <t>Silikoninė kameros tarpinė</t>
  </si>
  <si>
    <t>Pagrindinis siurblys CH4-40 230V, 50Hz</t>
  </si>
  <si>
    <t>Elektroninė plokštė (pilna)</t>
  </si>
  <si>
    <t>Kontaktorius</t>
  </si>
  <si>
    <t>Purkštuko dangtelis</t>
  </si>
  <si>
    <t>Pukštuko laikiklis su galvute</t>
  </si>
  <si>
    <t>Purkštukas</t>
  </si>
  <si>
    <t>Daviklis PT-1000</t>
  </si>
  <si>
    <t>1.1.1  1.1.2</t>
  </si>
  <si>
    <t>Garų sterilizatorius Getinge</t>
  </si>
  <si>
    <t>1.1.3  1.1.4</t>
  </si>
  <si>
    <t>Plovimo mašina</t>
  </si>
  <si>
    <t>Pirminio nukenksminimo įrenginys</t>
  </si>
  <si>
    <t>Getinge HS22</t>
  </si>
  <si>
    <t>Grupė</t>
  </si>
  <si>
    <t>Detalės Nr.</t>
  </si>
  <si>
    <t>Konsolė</t>
  </si>
  <si>
    <t>7190010700</t>
  </si>
  <si>
    <t xml:space="preserve">Pulto raktas    </t>
  </si>
  <si>
    <t>7190011400</t>
  </si>
  <si>
    <t xml:space="preserve">Pulto rakto kontaktų blokas </t>
  </si>
  <si>
    <t>2380007270</t>
  </si>
  <si>
    <t xml:space="preserve">Avarinis dozės skaitiklis </t>
  </si>
  <si>
    <t>7859042970</t>
  </si>
  <si>
    <t xml:space="preserve">Konsolės maitinimo šaltinis +5V,+12V,12V,24V </t>
  </si>
  <si>
    <t>7859048370</t>
  </si>
  <si>
    <t xml:space="preserve">Konsolės maitinimo šaltinis +/-12V, +/-15V </t>
  </si>
  <si>
    <t>3756747170</t>
  </si>
  <si>
    <t xml:space="preserve">Y žiočių potenciometras antrinis </t>
  </si>
  <si>
    <t>3769761600</t>
  </si>
  <si>
    <t xml:space="preserve">Y žiočių potenciometras pirminis </t>
  </si>
  <si>
    <t>88547301</t>
  </si>
  <si>
    <t xml:space="preserve">X žiočių potenciometras </t>
  </si>
  <si>
    <t>87692204</t>
  </si>
  <si>
    <t xml:space="preserve">Kolimatoriaus sukimo potenciometras </t>
  </si>
  <si>
    <t>SS50506001</t>
  </si>
  <si>
    <t xml:space="preserve">Paciento stalo išilginio/lateralinio judėjimo potenciometras ( pirminis) </t>
  </si>
  <si>
    <t>SS50320000</t>
  </si>
  <si>
    <t xml:space="preserve">Paciento stalo vertikalaus judėjimo potenciometras (modulis pirminis) </t>
  </si>
  <si>
    <t>SS00714000</t>
  </si>
  <si>
    <t xml:space="preserve">Paciento stalo vertikalaus judėjimo potenciometras (modulis antrinis) </t>
  </si>
  <si>
    <t>TM55981000</t>
  </si>
  <si>
    <t xml:space="preserve">Paciento stalo sukimo potenciometras (modulis) </t>
  </si>
  <si>
    <t>B401568R02</t>
  </si>
  <si>
    <t xml:space="preserve">Portalinės E-arm robotinės rankos antrinis potenciometras </t>
  </si>
  <si>
    <t>B401826R01</t>
  </si>
  <si>
    <t xml:space="preserve">Portalinės E-arm robotinės rankos enkoderis </t>
  </si>
  <si>
    <t>88565212</t>
  </si>
  <si>
    <t xml:space="preserve">Valdymo pulto jungiklių blokas </t>
  </si>
  <si>
    <t>Moduliatorius</t>
  </si>
  <si>
    <t>6190901970</t>
  </si>
  <si>
    <t xml:space="preserve">Pagrindinis moduliatoriaus tyratronas </t>
  </si>
  <si>
    <t>6190901870</t>
  </si>
  <si>
    <t xml:space="preserve">D'Quing tyratronas </t>
  </si>
  <si>
    <t>85212203</t>
  </si>
  <si>
    <t xml:space="preserve">Transformatorius prie D'Quing tyratrono </t>
  </si>
  <si>
    <t>110511506</t>
  </si>
  <si>
    <t xml:space="preserve">Aukštos įtampos kondensatorius (sudvejintas) </t>
  </si>
  <si>
    <t>10004396002</t>
  </si>
  <si>
    <t xml:space="preserve">Aukštos įtampos diodų rinkinys </t>
  </si>
  <si>
    <t>7256985670</t>
  </si>
  <si>
    <t xml:space="preserve">Trifazis kontaktorius (40 A) </t>
  </si>
  <si>
    <t>4149998970</t>
  </si>
  <si>
    <t xml:space="preserve">Kondensatorius 10 mkF, 660VAC </t>
  </si>
  <si>
    <t>85875907</t>
  </si>
  <si>
    <t xml:space="preserve">PFN kondensatorius (6 sekcijos) </t>
  </si>
  <si>
    <t>7250989070</t>
  </si>
  <si>
    <t>88504201</t>
  </si>
  <si>
    <t xml:space="preserve">Aukštos įtampos diodų rinkinys S6HVM5 </t>
  </si>
  <si>
    <t>88504401</t>
  </si>
  <si>
    <t xml:space="preserve">Aukštos įtampos diodų rinkinys S3HVM7.5 </t>
  </si>
  <si>
    <t>Stalas</t>
  </si>
  <si>
    <t>TM68543000</t>
  </si>
  <si>
    <t xml:space="preserve">Paciento stalo išilginio judesio metalinis diržas </t>
  </si>
  <si>
    <t>87677303</t>
  </si>
  <si>
    <t xml:space="preserve">Paciento stalo kėlimo mechanizmas </t>
  </si>
  <si>
    <t>110212703</t>
  </si>
  <si>
    <t xml:space="preserve">Kabelis prie Clinac serijos valdymo pulto </t>
  </si>
  <si>
    <t>110406812</t>
  </si>
  <si>
    <t xml:space="preserve">Valdymo pultas prie paciento stalo </t>
  </si>
  <si>
    <t>Stovas</t>
  </si>
  <si>
    <t>10005897304</t>
  </si>
  <si>
    <t xml:space="preserve">Automatinis vandens temperatūros reguliavimo vožtuvas Kona </t>
  </si>
  <si>
    <t>10001592604</t>
  </si>
  <si>
    <t xml:space="preserve">Šilumokaitis </t>
  </si>
  <si>
    <t>2719893470</t>
  </si>
  <si>
    <t xml:space="preserve">Vandens tėkmės reguliatorius 7 GPM </t>
  </si>
  <si>
    <t>10001599304</t>
  </si>
  <si>
    <t xml:space="preserve">Vandens siurblys </t>
  </si>
  <si>
    <t>10002816104</t>
  </si>
  <si>
    <t xml:space="preserve">Gantrio sukimo variklis </t>
  </si>
  <si>
    <t>7859036870</t>
  </si>
  <si>
    <t xml:space="preserve">Maitinimo šaltinis prie StandMother plokštės </t>
  </si>
  <si>
    <t>7859036070</t>
  </si>
  <si>
    <t xml:space="preserve">Stovo Maitinimo šaltinis 40 W, +5V, +/-15 V </t>
  </si>
  <si>
    <t>Gantris</t>
  </si>
  <si>
    <t>10004275802</t>
  </si>
  <si>
    <t xml:space="preserve">Portalinio vaizdavimo sistemos kabeliai pro gantrio sukamą dalį </t>
  </si>
  <si>
    <t>10004275702</t>
  </si>
  <si>
    <t xml:space="preserve">DU kabelis (W205) </t>
  </si>
  <si>
    <t>110736315</t>
  </si>
  <si>
    <t xml:space="preserve">Sistemos kabeliai pro gantrio sukamą dalį </t>
  </si>
  <si>
    <t>2719893970</t>
  </si>
  <si>
    <t xml:space="preserve">Vandens tėkmės reguliatorius 5 GPM </t>
  </si>
  <si>
    <t>10005759102</t>
  </si>
  <si>
    <t xml:space="preserve">Aušinimo sistemos lanksti jungtis </t>
  </si>
  <si>
    <t>88222010</t>
  </si>
  <si>
    <t xml:space="preserve">Elektronų patrankos valdymo plokštė </t>
  </si>
  <si>
    <t>88223005</t>
  </si>
  <si>
    <t xml:space="preserve">Aukšos įtampos bloko maitinimo šaltinis </t>
  </si>
  <si>
    <t>88229015</t>
  </si>
  <si>
    <t xml:space="preserve">Aukšos įtampos bloko motininė plokštė </t>
  </si>
  <si>
    <t>88231004</t>
  </si>
  <si>
    <t xml:space="preserve">Elektronų patrankos kontroleris </t>
  </si>
  <si>
    <t>83209605</t>
  </si>
  <si>
    <t xml:space="preserve">Aukšos įtampos apsauginė relė </t>
  </si>
  <si>
    <t>2169981070</t>
  </si>
  <si>
    <t xml:space="preserve">Aukšos įtampos apsauginė relės tvirtinimo laikikliai </t>
  </si>
  <si>
    <t>Kolimatorius</t>
  </si>
  <si>
    <t>87738801</t>
  </si>
  <si>
    <t xml:space="preserve">Šviesos lauko veidrodis (atspindinti plėvelė) </t>
  </si>
  <si>
    <t>88946001</t>
  </si>
  <si>
    <t xml:space="preserve">Izocentro taikinio fotoplėvelė </t>
  </si>
  <si>
    <t>88798010</t>
  </si>
  <si>
    <t xml:space="preserve">Dozimetrijos kamera </t>
  </si>
  <si>
    <t>7369977370</t>
  </si>
  <si>
    <t xml:space="preserve">Kolimatoriaus sukimo variklis </t>
  </si>
  <si>
    <t>10002619804</t>
  </si>
  <si>
    <t xml:space="preserve">Kolimatoriaus sukimo grandinė </t>
  </si>
  <si>
    <t>88277401</t>
  </si>
  <si>
    <t>1299980400</t>
  </si>
  <si>
    <t xml:space="preserve">Kolimatoriaus grandinės kreipimo dantračiai </t>
  </si>
  <si>
    <t>87730504</t>
  </si>
  <si>
    <t xml:space="preserve">Y žiočių variklis </t>
  </si>
  <si>
    <t>7369976370</t>
  </si>
  <si>
    <t xml:space="preserve">X žiočių variklis </t>
  </si>
  <si>
    <t>88278306</t>
  </si>
  <si>
    <t xml:space="preserve">X žiočių stabdžių mechanizmas 4 </t>
  </si>
  <si>
    <t>88278307</t>
  </si>
  <si>
    <t xml:space="preserve">X žiočių stabdžių mechanizmas 3 </t>
  </si>
  <si>
    <t>10001012202</t>
  </si>
  <si>
    <t xml:space="preserve">Šviesos lauko lemputės lizdas </t>
  </si>
  <si>
    <t>P1015587001</t>
  </si>
  <si>
    <t xml:space="preserve">Šviesos lauko lemputė 12 V 100W </t>
  </si>
  <si>
    <t>88993512</t>
  </si>
  <si>
    <t xml:space="preserve">Šviesolaidžių kabelių rinkinys su sukiojimo apsauga pro kolimatorių </t>
  </si>
  <si>
    <t>P1014316002</t>
  </si>
  <si>
    <t xml:space="preserve">MLC komunikacijos plokštė </t>
  </si>
  <si>
    <t>10003508102</t>
  </si>
  <si>
    <t xml:space="preserve">MLC maitinimo šaltinis </t>
  </si>
  <si>
    <t>110121601</t>
  </si>
  <si>
    <t xml:space="preserve">MLC enkoderio juostelė </t>
  </si>
  <si>
    <t>10002124002</t>
  </si>
  <si>
    <t xml:space="preserve">MLC bloko (karietos) motoras </t>
  </si>
  <si>
    <t>110720502</t>
  </si>
  <si>
    <t xml:space="preserve">MLC varikliukų lanksti jungiamoji juosta-jungtis </t>
  </si>
  <si>
    <t>10003485303</t>
  </si>
  <si>
    <t xml:space="preserve">MLC maitinimo paskirstymo plokštė </t>
  </si>
  <si>
    <t>110676202</t>
  </si>
  <si>
    <t xml:space="preserve">MLC varikliukų jungiamas kabelis (ekranuotas) </t>
  </si>
  <si>
    <t>110651003</t>
  </si>
  <si>
    <t xml:space="preserve">Kabelis serviso (A pusė) </t>
  </si>
  <si>
    <t>110651103</t>
  </si>
  <si>
    <t xml:space="preserve">Kabelis serviso (B pusė) </t>
  </si>
  <si>
    <t>110518212</t>
  </si>
  <si>
    <t xml:space="preserve">MLC daugialapės diafragmos varikliukas (1/2 pločio) </t>
  </si>
  <si>
    <t>110536013</t>
  </si>
  <si>
    <t xml:space="preserve">MLC daugialapės diafragmos varikliukas (viso pločio) </t>
  </si>
  <si>
    <t>110661104</t>
  </si>
  <si>
    <t xml:space="preserve">MLC daugialapės diafragmos viso pločio lapelio apsauginė mova (T-nut) </t>
  </si>
  <si>
    <t>110661203</t>
  </si>
  <si>
    <t xml:space="preserve">MLC daugialapės diafragmos pusės pločio lapelio apsauginė mova (T-nut) </t>
  </si>
  <si>
    <t>110527003</t>
  </si>
  <si>
    <t xml:space="preserve">MLC daugialapės diafragmos viso pločio lapelio sraigtas </t>
  </si>
  <si>
    <t>110537002</t>
  </si>
  <si>
    <t xml:space="preserve">MLC daugialapės diafragmos pusės pločio lapelio sraigtas </t>
  </si>
  <si>
    <t>110532707</t>
  </si>
  <si>
    <t xml:space="preserve">Spyruoklinis kontaktas MLC antrinio potenciometro (baltas) </t>
  </si>
  <si>
    <t>110532708</t>
  </si>
  <si>
    <t xml:space="preserve">Spyruoklinis kontaktas MLC antrinio potenciometro (juodas) </t>
  </si>
  <si>
    <t>110650009</t>
  </si>
  <si>
    <t xml:space="preserve">MLC antrinių potenciometrų matrica (A pusė, ISO) </t>
  </si>
  <si>
    <t>110650010</t>
  </si>
  <si>
    <t xml:space="preserve">MLC antrinių potenciometrų matrica (A pusė, Target) </t>
  </si>
  <si>
    <t>110650011</t>
  </si>
  <si>
    <t xml:space="preserve">MLC antrinių potenciometrų matrica (B pusė, ISO) </t>
  </si>
  <si>
    <t>110650012</t>
  </si>
  <si>
    <t xml:space="preserve">MLC antrinių potenciometrų matrica (B pusė, Target) </t>
  </si>
  <si>
    <t>110561505</t>
  </si>
  <si>
    <t xml:space="preserve">MLC variklių sujungimo plokštė (A pusė) </t>
  </si>
  <si>
    <t>110562005</t>
  </si>
  <si>
    <t xml:space="preserve">MLC variklių sujungimo plokštė (B pusė) </t>
  </si>
  <si>
    <t>110538516</t>
  </si>
  <si>
    <t xml:space="preserve">MLC antrinių koordinačių valdymo plokštė </t>
  </si>
  <si>
    <t>110527511</t>
  </si>
  <si>
    <t xml:space="preserve">MLC daugialapės diafragmos varikliukų pavaros plokštė </t>
  </si>
  <si>
    <t>110121012</t>
  </si>
  <si>
    <t xml:space="preserve">Optinio barjero MLC inicializavimui infraredinis siųstuvas </t>
  </si>
  <si>
    <t>88986005</t>
  </si>
  <si>
    <t xml:space="preserve">Optinio barjero MLC inicializavimui optinis imtuvas </t>
  </si>
  <si>
    <t>10002491805</t>
  </si>
  <si>
    <t xml:space="preserve">Aukštos įtampos kabeliai nuo generatoriaus iki rentgeno vamzdžio </t>
  </si>
  <si>
    <t>B402498R01</t>
  </si>
  <si>
    <t xml:space="preserve">Vaizdų normalizavimo dozimetrijos kamera </t>
  </si>
  <si>
    <t>B402162R09</t>
  </si>
  <si>
    <t xml:space="preserve">Portalinio vaizdavimo rankos motorų valdymo plokštė </t>
  </si>
  <si>
    <t>P1018960001</t>
  </si>
  <si>
    <t xml:space="preserve">Portalinio vaizdavimo skaitmenizavimo blokas </t>
  </si>
  <si>
    <t>10002491607</t>
  </si>
  <si>
    <t xml:space="preserve">OBI verifikavimo sistemos sukamų jungiamųjų kabelių rinkinys </t>
  </si>
  <si>
    <t>P1012223001</t>
  </si>
  <si>
    <t xml:space="preserve">Robotinės rankos variklis (petys) </t>
  </si>
  <si>
    <t>10004324430</t>
  </si>
  <si>
    <t xml:space="preserve">Techninės priežiūros rinkinys </t>
  </si>
  <si>
    <t>10005492302</t>
  </si>
  <si>
    <t xml:space="preserve">Antimikrobinis vandens filtras </t>
  </si>
  <si>
    <t>110579907</t>
  </si>
  <si>
    <t xml:space="preserve">Aušinimo šlangu rinkinys - Stovo </t>
  </si>
  <si>
    <t>110579911</t>
  </si>
  <si>
    <t xml:space="preserve">Aušinimo šlangu rinkinys - Gantrio </t>
  </si>
  <si>
    <t>7410370770</t>
  </si>
  <si>
    <t xml:space="preserve">Avarinės pagalbos baterijų blokas </t>
  </si>
  <si>
    <t>8829946870</t>
  </si>
  <si>
    <t xml:space="preserve">Silikoninis izoliacinis tepalas Dow 4 </t>
  </si>
  <si>
    <t>1210000000</t>
  </si>
  <si>
    <t xml:space="preserve">Variklio šepetėliai </t>
  </si>
  <si>
    <t>10003594305</t>
  </si>
  <si>
    <t xml:space="preserve">Paciento stebėjimo ekranas </t>
  </si>
  <si>
    <t>P1006147001</t>
  </si>
  <si>
    <t xml:space="preserve">Konsolės klaviatūra </t>
  </si>
  <si>
    <t>7859079670</t>
  </si>
  <si>
    <t xml:space="preserve">Konsolės maitinimo šaltinis (24 V, 500 W medicininis) </t>
  </si>
  <si>
    <t>10002803107</t>
  </si>
  <si>
    <t xml:space="preserve">BGM vakumo valdymo kontroleris </t>
  </si>
  <si>
    <t>10001964009</t>
  </si>
  <si>
    <t xml:space="preserve">Maitinimo šaltinis (Auxilliary) </t>
  </si>
  <si>
    <t>10001426614</t>
  </si>
  <si>
    <t xml:space="preserve">BGM kontroleris </t>
  </si>
  <si>
    <t>10001429616</t>
  </si>
  <si>
    <t xml:space="preserve">Stovo kontroleris </t>
  </si>
  <si>
    <t>10001427108</t>
  </si>
  <si>
    <t xml:space="preserve">BGM-PWM kontroleris </t>
  </si>
  <si>
    <t>10001553209</t>
  </si>
  <si>
    <t xml:space="preserve">Kolimatoriaus kontroleris </t>
  </si>
  <si>
    <t>10001427610</t>
  </si>
  <si>
    <t xml:space="preserve">Elektronų patrankos modulis EGN </t>
  </si>
  <si>
    <t>10001428608</t>
  </si>
  <si>
    <t xml:space="preserve">BGM-MOD kontroleris </t>
  </si>
  <si>
    <t>10005099201</t>
  </si>
  <si>
    <t xml:space="preserve">Visų mazgų valdymo modulis (Supervisor) </t>
  </si>
  <si>
    <t>10002509211</t>
  </si>
  <si>
    <t xml:space="preserve">Komunikacijos sąsajos plokštė </t>
  </si>
  <si>
    <t>10001428107</t>
  </si>
  <si>
    <t xml:space="preserve">Aukšto dažnio generatorius su maitinimo šaltiniu </t>
  </si>
  <si>
    <t>10001882119</t>
  </si>
  <si>
    <t xml:space="preserve">Paciento stalo kontroleris </t>
  </si>
  <si>
    <t>10002092214</t>
  </si>
  <si>
    <t xml:space="preserve">Gantrio maitinimo paskirstymo plokštė </t>
  </si>
  <si>
    <t>10004694202</t>
  </si>
  <si>
    <t xml:space="preserve">Elektronų patrankos maitinimo filtro modulis </t>
  </si>
  <si>
    <t>10004694502</t>
  </si>
  <si>
    <t xml:space="preserve">Elektronų patrankos aukšos įtampos maitinimo šaltinis </t>
  </si>
  <si>
    <t>10004695005</t>
  </si>
  <si>
    <t xml:space="preserve">Gantrio ir paciento stalo motorų valdymo plokštė </t>
  </si>
  <si>
    <t>10004697005</t>
  </si>
  <si>
    <t xml:space="preserve">Stovo galios paskirstymo plokštė </t>
  </si>
  <si>
    <t>10004888005</t>
  </si>
  <si>
    <t xml:space="preserve">Modulio valdymo ir komunikacijos procesoriaus plokštė </t>
  </si>
  <si>
    <t>10004887404</t>
  </si>
  <si>
    <t xml:space="preserve">Komunikacijos interfeiso (Mezzanine) plokštė </t>
  </si>
  <si>
    <t>10004910804</t>
  </si>
  <si>
    <t xml:space="preserve">Komunikacijos interfeiso (Compact) plokštė </t>
  </si>
  <si>
    <t>10001540311</t>
  </si>
  <si>
    <t xml:space="preserve">BGM pozicionieriaus valdymo plokštė </t>
  </si>
  <si>
    <t>7859079970</t>
  </si>
  <si>
    <t xml:space="preserve">Maitinimo šaltinių 24V, 5V 12V AC/DC blokas </t>
  </si>
  <si>
    <t>10004694806</t>
  </si>
  <si>
    <t>6660126270</t>
  </si>
  <si>
    <t xml:space="preserve">Skiriamoji optroninė mikroschema </t>
  </si>
  <si>
    <t>Paciento stalas</t>
  </si>
  <si>
    <t xml:space="preserve">TM68006004 </t>
  </si>
  <si>
    <t xml:space="preserve">Paciento stalo Lateralinio/Išilginio judesio sankaba </t>
  </si>
  <si>
    <t>10002141901</t>
  </si>
  <si>
    <t xml:space="preserve">Paciento stalo Lateralinio/Išilginio judesio variklis </t>
  </si>
  <si>
    <t>SS50612000</t>
  </si>
  <si>
    <t xml:space="preserve">Paciento stalo Lateralinio/Išilginio judesio enkoderis </t>
  </si>
  <si>
    <t>TM68283001</t>
  </si>
  <si>
    <t xml:space="preserve">Paciento stalo kabelis (8 gijų) </t>
  </si>
  <si>
    <t>TM68283002</t>
  </si>
  <si>
    <t xml:space="preserve">Paciento stalo kabelis (10 gijų) </t>
  </si>
  <si>
    <t>10003324503</t>
  </si>
  <si>
    <t xml:space="preserve">Paciento stalo kabelis </t>
  </si>
  <si>
    <t>10003255008</t>
  </si>
  <si>
    <t>10003396004</t>
  </si>
  <si>
    <t xml:space="preserve">Valdymo jungiklių blokas </t>
  </si>
  <si>
    <t>P1017528001</t>
  </si>
  <si>
    <t xml:space="preserve">Valdymo pulto vidinė el. Plokštė </t>
  </si>
  <si>
    <t>P1016253001</t>
  </si>
  <si>
    <t xml:space="preserve">2.5 colių LCD ekrano plokštė </t>
  </si>
  <si>
    <t>10003255301</t>
  </si>
  <si>
    <t xml:space="preserve">Valdymo pulto prie paciento stalo MEB plokštė </t>
  </si>
  <si>
    <t>10003255905</t>
  </si>
  <si>
    <t xml:space="preserve">Valdymo pulto prie paciento stalo mygtukų plokštė </t>
  </si>
  <si>
    <t>10003254902</t>
  </si>
  <si>
    <t xml:space="preserve">Judesio įgalinimo rankenėlės </t>
  </si>
  <si>
    <t>10003260507</t>
  </si>
  <si>
    <t xml:space="preserve">Dešinys paciento stalo valdymo blokas </t>
  </si>
  <si>
    <t>10003259007</t>
  </si>
  <si>
    <t xml:space="preserve">Kairys paciento stalo valdymo blokas </t>
  </si>
  <si>
    <t>TM69403000</t>
  </si>
  <si>
    <t>TM69404000</t>
  </si>
  <si>
    <t>10003258801</t>
  </si>
  <si>
    <t xml:space="preserve">Judesio įgalinimo rankenėlė (Kairė) </t>
  </si>
  <si>
    <t>10003258802</t>
  </si>
  <si>
    <t xml:space="preserve">Judesio įgalinimo rankenėlė (Dešinė) </t>
  </si>
  <si>
    <t>TM68224000</t>
  </si>
  <si>
    <t xml:space="preserve">Kabelis iki Perfect Pitch valdymo plokštės (kairys) </t>
  </si>
  <si>
    <t>TM68223000</t>
  </si>
  <si>
    <t xml:space="preserve">Kabelis iki Perfect Pitch valdymo plokštės (dešinys) </t>
  </si>
  <si>
    <t>10004686503</t>
  </si>
  <si>
    <t xml:space="preserve">Gantrio sukimo pavara </t>
  </si>
  <si>
    <t>10004686603</t>
  </si>
  <si>
    <t xml:space="preserve">Paciento stalo kėlimo servo variklis </t>
  </si>
  <si>
    <t>10004686604</t>
  </si>
  <si>
    <t xml:space="preserve">Gantrio sukimo servo variklis </t>
  </si>
  <si>
    <t>10004681602</t>
  </si>
  <si>
    <t>10004685902</t>
  </si>
  <si>
    <t xml:space="preserve">Vandens siurblio tarpinių rinkinys </t>
  </si>
  <si>
    <t>P1019678001</t>
  </si>
  <si>
    <t>10006211601</t>
  </si>
  <si>
    <t xml:space="preserve">Automatinis vandens temperatūros reguliavimo vožtuvas </t>
  </si>
  <si>
    <t>7859079570</t>
  </si>
  <si>
    <t xml:space="preserve">Stovo maitinimo šaltinis (24 V, 1000W 4x) </t>
  </si>
  <si>
    <t>10004687003</t>
  </si>
  <si>
    <t xml:space="preserve">Variklių maitinimo šaltinis </t>
  </si>
  <si>
    <t>10005847101</t>
  </si>
  <si>
    <t xml:space="preserve">28/48 V maitinimo šaltinis </t>
  </si>
  <si>
    <t>10005847102</t>
  </si>
  <si>
    <t xml:space="preserve">96V maitinimo šaltinis </t>
  </si>
  <si>
    <t>10005014004</t>
  </si>
  <si>
    <t xml:space="preserve">MPS maitinimo šaltinio valdymo plokštė </t>
  </si>
  <si>
    <t>10003591305</t>
  </si>
  <si>
    <t xml:space="preserve">Lazerinė paciento apsaugos sistema </t>
  </si>
  <si>
    <t>10002949506</t>
  </si>
  <si>
    <t>Karusele</t>
  </si>
  <si>
    <t>10001755908</t>
  </si>
  <si>
    <t xml:space="preserve">Karuseles variklis </t>
  </si>
  <si>
    <t>10001907305</t>
  </si>
  <si>
    <t xml:space="preserve">Karuseles begelis </t>
  </si>
  <si>
    <t>10002152801</t>
  </si>
  <si>
    <t xml:space="preserve">Variklio jungtis - lankstus </t>
  </si>
  <si>
    <t>10005046001</t>
  </si>
  <si>
    <t xml:space="preserve">Karuseles pozicianavimo modulis </t>
  </si>
  <si>
    <t>10001724505</t>
  </si>
  <si>
    <t xml:space="preserve">Dozimetrijos kameros variklio mechanizmas </t>
  </si>
  <si>
    <t>10005046002</t>
  </si>
  <si>
    <t xml:space="preserve">Dozimetrijos kameros pozicianavimo modulis </t>
  </si>
  <si>
    <t>1922800300</t>
  </si>
  <si>
    <t xml:space="preserve">Fiksatorius </t>
  </si>
  <si>
    <t>10002571703</t>
  </si>
  <si>
    <t xml:space="preserve">Laikyklis </t>
  </si>
  <si>
    <t>10002208708</t>
  </si>
  <si>
    <t xml:space="preserve">MLC daugialapės diafragmos varikliukas (1/4 dydžio) </t>
  </si>
  <si>
    <t>10002243509</t>
  </si>
  <si>
    <t xml:space="preserve">MLC daugialapės diafragmos varikliukas (1/2 dydžio) </t>
  </si>
  <si>
    <t>10002245302</t>
  </si>
  <si>
    <t xml:space="preserve">Daugialapės diafragmos (1/4 dydžio) lapelio apsauginė mova (T-nut) </t>
  </si>
  <si>
    <t>10002346602</t>
  </si>
  <si>
    <t xml:space="preserve">Daugialapės (1/2 dydžio) lapelio modifikuota apsauginė mova (T-nut) </t>
  </si>
  <si>
    <t>10002772801</t>
  </si>
  <si>
    <t xml:space="preserve">HD MLC daugialapės diafragmos (1/4 dydžio) lapelio sraigtas </t>
  </si>
  <si>
    <t>10002756901</t>
  </si>
  <si>
    <t xml:space="preserve">HD MLC daugialapės diafragmos (1/2 dydžio) lapelio sraigtas </t>
  </si>
  <si>
    <t>10003153401</t>
  </si>
  <si>
    <t xml:space="preserve">HD MLC antrinio potenciometro spyruoklinis kontaktas </t>
  </si>
  <si>
    <t>10002245723</t>
  </si>
  <si>
    <t xml:space="preserve">HD MLC antrinių potenciometrų matrica (A pusė, ISO) </t>
  </si>
  <si>
    <t>10002245724</t>
  </si>
  <si>
    <t xml:space="preserve">HD MLC antrinių potenciometrų matrica (B pusė, ISO) </t>
  </si>
  <si>
    <t>10002245725</t>
  </si>
  <si>
    <t xml:space="preserve">HD MLC antrinių potenciometrų matrica (A pusė, Target) </t>
  </si>
  <si>
    <t>10002245726</t>
  </si>
  <si>
    <t xml:space="preserve">HD MLC antrinių potenciometrų matrica (B pusė, Target) </t>
  </si>
  <si>
    <t>10002323603</t>
  </si>
  <si>
    <t xml:space="preserve">HD MLC variklių sujungimo plokštė (A pusė) </t>
  </si>
  <si>
    <t>10002324103</t>
  </si>
  <si>
    <t xml:space="preserve">HD MLC variklių sujungimo plokštė (B pusė) </t>
  </si>
  <si>
    <t>10002509705</t>
  </si>
  <si>
    <t xml:space="preserve">HD MLC antrinių koordinačių valdymo plokštė </t>
  </si>
  <si>
    <t>10002741305</t>
  </si>
  <si>
    <t xml:space="preserve">HD MLC serviso panelė </t>
  </si>
  <si>
    <t>10005405202</t>
  </si>
  <si>
    <t xml:space="preserve">Optinio barjero MLC HD inicializavimui mechanizmas </t>
  </si>
  <si>
    <t>10002159512</t>
  </si>
  <si>
    <t>10001748508</t>
  </si>
  <si>
    <t>P1025842001</t>
  </si>
  <si>
    <t xml:space="preserve">Skaitmeninė vaizdų normalizavimo dozimetrijos kamera </t>
  </si>
  <si>
    <t>10004690503</t>
  </si>
  <si>
    <t xml:space="preserve">Kabelis iš KV generatoriaus į KVS šaltinį (rentgeno vamzdį) </t>
  </si>
  <si>
    <t>P1003676001</t>
  </si>
  <si>
    <t xml:space="preserve">DMI detektoriaus maitinimo šaltinis </t>
  </si>
  <si>
    <t>10004324431</t>
  </si>
  <si>
    <t>10002112605</t>
  </si>
  <si>
    <t xml:space="preserve">Šviesos lauko apšvietimo modulis </t>
  </si>
  <si>
    <t>2 Priedas</t>
  </si>
  <si>
    <t>Paciento rentgeno verifikavimo sistema XI</t>
  </si>
  <si>
    <t>Nr.</t>
  </si>
  <si>
    <t>Mechaninis pozicionavimas</t>
  </si>
  <si>
    <t>Daugialapis kolimatorius MLC</t>
  </si>
  <si>
    <t>Paciento rentgeno verifikavimo sistema OBI</t>
  </si>
  <si>
    <t>Techninė priežiūra</t>
  </si>
  <si>
    <t>Daugialapis kolimatorius MLC-HD</t>
  </si>
  <si>
    <t>3 Priedas</t>
  </si>
  <si>
    <t>Stereotaksinė biopsija 
Multicare platinum, Hologic, JAV</t>
  </si>
  <si>
    <t>Angiografas 
Bransist Safire, Japonija,Shimadzu Corporation</t>
  </si>
  <si>
    <t xml:space="preserve">Magnetinio rezonanso tomografas su priedais onkologijai </t>
  </si>
  <si>
    <t xml:space="preserve">Valdymo rutulys Trackball </t>
  </si>
  <si>
    <t xml:space="preserve">Valdymo konsolės plokštė </t>
  </si>
  <si>
    <t>HDD diskas (suderinamas su LP5)</t>
  </si>
  <si>
    <t>Pagrindinis maitinimo šaltinis ( FEP, BEP)</t>
  </si>
  <si>
    <t>Pirminis maitinimo šaltinis ACPC</t>
  </si>
  <si>
    <t>HDD diskas (suderinamas su C5)</t>
  </si>
  <si>
    <t>Pagrindinis maitinimo šaltinis ( ACDC)</t>
  </si>
  <si>
    <t>5 Priedas</t>
  </si>
  <si>
    <t>9.1
9.2
9.3</t>
  </si>
  <si>
    <t>Ultragarso aparatas LOGIQ P5</t>
  </si>
  <si>
    <t>Ultragarso aparatas LOGIQ C5:</t>
  </si>
  <si>
    <t>6 Priedas</t>
  </si>
  <si>
    <t>Ultragarso aparatas FLEX FOCUS 800</t>
  </si>
  <si>
    <t>Pagrindinis maitinimo šaltinis</t>
  </si>
  <si>
    <t>HDD diskas (suderinamas su FLEX FOCUS 800)</t>
  </si>
  <si>
    <t>7 Priedas</t>
  </si>
  <si>
    <t>Ultragarso aparatas EUB-HI Vision 900</t>
  </si>
  <si>
    <t>HDD diskas (suderinamas su EUB-HI Vision 900)</t>
  </si>
  <si>
    <t>Ultragarso aparatas HI Vision Preirus</t>
  </si>
  <si>
    <t>HDD diskas (suderinamas su HI Vision Preirus)</t>
  </si>
  <si>
    <t>Dumplės</t>
  </si>
  <si>
    <t>srauto jutikliu komplektai</t>
  </si>
  <si>
    <t>kalkių indai</t>
  </si>
  <si>
    <t>Drėgmės surinkėjai D-Fend</t>
  </si>
  <si>
    <t>akumuliatorių komplektai</t>
  </si>
  <si>
    <t>EKG paciento 5-ių laidų komplektas</t>
  </si>
  <si>
    <t>EKG pagrindinių laidų kompliektas</t>
  </si>
  <si>
    <t>Pirštinių SpO2 jutiklių komplektas</t>
  </si>
  <si>
    <t>Arterinio kraujo spaudimo matavim manžetė</t>
  </si>
  <si>
    <t>Arterinio kraujo spaudimo matavim manžečių pajungimo 2-jų žarnų konturas</t>
  </si>
  <si>
    <t>Narkozės aparatas S/5Aespire</t>
  </si>
  <si>
    <t>Anestezijos aparatas Carestation 650</t>
  </si>
  <si>
    <t>8 Priedas</t>
  </si>
  <si>
    <t>9 Priedas</t>
  </si>
  <si>
    <t xml:space="preserve">Narkozės aparatas AVANCE </t>
  </si>
  <si>
    <t>10 Priedas</t>
  </si>
  <si>
    <t>Narkozės aparatas SIETA BREASY</t>
  </si>
  <si>
    <t>O2 koncentracijos jutiklis</t>
  </si>
  <si>
    <t>11 Priedas</t>
  </si>
  <si>
    <t>Port.pacien.gyv.funkc.monitorius M-800</t>
  </si>
  <si>
    <t>Arterinio kraujo spaudimo matavim manžečių pajungimo žarnų konturas</t>
  </si>
  <si>
    <t>12 Priedas</t>
  </si>
  <si>
    <t>Bendra 57 pirkimo dalies kaina</t>
  </si>
  <si>
    <t>200721012
1640167</t>
  </si>
  <si>
    <t>Nacionaliniam vėžio institutui</t>
  </si>
  <si>
    <t>PVM mokėtojo kodas</t>
  </si>
  <si>
    <t>Sutartį pasirašysiančio asmens pareigos, vardas, pavardė</t>
  </si>
  <si>
    <t>Banko pavadinimas, banko kodas, atsiskaitomosios sąskaitos numeris</t>
  </si>
  <si>
    <t>Specialiųjų pirkimo sąlygų 1 priedas</t>
  </si>
  <si>
    <t>PASIŪLYMO FORMA IR TECHNINĖ SPECIFIKACIJA</t>
  </si>
  <si>
    <t>(data)</t>
  </si>
  <si>
    <t>Tiekėjo pavadinimas /Jeigu dalyvauja ūkio subjektų grupė, surašomi visi dalyvių pavadinimai/</t>
  </si>
  <si>
    <t>Tiekėjo adresas /Jeigu dalyvauja ūkio subjektų grupė, surašomi visi dalyvių adresai/</t>
  </si>
  <si>
    <t>Už pasiūlymą atsakingo asmens vardas, pavardė, pareigos, telefono numeris, el. pašto adresas</t>
  </si>
  <si>
    <t>Tiekėjo arba tiekėjo grupės narių juridinio asmens kodas (-ai) (tuo atveju, jei pasiūlymą teikia fizinis asmuo - verslo pažymėjimo Nr. ar pan.)</t>
  </si>
  <si>
    <t>Už tiekėjo sutartinių įsipareigojimų vykdymą atsakingo asmens/kontaktinio asmens pareigos, vardas, pavardė, telefono numeris, el. paštas</t>
  </si>
  <si>
    <t>Prietaiso, kuriam atliekamos techninės priežiūros ir remonto paslaugos, pavadinimas</t>
  </si>
  <si>
    <t>Techninės priežiūros  kiekis per 12 mėn. (kartai)</t>
  </si>
  <si>
    <t>Vieno techninės priežiūros karto kaina (Eur su PVM)</t>
  </si>
  <si>
    <t>Suma už techninės priežiūros paslaugas per 12 mėn. (Eur su PVM)</t>
  </si>
  <si>
    <t>Remonto valandinis įkainis (Eur su PVM)</t>
  </si>
  <si>
    <t>Suma už techninės priežiūros ir remonto paslaugas per 12 mėn. (Eur su PVM)</t>
  </si>
  <si>
    <t>Garų sterilizatorius Getinge HS6613ER2 (sterlizacinės sistema)</t>
  </si>
  <si>
    <t>Pirki-mo dalies Nr.</t>
  </si>
  <si>
    <t>Tipas/ modelis</t>
  </si>
  <si>
    <t>Gamykli-nis/ inven-torinis Nr.</t>
  </si>
  <si>
    <t xml:space="preserve"> Prietaiso naudojimo vieta</t>
  </si>
  <si>
    <t xml:space="preserve">Suma už remonto paslaugas per 12 mėn. (Eur su PVM) </t>
  </si>
  <si>
    <t>Atsarginių dalių sąrašas pateiktas 1 priede. Numatyta išperkamoji suma - 10000 Eur su PVM</t>
  </si>
  <si>
    <t>Suma už tiekėjo siūlomas atsargines dalis (Eur su PVM)</t>
  </si>
  <si>
    <t>Prelimi-narus remonto valandų skaičius, kuris esant poreikiui, gali būti nupirktas sutarties galiojimo laikotarpiu per 12 mėn.</t>
  </si>
  <si>
    <t>Užpildyti 16 skilties langelį, atitinkamai pagal 1 priede pateiktus įkainius.</t>
  </si>
  <si>
    <t>Užpildyti 16 ir 17 skilčių langelius, atitinkamai pagal 1 priede pateiktus įkainius.</t>
  </si>
  <si>
    <t>Užpildyti 16 skilties langelį, įrašant sumą, atitinkamai pagal 1 priede pateiktus įkainius.</t>
  </si>
  <si>
    <t>Atsarginių dalių sąrašas pateiktas 3 priede. Numatyta išperkamoji suma - 10000 Eur su PVM.</t>
  </si>
  <si>
    <t>Techninę priežiūrą ir remontą gali atlikti tik gamintojo įgaliotas atstovas.</t>
  </si>
  <si>
    <r>
      <t xml:space="preserve">Techninę priežiūrą ir remontą gali atlikti tik gamintojo įgaliotas atstovas. </t>
    </r>
    <r>
      <rPr>
        <sz val="9"/>
        <color rgb="FFFF0000"/>
        <rFont val="Times New Roman"/>
        <family val="1"/>
        <charset val="186"/>
      </rPr>
      <t>Atsarginių dalių sąrašas pateiktas 1 priede. Numatyta išperkamoji suma - 2000 Eur su PVM.</t>
    </r>
  </si>
  <si>
    <r>
      <t xml:space="preserve">Techninę priežiūrą ir remontą gali atlikti tik gamintojo įgaliotas atstovas. </t>
    </r>
    <r>
      <rPr>
        <sz val="9"/>
        <color rgb="FFFF0000"/>
        <rFont val="Times New Roman"/>
        <family val="1"/>
        <charset val="186"/>
      </rPr>
      <t>Atsarginių dalių sąrašas pateiktas 1 priede. Numatyta išperkamoji suma - 2000 Eur su PVM.</t>
    </r>
    <r>
      <rPr>
        <sz val="9"/>
        <rFont val="Times New Roman"/>
        <family val="1"/>
        <charset val="186"/>
      </rPr>
      <t xml:space="preserve">
 </t>
    </r>
  </si>
  <si>
    <r>
      <t xml:space="preserve">Techninę priežiūrą ir remontą gali atlikti tik gamintojo įgaliotas atstovas. </t>
    </r>
    <r>
      <rPr>
        <sz val="9"/>
        <color rgb="FFFF0000"/>
        <rFont val="Times New Roman"/>
        <family val="1"/>
        <charset val="186"/>
      </rPr>
      <t>Atsarginių dalių sąrašas pateiktas 4 priede. Numatyta išperkamoji suma - 40000 Eur su PVM.</t>
    </r>
  </si>
  <si>
    <t>Atsarginių dalių sąrašas pateiktas 5 priede. Numatyta išperkamoji suma - 5000 Eur su PVM.</t>
  </si>
  <si>
    <t>Tiekėjas pasiūlyme nurodo 1 remonto val. įkainį Eur su PVM.</t>
  </si>
  <si>
    <r>
      <t>Tiekėjas pasiūlyme nurodo 1 remonto val. įkainį Eur su PVM.</t>
    </r>
    <r>
      <rPr>
        <sz val="9"/>
        <color rgb="FFFF0000"/>
        <rFont val="Times New Roman"/>
        <family val="1"/>
        <charset val="186"/>
      </rPr>
      <t xml:space="preserve"> Atsarginių dalių sąrašas pateiktas 6 priede. Numatyta išperkamoji suma - 5000 Eur su PVM.</t>
    </r>
  </si>
  <si>
    <t xml:space="preserve">Tiekėjas pasiūlyme nurodo 1 remonto val. įkainį Eur su PVM. </t>
  </si>
  <si>
    <t xml:space="preserve"> Atsarginių dalių sąrašas pateiktas 7 priede. Numatyta išperkamoji suma - 5000 Eur su PVM.</t>
  </si>
  <si>
    <t xml:space="preserve"> Atsarginių dalių sąrašas pateiktas 8 priede. Numatyta išperkamoji suma - 3000 Eur su PVM.</t>
  </si>
  <si>
    <t xml:space="preserve"> Atsarginių dalių sąrašas pateiktas 9 priede. Numatyta išperkamoji suma - 3000 Eur su PVM.</t>
  </si>
  <si>
    <t xml:space="preserve"> Atsarginių dalių sąrašas pateiktas 10 priede. Numatyta išperkamoji suma - 3000 Eur su PVM.</t>
  </si>
  <si>
    <t xml:space="preserve"> Atsarginių dalių sąrašas pateiktas 11 priede. Numatyta išperkamoji suma - 3000 Eur su PVM.</t>
  </si>
  <si>
    <t xml:space="preserve"> Atsarginių dalių sąrašas pateiktas 12 priede. Numatyta išperkamoji suma - 3000 Eur su PVM.</t>
  </si>
  <si>
    <t>BK Ultrasound Mileparken 34 DK-2730 Herlev, Danija</t>
  </si>
  <si>
    <t>BK Medical, Danija/JAV.</t>
  </si>
  <si>
    <t>Hitachi Medical  Japonija</t>
  </si>
  <si>
    <t>Pentax, Japonija</t>
  </si>
  <si>
    <t>Eppendorf AG, Vokietija</t>
  </si>
  <si>
    <t xml:space="preserve">DĖL MEDICININĖS ĮRANGOS TECHNINĖS PRIEŽIŪROS IR REMONTO PASLAUGŲ PIRKIMO, ĮSKAITANT REMONTUI 
REIKALINGAS ATSARGINES DALIS
</t>
  </si>
  <si>
    <t>Viešojo pirkimo atviro konkurso</t>
  </si>
  <si>
    <t xml:space="preserve">"Medicininės įrangos techninės priežiūros ir remonto paslaugų pirkimas, įskaitant remontui reikalingas atsargines dalis" </t>
  </si>
  <si>
    <t>Gamintojo pavadini-mas, šalis</t>
  </si>
  <si>
    <t>Pagaminimo metai</t>
  </si>
  <si>
    <t>Bendra pasiūlymo kaina:</t>
  </si>
  <si>
    <t>Eil. Nr.</t>
  </si>
  <si>
    <t>Atsarginių dalių pavadinimas</t>
  </si>
  <si>
    <t>Vnt. kaina,   Eur be PVM</t>
  </si>
  <si>
    <t>Vnt. kaina, Eur su PVM</t>
  </si>
  <si>
    <t>Suma:</t>
  </si>
  <si>
    <t>Eur be PVM</t>
  </si>
  <si>
    <t>Eur su PVM</t>
  </si>
  <si>
    <t>ATSARGINIŲ DALIŲ SĄRAŠAS</t>
  </si>
  <si>
    <t>1 Priedas</t>
  </si>
  <si>
    <t>2.1., 2.3. Atsarginės Varian Medical Systems TrueBeam dalys</t>
  </si>
  <si>
    <t>2.2. Atsarginės Varian Medical Systems Clinac dalys</t>
  </si>
  <si>
    <t>4 Priedas</t>
  </si>
  <si>
    <t>Magnetinio rezonanso tomografas su priedais onkologijai (Inv. Nr. ES1641272) dalių sąrašas</t>
  </si>
  <si>
    <t>srauto jutiklių komplektai</t>
  </si>
  <si>
    <t>Šiuo pasiūlymu pažymime, kad sutinkame su visomis pirkimo sąlygomis, nustatytomis pirkimo dokumentuose.</t>
  </si>
  <si>
    <t>Į pasiūlymo kainą įskaičiuoti visi tiekėjo mokami mokesčiai ir visos išlaidos, susijusios su pasiūlymo rengimu ir su pirkimo sutarties vykdymu, įskaitant atsiskaitymo dokumentų pateikimo per informacinę sistemą "E. Sąskaita" išlaidas.</t>
  </si>
  <si>
    <t>Vykdant sutartį pasitelksime šiuos subtiekėjus/subteikėjus*:</t>
  </si>
  <si>
    <t>Subtiekėjo/subteikėjo pavadinimas</t>
  </si>
  <si>
    <t>Rekvizitai</t>
  </si>
  <si>
    <t>Subtiekėjo/subteikėjo vykdomų įsipareigojimų apibūdinimas</t>
  </si>
  <si>
    <t>*Pildyti tuomet, jei sutarties vykdymui bus pasitelkti subtiekėjai/subteikėjai.</t>
  </si>
  <si>
    <t>Informuojame, kad šiame pasiūlyme konfidenciali informacija yra ši*:</t>
  </si>
  <si>
    <t>Dokumento pavadinimas</t>
  </si>
  <si>
    <r>
      <t>*Pildyti tuomet, jei bus pateikta konfidenciali informacija. Tiekėjas negali nurodyti, kad konfidenciali informacija yra pasiūlymo kaina, vieneto kaina (įkainis) arba, kad visas pasiūlymas yra konfidencialus.</t>
    </r>
    <r>
      <rPr>
        <b/>
        <i/>
        <sz val="11"/>
        <color theme="1"/>
        <rFont val="Times New Roman"/>
        <family val="1"/>
        <charset val="186"/>
      </rPr>
      <t xml:space="preserve"> </t>
    </r>
    <r>
      <rPr>
        <b/>
        <i/>
        <u/>
        <sz val="11"/>
        <color theme="1"/>
        <rFont val="Times New Roman"/>
        <family val="1"/>
        <charset val="186"/>
      </rPr>
      <t>Primename, kad nuo 2015-01-01 Perkančioji organizacija laimėjusių dalyvių pasiūlymus (visų pateiktų dokumentų visumą), sudarytas pirkimo sutartis ir jų pakeitimus privalo viešinti naudodamasi CVP IS priemonėmis.</t>
    </r>
    <r>
      <rPr>
        <b/>
        <i/>
        <sz val="11"/>
        <color theme="1"/>
        <rFont val="Times New Roman"/>
        <family val="1"/>
        <charset val="186"/>
      </rPr>
      <t xml:space="preserve"> </t>
    </r>
    <r>
      <rPr>
        <i/>
        <sz val="11"/>
        <color theme="1"/>
        <rFont val="Times New Roman"/>
        <family val="1"/>
        <charset val="186"/>
      </rPr>
      <t>Tiekėjui nenurodžius, kokia informacija yra konfidenciali, laikoma, kad konfidencialios informacijos pasiūlyme nėra.</t>
    </r>
  </si>
  <si>
    <t>Pateiktų dokumentų pavadinimas</t>
  </si>
  <si>
    <t>Dokumento puslapių skaičius</t>
  </si>
  <si>
    <t>Pasiūlymas galioja iki termino, nustatyto pirkimo dokumentuose.</t>
  </si>
  <si>
    <t>__________________________</t>
  </si>
  <si>
    <t>(Tiekėjo ar jo įgalioto asmens pareigų pavadinimas)</t>
  </si>
  <si>
    <t>(Parašas)</t>
  </si>
  <si>
    <t>(Vardas ir pavardė)</t>
  </si>
  <si>
    <t>2. Bendra pasiūlymo/pirkimo dalies kaina turi būti nurodyta dviejų skaičių po kablelio tikslumu. Siekiant išvengti apskaičiavimo klaidų, vienetų kainos gali būti nurodomos iki 4 skaičių po kablelio tikslumu. 
Sudarius sutartį, PVM sąskaita faktūra privalės būti išrašoma pasiūlyme nurodytu paslaugų pavadinimu arba pasiūlyme nurodytu jo sutrumpinimu, o kaina turės būti nurodoma su tiek skaičių po kablelio, kiek buvo pateikta pasiūlyme.</t>
  </si>
  <si>
    <t>Bendra suma (Eur su PVM) už techninę priežiūrą, remontą ir atsarginių dalių įsigyjimą per 12 mėn.</t>
  </si>
  <si>
    <t xml:space="preserve">BENDRIEJI REIKALAVIMAI: </t>
  </si>
  <si>
    <t>1. Pasiūlymo kaina – techninės priežiūros paslaugų, remonto paslaugų ir atsarginių dalių siūlomų įkainių suma. Pasiūlyme nurodytas paslaugų ir atsarginių dalių kiekis yra orientacinis, todėl paskaičiuota bendra pasiūlymo kaina bus naudojama tik pasiūlymams palyginti ir konkursą laimėjusiam dalyviui nustatyti.</t>
  </si>
  <si>
    <t xml:space="preserve">4. Pasiūlymo formoje nurodytose pozicijose 1.1.,1.2., 1.3., 2.1., 2.2., 2.3., 5.1., 5.2., 6.1., 9.1., 9.2., 9.3., 9.7., 10.1., 11.1., 11.2., 12.1., 12.2., 12.3., 12.4., 13.1., 13.2., 14.1., 14.2., 14.3., 15.1., 17.1., 17.2., 17.3., 17.4., 17.5 tiekėjas 16 skilties langelyje turi įrašyti sumą už siūlomas atsargines dalis, gaunamą pagal atsarginių dalių sąraše nurodytus įkainius (1-12 priedai). </t>
  </si>
  <si>
    <r>
      <t xml:space="preserve">3. Tiekėjas kartu su pasiūlymo forma </t>
    </r>
    <r>
      <rPr>
        <b/>
        <u/>
        <sz val="11"/>
        <color theme="1"/>
        <rFont val="Times New Roman"/>
        <family val="1"/>
      </rPr>
      <t>turi užpildyti ir lenteles</t>
    </r>
    <r>
      <rPr>
        <b/>
        <sz val="11"/>
        <color theme="1"/>
        <rFont val="Times New Roman"/>
        <family val="1"/>
        <charset val="186"/>
      </rPr>
      <t xml:space="preserve">, pateiktas SPS 1 priedo „Pasiūlymo forma ir techninė specifikacija“ 1-12 prieduose „Atsarginių dalių sąrašas“. Tiekėjas užpildo tik tas lenteles, kurios atitinka tiekėjo siūlomas pirkimo dalis. </t>
    </r>
  </si>
  <si>
    <t>5. Suma už techninės priežiūros paslaugas (lentelės 11 skiltis) apskaičiuojama, padauginant 9 ir 10 skiltyse nurodytas reikšmes (9x10=11). Suma už remonto paslaugas (lentelės 14 skiltis) apskaičiuojama, padauginant 12 ir 13 skiltyse nurodytas reikšmes (12x13=14). Pirkimo dalyse, kuriose remonto paslaugos neperkamos, įrašoma suma lygi 0,00. Suma už techninę priežiūrą, remontą ir atsarginių dalių įsigijimą (lentelės 17 skiltis) apskaičiuojama sudedant 11, 14 ir 16 skiltyse arba 15 ir 16 skiltyse nurodytas reikšmes (11+14+16=17) arba (15+16=17).</t>
  </si>
  <si>
    <t xml:space="preserve">7. Pirkimo dalyse 7, 8, 10.1., 10.3., 18, 19.3., 19.4., 19.5., 22.1., 22.2., 22.4., 23, 25-27, 29-32, 34, 35, 42-45, 47-57 perkamos  tik techninės priežiūros paslaugos, tačiau tiekėjas savo pasiūlyme turi nurodyti šiose pirkimo dalyse nurodytos medicininės įrangos 1 remonto valandos įkainį. Perkančioji organizacija, esant poreikiui, inicijuos atskirą pirkimą, atsižvelgdama į šio pirkimo metu tiekėjų nurodytas remonto paslaugų kainas. </t>
  </si>
  <si>
    <t>6. Remonto paslaugos ir atsarginės dalys bus perkamos pagal poreikį. Perkančioji organizacija neįsipareigoja išpirkti viso lentelės 12 skiltyje nurodyto remonto valandų bei 1-12 prieduose nurodytų atsarginių dalių kiekio ir atsiskaito už faktiškai suteiktą paslaugų ar pristatytų prekių kiekį.</t>
  </si>
  <si>
    <t>Dokumento puslapis, kuriame yra konfidenciali informacija</t>
  </si>
  <si>
    <r>
      <rPr>
        <b/>
        <sz val="12"/>
        <color theme="1"/>
        <rFont val="Times New Roman"/>
        <family val="1"/>
        <charset val="186"/>
      </rPr>
      <t xml:space="preserve">PASTABA. Sutarties ruošimo etape arba pratęsiant sutarties galiojimo terminą Perkančioji organizacija ir Tiekėjas suderina paslaugų atlikimo grafiką, kuris tampa neatskiriama sutarties dalimi.   </t>
    </r>
    <r>
      <rPr>
        <sz val="12"/>
        <color theme="1"/>
        <rFont val="Times New Roman"/>
        <family val="1"/>
        <charset val="186"/>
      </rPr>
      <t xml:space="preserve"> </t>
    </r>
  </si>
  <si>
    <t>PRIDEDAMA. 1-12 priedai "Atsarginių dalių sąrašas".</t>
  </si>
  <si>
    <t>Kartu su pasiūlymu pateikiami šie dokumentai (pasirašydami pasiūlymą ar kiekvieną dokumentą saugiu elektroniniu parašu, patvirtiname, kad dokumentų skaitmeninės kopijos yra tikros):</t>
  </si>
  <si>
    <r>
      <t xml:space="preserve">Atsižvelgdami į pirkimo dokumentuose išdėstytas sąlygas ir reikalavimus, siūlome šias paslaugas </t>
    </r>
    <r>
      <rPr>
        <b/>
        <sz val="11"/>
        <color theme="1"/>
        <rFont val="Times New Roman"/>
        <family val="1"/>
        <charset val="186"/>
      </rPr>
      <t>(siekiant sumažinti pasiūlymo apimtį/pasiūlymą sudarančių lapų skaičių, Tiekėjas pasiūlymo formoje gali palikti tik tas pirkimo dalis/paslaugas, kurioms tiekėjas teikia pasiūlymą. Pasiūlymas turi būti pateiktas visai siūlomos pirkimo dalies apimčiai, neskaidant jos smulkiau):</t>
    </r>
  </si>
  <si>
    <t>3.1</t>
  </si>
  <si>
    <t>1.1.</t>
  </si>
  <si>
    <t>1.2.</t>
  </si>
  <si>
    <t>1.3.</t>
  </si>
  <si>
    <t>1.4.</t>
  </si>
  <si>
    <t>4.1.</t>
  </si>
  <si>
    <t>4.2.</t>
  </si>
  <si>
    <t>4.3.</t>
  </si>
  <si>
    <t>5.1.</t>
  </si>
  <si>
    <t>5.2.</t>
  </si>
  <si>
    <t>5.3.</t>
  </si>
  <si>
    <t>5.4.</t>
  </si>
  <si>
    <t>6.1.</t>
  </si>
  <si>
    <t>7.1.</t>
  </si>
  <si>
    <t>8.1.</t>
  </si>
  <si>
    <t>9.1.</t>
  </si>
  <si>
    <t>9.2.</t>
  </si>
  <si>
    <t>9.3.</t>
  </si>
  <si>
    <t>9.4.</t>
  </si>
  <si>
    <t>9.5.</t>
  </si>
  <si>
    <t>9.6.</t>
  </si>
  <si>
    <t>9.7.</t>
  </si>
  <si>
    <t>10.1.</t>
  </si>
  <si>
    <t>10.2.</t>
  </si>
  <si>
    <t>10.3.</t>
  </si>
  <si>
    <t>11.1.</t>
  </si>
  <si>
    <t>11.2.</t>
  </si>
  <si>
    <t>12.1.</t>
  </si>
  <si>
    <t>12.2.</t>
  </si>
  <si>
    <t>12.3.</t>
  </si>
  <si>
    <t>12.4.</t>
  </si>
  <si>
    <t>13.1.</t>
  </si>
  <si>
    <t>13.2.</t>
  </si>
  <si>
    <t>14.1.</t>
  </si>
  <si>
    <t>14.2.</t>
  </si>
  <si>
    <t>14.3.</t>
  </si>
  <si>
    <t>15.1.</t>
  </si>
  <si>
    <t>16.3.</t>
  </si>
  <si>
    <t>17.1.</t>
  </si>
  <si>
    <t>17.2.</t>
  </si>
  <si>
    <t>17.3.</t>
  </si>
  <si>
    <t>17.4.</t>
  </si>
  <si>
    <t>17.5.</t>
  </si>
  <si>
    <t>18.1.</t>
  </si>
  <si>
    <t>19.1.</t>
  </si>
  <si>
    <t>19.2.</t>
  </si>
  <si>
    <t>19.3.</t>
  </si>
  <si>
    <t>19.4.</t>
  </si>
  <si>
    <t>19.5.</t>
  </si>
  <si>
    <t>20.1.</t>
  </si>
  <si>
    <t>20.2.</t>
  </si>
  <si>
    <t>20.3.</t>
  </si>
  <si>
    <t>21.1.</t>
  </si>
  <si>
    <t>21.2.</t>
  </si>
  <si>
    <t>22.1.</t>
  </si>
  <si>
    <t>22.2.</t>
  </si>
  <si>
    <t>22.3.</t>
  </si>
  <si>
    <t>22.4.</t>
  </si>
  <si>
    <t>23.1.</t>
  </si>
  <si>
    <t>24.1.</t>
  </si>
  <si>
    <t>24.2.</t>
  </si>
  <si>
    <t>25.1.</t>
  </si>
  <si>
    <t>26.1.</t>
  </si>
  <si>
    <t>27.1.</t>
  </si>
  <si>
    <t>28.1.</t>
  </si>
  <si>
    <t>29.1.</t>
  </si>
  <si>
    <t>30.1.</t>
  </si>
  <si>
    <t>31.1.</t>
  </si>
  <si>
    <t>32.1.</t>
  </si>
  <si>
    <t>33.1.</t>
  </si>
  <si>
    <t>34.1.</t>
  </si>
  <si>
    <t>35.1.</t>
  </si>
  <si>
    <t>36.1.</t>
  </si>
  <si>
    <t>37.1.</t>
  </si>
  <si>
    <t>37.2.</t>
  </si>
  <si>
    <t>38.1.</t>
  </si>
  <si>
    <t>39.1.</t>
  </si>
  <si>
    <t>40.1.</t>
  </si>
  <si>
    <t>41.1.</t>
  </si>
  <si>
    <t>42.1.</t>
  </si>
  <si>
    <t>42.2.</t>
  </si>
  <si>
    <t>43.1.</t>
  </si>
  <si>
    <t>44.1.</t>
  </si>
  <si>
    <t>45.1.</t>
  </si>
  <si>
    <t>45.2.</t>
  </si>
  <si>
    <t>45.3.</t>
  </si>
  <si>
    <t>46.1.</t>
  </si>
  <si>
    <t>47.1.</t>
  </si>
  <si>
    <t>48.1.</t>
  </si>
  <si>
    <t>49.1.</t>
  </si>
  <si>
    <t>49.2.</t>
  </si>
  <si>
    <t>51.1.</t>
  </si>
  <si>
    <t>52.1.</t>
  </si>
  <si>
    <t>53.1.</t>
  </si>
  <si>
    <t>54.1.</t>
  </si>
  <si>
    <t>54.2.</t>
  </si>
  <si>
    <t>54.3.</t>
  </si>
  <si>
    <t>55.1.</t>
  </si>
  <si>
    <t>56.1.</t>
  </si>
  <si>
    <t>57.1.</t>
  </si>
  <si>
    <t xml:space="preserve">Detergento lygio daviklis  L=800MM  </t>
  </si>
  <si>
    <t>12.3. 
12.4.</t>
  </si>
  <si>
    <t>12.1. 
12.2.</t>
  </si>
  <si>
    <t>Arterinio kraujo spaudimo matavimo manžečių pajungimo 2-jų žarnų konturas</t>
  </si>
  <si>
    <t>Arterinio kraujo spaudimo matavimo manžetė</t>
  </si>
  <si>
    <t>EKG pagrindinių laidų komplektas</t>
  </si>
  <si>
    <t>14.1. 
14.2.
14.3.</t>
  </si>
  <si>
    <t>13.1. 
13.2.</t>
  </si>
  <si>
    <t>17.1. 17.2. 17.3. 17.4. 17.5.</t>
  </si>
  <si>
    <t>Paciento monitoriavimo sistema, Datex-Ohmeda</t>
  </si>
  <si>
    <t xml:space="preserve">Portatyvinis pacientų gyvybinių funkcijų monitorius  </t>
  </si>
  <si>
    <t>Laz. spektr. sist. dalis-CO2 lazerinė sist.C-LAS</t>
  </si>
  <si>
    <t>Laboratorinė centrifuga 642 VES</t>
  </si>
  <si>
    <r>
      <t xml:space="preserve">Gedimo atveju, reagavimo į iškvietimą d. d. laikas - ne ilgesnis kaip 24 val. </t>
    </r>
    <r>
      <rPr>
        <sz val="9"/>
        <color rgb="FFFF0000"/>
        <rFont val="Times New Roman"/>
        <family val="1"/>
        <charset val="186"/>
      </rPr>
      <t>Atsarginių dalių sąrašas pateiktas 2 priede. Numatyta išperkamoji suma - 40000 Eur su PVM.</t>
    </r>
  </si>
  <si>
    <t>Gedimo atveju, reagavimo į iškvietimą d. d. laikas - ne ilgesnis kaip 4 val.</t>
  </si>
  <si>
    <t> 48,00</t>
  </si>
  <si>
    <t> 52,00</t>
  </si>
  <si>
    <t> 50,00</t>
  </si>
  <si>
    <t> 96,00</t>
  </si>
  <si>
    <t> 16,00</t>
  </si>
  <si>
    <t> 27,00</t>
  </si>
  <si>
    <t xml:space="preserve">                                     V.A. Graičiūno g. 4, LT-02241 Vilnius, tel. (8~5) 2649696, faks. (8~5) 2602055, el.paštas  vilnius@limeta.lt</t>
  </si>
  <si>
    <t xml:space="preserve">                                     Kodas 221906050, PVM mokėtojo kodas LT219060515, Lietuvos Respublikos Juridinių asmenų registras</t>
  </si>
  <si>
    <t>____________________________________________________________________________________________________________________</t>
  </si>
  <si>
    <t>Uždaroji akcinė bendrovė "Limeta"</t>
  </si>
  <si>
    <t>V. A. Graičiūno g. 4, LT- 02241 Vilnius</t>
  </si>
  <si>
    <t>Vilniaus TA baro viršininkas Rolandas Mockaitis, 8 5 2649693, 8 616 79315, rolandas@limeta.lt</t>
  </si>
  <si>
    <t>LT219060515</t>
  </si>
  <si>
    <t>Technikos direktorius Petras Džiaugys</t>
  </si>
  <si>
    <t>AB SEB bankas, kodas 70440, a/s LT257044060001645641</t>
  </si>
  <si>
    <t>1.</t>
  </si>
  <si>
    <t>Konfidencialu.pdf</t>
  </si>
  <si>
    <t>Prisegti dokumentai</t>
  </si>
  <si>
    <t>EBVPD pažyma</t>
  </si>
  <si>
    <t>Valstybinės įmonės registrų centro pažyma</t>
  </si>
  <si>
    <t>RSC veiklos su jonizuojančios spinduliotės šaltiniais licencija</t>
  </si>
  <si>
    <t>Wolf-Medizintechnik GmbH įgaliojimas</t>
  </si>
  <si>
    <t>Hitachi Medical Systems Europe Holding AG įgaliojimas</t>
  </si>
  <si>
    <t>CA-MI S.r.l. įgaliojimo kopija</t>
  </si>
  <si>
    <r>
      <rPr>
        <u/>
        <sz val="11"/>
        <color theme="1"/>
        <rFont val="Times New Roman"/>
        <family val="1"/>
        <charset val="186"/>
      </rPr>
      <t xml:space="preserve">2021-02-12 </t>
    </r>
    <r>
      <rPr>
        <sz val="11"/>
        <color theme="1"/>
        <rFont val="Times New Roman"/>
        <family val="1"/>
        <charset val="186"/>
      </rPr>
      <t xml:space="preserve"> Nr.</t>
    </r>
    <r>
      <rPr>
        <u/>
        <sz val="11"/>
        <color theme="1"/>
        <rFont val="Times New Roman"/>
        <family val="1"/>
        <charset val="186"/>
      </rPr>
      <t xml:space="preserve">3-0166  </t>
    </r>
  </si>
  <si>
    <t>Laura Norvaišytė-Kostogrizienė</t>
  </si>
  <si>
    <t>Viešųjų pirkimų specialsitė</t>
  </si>
  <si>
    <t>7.</t>
  </si>
  <si>
    <t>Įgaliojimas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</si>
</sst>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51" x14ac:knownFonts="1">
    <font>
      <sz val="11"/>
      <color theme="1"/>
      <name val="Calibri"/>
      <family val="2"/>
      <charset val="186"/>
      <scheme val="minor"/>
    </font>
    <font>
      <sz val="10"/>
      <color theme="1"/>
      <name val="Times New Roman"/>
      <family val="1"/>
      <charset val="186"/>
    </font>
    <font>
      <sz val="11"/>
      <color theme="1"/>
      <name val="Times New Roman"/>
      <family val="1"/>
      <charset val="186"/>
    </font>
    <font>
      <b/>
      <sz val="12"/>
      <color theme="1"/>
      <name val="Times New Roman"/>
      <family val="1"/>
      <charset val="186"/>
    </font>
    <font>
      <sz val="8"/>
      <color theme="1"/>
      <name val="Times New Roman"/>
      <family val="1"/>
      <charset val="186"/>
    </font>
    <font>
      <sz val="9"/>
      <color indexed="8"/>
      <name val="Times New Roman"/>
      <family val="1"/>
      <charset val="186"/>
    </font>
    <font>
      <sz val="8"/>
      <color indexed="8"/>
      <name val="Times New Roman"/>
      <family val="1"/>
      <charset val="186"/>
    </font>
    <font>
      <sz val="10"/>
      <name val="Times New Roman"/>
      <family val="1"/>
      <charset val="186"/>
    </font>
    <font>
      <sz val="9"/>
      <color rgb="FF000000"/>
      <name val="Times New Roman"/>
      <family val="1"/>
      <charset val="186"/>
    </font>
    <font>
      <sz val="9"/>
      <color theme="1"/>
      <name val="Times New Roman"/>
      <family val="1"/>
      <charset val="186"/>
    </font>
    <font>
      <sz val="11"/>
      <name val="Times New Roman"/>
      <family val="1"/>
      <charset val="186"/>
    </font>
    <font>
      <sz val="11"/>
      <name val="Calibri"/>
      <family val="2"/>
      <charset val="186"/>
      <scheme val="minor"/>
    </font>
    <font>
      <b/>
      <sz val="10"/>
      <color theme="1"/>
      <name val="Times New Roman"/>
      <family val="1"/>
      <charset val="186"/>
    </font>
    <font>
      <b/>
      <sz val="9"/>
      <color rgb="FF000000"/>
      <name val="Times New Roman"/>
      <family val="1"/>
      <charset val="186"/>
    </font>
    <font>
      <sz val="9"/>
      <color theme="1"/>
      <name val="Calibri"/>
      <family val="2"/>
      <charset val="186"/>
      <scheme val="minor"/>
    </font>
    <font>
      <b/>
      <sz val="9"/>
      <name val="Times New Roman"/>
      <family val="1"/>
      <charset val="186"/>
    </font>
    <font>
      <sz val="9"/>
      <name val="Times New Roman"/>
      <family val="1"/>
      <charset val="186"/>
    </font>
    <font>
      <sz val="9"/>
      <name val="Calibri"/>
      <family val="2"/>
      <charset val="186"/>
      <scheme val="minor"/>
    </font>
    <font>
      <sz val="9"/>
      <color rgb="FF7030A0"/>
      <name val="Calibri"/>
      <family val="2"/>
      <charset val="186"/>
      <scheme val="minor"/>
    </font>
    <font>
      <b/>
      <sz val="11"/>
      <color theme="1"/>
      <name val="Calibri"/>
      <family val="2"/>
      <charset val="186"/>
      <scheme val="minor"/>
    </font>
    <font>
      <b/>
      <sz val="10"/>
      <color indexed="8"/>
      <name val="Times New Roman"/>
      <family val="1"/>
      <charset val="1"/>
    </font>
    <font>
      <sz val="10"/>
      <color indexed="8"/>
      <name val="Times New Roman"/>
      <family val="1"/>
      <charset val="1"/>
    </font>
    <font>
      <sz val="10"/>
      <color indexed="63"/>
      <name val="Times New Roman"/>
      <family val="1"/>
      <charset val="1"/>
    </font>
    <font>
      <sz val="10"/>
      <name val="Times New Roman"/>
      <family val="1"/>
      <charset val="1"/>
    </font>
    <font>
      <sz val="10"/>
      <color theme="1"/>
      <name val="Calibri"/>
      <family val="2"/>
      <scheme val="minor"/>
    </font>
    <font>
      <b/>
      <sz val="11"/>
      <name val="Times New Roman"/>
      <family val="1"/>
      <charset val="186"/>
    </font>
    <font>
      <sz val="8"/>
      <name val="Calibri"/>
      <family val="2"/>
      <charset val="186"/>
      <scheme val="minor"/>
    </font>
    <font>
      <b/>
      <sz val="10"/>
      <name val="Times New Roman"/>
      <family val="1"/>
      <charset val="186"/>
    </font>
    <font>
      <b/>
      <sz val="11"/>
      <color theme="1"/>
      <name val="Times New Roman"/>
      <family val="1"/>
      <charset val="186"/>
    </font>
    <font>
      <b/>
      <sz val="11"/>
      <color indexed="8"/>
      <name val="Times New Roman"/>
      <family val="1"/>
      <charset val="186"/>
    </font>
    <font>
      <sz val="11"/>
      <color rgb="FFFF0000"/>
      <name val="Calibri"/>
      <family val="2"/>
      <charset val="186"/>
      <scheme val="minor"/>
    </font>
    <font>
      <b/>
      <sz val="12"/>
      <color indexed="8"/>
      <name val="Times New Roman"/>
      <family val="1"/>
      <charset val="186"/>
    </font>
    <font>
      <b/>
      <sz val="11"/>
      <color theme="1"/>
      <name val="Times New Roman"/>
      <family val="1"/>
    </font>
    <font>
      <sz val="9"/>
      <color rgb="FFFF0000"/>
      <name val="Times New Roman"/>
      <family val="1"/>
      <charset val="186"/>
    </font>
    <font>
      <b/>
      <sz val="10"/>
      <color indexed="8"/>
      <name val="Times New Roman"/>
      <family val="1"/>
    </font>
    <font>
      <b/>
      <sz val="11"/>
      <color theme="1"/>
      <name val="Calibri"/>
      <family val="2"/>
      <scheme val="minor"/>
    </font>
    <font>
      <b/>
      <sz val="10"/>
      <color indexed="8"/>
      <name val="Times New Roman"/>
      <family val="1"/>
      <charset val="186"/>
    </font>
    <font>
      <b/>
      <sz val="10"/>
      <name val="Times New Roman"/>
      <family val="1"/>
    </font>
    <font>
      <sz val="11"/>
      <color theme="1"/>
      <name val="Times New Roman"/>
      <family val="1"/>
    </font>
    <font>
      <b/>
      <sz val="10"/>
      <color theme="1"/>
      <name val="Times New Roman"/>
      <family val="1"/>
    </font>
    <font>
      <b/>
      <sz val="11"/>
      <name val="Times New Roman"/>
      <family val="1"/>
    </font>
    <font>
      <b/>
      <sz val="8"/>
      <color theme="1"/>
      <name val="Times New Roman"/>
      <family val="1"/>
      <charset val="186"/>
    </font>
    <font>
      <i/>
      <sz val="11"/>
      <color theme="1"/>
      <name val="Times New Roman"/>
      <family val="1"/>
      <charset val="186"/>
    </font>
    <font>
      <b/>
      <i/>
      <sz val="11"/>
      <color theme="1"/>
      <name val="Times New Roman"/>
      <family val="1"/>
      <charset val="186"/>
    </font>
    <font>
      <b/>
      <i/>
      <u/>
      <sz val="11"/>
      <color theme="1"/>
      <name val="Times New Roman"/>
      <family val="1"/>
      <charset val="186"/>
    </font>
    <font>
      <sz val="12"/>
      <color theme="1"/>
      <name val="Times New Roman"/>
      <family val="1"/>
      <charset val="186"/>
    </font>
    <font>
      <sz val="10"/>
      <color indexed="8"/>
      <name val="Times New Roman"/>
      <family val="1"/>
      <charset val="186"/>
    </font>
    <font>
      <b/>
      <u/>
      <sz val="11"/>
      <color theme="1"/>
      <name val="Times New Roman"/>
      <family val="1"/>
    </font>
    <font>
      <sz val="11"/>
      <color rgb="FF000000"/>
      <name val="Calibri"/>
      <family val="2"/>
      <charset val="186"/>
    </font>
    <font>
      <sz val="11"/>
      <name val="Times New Roman"/>
      <family val="1"/>
      <charset val="204"/>
    </font>
    <font>
      <u/>
      <sz val="11"/>
      <color theme="1"/>
      <name val="Times New Roman"/>
      <family val="1"/>
      <charset val="186"/>
    </font>
  </fonts>
  <fills count="14">
    <fill>
      <patternFill patternType="none"/>
    </fill>
    <fill>
      <patternFill patternType="gray125"/>
    </fill>
    <fill>
      <patternFill patternType="solid">
        <fgColor rgb="FFFFFF99"/>
        <bgColor rgb="FF000000"/>
      </patternFill>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indexed="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top style="thin">
        <color indexed="8"/>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style="medium">
        <color indexed="64"/>
      </top>
      <bottom/>
      <diagonal/>
    </border>
  </borders>
  <cellStyleXfs count="1">
    <xf numFmtId="0" fontId="0" fillId="0" borderId="0"/>
  </cellStyleXfs>
  <cellXfs count="491">
    <xf numFmtId="0" fontId="0" fillId="0" borderId="0" xfId="0"/>
    <xf numFmtId="0" fontId="1" fillId="0" borderId="0" xfId="0" applyFont="1" applyAlignment="1">
      <alignment horizontal="center" vertical="top"/>
    </xf>
    <xf numFmtId="0" fontId="2" fillId="0" borderId="0" xfId="0" applyFont="1" applyAlignment="1">
      <alignment horizontal="center" vertical="center" textRotation="90" wrapText="1"/>
    </xf>
    <xf numFmtId="0" fontId="0" fillId="0" borderId="0" xfId="0" applyAlignment="1">
      <alignment vertical="top"/>
    </xf>
    <xf numFmtId="0" fontId="1" fillId="0" borderId="0" xfId="0" applyFont="1" applyAlignment="1">
      <alignment horizontal="center" vertical="top" wrapText="1"/>
    </xf>
    <xf numFmtId="0" fontId="5" fillId="0" borderId="1" xfId="0" applyFont="1" applyBorder="1" applyAlignment="1">
      <alignment horizontal="center" vertical="top" wrapText="1"/>
    </xf>
    <xf numFmtId="0" fontId="0" fillId="0" borderId="0" xfId="0" applyAlignment="1">
      <alignment horizontal="center" vertical="top"/>
    </xf>
    <xf numFmtId="0" fontId="4" fillId="0" borderId="0" xfId="0" applyFont="1" applyAlignment="1">
      <alignment horizontal="center" vertical="top"/>
    </xf>
    <xf numFmtId="0" fontId="2" fillId="0" borderId="0" xfId="0" applyFont="1"/>
    <xf numFmtId="0" fontId="7" fillId="4" borderId="1" xfId="0" applyNumberFormat="1" applyFont="1" applyFill="1" applyBorder="1" applyAlignment="1">
      <alignment horizontal="center" vertical="top" wrapText="1"/>
    </xf>
    <xf numFmtId="0" fontId="4" fillId="0" borderId="0" xfId="0" applyFont="1" applyAlignment="1">
      <alignment horizontal="center" vertical="top" wrapText="1"/>
    </xf>
    <xf numFmtId="0" fontId="9" fillId="0" borderId="1" xfId="0" applyFont="1" applyBorder="1" applyAlignment="1">
      <alignment horizontal="center" vertical="top" wrapText="1"/>
    </xf>
    <xf numFmtId="0" fontId="0" fillId="4" borderId="0" xfId="0" applyFill="1"/>
    <xf numFmtId="0" fontId="0" fillId="0" borderId="0" xfId="0" applyAlignment="1">
      <alignment vertical="top" wrapText="1"/>
    </xf>
    <xf numFmtId="0" fontId="4" fillId="0" borderId="0" xfId="0" applyFont="1" applyAlignment="1">
      <alignment horizontal="center" vertical="center" textRotation="90"/>
    </xf>
    <xf numFmtId="0" fontId="4" fillId="0" borderId="0" xfId="0" applyFont="1" applyAlignment="1">
      <alignment vertical="top" textRotation="90"/>
    </xf>
    <xf numFmtId="0" fontId="4"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xf>
    <xf numFmtId="0" fontId="14" fillId="0" borderId="0" xfId="0" applyFont="1" applyAlignment="1">
      <alignment vertical="top"/>
    </xf>
    <xf numFmtId="0" fontId="8" fillId="2" borderId="8" xfId="0" applyFont="1" applyFill="1" applyBorder="1" applyAlignment="1">
      <alignment horizontal="center" vertical="top" wrapText="1"/>
    </xf>
    <xf numFmtId="0" fontId="16" fillId="2" borderId="8" xfId="0" applyFont="1" applyFill="1" applyBorder="1" applyAlignment="1">
      <alignment horizontal="center" vertical="top" wrapText="1"/>
    </xf>
    <xf numFmtId="0" fontId="16" fillId="2" borderId="8" xfId="0" applyFont="1" applyFill="1" applyBorder="1" applyAlignment="1">
      <alignment horizontal="center" vertical="center" wrapText="1"/>
    </xf>
    <xf numFmtId="0" fontId="8" fillId="2" borderId="10" xfId="0" applyFont="1" applyFill="1" applyBorder="1" applyAlignment="1">
      <alignment horizontal="center" vertical="top" wrapText="1"/>
    </xf>
    <xf numFmtId="0" fontId="16" fillId="0" borderId="1" xfId="0" applyFont="1" applyBorder="1" applyAlignment="1">
      <alignment horizontal="center" vertical="top" wrapText="1"/>
    </xf>
    <xf numFmtId="0" fontId="17" fillId="0" borderId="0" xfId="0" applyFont="1" applyAlignment="1">
      <alignment vertical="top"/>
    </xf>
    <xf numFmtId="0" fontId="11" fillId="0" borderId="0" xfId="0" applyFont="1" applyAlignment="1">
      <alignment vertical="top" wrapText="1"/>
    </xf>
    <xf numFmtId="0" fontId="18" fillId="0" borderId="0" xfId="0" applyFont="1" applyAlignment="1">
      <alignment vertical="top" wrapText="1"/>
    </xf>
    <xf numFmtId="2" fontId="6" fillId="4" borderId="1" xfId="0" applyNumberFormat="1" applyFont="1" applyFill="1" applyBorder="1" applyAlignment="1">
      <alignment horizontal="righ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4" borderId="1" xfId="0" applyFont="1" applyFill="1" applyBorder="1" applyAlignment="1">
      <alignment horizontal="center" vertical="top" wrapText="1"/>
    </xf>
    <xf numFmtId="3" fontId="5" fillId="0" borderId="1" xfId="0" applyNumberFormat="1" applyFont="1" applyBorder="1" applyAlignment="1">
      <alignment horizontal="center" vertical="top" wrapText="1"/>
    </xf>
    <xf numFmtId="0" fontId="5" fillId="0" borderId="5" xfId="0" applyFont="1" applyBorder="1" applyAlignment="1">
      <alignment horizontal="center" vertical="top" wrapText="1"/>
    </xf>
    <xf numFmtId="2" fontId="5" fillId="0" borderId="1" xfId="0" applyNumberFormat="1" applyFont="1" applyBorder="1" applyAlignment="1">
      <alignment horizontal="center" vertical="top" wrapText="1"/>
    </xf>
    <xf numFmtId="2" fontId="5" fillId="0" borderId="1" xfId="0" applyNumberFormat="1" applyFont="1" applyBorder="1" applyAlignment="1">
      <alignment horizontal="right" vertical="top" wrapText="1"/>
    </xf>
    <xf numFmtId="0" fontId="9" fillId="0" borderId="3" xfId="0" applyFont="1" applyBorder="1" applyAlignment="1">
      <alignment horizontal="center" vertical="top"/>
    </xf>
    <xf numFmtId="0" fontId="9" fillId="0" borderId="3" xfId="0" applyFont="1" applyBorder="1" applyAlignment="1">
      <alignment horizontal="center" vertical="top" wrapText="1"/>
    </xf>
    <xf numFmtId="0" fontId="9" fillId="0" borderId="3" xfId="0" applyFont="1" applyBorder="1"/>
    <xf numFmtId="2" fontId="5" fillId="0" borderId="3" xfId="0" applyNumberFormat="1" applyFont="1" applyBorder="1" applyAlignment="1">
      <alignment horizontal="center" vertical="top" wrapText="1"/>
    </xf>
    <xf numFmtId="2" fontId="5" fillId="0" borderId="3" xfId="0" applyNumberFormat="1" applyFont="1" applyBorder="1" applyAlignment="1">
      <alignment horizontal="right" vertical="top" wrapText="1"/>
    </xf>
    <xf numFmtId="0" fontId="5" fillId="4" borderId="2" xfId="0" applyFont="1" applyFill="1" applyBorder="1" applyAlignment="1">
      <alignment horizontal="center" vertical="top" wrapText="1"/>
    </xf>
    <xf numFmtId="0" fontId="16" fillId="4" borderId="1" xfId="0" applyFont="1" applyFill="1" applyBorder="1" applyAlignment="1">
      <alignment horizontal="center" vertical="top" wrapText="1"/>
    </xf>
    <xf numFmtId="0" fontId="14" fillId="4" borderId="0" xfId="0" applyFont="1" applyFill="1" applyAlignment="1">
      <alignment vertical="top"/>
    </xf>
    <xf numFmtId="0" fontId="0" fillId="4" borderId="0" xfId="0" applyFill="1" applyAlignment="1">
      <alignment vertical="top" wrapText="1"/>
    </xf>
    <xf numFmtId="2" fontId="6" fillId="0" borderId="0" xfId="0" applyNumberFormat="1" applyFont="1" applyBorder="1" applyAlignment="1">
      <alignment horizontal="center" vertical="top" wrapText="1"/>
    </xf>
    <xf numFmtId="0" fontId="9" fillId="0" borderId="0" xfId="0" applyFont="1" applyAlignment="1">
      <alignment horizontal="center" vertical="top"/>
    </xf>
    <xf numFmtId="0" fontId="5" fillId="0" borderId="8" xfId="0" applyFont="1" applyBorder="1" applyAlignment="1">
      <alignment horizontal="center" vertical="top" wrapText="1"/>
    </xf>
    <xf numFmtId="0" fontId="9" fillId="0" borderId="1" xfId="0" applyFont="1" applyBorder="1" applyAlignment="1">
      <alignment horizontal="center" vertical="top"/>
    </xf>
    <xf numFmtId="0" fontId="16" fillId="0" borderId="5" xfId="0" applyFont="1" applyBorder="1" applyAlignment="1">
      <alignment horizontal="center" vertical="top" wrapText="1"/>
    </xf>
    <xf numFmtId="0" fontId="0" fillId="0" borderId="0" xfId="0" applyBorder="1"/>
    <xf numFmtId="0" fontId="10" fillId="0" borderId="0" xfId="0" applyFont="1" applyAlignment="1">
      <alignment horizontal="center" vertical="top"/>
    </xf>
    <xf numFmtId="0" fontId="7" fillId="0" borderId="0" xfId="0" applyFont="1" applyAlignment="1">
      <alignment horizontal="center" vertical="top" wrapText="1"/>
    </xf>
    <xf numFmtId="0" fontId="16" fillId="5" borderId="8" xfId="0" applyFont="1" applyFill="1" applyBorder="1" applyAlignment="1">
      <alignment horizontal="center" vertical="top"/>
    </xf>
    <xf numFmtId="0" fontId="16" fillId="0" borderId="10" xfId="0" applyFont="1" applyBorder="1" applyAlignment="1">
      <alignment horizontal="center" vertical="top" wrapText="1"/>
    </xf>
    <xf numFmtId="0" fontId="0" fillId="0" borderId="0" xfId="0" applyFont="1"/>
    <xf numFmtId="0" fontId="0" fillId="0" borderId="0" xfId="0" applyBorder="1" applyAlignment="1">
      <alignment horizontal="center" vertical="top"/>
    </xf>
    <xf numFmtId="0" fontId="9" fillId="0" borderId="21" xfId="0" applyFont="1" applyBorder="1" applyAlignment="1">
      <alignment horizontal="center" vertical="top"/>
    </xf>
    <xf numFmtId="0" fontId="5" fillId="0" borderId="16" xfId="0" applyFont="1" applyBorder="1" applyAlignment="1">
      <alignment vertical="top" wrapText="1"/>
    </xf>
    <xf numFmtId="0" fontId="17" fillId="4" borderId="0" xfId="0" applyFont="1" applyFill="1" applyAlignment="1">
      <alignment vertical="top"/>
    </xf>
    <xf numFmtId="0" fontId="11" fillId="4" borderId="0" xfId="0" applyFont="1" applyFill="1"/>
    <xf numFmtId="0" fontId="11" fillId="4" borderId="0" xfId="0" applyFont="1" applyFill="1" applyAlignment="1">
      <alignment vertical="top" wrapText="1"/>
    </xf>
    <xf numFmtId="0" fontId="15" fillId="5" borderId="12" xfId="0" applyFont="1" applyFill="1" applyBorder="1" applyAlignment="1">
      <alignment horizontal="center" vertical="top"/>
    </xf>
    <xf numFmtId="0" fontId="8" fillId="6" borderId="13" xfId="0" applyFont="1" applyFill="1" applyBorder="1" applyAlignment="1">
      <alignment horizontal="center" vertical="top" wrapText="1"/>
    </xf>
    <xf numFmtId="0" fontId="5" fillId="7" borderId="16" xfId="0" applyFont="1" applyFill="1" applyBorder="1" applyAlignment="1">
      <alignment vertical="top" wrapText="1"/>
    </xf>
    <xf numFmtId="2" fontId="9" fillId="7" borderId="14" xfId="0" applyNumberFormat="1" applyFont="1" applyFill="1" applyBorder="1" applyAlignment="1">
      <alignment horizontal="right" vertical="top" wrapText="1"/>
    </xf>
    <xf numFmtId="0" fontId="8" fillId="6" borderId="24" xfId="0" applyFont="1" applyFill="1" applyBorder="1" applyAlignment="1">
      <alignment horizontal="center" vertical="top" wrapText="1"/>
    </xf>
    <xf numFmtId="0" fontId="0" fillId="0" borderId="0" xfId="0" applyFill="1"/>
    <xf numFmtId="0" fontId="4" fillId="0" borderId="0" xfId="0" applyFont="1" applyFill="1" applyAlignment="1">
      <alignment horizontal="center"/>
    </xf>
    <xf numFmtId="0" fontId="19" fillId="0" borderId="0" xfId="0" applyFont="1"/>
    <xf numFmtId="0" fontId="21" fillId="0" borderId="27" xfId="0" applyFont="1" applyBorder="1" applyAlignment="1">
      <alignment horizontal="center" vertical="center" wrapText="1"/>
    </xf>
    <xf numFmtId="0" fontId="24" fillId="0" borderId="0" xfId="0" applyFont="1"/>
    <xf numFmtId="2" fontId="21" fillId="0" borderId="28" xfId="0" applyNumberFormat="1" applyFont="1" applyBorder="1" applyAlignment="1">
      <alignment horizontal="center" vertical="center" wrapText="1"/>
    </xf>
    <xf numFmtId="0" fontId="0" fillId="0" borderId="1" xfId="0" applyBorder="1"/>
    <xf numFmtId="0" fontId="16" fillId="4" borderId="2" xfId="0" applyFont="1" applyFill="1" applyBorder="1" applyAlignment="1">
      <alignment horizontal="center" vertical="top" wrapText="1"/>
    </xf>
    <xf numFmtId="0" fontId="9" fillId="4" borderId="1" xfId="0" applyFont="1" applyFill="1" applyBorder="1" applyAlignment="1">
      <alignment horizontal="center" vertical="top" wrapText="1"/>
    </xf>
    <xf numFmtId="0" fontId="8" fillId="0" borderId="0" xfId="0" applyFont="1" applyAlignment="1">
      <alignment horizontal="center" vertical="top"/>
    </xf>
    <xf numFmtId="0" fontId="5" fillId="4" borderId="1" xfId="0" applyFont="1" applyFill="1" applyBorder="1" applyAlignment="1">
      <alignment horizontal="center" vertical="center" textRotation="90" wrapText="1"/>
    </xf>
    <xf numFmtId="49" fontId="27" fillId="0" borderId="3"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NumberFormat="1" applyFont="1" applyBorder="1" applyAlignment="1">
      <alignment horizontal="center" vertical="center" wrapText="1"/>
    </xf>
    <xf numFmtId="49" fontId="7"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4" fontId="7" fillId="0" borderId="1" xfId="0" applyNumberFormat="1" applyFont="1" applyFill="1" applyBorder="1" applyAlignment="1">
      <alignment horizontal="right" vertical="top" wrapText="1"/>
    </xf>
    <xf numFmtId="1" fontId="7" fillId="0" borderId="1" xfId="0" applyNumberFormat="1" applyFont="1" applyBorder="1" applyAlignment="1">
      <alignment horizontal="center" vertical="top" wrapText="1"/>
    </xf>
    <xf numFmtId="49" fontId="27" fillId="8" borderId="1" xfId="0" applyNumberFormat="1" applyFont="1" applyFill="1" applyBorder="1" applyAlignment="1">
      <alignment horizontal="center" vertical="top" wrapText="1"/>
    </xf>
    <xf numFmtId="0" fontId="27" fillId="8" borderId="1" xfId="0" applyFont="1" applyFill="1" applyBorder="1" applyAlignment="1">
      <alignment horizontal="left" vertical="top" wrapText="1"/>
    </xf>
    <xf numFmtId="0" fontId="27" fillId="8" borderId="1" xfId="0" applyNumberFormat="1" applyFont="1" applyFill="1" applyBorder="1" applyAlignment="1">
      <alignment horizontal="center" vertical="top" wrapText="1"/>
    </xf>
    <xf numFmtId="4" fontId="7" fillId="8" borderId="1" xfId="0" applyNumberFormat="1" applyFont="1" applyFill="1" applyBorder="1" applyAlignment="1">
      <alignment horizontal="right" vertical="top" wrapText="1"/>
    </xf>
    <xf numFmtId="0" fontId="7" fillId="4" borderId="1" xfId="0" applyNumberFormat="1" applyFont="1" applyFill="1" applyBorder="1" applyAlignment="1">
      <alignment horizontal="left" vertical="top" wrapText="1"/>
    </xf>
    <xf numFmtId="0" fontId="16" fillId="4" borderId="1" xfId="0" applyFont="1" applyFill="1" applyBorder="1" applyAlignment="1">
      <alignment wrapText="1"/>
    </xf>
    <xf numFmtId="0" fontId="16" fillId="4" borderId="1" xfId="0" applyFont="1" applyFill="1" applyBorder="1" applyAlignment="1">
      <alignment horizontal="center"/>
    </xf>
    <xf numFmtId="4" fontId="7" fillId="0" borderId="1" xfId="0" applyNumberFormat="1" applyFont="1" applyFill="1" applyBorder="1" applyAlignment="1">
      <alignment horizontal="right" vertical="center"/>
    </xf>
    <xf numFmtId="0" fontId="7" fillId="4" borderId="1" xfId="0" applyFont="1" applyFill="1" applyBorder="1" applyAlignment="1">
      <alignment horizontal="center"/>
    </xf>
    <xf numFmtId="0" fontId="16" fillId="4" borderId="1" xfId="0" applyFont="1" applyFill="1" applyBorder="1"/>
    <xf numFmtId="0" fontId="16" fillId="4" borderId="1" xfId="0" applyFont="1" applyFill="1" applyBorder="1" applyAlignment="1">
      <alignment vertical="top"/>
    </xf>
    <xf numFmtId="49" fontId="7" fillId="4" borderId="1" xfId="0" applyNumberFormat="1" applyFont="1" applyFill="1" applyBorder="1" applyAlignment="1">
      <alignment horizontal="center" vertical="top" wrapText="1"/>
    </xf>
    <xf numFmtId="4" fontId="7" fillId="4" borderId="1" xfId="0" applyNumberFormat="1" applyFont="1" applyFill="1" applyBorder="1" applyAlignment="1">
      <alignment horizontal="right" vertical="center"/>
    </xf>
    <xf numFmtId="0" fontId="16" fillId="4" borderId="1" xfId="0" applyFont="1" applyFill="1" applyBorder="1" applyAlignment="1">
      <alignment vertical="center" wrapText="1"/>
    </xf>
    <xf numFmtId="0" fontId="16"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right" vertical="top" wrapText="1"/>
    </xf>
    <xf numFmtId="0" fontId="7" fillId="0" borderId="8" xfId="0" applyFont="1" applyBorder="1" applyAlignment="1">
      <alignment horizontal="left" vertical="top" wrapText="1"/>
    </xf>
    <xf numFmtId="0" fontId="7" fillId="0" borderId="2" xfId="0" applyNumberFormat="1" applyFont="1" applyBorder="1" applyAlignment="1">
      <alignment horizontal="center" vertical="top" wrapText="1"/>
    </xf>
    <xf numFmtId="0" fontId="7" fillId="4" borderId="8" xfId="0" applyFont="1" applyFill="1" applyBorder="1" applyAlignment="1">
      <alignment vertical="center"/>
    </xf>
    <xf numFmtId="0" fontId="7" fillId="4" borderId="2" xfId="0" applyNumberFormat="1" applyFont="1" applyFill="1" applyBorder="1" applyAlignment="1">
      <alignment horizontal="center" vertical="top" wrapText="1"/>
    </xf>
    <xf numFmtId="0" fontId="16" fillId="0" borderId="1" xfId="0" applyFont="1" applyFill="1" applyBorder="1"/>
    <xf numFmtId="0" fontId="16" fillId="0" borderId="1" xfId="0" applyFont="1" applyFill="1" applyBorder="1" applyAlignment="1">
      <alignment horizontal="center"/>
    </xf>
    <xf numFmtId="0" fontId="7" fillId="0" borderId="1" xfId="0" applyFont="1" applyFill="1" applyBorder="1" applyAlignment="1">
      <alignment horizontal="center"/>
    </xf>
    <xf numFmtId="0" fontId="7" fillId="0" borderId="1" xfId="0" applyFont="1" applyBorder="1" applyAlignment="1">
      <alignment horizontal="right" vertical="top" wrapText="1"/>
    </xf>
    <xf numFmtId="0" fontId="0" fillId="0" borderId="1" xfId="0" applyBorder="1" applyAlignment="1">
      <alignment horizontal="left"/>
    </xf>
    <xf numFmtId="0" fontId="0" fillId="0" borderId="8" xfId="0" applyBorder="1"/>
    <xf numFmtId="0" fontId="0" fillId="0" borderId="31" xfId="0" applyBorder="1" applyAlignment="1">
      <alignment horizontal="left"/>
    </xf>
    <xf numFmtId="0" fontId="0" fillId="0" borderId="31" xfId="0" applyBorder="1"/>
    <xf numFmtId="0" fontId="0" fillId="0" borderId="32" xfId="0" applyBorder="1"/>
    <xf numFmtId="0" fontId="0" fillId="0" borderId="4" xfId="0" applyBorder="1"/>
    <xf numFmtId="0" fontId="0" fillId="0" borderId="34" xfId="0" applyBorder="1" applyAlignment="1">
      <alignment horizontal="left"/>
    </xf>
    <xf numFmtId="0" fontId="0" fillId="0" borderId="34" xfId="0" applyBorder="1"/>
    <xf numFmtId="0" fontId="0" fillId="0" borderId="35" xfId="0" applyBorder="1"/>
    <xf numFmtId="0" fontId="0" fillId="0" borderId="6" xfId="0" applyBorder="1"/>
    <xf numFmtId="0" fontId="0" fillId="0" borderId="30" xfId="0" applyBorder="1"/>
    <xf numFmtId="0" fontId="0" fillId="0" borderId="5" xfId="0" applyBorder="1"/>
    <xf numFmtId="0" fontId="0" fillId="0" borderId="33" xfId="0" applyBorder="1"/>
    <xf numFmtId="0" fontId="0" fillId="0" borderId="10" xfId="0" applyBorder="1"/>
    <xf numFmtId="0" fontId="0" fillId="0" borderId="13" xfId="0" applyBorder="1"/>
    <xf numFmtId="0" fontId="0" fillId="0" borderId="0" xfId="0" applyBorder="1" applyAlignment="1">
      <alignment horizontal="left"/>
    </xf>
    <xf numFmtId="0" fontId="0" fillId="0" borderId="0" xfId="0" applyBorder="1" applyAlignment="1">
      <alignment horizontal="center" vertical="top" wrapText="1"/>
    </xf>
    <xf numFmtId="0" fontId="0" fillId="0" borderId="6" xfId="0" applyBorder="1" applyAlignment="1">
      <alignment wrapText="1"/>
    </xf>
    <xf numFmtId="0" fontId="0" fillId="0" borderId="38" xfId="0" applyBorder="1" applyAlignment="1">
      <alignment wrapText="1"/>
    </xf>
    <xf numFmtId="0" fontId="0" fillId="0" borderId="24" xfId="0" applyBorder="1"/>
    <xf numFmtId="0" fontId="0" fillId="0" borderId="9" xfId="0" applyBorder="1"/>
    <xf numFmtId="0" fontId="0" fillId="0" borderId="46" xfId="0" applyBorder="1"/>
    <xf numFmtId="0" fontId="0" fillId="0" borderId="3" xfId="0" applyBorder="1"/>
    <xf numFmtId="0" fontId="0" fillId="0" borderId="14" xfId="0" applyBorder="1"/>
    <xf numFmtId="0" fontId="19" fillId="0" borderId="47" xfId="0" applyFont="1" applyBorder="1" applyAlignment="1">
      <alignment wrapText="1"/>
    </xf>
    <xf numFmtId="0" fontId="20" fillId="0" borderId="49" xfId="0" applyFont="1" applyBorder="1" applyAlignment="1">
      <alignment horizontal="center" vertical="center" wrapText="1"/>
    </xf>
    <xf numFmtId="0" fontId="21" fillId="0" borderId="50" xfId="0" applyFont="1" applyBorder="1" applyAlignment="1">
      <alignment horizontal="center" vertical="center" wrapText="1"/>
    </xf>
    <xf numFmtId="2" fontId="21" fillId="0" borderId="51" xfId="0" applyNumberFormat="1" applyFont="1" applyBorder="1" applyAlignment="1">
      <alignment horizontal="center" vertical="center" wrapText="1"/>
    </xf>
    <xf numFmtId="0" fontId="2" fillId="0" borderId="24" xfId="0" applyFont="1" applyBorder="1" applyAlignment="1">
      <alignment horizontal="center" wrapText="1"/>
    </xf>
    <xf numFmtId="0" fontId="2" fillId="0" borderId="30" xfId="0" applyFont="1" applyBorder="1"/>
    <xf numFmtId="0" fontId="2" fillId="0" borderId="31" xfId="0" applyFont="1" applyBorder="1"/>
    <xf numFmtId="0" fontId="2" fillId="0" borderId="32" xfId="0" applyFont="1" applyBorder="1"/>
    <xf numFmtId="0" fontId="2" fillId="0" borderId="6" xfId="0" applyFont="1" applyBorder="1" applyAlignment="1">
      <alignment horizontal="center" wrapText="1"/>
    </xf>
    <xf numFmtId="0" fontId="2" fillId="0" borderId="5" xfId="0" applyFont="1" applyBorder="1"/>
    <xf numFmtId="0" fontId="2" fillId="0" borderId="1" xfId="0" applyFont="1" applyBorder="1"/>
    <xf numFmtId="0" fontId="2" fillId="0" borderId="4" xfId="0" applyFont="1" applyBorder="1"/>
    <xf numFmtId="0" fontId="2" fillId="0" borderId="46" xfId="0" applyFont="1" applyBorder="1" applyAlignment="1">
      <alignment horizontal="center" wrapText="1"/>
    </xf>
    <xf numFmtId="0" fontId="10" fillId="0" borderId="10" xfId="0" applyFont="1" applyBorder="1" applyAlignment="1">
      <alignment horizontal="center" wrapText="1"/>
    </xf>
    <xf numFmtId="0" fontId="10" fillId="0" borderId="5" xfId="0" applyFont="1" applyBorder="1" applyAlignment="1">
      <alignment horizontal="center" wrapText="1"/>
    </xf>
    <xf numFmtId="0" fontId="10" fillId="0" borderId="9" xfId="0" applyFont="1" applyBorder="1" applyAlignment="1">
      <alignment horizontal="center" wrapText="1"/>
    </xf>
    <xf numFmtId="0" fontId="10" fillId="0" borderId="30" xfId="0" applyFont="1" applyBorder="1" applyAlignment="1">
      <alignment horizontal="center" wrapText="1"/>
    </xf>
    <xf numFmtId="0" fontId="2" fillId="0" borderId="38" xfId="0" applyFont="1" applyBorder="1" applyAlignment="1">
      <alignment horizontal="center" wrapText="1"/>
    </xf>
    <xf numFmtId="0" fontId="0" fillId="0" borderId="39" xfId="0" applyBorder="1" applyAlignment="1">
      <alignment wrapText="1"/>
    </xf>
    <xf numFmtId="0" fontId="0" fillId="0" borderId="24" xfId="0" applyBorder="1" applyAlignment="1">
      <alignment wrapText="1"/>
    </xf>
    <xf numFmtId="0" fontId="29" fillId="0" borderId="29" xfId="0" applyFont="1" applyBorder="1" applyAlignment="1">
      <alignment vertical="center" wrapText="1"/>
    </xf>
    <xf numFmtId="0" fontId="29" fillId="0" borderId="12" xfId="0" applyFont="1" applyBorder="1" applyAlignment="1">
      <alignment vertical="center" wrapText="1"/>
    </xf>
    <xf numFmtId="0" fontId="29" fillId="0" borderId="42" xfId="0" applyFont="1" applyBorder="1" applyAlignment="1">
      <alignment vertical="center" wrapText="1"/>
    </xf>
    <xf numFmtId="0" fontId="29" fillId="0" borderId="41" xfId="0" applyFont="1" applyBorder="1" applyAlignment="1">
      <alignment vertical="center" wrapText="1"/>
    </xf>
    <xf numFmtId="0" fontId="0" fillId="0" borderId="32" xfId="0" applyBorder="1" applyAlignment="1">
      <alignment wrapText="1"/>
    </xf>
    <xf numFmtId="0" fontId="0" fillId="0" borderId="4" xfId="0" applyBorder="1" applyAlignment="1">
      <alignment wrapText="1"/>
    </xf>
    <xf numFmtId="0" fontId="0" fillId="0" borderId="35" xfId="0" applyBorder="1" applyAlignment="1">
      <alignment wrapText="1"/>
    </xf>
    <xf numFmtId="0" fontId="8" fillId="5" borderId="23" xfId="0" applyFont="1" applyFill="1" applyBorder="1" applyAlignment="1">
      <alignment horizontal="center" vertical="top" wrapText="1"/>
    </xf>
    <xf numFmtId="2" fontId="9" fillId="0" borderId="9" xfId="0" applyNumberFormat="1" applyFont="1" applyFill="1" applyBorder="1" applyAlignment="1">
      <alignment horizontal="right" vertical="top" wrapText="1"/>
    </xf>
    <xf numFmtId="0" fontId="0" fillId="0" borderId="0" xfId="0" applyAlignment="1">
      <alignment wrapText="1"/>
    </xf>
    <xf numFmtId="0" fontId="0" fillId="0" borderId="0" xfId="0" applyBorder="1" applyAlignment="1">
      <alignment wrapText="1"/>
    </xf>
    <xf numFmtId="0" fontId="30" fillId="0" borderId="0" xfId="0" applyFont="1"/>
    <xf numFmtId="0" fontId="12" fillId="0" borderId="0" xfId="0" applyFont="1" applyBorder="1" applyAlignment="1">
      <alignment horizontal="center" wrapText="1"/>
    </xf>
    <xf numFmtId="0" fontId="16" fillId="0" borderId="2"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xf>
    <xf numFmtId="0" fontId="2" fillId="0" borderId="0" xfId="0" applyFont="1" applyAlignment="1"/>
    <xf numFmtId="0" fontId="2" fillId="0" borderId="0" xfId="0" applyFont="1" applyAlignment="1">
      <alignment wrapText="1"/>
    </xf>
    <xf numFmtId="0" fontId="2" fillId="0" borderId="0" xfId="0" applyFont="1" applyAlignment="1">
      <alignment horizontal="center"/>
    </xf>
    <xf numFmtId="0" fontId="2" fillId="0" borderId="0" xfId="0" applyFont="1" applyBorder="1" applyAlignment="1"/>
    <xf numFmtId="0" fontId="2" fillId="0" borderId="0" xfId="0" applyFont="1" applyBorder="1" applyAlignment="1">
      <alignment horizontal="left" wrapText="1"/>
    </xf>
    <xf numFmtId="0" fontId="2" fillId="0" borderId="0" xfId="0" applyFont="1" applyBorder="1" applyAlignment="1">
      <alignment horizontal="center" wrapText="1"/>
    </xf>
    <xf numFmtId="2" fontId="12" fillId="0" borderId="0" xfId="0" applyNumberFormat="1" applyFont="1" applyBorder="1"/>
    <xf numFmtId="2" fontId="12" fillId="0" borderId="0" xfId="0" applyNumberFormat="1" applyFont="1" applyFill="1" applyBorder="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top" wrapText="1"/>
    </xf>
    <xf numFmtId="0" fontId="19" fillId="0" borderId="0" xfId="0" applyFont="1" applyAlignment="1">
      <alignment horizontal="center"/>
    </xf>
    <xf numFmtId="0" fontId="9" fillId="0" borderId="6" xfId="0" applyFont="1" applyBorder="1" applyAlignment="1">
      <alignment horizontal="center" vertical="top" wrapText="1"/>
    </xf>
    <xf numFmtId="2" fontId="9" fillId="7" borderId="0" xfId="0" applyNumberFormat="1" applyFont="1" applyFill="1" applyBorder="1" applyAlignment="1">
      <alignment horizontal="right" vertical="top" wrapText="1"/>
    </xf>
    <xf numFmtId="49" fontId="9" fillId="0" borderId="1" xfId="0" applyNumberFormat="1" applyFont="1" applyBorder="1" applyAlignment="1">
      <alignment horizontal="center" vertical="top" wrapText="1"/>
    </xf>
    <xf numFmtId="2" fontId="9" fillId="0" borderId="5" xfId="0" applyNumberFormat="1" applyFont="1" applyFill="1" applyBorder="1" applyAlignment="1">
      <alignment horizontal="right" vertical="top" wrapText="1"/>
    </xf>
    <xf numFmtId="2" fontId="9" fillId="7" borderId="18" xfId="0" applyNumberFormat="1" applyFont="1" applyFill="1" applyBorder="1" applyAlignment="1">
      <alignment horizontal="right" vertical="top" wrapText="1"/>
    </xf>
    <xf numFmtId="49" fontId="9" fillId="4" borderId="1" xfId="0" applyNumberFormat="1"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2" fontId="5" fillId="4" borderId="1" xfId="0" applyNumberFormat="1" applyFont="1" applyFill="1" applyBorder="1" applyAlignment="1">
      <alignment horizontal="right" vertical="top" wrapText="1"/>
    </xf>
    <xf numFmtId="0" fontId="8" fillId="4" borderId="8" xfId="0" applyFont="1" applyFill="1" applyBorder="1" applyAlignment="1">
      <alignment horizontal="center" vertical="top" wrapText="1"/>
    </xf>
    <xf numFmtId="2" fontId="9" fillId="7" borderId="46" xfId="0" applyNumberFormat="1" applyFont="1" applyFill="1" applyBorder="1" applyAlignment="1">
      <alignment horizontal="right" vertical="top" wrapText="1"/>
    </xf>
    <xf numFmtId="2" fontId="9" fillId="7" borderId="25" xfId="0" applyNumberFormat="1" applyFont="1" applyFill="1" applyBorder="1" applyAlignment="1">
      <alignment horizontal="right" vertical="top" wrapText="1"/>
    </xf>
    <xf numFmtId="49" fontId="9" fillId="0" borderId="8" xfId="0" applyNumberFormat="1" applyFont="1" applyBorder="1" applyAlignment="1">
      <alignment horizontal="center" vertical="top" wrapText="1"/>
    </xf>
    <xf numFmtId="0" fontId="5" fillId="0" borderId="10" xfId="0" applyFont="1" applyBorder="1" applyAlignment="1">
      <alignment horizontal="center" vertical="top" wrapText="1"/>
    </xf>
    <xf numFmtId="2" fontId="5" fillId="0" borderId="8" xfId="0" applyNumberFormat="1" applyFont="1" applyBorder="1" applyAlignment="1">
      <alignment horizontal="center" vertical="top" wrapText="1"/>
    </xf>
    <xf numFmtId="2" fontId="5" fillId="0" borderId="8" xfId="0" applyNumberFormat="1" applyFont="1" applyBorder="1" applyAlignment="1">
      <alignment horizontal="right" vertical="top" wrapText="1"/>
    </xf>
    <xf numFmtId="2" fontId="9" fillId="7" borderId="55" xfId="0" applyNumberFormat="1" applyFont="1" applyFill="1" applyBorder="1" applyAlignment="1">
      <alignment horizontal="right" vertical="top" wrapText="1"/>
    </xf>
    <xf numFmtId="2" fontId="9" fillId="7" borderId="17" xfId="0" applyNumberFormat="1" applyFont="1" applyFill="1" applyBorder="1" applyAlignment="1">
      <alignment horizontal="right" vertical="top" wrapText="1"/>
    </xf>
    <xf numFmtId="49" fontId="9" fillId="0" borderId="3" xfId="0" applyNumberFormat="1" applyFont="1" applyBorder="1" applyAlignment="1">
      <alignment horizontal="center" vertical="top" wrapText="1"/>
    </xf>
    <xf numFmtId="0" fontId="5" fillId="0" borderId="9" xfId="0" applyFont="1" applyBorder="1" applyAlignment="1">
      <alignment horizontal="center" vertical="top" wrapText="1"/>
    </xf>
    <xf numFmtId="49" fontId="16" fillId="4" borderId="1" xfId="0" applyNumberFormat="1" applyFont="1" applyFill="1" applyBorder="1" applyAlignment="1">
      <alignment horizontal="center" vertical="top" wrapText="1"/>
    </xf>
    <xf numFmtId="0" fontId="16" fillId="4" borderId="5" xfId="0" applyFont="1" applyFill="1" applyBorder="1" applyAlignment="1">
      <alignment horizontal="center" vertical="top" wrapText="1"/>
    </xf>
    <xf numFmtId="2" fontId="16" fillId="4" borderId="1" xfId="0" applyNumberFormat="1" applyFont="1" applyFill="1" applyBorder="1" applyAlignment="1">
      <alignment horizontal="center" vertical="top" wrapText="1"/>
    </xf>
    <xf numFmtId="2" fontId="16" fillId="4" borderId="1" xfId="0" applyNumberFormat="1" applyFont="1" applyFill="1" applyBorder="1" applyAlignment="1">
      <alignment horizontal="right" vertical="top" wrapText="1"/>
    </xf>
    <xf numFmtId="2" fontId="16" fillId="7" borderId="46" xfId="0" applyNumberFormat="1" applyFont="1" applyFill="1" applyBorder="1" applyAlignment="1">
      <alignment horizontal="right" vertical="top" wrapText="1"/>
    </xf>
    <xf numFmtId="2" fontId="16" fillId="0" borderId="56" xfId="0" applyNumberFormat="1" applyFont="1" applyFill="1" applyBorder="1" applyAlignment="1">
      <alignment horizontal="right" vertical="top" wrapText="1"/>
    </xf>
    <xf numFmtId="0" fontId="16" fillId="4" borderId="10" xfId="0" applyFont="1" applyFill="1" applyBorder="1" applyAlignment="1">
      <alignment horizontal="center" vertical="top" wrapText="1"/>
    </xf>
    <xf numFmtId="2" fontId="9" fillId="7" borderId="4" xfId="0" applyNumberFormat="1" applyFont="1" applyFill="1" applyBorder="1" applyAlignment="1">
      <alignment horizontal="right" vertical="top" wrapText="1"/>
    </xf>
    <xf numFmtId="0" fontId="16" fillId="0" borderId="15" xfId="0" applyFont="1" applyBorder="1" applyAlignment="1">
      <alignment horizontal="center" vertical="top" wrapText="1"/>
    </xf>
    <xf numFmtId="0" fontId="16" fillId="0" borderId="5" xfId="0" applyFont="1" applyBorder="1" applyAlignment="1">
      <alignment horizontal="center" vertical="top"/>
    </xf>
    <xf numFmtId="0" fontId="16" fillId="0" borderId="15" xfId="0" applyFont="1" applyBorder="1" applyAlignment="1">
      <alignment horizontal="center" vertical="top"/>
    </xf>
    <xf numFmtId="0" fontId="5" fillId="4" borderId="5" xfId="0" applyFont="1" applyFill="1" applyBorder="1" applyAlignment="1">
      <alignment horizontal="center" vertical="top" wrapText="1"/>
    </xf>
    <xf numFmtId="0" fontId="16" fillId="0" borderId="9" xfId="0" applyFont="1" applyBorder="1" applyAlignment="1">
      <alignment horizontal="center" vertical="top" wrapText="1"/>
    </xf>
    <xf numFmtId="2" fontId="16" fillId="0" borderId="1" xfId="0" applyNumberFormat="1" applyFont="1" applyBorder="1" applyAlignment="1">
      <alignment horizontal="center" vertical="top" wrapText="1"/>
    </xf>
    <xf numFmtId="2" fontId="16" fillId="0" borderId="1" xfId="0" applyNumberFormat="1" applyFont="1" applyBorder="1" applyAlignment="1">
      <alignment horizontal="right" vertical="top" wrapText="1"/>
    </xf>
    <xf numFmtId="0" fontId="16" fillId="0" borderId="9" xfId="0" applyFont="1" applyBorder="1" applyAlignment="1">
      <alignment horizontal="center" vertical="top"/>
    </xf>
    <xf numFmtId="3" fontId="16" fillId="0" borderId="1" xfId="0" applyNumberFormat="1" applyFont="1" applyBorder="1" applyAlignment="1">
      <alignment horizontal="center" vertical="top" wrapText="1"/>
    </xf>
    <xf numFmtId="2" fontId="16" fillId="7" borderId="14" xfId="0" applyNumberFormat="1" applyFont="1" applyFill="1" applyBorder="1" applyAlignment="1">
      <alignment horizontal="right" vertical="top" wrapText="1"/>
    </xf>
    <xf numFmtId="2" fontId="16" fillId="0" borderId="9" xfId="0" applyNumberFormat="1" applyFont="1" applyFill="1" applyBorder="1" applyAlignment="1">
      <alignment horizontal="right" vertical="top" wrapText="1"/>
    </xf>
    <xf numFmtId="2" fontId="16" fillId="7" borderId="17" xfId="0" applyNumberFormat="1" applyFont="1" applyFill="1" applyBorder="1" applyAlignment="1">
      <alignment horizontal="right" vertical="top" wrapText="1"/>
    </xf>
    <xf numFmtId="0" fontId="9" fillId="4" borderId="1" xfId="0" applyFont="1" applyFill="1" applyBorder="1" applyAlignment="1">
      <alignment horizontal="center" vertical="top"/>
    </xf>
    <xf numFmtId="0" fontId="9" fillId="4" borderId="0" xfId="0" applyFont="1" applyFill="1" applyAlignment="1">
      <alignment horizontal="center" vertical="top" wrapText="1"/>
    </xf>
    <xf numFmtId="2" fontId="8" fillId="4" borderId="8" xfId="0" applyNumberFormat="1" applyFont="1" applyFill="1" applyBorder="1" applyAlignment="1">
      <alignment horizontal="center" vertical="top" wrapText="1"/>
    </xf>
    <xf numFmtId="0" fontId="16" fillId="4" borderId="1" xfId="0" applyNumberFormat="1" applyFont="1" applyFill="1" applyBorder="1" applyAlignment="1">
      <alignment horizontal="center" vertical="top" wrapText="1"/>
    </xf>
    <xf numFmtId="0" fontId="16" fillId="4" borderId="8" xfId="0" applyFont="1" applyFill="1" applyBorder="1" applyAlignment="1">
      <alignment horizontal="center" vertical="top" wrapText="1"/>
    </xf>
    <xf numFmtId="0" fontId="9" fillId="0" borderId="8" xfId="0" applyFont="1" applyBorder="1" applyAlignment="1">
      <alignment horizontal="center" vertical="top" wrapText="1"/>
    </xf>
    <xf numFmtId="0" fontId="16" fillId="0" borderId="0" xfId="0" applyFont="1" applyAlignment="1">
      <alignment horizontal="center" vertical="top"/>
    </xf>
    <xf numFmtId="2" fontId="9" fillId="7" borderId="1" xfId="0" applyNumberFormat="1" applyFont="1" applyFill="1" applyBorder="1" applyAlignment="1">
      <alignment horizontal="right" vertical="top" wrapText="1"/>
    </xf>
    <xf numFmtId="0" fontId="33" fillId="0" borderId="58" xfId="0" applyFont="1" applyBorder="1" applyAlignment="1">
      <alignment horizontal="center" vertical="top" wrapText="1"/>
    </xf>
    <xf numFmtId="2" fontId="12" fillId="7" borderId="6" xfId="0" applyNumberFormat="1" applyFont="1" applyFill="1" applyBorder="1" applyAlignment="1">
      <alignment vertical="center" wrapText="1"/>
    </xf>
    <xf numFmtId="2" fontId="1" fillId="0" borderId="9" xfId="0" applyNumberFormat="1" applyFont="1" applyFill="1" applyBorder="1" applyAlignment="1">
      <alignment horizontal="right" vertical="center" wrapText="1"/>
    </xf>
    <xf numFmtId="2" fontId="12" fillId="7" borderId="17" xfId="0" applyNumberFormat="1" applyFont="1" applyFill="1" applyBorder="1" applyAlignment="1">
      <alignment horizontal="right" vertical="center" wrapText="1"/>
    </xf>
    <xf numFmtId="2" fontId="9" fillId="9" borderId="10" xfId="0" applyNumberFormat="1" applyFont="1" applyFill="1" applyBorder="1" applyAlignment="1">
      <alignment horizontal="right" vertical="top" wrapText="1"/>
    </xf>
    <xf numFmtId="2" fontId="9" fillId="9" borderId="5" xfId="0" applyNumberFormat="1" applyFont="1" applyFill="1" applyBorder="1" applyAlignment="1">
      <alignment horizontal="right" vertical="top" wrapText="1"/>
    </xf>
    <xf numFmtId="0" fontId="14" fillId="9" borderId="1" xfId="0" applyFont="1" applyFill="1" applyBorder="1" applyAlignment="1">
      <alignment vertical="top" wrapText="1"/>
    </xf>
    <xf numFmtId="0" fontId="5" fillId="9" borderId="1" xfId="0" applyFont="1" applyFill="1" applyBorder="1" applyAlignment="1">
      <alignment vertical="top" wrapText="1"/>
    </xf>
    <xf numFmtId="2" fontId="9" fillId="9" borderId="21" xfId="0" applyNumberFormat="1" applyFont="1" applyFill="1" applyBorder="1" applyAlignment="1">
      <alignment horizontal="right" vertical="top" wrapText="1"/>
    </xf>
    <xf numFmtId="2" fontId="9" fillId="9" borderId="56" xfId="0" applyNumberFormat="1" applyFont="1" applyFill="1" applyBorder="1" applyAlignment="1">
      <alignment horizontal="right" vertical="top" wrapText="1"/>
    </xf>
    <xf numFmtId="2" fontId="12" fillId="7" borderId="25" xfId="0" applyNumberFormat="1" applyFont="1" applyFill="1" applyBorder="1" applyAlignment="1">
      <alignment horizontal="right" vertical="center" wrapText="1"/>
    </xf>
    <xf numFmtId="2" fontId="9" fillId="0" borderId="57" xfId="0" applyNumberFormat="1" applyFont="1" applyFill="1" applyBorder="1" applyAlignment="1">
      <alignment horizontal="center" vertical="top" wrapText="1"/>
    </xf>
    <xf numFmtId="0" fontId="7" fillId="0" borderId="0" xfId="0" applyFont="1" applyBorder="1" applyAlignment="1">
      <alignment horizontal="center" vertical="center" wrapText="1"/>
    </xf>
    <xf numFmtId="2" fontId="1" fillId="0" borderId="54" xfId="0" applyNumberFormat="1" applyFont="1" applyFill="1" applyBorder="1" applyAlignment="1">
      <alignment horizontal="right" vertical="center" wrapText="1"/>
    </xf>
    <xf numFmtId="2" fontId="9" fillId="7" borderId="59" xfId="0" applyNumberFormat="1" applyFont="1" applyFill="1" applyBorder="1" applyAlignment="1">
      <alignment horizontal="right" vertical="top" wrapText="1"/>
    </xf>
    <xf numFmtId="2" fontId="12" fillId="7" borderId="22" xfId="0" applyNumberFormat="1" applyFont="1" applyFill="1" applyBorder="1" applyAlignment="1">
      <alignment horizontal="right" vertical="center" wrapText="1"/>
    </xf>
    <xf numFmtId="2" fontId="12" fillId="7" borderId="18" xfId="0" applyNumberFormat="1" applyFont="1" applyFill="1" applyBorder="1" applyAlignment="1">
      <alignment vertical="center" wrapText="1"/>
    </xf>
    <xf numFmtId="2" fontId="7" fillId="0" borderId="5" xfId="0" applyNumberFormat="1" applyFont="1" applyFill="1" applyBorder="1" applyAlignment="1">
      <alignment horizontal="right" vertical="center" wrapText="1"/>
    </xf>
    <xf numFmtId="2" fontId="12" fillId="7" borderId="17" xfId="0" applyNumberFormat="1" applyFont="1" applyFill="1" applyBorder="1" applyAlignment="1">
      <alignment vertical="center" wrapText="1"/>
    </xf>
    <xf numFmtId="2" fontId="9" fillId="9" borderId="9" xfId="0" applyNumberFormat="1" applyFont="1" applyFill="1" applyBorder="1" applyAlignment="1">
      <alignment horizontal="right" vertical="top" wrapText="1"/>
    </xf>
    <xf numFmtId="0" fontId="33" fillId="0" borderId="15" xfId="0" applyFont="1" applyBorder="1" applyAlignment="1">
      <alignment horizontal="center" vertical="top" wrapText="1"/>
    </xf>
    <xf numFmtId="0" fontId="33" fillId="0" borderId="5" xfId="0" applyFont="1" applyBorder="1" applyAlignment="1">
      <alignment horizontal="center" vertical="top" wrapText="1"/>
    </xf>
    <xf numFmtId="0" fontId="33" fillId="0" borderId="2" xfId="0" applyFont="1" applyBorder="1" applyAlignment="1">
      <alignment horizontal="center" vertical="top" wrapText="1"/>
    </xf>
    <xf numFmtId="2" fontId="16" fillId="9" borderId="9" xfId="0" applyNumberFormat="1" applyFont="1" applyFill="1" applyBorder="1" applyAlignment="1">
      <alignment horizontal="right" vertical="top" wrapText="1"/>
    </xf>
    <xf numFmtId="2" fontId="12" fillId="7" borderId="21" xfId="0" applyNumberFormat="1" applyFont="1" applyFill="1" applyBorder="1" applyAlignment="1">
      <alignment horizontal="right" vertical="center" wrapText="1"/>
    </xf>
    <xf numFmtId="2" fontId="12" fillId="7" borderId="14" xfId="0" applyNumberFormat="1" applyFont="1" applyFill="1" applyBorder="1" applyAlignment="1">
      <alignment horizontal="right" vertical="center" wrapText="1"/>
    </xf>
    <xf numFmtId="2" fontId="12" fillId="0" borderId="9" xfId="0" applyNumberFormat="1" applyFont="1" applyFill="1" applyBorder="1" applyAlignment="1">
      <alignment horizontal="right" vertical="center" wrapText="1"/>
    </xf>
    <xf numFmtId="2" fontId="12" fillId="7" borderId="1" xfId="0" applyNumberFormat="1" applyFont="1" applyFill="1" applyBorder="1" applyAlignment="1">
      <alignment horizontal="right" vertical="center" wrapText="1"/>
    </xf>
    <xf numFmtId="2" fontId="12" fillId="0" borderId="1" xfId="0" applyNumberFormat="1" applyFont="1" applyFill="1" applyBorder="1" applyAlignment="1">
      <alignment horizontal="right" vertical="center" wrapText="1"/>
    </xf>
    <xf numFmtId="0" fontId="13"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13" fillId="2" borderId="6" xfId="0" applyFont="1" applyFill="1" applyBorder="1" applyAlignment="1">
      <alignment horizontal="center" vertical="top" wrapText="1"/>
    </xf>
    <xf numFmtId="0" fontId="0" fillId="0" borderId="0" xfId="0" applyAlignment="1">
      <alignment vertical="center"/>
    </xf>
    <xf numFmtId="0" fontId="34" fillId="7" borderId="1" xfId="0" applyFont="1" applyFill="1" applyBorder="1" applyAlignment="1">
      <alignment horizontal="center" vertical="top" wrapText="1"/>
    </xf>
    <xf numFmtId="0" fontId="13" fillId="5" borderId="47" xfId="0" applyFont="1" applyFill="1" applyBorder="1" applyAlignment="1">
      <alignment horizontal="center" vertical="top" wrapText="1"/>
    </xf>
    <xf numFmtId="2" fontId="16" fillId="7" borderId="25" xfId="0" applyNumberFormat="1" applyFont="1" applyFill="1" applyBorder="1" applyAlignment="1">
      <alignment horizontal="right" vertical="top" wrapText="1"/>
    </xf>
    <xf numFmtId="0" fontId="33" fillId="0" borderId="1" xfId="0" applyFont="1" applyBorder="1" applyAlignment="1">
      <alignment horizontal="center" vertical="top" wrapText="1"/>
    </xf>
    <xf numFmtId="0" fontId="36" fillId="0" borderId="49" xfId="0" applyFont="1" applyBorder="1" applyAlignment="1">
      <alignment horizontal="center" vertical="center" wrapText="1"/>
    </xf>
    <xf numFmtId="0" fontId="27" fillId="0" borderId="7" xfId="0" applyFont="1" applyFill="1" applyBorder="1" applyAlignment="1">
      <alignment horizontal="center" vertical="center" wrapText="1"/>
    </xf>
    <xf numFmtId="164" fontId="27" fillId="0" borderId="12" xfId="0" applyNumberFormat="1" applyFont="1" applyFill="1" applyBorder="1" applyAlignment="1">
      <alignment horizontal="center" vertical="center" wrapText="1"/>
    </xf>
    <xf numFmtId="0" fontId="32" fillId="0" borderId="0" xfId="0" applyFont="1" applyAlignment="1">
      <alignment horizontal="center"/>
    </xf>
    <xf numFmtId="4" fontId="37" fillId="10" borderId="1" xfId="0" applyNumberFormat="1" applyFont="1" applyFill="1" applyBorder="1" applyAlignment="1">
      <alignment horizontal="right" vertical="center"/>
    </xf>
    <xf numFmtId="0" fontId="37" fillId="10" borderId="1" xfId="0" applyFont="1" applyFill="1" applyBorder="1" applyAlignment="1">
      <alignment horizontal="center"/>
    </xf>
    <xf numFmtId="0" fontId="37" fillId="10" borderId="1" xfId="0" applyFont="1" applyFill="1" applyBorder="1" applyAlignment="1">
      <alignment horizontal="right" vertical="top" wrapText="1"/>
    </xf>
    <xf numFmtId="49" fontId="7" fillId="10" borderId="1" xfId="0" applyNumberFormat="1" applyFont="1" applyFill="1" applyBorder="1" applyAlignment="1">
      <alignment horizontal="center" vertical="top" wrapText="1"/>
    </xf>
    <xf numFmtId="0" fontId="7" fillId="10" borderId="1" xfId="0" applyFont="1" applyFill="1" applyBorder="1" applyAlignment="1">
      <alignment horizontal="left" vertical="top" wrapText="1"/>
    </xf>
    <xf numFmtId="0" fontId="7" fillId="10" borderId="1" xfId="0" applyNumberFormat="1" applyFont="1" applyFill="1" applyBorder="1" applyAlignment="1">
      <alignment horizontal="center" vertical="top" wrapText="1"/>
    </xf>
    <xf numFmtId="4" fontId="37" fillId="10" borderId="1" xfId="0" applyNumberFormat="1" applyFont="1" applyFill="1" applyBorder="1" applyAlignment="1">
      <alignment horizontal="right" vertical="top" wrapText="1"/>
    </xf>
    <xf numFmtId="1" fontId="37" fillId="10" borderId="1" xfId="0" applyNumberFormat="1" applyFont="1" applyFill="1" applyBorder="1" applyAlignment="1">
      <alignment horizontal="center" vertical="top" wrapText="1"/>
    </xf>
    <xf numFmtId="49" fontId="37" fillId="10" borderId="1" xfId="0" applyNumberFormat="1" applyFont="1" applyFill="1" applyBorder="1" applyAlignment="1">
      <alignment horizontal="center" vertical="top" wrapText="1"/>
    </xf>
    <xf numFmtId="0" fontId="38" fillId="0" borderId="0" xfId="0" applyFont="1"/>
    <xf numFmtId="0" fontId="0" fillId="0" borderId="3" xfId="0" applyBorder="1" applyAlignment="1">
      <alignment horizontal="left"/>
    </xf>
    <xf numFmtId="0" fontId="0" fillId="0" borderId="14" xfId="0" applyBorder="1" applyAlignment="1">
      <alignment wrapText="1"/>
    </xf>
    <xf numFmtId="0" fontId="39" fillId="11" borderId="42" xfId="0" applyFont="1" applyFill="1" applyBorder="1" applyAlignment="1">
      <alignment horizontal="center" vertical="center"/>
    </xf>
    <xf numFmtId="0" fontId="39" fillId="11" borderId="43" xfId="0" applyFont="1" applyFill="1" applyBorder="1" applyAlignment="1">
      <alignment horizontal="center" vertical="center"/>
    </xf>
    <xf numFmtId="0" fontId="37" fillId="11" borderId="3" xfId="0" applyFont="1" applyFill="1" applyBorder="1" applyAlignment="1">
      <alignment horizontal="center" vertical="center" wrapText="1"/>
    </xf>
    <xf numFmtId="0" fontId="34" fillId="11" borderId="49" xfId="0" applyFont="1" applyFill="1" applyBorder="1" applyAlignment="1">
      <alignment horizontal="center" vertical="center" wrapText="1"/>
    </xf>
    <xf numFmtId="0" fontId="37" fillId="11" borderId="7" xfId="0" applyFont="1" applyFill="1" applyBorder="1" applyAlignment="1">
      <alignment horizontal="center" vertical="center" wrapText="1"/>
    </xf>
    <xf numFmtId="164" fontId="37" fillId="11" borderId="12" xfId="0" applyNumberFormat="1" applyFont="1" applyFill="1" applyBorder="1" applyAlignment="1">
      <alignment horizontal="center" vertical="center" wrapText="1"/>
    </xf>
    <xf numFmtId="0" fontId="35" fillId="9" borderId="1" xfId="0" applyFont="1" applyFill="1" applyBorder="1"/>
    <xf numFmtId="0" fontId="35" fillId="9" borderId="1" xfId="0" applyFont="1" applyFill="1" applyBorder="1" applyAlignment="1">
      <alignment horizontal="center" vertical="top" wrapText="1"/>
    </xf>
    <xf numFmtId="0" fontId="35" fillId="9" borderId="1" xfId="0" applyFont="1" applyFill="1" applyBorder="1" applyAlignment="1">
      <alignment horizontal="left"/>
    </xf>
    <xf numFmtId="0" fontId="35" fillId="9" borderId="1" xfId="0" applyFont="1" applyFill="1" applyBorder="1" applyAlignment="1">
      <alignment wrapText="1"/>
    </xf>
    <xf numFmtId="0" fontId="0" fillId="0" borderId="46" xfId="0" applyBorder="1" applyAlignment="1">
      <alignment wrapText="1"/>
    </xf>
    <xf numFmtId="0" fontId="35" fillId="11" borderId="61" xfId="0" applyFont="1" applyFill="1" applyBorder="1" applyAlignment="1">
      <alignment wrapText="1"/>
    </xf>
    <xf numFmtId="0" fontId="32" fillId="0" borderId="0" xfId="0" applyFont="1"/>
    <xf numFmtId="0" fontId="20" fillId="11" borderId="26" xfId="0" applyFont="1" applyFill="1" applyBorder="1" applyAlignment="1">
      <alignment horizontal="center" vertical="center" wrapText="1"/>
    </xf>
    <xf numFmtId="0" fontId="21" fillId="0" borderId="26" xfId="0" applyFont="1" applyBorder="1" applyAlignment="1">
      <alignment horizontal="center" vertical="center" wrapText="1"/>
    </xf>
    <xf numFmtId="2" fontId="21" fillId="0" borderId="65" xfId="0" applyNumberFormat="1" applyFont="1" applyBorder="1" applyAlignment="1">
      <alignment horizontal="center" vertical="center" wrapText="1"/>
    </xf>
    <xf numFmtId="2" fontId="35" fillId="9" borderId="1" xfId="0" applyNumberFormat="1" applyFont="1" applyFill="1" applyBorder="1"/>
    <xf numFmtId="0" fontId="29" fillId="11" borderId="40" xfId="0" applyFont="1" applyFill="1" applyBorder="1" applyAlignment="1">
      <alignment horizontal="center" vertical="center" wrapText="1"/>
    </xf>
    <xf numFmtId="0" fontId="2" fillId="0" borderId="9" xfId="0" applyFont="1" applyBorder="1"/>
    <xf numFmtId="0" fontId="2" fillId="0" borderId="3" xfId="0" applyFont="1" applyBorder="1"/>
    <xf numFmtId="0" fontId="2" fillId="0" borderId="14" xfId="0" applyFont="1" applyBorder="1"/>
    <xf numFmtId="0" fontId="32" fillId="9" borderId="1" xfId="0" applyFont="1" applyFill="1" applyBorder="1"/>
    <xf numFmtId="0" fontId="40" fillId="9" borderId="1" xfId="0" applyFont="1" applyFill="1" applyBorder="1" applyAlignment="1">
      <alignment horizontal="center" wrapText="1"/>
    </xf>
    <xf numFmtId="0" fontId="32" fillId="9" borderId="1" xfId="0" applyFont="1" applyFill="1" applyBorder="1" applyAlignment="1">
      <alignment horizontal="center" wrapText="1"/>
    </xf>
    <xf numFmtId="0" fontId="36" fillId="11" borderId="36" xfId="0" applyFont="1" applyFill="1" applyBorder="1" applyAlignment="1">
      <alignment horizontal="center" vertical="center" wrapText="1"/>
    </xf>
    <xf numFmtId="0" fontId="36" fillId="11" borderId="40" xfId="0" applyFont="1" applyFill="1" applyBorder="1" applyAlignment="1">
      <alignment vertical="center" wrapText="1"/>
    </xf>
    <xf numFmtId="0" fontId="36" fillId="11" borderId="49" xfId="0" applyFont="1" applyFill="1" applyBorder="1" applyAlignment="1">
      <alignment horizontal="center" vertical="center" wrapText="1"/>
    </xf>
    <xf numFmtId="0" fontId="27" fillId="11" borderId="7" xfId="0" applyFont="1" applyFill="1" applyBorder="1" applyAlignment="1">
      <alignment horizontal="center" vertical="center" wrapText="1"/>
    </xf>
    <xf numFmtId="164" fontId="27" fillId="11" borderId="12" xfId="0" applyNumberFormat="1" applyFont="1" applyFill="1" applyBorder="1" applyAlignment="1">
      <alignment horizontal="center" vertical="center" wrapText="1"/>
    </xf>
    <xf numFmtId="0" fontId="29" fillId="11" borderId="49" xfId="0" applyFont="1" applyFill="1" applyBorder="1" applyAlignment="1">
      <alignment horizontal="center" vertical="center" wrapText="1"/>
    </xf>
    <xf numFmtId="0" fontId="25" fillId="11" borderId="7" xfId="0" applyFont="1" applyFill="1" applyBorder="1" applyAlignment="1">
      <alignment horizontal="center" vertical="center" wrapText="1"/>
    </xf>
    <xf numFmtId="164" fontId="25" fillId="11" borderId="12" xfId="0" applyNumberFormat="1" applyFont="1" applyFill="1" applyBorder="1" applyAlignment="1">
      <alignment horizontal="center" vertical="center" wrapText="1"/>
    </xf>
    <xf numFmtId="2" fontId="28" fillId="0" borderId="0" xfId="0" applyNumberFormat="1" applyFont="1" applyFill="1" applyBorder="1" applyAlignment="1">
      <alignment horizontal="right" vertical="top" wrapText="1"/>
    </xf>
    <xf numFmtId="0" fontId="28" fillId="0" borderId="0" xfId="0" applyFont="1" applyFill="1" applyBorder="1" applyAlignment="1">
      <alignment vertical="top" wrapText="1"/>
    </xf>
    <xf numFmtId="2" fontId="41" fillId="0" borderId="0" xfId="0" applyNumberFormat="1" applyFont="1" applyFill="1" applyBorder="1"/>
    <xf numFmtId="2" fontId="28" fillId="0" borderId="0" xfId="0" applyNumberFormat="1" applyFont="1" applyFill="1" applyBorder="1" applyAlignment="1">
      <alignment horizontal="left" vertical="top" wrapText="1"/>
    </xf>
    <xf numFmtId="2" fontId="28" fillId="0" borderId="0" xfId="0" applyNumberFormat="1" applyFont="1" applyBorder="1" applyAlignment="1">
      <alignment horizontal="right" vertical="top" wrapText="1"/>
    </xf>
    <xf numFmtId="0" fontId="28" fillId="0" borderId="0" xfId="0" applyFont="1" applyBorder="1" applyAlignment="1">
      <alignment vertical="top" wrapText="1"/>
    </xf>
    <xf numFmtId="2" fontId="41" fillId="0" borderId="0" xfId="0" applyNumberFormat="1" applyFont="1" applyBorder="1"/>
    <xf numFmtId="0" fontId="2" fillId="0" borderId="0"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xf>
    <xf numFmtId="0" fontId="42" fillId="0" borderId="0" xfId="0" applyFont="1"/>
    <xf numFmtId="0" fontId="42" fillId="0" borderId="0" xfId="0" applyFont="1" applyBorder="1" applyAlignment="1">
      <alignment vertical="top" wrapText="1"/>
    </xf>
    <xf numFmtId="0" fontId="2" fillId="0" borderId="0" xfId="0" applyFont="1" applyBorder="1" applyAlignment="1">
      <alignment horizontal="center" vertical="top" wrapText="1"/>
    </xf>
    <xf numFmtId="0" fontId="2" fillId="0" borderId="1" xfId="0" applyFont="1" applyBorder="1" applyAlignment="1">
      <alignment horizontal="center" vertical="top" wrapText="1"/>
    </xf>
    <xf numFmtId="0" fontId="42"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center" vertical="top"/>
    </xf>
    <xf numFmtId="0" fontId="2" fillId="0" borderId="0" xfId="0" applyFont="1" applyAlignment="1">
      <alignment vertical="top"/>
    </xf>
    <xf numFmtId="0" fontId="28" fillId="0" borderId="0" xfId="0" applyFont="1" applyFill="1" applyBorder="1" applyAlignment="1">
      <alignment horizontal="left" vertical="top" wrapText="1"/>
    </xf>
    <xf numFmtId="2" fontId="41" fillId="0" borderId="0" xfId="0" applyNumberFormat="1" applyFont="1" applyFill="1" applyBorder="1" applyAlignment="1">
      <alignment horizontal="left"/>
    </xf>
    <xf numFmtId="0" fontId="0" fillId="0" borderId="0" xfId="0" applyFill="1" applyAlignment="1">
      <alignment horizontal="left"/>
    </xf>
    <xf numFmtId="0" fontId="0" fillId="0" borderId="0" xfId="0" applyAlignment="1">
      <alignment horizontal="left"/>
    </xf>
    <xf numFmtId="0" fontId="10" fillId="0" borderId="0" xfId="0" applyFont="1" applyAlignment="1">
      <alignment horizontal="left" vertical="top"/>
    </xf>
    <xf numFmtId="2" fontId="28" fillId="12" borderId="1" xfId="0" applyNumberFormat="1" applyFont="1" applyFill="1" applyBorder="1" applyAlignment="1">
      <alignment vertical="center"/>
    </xf>
    <xf numFmtId="0" fontId="16" fillId="0" borderId="10" xfId="0" applyFont="1" applyFill="1" applyBorder="1" applyAlignment="1">
      <alignment horizontal="center" vertical="top" wrapText="1"/>
    </xf>
    <xf numFmtId="16" fontId="16" fillId="0" borderId="1" xfId="0" applyNumberFormat="1" applyFont="1" applyBorder="1" applyAlignment="1">
      <alignment horizontal="center" vertical="top" wrapText="1"/>
    </xf>
    <xf numFmtId="16" fontId="19" fillId="0" borderId="11" xfId="0" applyNumberFormat="1" applyFont="1" applyBorder="1" applyAlignment="1">
      <alignment horizontal="center"/>
    </xf>
    <xf numFmtId="0" fontId="35" fillId="11" borderId="37" xfId="0" applyFont="1" applyFill="1" applyBorder="1" applyAlignment="1">
      <alignment horizontal="center"/>
    </xf>
    <xf numFmtId="0" fontId="28" fillId="0" borderId="11" xfId="0" applyFont="1" applyBorder="1" applyAlignment="1">
      <alignment horizontal="center" vertical="center" wrapText="1"/>
    </xf>
    <xf numFmtId="0" fontId="28" fillId="0" borderId="7" xfId="0" applyFont="1" applyBorder="1" applyAlignment="1">
      <alignment vertical="center" wrapText="1"/>
    </xf>
    <xf numFmtId="0" fontId="2" fillId="0" borderId="7" xfId="0" applyFont="1" applyBorder="1" applyAlignment="1">
      <alignment vertical="center"/>
    </xf>
    <xf numFmtId="0" fontId="2" fillId="0" borderId="12" xfId="0" applyFont="1" applyBorder="1" applyAlignment="1">
      <alignment vertical="center"/>
    </xf>
    <xf numFmtId="0" fontId="25" fillId="0" borderId="37" xfId="0" applyFont="1" applyBorder="1" applyAlignment="1">
      <alignment horizontal="center" vertical="center" wrapText="1"/>
    </xf>
    <xf numFmtId="0" fontId="28" fillId="0" borderId="66" xfId="0" applyFont="1" applyBorder="1" applyAlignment="1">
      <alignment horizontal="left" vertical="center" wrapText="1"/>
    </xf>
    <xf numFmtId="0" fontId="2" fillId="0" borderId="66" xfId="0" applyFont="1" applyBorder="1" applyAlignment="1">
      <alignment vertical="center"/>
    </xf>
    <xf numFmtId="0" fontId="2" fillId="0" borderId="67" xfId="0" applyFont="1" applyBorder="1" applyAlignment="1">
      <alignment vertical="center"/>
    </xf>
    <xf numFmtId="0" fontId="28"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8" fillId="0" borderId="37" xfId="0" applyFont="1" applyBorder="1" applyAlignment="1">
      <alignment horizontal="center" vertical="center" wrapText="1"/>
    </xf>
    <xf numFmtId="0" fontId="28" fillId="0" borderId="66" xfId="0" applyFont="1" applyBorder="1" applyAlignment="1">
      <alignment horizontal="center" vertical="center" wrapText="1"/>
    </xf>
    <xf numFmtId="0" fontId="29" fillId="0" borderId="42" xfId="0" applyFont="1" applyBorder="1" applyAlignment="1">
      <alignment horizontal="center" wrapText="1"/>
    </xf>
    <xf numFmtId="0" fontId="29" fillId="0" borderId="41" xfId="0" applyFont="1" applyBorder="1" applyAlignment="1">
      <alignment horizontal="center" wrapText="1"/>
    </xf>
    <xf numFmtId="0" fontId="25" fillId="11" borderId="40" xfId="0" applyFont="1" applyFill="1" applyBorder="1" applyAlignment="1">
      <alignment horizontal="center" vertical="center" wrapText="1"/>
    </xf>
    <xf numFmtId="164" fontId="25" fillId="11" borderId="41" xfId="0" applyNumberFormat="1" applyFont="1" applyFill="1" applyBorder="1" applyAlignment="1">
      <alignment horizontal="center" vertical="center" wrapText="1"/>
    </xf>
    <xf numFmtId="0" fontId="29" fillId="11" borderId="68"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64" fontId="25" fillId="0" borderId="1" xfId="0" applyNumberFormat="1" applyFont="1" applyFill="1" applyBorder="1" applyAlignment="1">
      <alignment horizontal="center" vertical="center" wrapText="1"/>
    </xf>
    <xf numFmtId="0" fontId="2" fillId="0" borderId="0" xfId="0" applyFont="1" applyAlignment="1">
      <alignment horizontal="left"/>
    </xf>
    <xf numFmtId="0" fontId="0" fillId="0" borderId="2" xfId="0" applyBorder="1" applyAlignment="1">
      <alignment horizontal="center" vertical="center"/>
    </xf>
    <xf numFmtId="0" fontId="0" fillId="0" borderId="21" xfId="0" applyBorder="1" applyAlignment="1">
      <alignment horizontal="center" vertical="center"/>
    </xf>
    <xf numFmtId="0" fontId="48" fillId="0" borderId="1" xfId="0" applyFont="1" applyBorder="1" applyAlignment="1">
      <alignment horizontal="center" vertical="center"/>
    </xf>
    <xf numFmtId="0" fontId="48" fillId="0" borderId="8" xfId="0" applyFont="1" applyBorder="1" applyAlignment="1">
      <alignment horizontal="center" vertical="center"/>
    </xf>
    <xf numFmtId="0" fontId="0" fillId="0" borderId="58" xfId="0" applyBorder="1" applyAlignment="1">
      <alignment horizontal="center" vertical="center"/>
    </xf>
    <xf numFmtId="2" fontId="0" fillId="0" borderId="13" xfId="0" applyNumberFormat="1" applyBorder="1"/>
    <xf numFmtId="2" fontId="32" fillId="9" borderId="8" xfId="0" applyNumberFormat="1" applyFont="1" applyFill="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top" wrapText="1"/>
    </xf>
    <xf numFmtId="0" fontId="2" fillId="0" borderId="19"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Border="1" applyAlignment="1">
      <alignment horizontal="left" vertical="top" wrapText="1"/>
    </xf>
    <xf numFmtId="0" fontId="9" fillId="13" borderId="1" xfId="0" applyFont="1" applyFill="1" applyBorder="1" applyAlignment="1">
      <alignment horizontal="center" vertical="top" wrapText="1"/>
    </xf>
    <xf numFmtId="0" fontId="10" fillId="0" borderId="0" xfId="0" applyFont="1" applyAlignment="1"/>
    <xf numFmtId="0" fontId="49" fillId="0" borderId="0" xfId="0" applyFont="1" applyAlignment="1"/>
    <xf numFmtId="2" fontId="32" fillId="9" borderId="1" xfId="0" applyNumberFormat="1" applyFont="1" applyFill="1" applyBorder="1"/>
    <xf numFmtId="0" fontId="12" fillId="3" borderId="19" xfId="0" applyFont="1" applyFill="1" applyBorder="1" applyAlignment="1">
      <alignment horizontal="center" vertical="center" wrapText="1"/>
    </xf>
    <xf numFmtId="0" fontId="2" fillId="0" borderId="19" xfId="0" applyFont="1" applyBorder="1" applyAlignment="1">
      <alignment horizontal="left" vertical="top" wrapText="1"/>
    </xf>
    <xf numFmtId="0" fontId="2" fillId="0" borderId="24" xfId="0" applyFont="1" applyBorder="1" applyAlignment="1">
      <alignment horizontal="center" vertical="top" wrapText="1"/>
    </xf>
    <xf numFmtId="0" fontId="2" fillId="0" borderId="16" xfId="0" applyFont="1" applyBorder="1" applyAlignment="1">
      <alignment horizontal="center" vertical="top" wrapText="1"/>
    </xf>
    <xf numFmtId="0" fontId="2" fillId="0" borderId="58" xfId="0" applyFont="1" applyBorder="1" applyAlignment="1">
      <alignment horizontal="center" vertical="top" wrapText="1"/>
    </xf>
    <xf numFmtId="0" fontId="2" fillId="0" borderId="16" xfId="0" applyFont="1" applyBorder="1" applyAlignment="1">
      <alignment horizontal="left" vertical="top" wrapText="1"/>
    </xf>
    <xf numFmtId="2" fontId="2" fillId="0" borderId="30" xfId="0" applyNumberFormat="1" applyFont="1" applyBorder="1"/>
    <xf numFmtId="2" fontId="2" fillId="0" borderId="5" xfId="0" applyNumberFormat="1" applyFont="1" applyBorder="1"/>
    <xf numFmtId="2" fontId="2" fillId="0" borderId="9" xfId="0" applyNumberFormat="1" applyFont="1" applyBorder="1"/>
    <xf numFmtId="0" fontId="2" fillId="0" borderId="31" xfId="0" applyFont="1" applyBorder="1" applyAlignment="1">
      <alignment horizontal="center"/>
    </xf>
    <xf numFmtId="0" fontId="2" fillId="0" borderId="3" xfId="0" applyFont="1" applyBorder="1" applyAlignment="1">
      <alignment horizontal="center"/>
    </xf>
    <xf numFmtId="2" fontId="2" fillId="0" borderId="32" xfId="0" applyNumberFormat="1" applyFont="1" applyBorder="1"/>
    <xf numFmtId="2" fontId="2" fillId="0" borderId="4" xfId="0" applyNumberFormat="1" applyFont="1" applyBorder="1"/>
    <xf numFmtId="0" fontId="12" fillId="3" borderId="6"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center"/>
    </xf>
    <xf numFmtId="0" fontId="12" fillId="3" borderId="6"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50"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xf numFmtId="0" fontId="45" fillId="0" borderId="0" xfId="0" applyFont="1" applyAlignment="1">
      <alignment horizontal="left" vertical="center" wrapText="1"/>
    </xf>
    <xf numFmtId="0" fontId="32" fillId="0" borderId="0" xfId="0" applyFont="1" applyAlignment="1">
      <alignment horizontal="left"/>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Border="1" applyAlignment="1">
      <alignment horizontal="left" vertical="top" wrapText="1"/>
    </xf>
    <xf numFmtId="0" fontId="2" fillId="0" borderId="6" xfId="0" applyFont="1" applyBorder="1" applyAlignment="1">
      <alignment horizontal="center" vertical="top" wrapText="1"/>
    </xf>
    <xf numFmtId="0" fontId="2" fillId="0" borderId="19" xfId="0" applyFont="1" applyBorder="1" applyAlignment="1">
      <alignment horizontal="center" vertical="top" wrapText="1"/>
    </xf>
    <xf numFmtId="0" fontId="2" fillId="0" borderId="2" xfId="0" applyFont="1" applyBorder="1" applyAlignment="1">
      <alignment horizontal="center" vertical="top" wrapText="1"/>
    </xf>
    <xf numFmtId="0" fontId="42" fillId="0" borderId="0" xfId="0" applyFont="1" applyBorder="1" applyAlignment="1">
      <alignment horizontal="left" vertical="top" wrapText="1"/>
    </xf>
    <xf numFmtId="0" fontId="2" fillId="0" borderId="3" xfId="0" applyFont="1" applyBorder="1" applyAlignment="1">
      <alignment horizontal="center" vertical="top" wrapText="1"/>
    </xf>
    <xf numFmtId="0" fontId="2" fillId="0" borderId="6" xfId="0" applyFont="1" applyBorder="1" applyAlignment="1">
      <alignment horizontal="left" vertical="top" wrapText="1"/>
    </xf>
    <xf numFmtId="0" fontId="2" fillId="0" borderId="19"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2" fontId="28" fillId="0" borderId="0" xfId="0" applyNumberFormat="1" applyFont="1" applyFill="1" applyBorder="1" applyAlignment="1">
      <alignment horizontal="left" vertical="top" wrapText="1"/>
    </xf>
    <xf numFmtId="0" fontId="28" fillId="12" borderId="1" xfId="0" applyFont="1" applyFill="1" applyBorder="1" applyAlignment="1">
      <alignment horizontal="right" vertical="center" wrapText="1"/>
    </xf>
    <xf numFmtId="0" fontId="32" fillId="0" borderId="0" xfId="0" applyFont="1" applyFill="1" applyAlignment="1">
      <alignment horizontal="left" vertical="top" wrapText="1"/>
    </xf>
    <xf numFmtId="0" fontId="2" fillId="0" borderId="1" xfId="0" applyFont="1" applyBorder="1" applyAlignment="1">
      <alignment horizontal="center"/>
    </xf>
    <xf numFmtId="0" fontId="2" fillId="0" borderId="6" xfId="0" applyFont="1" applyBorder="1" applyAlignment="1">
      <alignment horizontal="center"/>
    </xf>
    <xf numFmtId="0" fontId="2" fillId="0" borderId="19" xfId="0" applyFont="1" applyBorder="1" applyAlignment="1">
      <alignment horizontal="center"/>
    </xf>
    <xf numFmtId="0" fontId="2" fillId="0" borderId="2" xfId="0" applyFont="1" applyBorder="1" applyAlignment="1">
      <alignment horizontal="center"/>
    </xf>
    <xf numFmtId="2" fontId="28" fillId="0" borderId="0" xfId="0" applyNumberFormat="1" applyFont="1" applyBorder="1" applyAlignment="1">
      <alignment horizontal="left" vertical="top" wrapText="1"/>
    </xf>
    <xf numFmtId="0" fontId="2" fillId="0" borderId="0" xfId="0" applyFont="1" applyAlignment="1">
      <alignment horizontal="left"/>
    </xf>
    <xf numFmtId="0" fontId="2" fillId="0" borderId="1" xfId="0" applyFont="1" applyBorder="1" applyAlignment="1">
      <alignment horizontal="left" vertical="center"/>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xf>
    <xf numFmtId="0" fontId="31" fillId="0" borderId="0" xfId="0" applyFont="1" applyAlignment="1">
      <alignment horizontal="center" vertical="center"/>
    </xf>
    <xf numFmtId="0" fontId="31" fillId="0" borderId="0" xfId="0" applyFont="1" applyAlignment="1">
      <alignment horizontal="center" vertical="center" wrapText="1"/>
    </xf>
    <xf numFmtId="0" fontId="2" fillId="0" borderId="6" xfId="0" applyFont="1" applyBorder="1" applyAlignment="1">
      <alignment horizontal="left" vertical="center"/>
    </xf>
    <xf numFmtId="0" fontId="2" fillId="0" borderId="19" xfId="0" applyFont="1" applyBorder="1" applyAlignment="1">
      <alignment horizontal="left" vertical="center"/>
    </xf>
    <xf numFmtId="0" fontId="5" fillId="0" borderId="6" xfId="0" applyFont="1" applyBorder="1" applyAlignment="1">
      <alignment horizontal="center" vertical="top" wrapText="1"/>
    </xf>
    <xf numFmtId="0" fontId="5" fillId="0" borderId="19" xfId="0" applyFont="1" applyBorder="1" applyAlignment="1">
      <alignment horizontal="center" vertical="top" wrapText="1"/>
    </xf>
    <xf numFmtId="0" fontId="46" fillId="0" borderId="19" xfId="0" applyFont="1" applyBorder="1" applyAlignment="1">
      <alignment horizontal="center" vertical="top" wrapText="1"/>
    </xf>
    <xf numFmtId="0" fontId="46" fillId="0" borderId="2" xfId="0" applyFont="1" applyBorder="1" applyAlignment="1">
      <alignment horizontal="center" vertical="top" wrapText="1"/>
    </xf>
    <xf numFmtId="0" fontId="32" fillId="0" borderId="0" xfId="0" applyFont="1" applyAlignment="1">
      <alignment horizontal="center"/>
    </xf>
    <xf numFmtId="49" fontId="37" fillId="10" borderId="6" xfId="0" applyNumberFormat="1" applyFont="1" applyFill="1" applyBorder="1" applyAlignment="1">
      <alignment horizontal="right" vertical="top" wrapText="1"/>
    </xf>
    <xf numFmtId="49" fontId="37" fillId="10" borderId="19" xfId="0" applyNumberFormat="1" applyFont="1" applyFill="1" applyBorder="1" applyAlignment="1">
      <alignment horizontal="right" vertical="top" wrapText="1"/>
    </xf>
    <xf numFmtId="49" fontId="37" fillId="10" borderId="2" xfId="0" applyNumberFormat="1" applyFont="1" applyFill="1" applyBorder="1" applyAlignment="1">
      <alignment horizontal="right" vertical="top" wrapText="1"/>
    </xf>
    <xf numFmtId="0" fontId="19" fillId="0" borderId="36" xfId="0" applyFont="1" applyBorder="1" applyAlignment="1">
      <alignment horizontal="center" vertical="top" wrapText="1"/>
    </xf>
    <xf numFmtId="0" fontId="19" fillId="0" borderId="15" xfId="0" applyFont="1" applyBorder="1" applyAlignment="1">
      <alignment horizontal="center" vertical="top" wrapText="1"/>
    </xf>
    <xf numFmtId="0" fontId="19" fillId="0" borderId="37" xfId="0" applyFont="1" applyBorder="1" applyAlignment="1">
      <alignment horizontal="center" vertical="top" wrapText="1"/>
    </xf>
    <xf numFmtId="0" fontId="35" fillId="9" borderId="1" xfId="0" applyFont="1" applyFill="1" applyBorder="1" applyAlignment="1">
      <alignment horizontal="right" vertical="top" wrapText="1"/>
    </xf>
    <xf numFmtId="0" fontId="19" fillId="0" borderId="0" xfId="0" applyFont="1" applyAlignment="1">
      <alignment horizontal="center"/>
    </xf>
    <xf numFmtId="0" fontId="0" fillId="0" borderId="36" xfId="0" applyBorder="1" applyAlignment="1">
      <alignment horizontal="center" vertical="top" wrapText="1"/>
    </xf>
    <xf numFmtId="0" fontId="0" fillId="0" borderId="15" xfId="0" applyBorder="1" applyAlignment="1">
      <alignment horizontal="center" vertical="top" wrapText="1"/>
    </xf>
    <xf numFmtId="0" fontId="0" fillId="0" borderId="37" xfId="0" applyBorder="1" applyAlignment="1">
      <alignment horizontal="center" vertical="top" wrapText="1"/>
    </xf>
    <xf numFmtId="0" fontId="35" fillId="9" borderId="6" xfId="0" applyFont="1" applyFill="1" applyBorder="1" applyAlignment="1">
      <alignment horizontal="right"/>
    </xf>
    <xf numFmtId="0" fontId="35" fillId="9" borderId="2" xfId="0" applyFont="1" applyFill="1" applyBorder="1" applyAlignment="1">
      <alignment horizontal="right"/>
    </xf>
    <xf numFmtId="0" fontId="27" fillId="0" borderId="47"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35" fillId="11" borderId="61" xfId="0" applyFont="1" applyFill="1" applyBorder="1" applyAlignment="1">
      <alignment horizontal="center"/>
    </xf>
    <xf numFmtId="0" fontId="35" fillId="11" borderId="62" xfId="0" applyFont="1" applyFill="1" applyBorder="1" applyAlignment="1">
      <alignment horizontal="center"/>
    </xf>
    <xf numFmtId="0" fontId="35" fillId="11" borderId="60" xfId="0" applyFont="1" applyFill="1" applyBorder="1" applyAlignment="1">
      <alignment horizontal="center"/>
    </xf>
    <xf numFmtId="0" fontId="35" fillId="9" borderId="19" xfId="0" applyFont="1" applyFill="1" applyBorder="1" applyAlignment="1">
      <alignment horizontal="right"/>
    </xf>
    <xf numFmtId="0" fontId="20" fillId="0" borderId="52"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20" xfId="0" applyFont="1" applyBorder="1" applyAlignment="1">
      <alignment horizontal="center" vertical="center" wrapText="1"/>
    </xf>
    <xf numFmtId="0" fontId="22" fillId="0" borderId="26" xfId="0" applyFont="1" applyBorder="1" applyAlignment="1">
      <alignment horizontal="left" vertical="center" wrapText="1"/>
    </xf>
    <xf numFmtId="0" fontId="20" fillId="11" borderId="63" xfId="0" applyFont="1" applyFill="1" applyBorder="1" applyAlignment="1">
      <alignment horizontal="center" vertical="center" wrapText="1"/>
    </xf>
    <xf numFmtId="0" fontId="20" fillId="11" borderId="64" xfId="0" applyFont="1" applyFill="1" applyBorder="1" applyAlignment="1">
      <alignment horizontal="center" vertical="center" wrapText="1"/>
    </xf>
    <xf numFmtId="0" fontId="22" fillId="0" borderId="50" xfId="0" applyFont="1" applyBorder="1" applyAlignment="1">
      <alignment horizontal="left" vertical="center" wrapText="1"/>
    </xf>
    <xf numFmtId="0" fontId="23" fillId="0" borderId="27" xfId="0" applyFont="1" applyBorder="1" applyAlignment="1">
      <alignment horizontal="left" vertical="center" wrapText="1"/>
    </xf>
    <xf numFmtId="0" fontId="22" fillId="0" borderId="27" xfId="0" applyFont="1" applyBorder="1" applyAlignment="1">
      <alignment horizontal="left" vertical="center" wrapText="1"/>
    </xf>
    <xf numFmtId="0" fontId="20" fillId="0" borderId="53" xfId="0" applyFont="1" applyBorder="1" applyAlignment="1">
      <alignment horizontal="center" vertical="center" wrapText="1"/>
    </xf>
    <xf numFmtId="0" fontId="40" fillId="9" borderId="1" xfId="0" applyFont="1" applyFill="1" applyBorder="1" applyAlignment="1">
      <alignment horizontal="right" wrapText="1"/>
    </xf>
    <xf numFmtId="0" fontId="32" fillId="9" borderId="6" xfId="0" applyFont="1" applyFill="1" applyBorder="1" applyAlignment="1">
      <alignment horizontal="right"/>
    </xf>
    <xf numFmtId="0" fontId="32" fillId="9" borderId="2" xfId="0" applyFont="1" applyFill="1" applyBorder="1" applyAlignment="1">
      <alignment horizontal="right"/>
    </xf>
    <xf numFmtId="0" fontId="2" fillId="0" borderId="61" xfId="0" applyFont="1" applyBorder="1" applyAlignment="1">
      <alignment horizontal="center"/>
    </xf>
    <xf numFmtId="0" fontId="2" fillId="0" borderId="62" xfId="0" applyFont="1" applyBorder="1" applyAlignment="1">
      <alignment horizontal="center"/>
    </xf>
    <xf numFmtId="0" fontId="2" fillId="0" borderId="60"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20" xfId="0" applyFont="1" applyBorder="1" applyAlignment="1">
      <alignment horizontal="center"/>
    </xf>
    <xf numFmtId="0" fontId="29" fillId="0" borderId="29"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4" xfId="0" applyFont="1" applyBorder="1" applyAlignment="1">
      <alignment horizontal="center" vertical="center" wrapText="1"/>
    </xf>
    <xf numFmtId="0" fontId="2" fillId="4" borderId="1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color rgb="FFFF9966"/>
      <color rgb="FFFFCCFF"/>
      <color rgb="FF99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353121</xdr:colOff>
      <xdr:row>4</xdr:row>
      <xdr:rowOff>168197</xdr:rowOff>
    </xdr:from>
    <xdr:to>
      <xdr:col>9</xdr:col>
      <xdr:colOff>37867</xdr:colOff>
      <xdr:row>7</xdr:row>
      <xdr:rowOff>177722</xdr:rowOff>
    </xdr:to>
    <xdr:pic>
      <xdr:nvPicPr>
        <xdr:cNvPr id="2" name="Picture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9005" y="1178776"/>
          <a:ext cx="1903374" cy="56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13</xdr:col>
          <xdr:colOff>361950</xdr:colOff>
          <xdr:row>7</xdr:row>
          <xdr:rowOff>171450</xdr:rowOff>
        </xdr:from>
        <xdr:to>
          <xdr:col>14</xdr:col>
          <xdr:colOff>504825</xdr:colOff>
          <xdr:row>11</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getingeonline.com/SIS/part-overview/31074?c4SystemId=-1&amp;parentId=96440&amp;modelId=67370" TargetMode="External"/><Relationship Id="rId2" Type="http://schemas.openxmlformats.org/officeDocument/2006/relationships/hyperlink" Target="https://getingeonline.com/SIS/part-overview/31176?c4SystemId=-1&amp;parentId=96440&amp;modelId=67370" TargetMode="External"/><Relationship Id="rId1" Type="http://schemas.openxmlformats.org/officeDocument/2006/relationships/hyperlink" Target="https://getingeonline.com/SIS/part-overview/26535?c4SystemId=-1&amp;parentId=68610&amp;modelId=68411" TargetMode="External"/><Relationship Id="rId5" Type="http://schemas.openxmlformats.org/officeDocument/2006/relationships/printerSettings" Target="../printerSettings/printerSettings2.bin"/><Relationship Id="rId4" Type="http://schemas.openxmlformats.org/officeDocument/2006/relationships/hyperlink" Target="https://getingeonline.com/SIS/part-overview/31119?c4SystemId=-1&amp;parentId=96440&amp;modelId=6737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67"/>
  <sheetViews>
    <sheetView tabSelected="1" view="pageBreakPreview" topLeftCell="A240" zoomScale="60" zoomScaleNormal="82" workbookViewId="0">
      <selection activeCell="Q252" sqref="Q252"/>
    </sheetView>
  </sheetViews>
  <sheetFormatPr defaultRowHeight="15" x14ac:dyDescent="0.25"/>
  <cols>
    <col min="1" max="1" width="5.42578125" customWidth="1"/>
    <col min="2" max="2" width="4.85546875" customWidth="1"/>
    <col min="3" max="3" width="13.85546875" style="6" customWidth="1"/>
    <col min="4" max="4" width="9.140625" style="6"/>
    <col min="5" max="5" width="9.42578125" style="6" customWidth="1"/>
    <col min="6" max="6" width="10.140625" customWidth="1"/>
    <col min="7" max="7" width="6" style="6" customWidth="1"/>
    <col min="8" max="8" width="11" customWidth="1"/>
    <col min="9" max="9" width="6.28515625" style="6" customWidth="1"/>
    <col min="10" max="10" width="8.42578125" style="6" customWidth="1"/>
    <col min="11" max="11" width="8.7109375" style="6" customWidth="1"/>
    <col min="12" max="12" width="9.7109375" customWidth="1"/>
    <col min="13" max="13" width="9" customWidth="1"/>
    <col min="14" max="14" width="10.140625" customWidth="1"/>
    <col min="15" max="15" width="10.28515625" customWidth="1"/>
    <col min="16" max="16" width="11.28515625" style="67" customWidth="1"/>
    <col min="17" max="17" width="10" customWidth="1"/>
    <col min="18" max="18" width="14" style="51" customWidth="1"/>
    <col min="19" max="19" width="12.28515625" customWidth="1"/>
  </cols>
  <sheetData>
    <row r="1" spans="1:20" ht="15" customHeight="1" x14ac:dyDescent="0.25">
      <c r="C1" s="168"/>
      <c r="D1" s="168"/>
      <c r="E1" s="8"/>
      <c r="F1" s="8"/>
      <c r="G1" s="8"/>
      <c r="H1" s="170"/>
      <c r="I1" s="170"/>
      <c r="J1" s="170"/>
      <c r="K1" s="170"/>
      <c r="L1" s="170"/>
      <c r="M1" s="170"/>
      <c r="N1" s="432" t="s">
        <v>1070</v>
      </c>
      <c r="O1" s="432"/>
      <c r="P1" s="432"/>
      <c r="Q1" s="432"/>
      <c r="R1" s="432"/>
    </row>
    <row r="2" spans="1:20" ht="35.25" customHeight="1" x14ac:dyDescent="0.25">
      <c r="C2" s="168"/>
      <c r="D2" s="168"/>
      <c r="E2" s="8"/>
      <c r="F2" s="8"/>
      <c r="G2" s="8"/>
      <c r="H2" s="432"/>
      <c r="I2" s="432"/>
      <c r="J2" s="432"/>
      <c r="K2" s="432"/>
      <c r="L2" s="432"/>
      <c r="M2" s="432"/>
      <c r="N2" s="433" t="s">
        <v>1071</v>
      </c>
      <c r="O2" s="433"/>
      <c r="P2" s="433"/>
      <c r="Q2" s="433"/>
      <c r="R2" s="433"/>
    </row>
    <row r="3" spans="1:20" ht="15" customHeight="1" x14ac:dyDescent="0.25">
      <c r="C3" s="168"/>
      <c r="D3" s="168"/>
      <c r="E3" s="8"/>
      <c r="F3" s="8"/>
      <c r="G3" s="8"/>
      <c r="H3" s="169"/>
      <c r="I3" s="169"/>
      <c r="J3" s="169"/>
      <c r="K3" s="169"/>
      <c r="L3" s="169"/>
      <c r="M3" s="169"/>
      <c r="N3" s="427" t="s">
        <v>1023</v>
      </c>
      <c r="O3" s="427"/>
      <c r="P3" s="427"/>
      <c r="Q3" s="427"/>
      <c r="R3" s="427"/>
    </row>
    <row r="4" spans="1:20" ht="15" customHeight="1" x14ac:dyDescent="0.25">
      <c r="C4" s="363"/>
      <c r="D4" s="363"/>
      <c r="E4" s="8"/>
      <c r="F4" s="8"/>
      <c r="G4" s="8"/>
      <c r="H4" s="169"/>
      <c r="I4" s="169"/>
      <c r="J4" s="169"/>
      <c r="K4" s="169"/>
      <c r="L4" s="169"/>
      <c r="M4" s="169"/>
      <c r="N4" s="363"/>
      <c r="O4" s="363"/>
      <c r="P4" s="363"/>
      <c r="Q4" s="363"/>
      <c r="R4" s="363"/>
    </row>
    <row r="5" spans="1:20" ht="15" customHeight="1" x14ac:dyDescent="0.25">
      <c r="C5" s="363"/>
      <c r="D5" s="363"/>
      <c r="E5" s="8"/>
      <c r="F5" s="8"/>
      <c r="G5" s="8"/>
      <c r="H5" s="169"/>
      <c r="I5" s="169"/>
      <c r="J5" s="169"/>
      <c r="K5" s="169"/>
      <c r="L5" s="169"/>
      <c r="M5" s="169"/>
      <c r="N5" s="363"/>
      <c r="O5" s="363"/>
      <c r="P5" s="363"/>
      <c r="Q5" s="363"/>
      <c r="R5" s="363"/>
    </row>
    <row r="6" spans="1:20" ht="15" customHeight="1" x14ac:dyDescent="0.25">
      <c r="C6"/>
      <c r="D6"/>
      <c r="E6"/>
      <c r="G6"/>
      <c r="I6"/>
      <c r="J6"/>
      <c r="K6"/>
      <c r="O6" s="363"/>
      <c r="P6" s="363"/>
      <c r="Q6" s="363"/>
      <c r="R6" s="363"/>
    </row>
    <row r="7" spans="1:20" ht="15" customHeight="1" x14ac:dyDescent="0.25">
      <c r="C7"/>
      <c r="D7"/>
      <c r="E7"/>
      <c r="G7"/>
      <c r="I7"/>
      <c r="J7"/>
      <c r="K7"/>
      <c r="O7" s="363"/>
      <c r="P7" s="363"/>
      <c r="Q7" s="363"/>
      <c r="R7" s="363"/>
    </row>
    <row r="8" spans="1:20" ht="15" customHeight="1" x14ac:dyDescent="0.25">
      <c r="C8"/>
      <c r="D8"/>
      <c r="E8"/>
      <c r="G8"/>
      <c r="I8"/>
      <c r="J8"/>
      <c r="K8"/>
      <c r="O8" s="363"/>
      <c r="P8" s="363"/>
      <c r="Q8" s="363"/>
      <c r="R8" s="363"/>
    </row>
    <row r="9" spans="1:20" ht="15" customHeight="1" x14ac:dyDescent="0.25">
      <c r="C9"/>
      <c r="D9"/>
      <c r="E9"/>
      <c r="G9"/>
      <c r="I9"/>
      <c r="J9"/>
      <c r="K9"/>
      <c r="O9" s="363"/>
      <c r="P9" s="363"/>
      <c r="Q9" s="363"/>
      <c r="R9" s="363"/>
    </row>
    <row r="10" spans="1:20" ht="15" customHeight="1" x14ac:dyDescent="0.25">
      <c r="A10" s="378" t="s">
        <v>1241</v>
      </c>
      <c r="B10" s="378"/>
      <c r="C10" s="378"/>
      <c r="D10" s="378"/>
      <c r="E10" s="378"/>
      <c r="F10" s="378"/>
      <c r="G10" s="378"/>
      <c r="H10" s="378"/>
      <c r="I10" s="378"/>
      <c r="J10" s="378"/>
      <c r="K10" s="378"/>
      <c r="L10" s="55"/>
      <c r="M10" s="55"/>
      <c r="N10" s="55"/>
      <c r="O10" s="363"/>
      <c r="P10" s="363"/>
      <c r="Q10" s="363"/>
      <c r="R10" s="363"/>
    </row>
    <row r="11" spans="1:20" ht="15" customHeight="1" x14ac:dyDescent="0.25">
      <c r="A11" s="378" t="s">
        <v>1242</v>
      </c>
      <c r="B11" s="378"/>
      <c r="C11" s="378"/>
      <c r="D11" s="378"/>
      <c r="E11" s="378"/>
      <c r="F11" s="378"/>
      <c r="G11" s="378"/>
      <c r="H11" s="378"/>
      <c r="I11" s="378"/>
      <c r="J11" s="378"/>
      <c r="K11" s="378"/>
      <c r="L11" s="55"/>
      <c r="M11" s="55"/>
      <c r="N11" s="55"/>
      <c r="O11" s="363"/>
      <c r="P11" s="363"/>
      <c r="Q11" s="363"/>
      <c r="R11" s="363"/>
    </row>
    <row r="12" spans="1:20" ht="15" customHeight="1" x14ac:dyDescent="0.25">
      <c r="A12" s="379" t="s">
        <v>1243</v>
      </c>
      <c r="B12" s="379"/>
      <c r="C12" s="379"/>
      <c r="D12" s="379"/>
      <c r="E12" s="379"/>
      <c r="F12" s="379"/>
      <c r="G12" s="379"/>
      <c r="H12" s="379"/>
      <c r="I12" s="379"/>
      <c r="J12" s="379"/>
      <c r="K12" s="379"/>
      <c r="L12" s="55"/>
      <c r="M12" s="55"/>
      <c r="N12" s="55"/>
      <c r="O12" s="363"/>
      <c r="P12" s="363"/>
      <c r="Q12" s="363"/>
      <c r="R12" s="363"/>
    </row>
    <row r="13" spans="1:20" ht="15" customHeight="1" x14ac:dyDescent="0.25">
      <c r="C13"/>
      <c r="D13"/>
      <c r="E13"/>
      <c r="G13"/>
      <c r="I13"/>
      <c r="J13"/>
      <c r="K13"/>
      <c r="O13" s="363"/>
      <c r="P13" s="363"/>
      <c r="Q13" s="363"/>
      <c r="R13" s="363"/>
    </row>
    <row r="14" spans="1:20" ht="15" customHeight="1" x14ac:dyDescent="0.25">
      <c r="C14" s="434" t="s">
        <v>1019</v>
      </c>
      <c r="D14" s="434"/>
      <c r="E14" s="434"/>
      <c r="F14" s="434"/>
      <c r="G14" s="434"/>
      <c r="H14" s="434"/>
      <c r="I14" s="434"/>
      <c r="J14" s="434"/>
      <c r="K14" s="434"/>
      <c r="L14" s="434"/>
      <c r="M14" s="434"/>
      <c r="N14" s="434"/>
      <c r="O14" s="434"/>
    </row>
    <row r="15" spans="1:20" ht="15" customHeight="1" x14ac:dyDescent="0.25">
      <c r="C15" s="168"/>
      <c r="D15" s="168"/>
      <c r="E15" s="8"/>
      <c r="F15" s="8"/>
      <c r="G15" s="8"/>
      <c r="H15" s="8"/>
      <c r="I15" s="8"/>
      <c r="J15" s="2"/>
      <c r="K15" s="2"/>
      <c r="L15" s="2"/>
      <c r="M15" s="171"/>
      <c r="N15" s="171"/>
      <c r="O15" s="171"/>
    </row>
    <row r="16" spans="1:20" ht="15" customHeight="1" x14ac:dyDescent="0.25">
      <c r="C16" s="168"/>
      <c r="D16" s="168"/>
      <c r="E16" s="8"/>
      <c r="F16" s="8"/>
      <c r="G16" s="8"/>
      <c r="H16" s="8"/>
      <c r="I16" s="8"/>
      <c r="J16" s="2"/>
      <c r="K16" s="2"/>
      <c r="L16" s="2"/>
      <c r="M16" s="171"/>
      <c r="N16" s="171"/>
      <c r="O16" s="171"/>
      <c r="T16" s="260"/>
    </row>
    <row r="17" spans="1:18" ht="18" customHeight="1" x14ac:dyDescent="0.25">
      <c r="A17" s="436" t="s">
        <v>1024</v>
      </c>
      <c r="B17" s="436"/>
      <c r="C17" s="436"/>
      <c r="D17" s="436"/>
      <c r="E17" s="436"/>
      <c r="F17" s="436"/>
      <c r="G17" s="436"/>
      <c r="H17" s="436"/>
      <c r="I17" s="436"/>
      <c r="J17" s="436"/>
      <c r="K17" s="436"/>
      <c r="L17" s="436"/>
      <c r="M17" s="436"/>
      <c r="N17" s="436"/>
      <c r="O17" s="436"/>
      <c r="P17" s="436"/>
      <c r="Q17" s="436"/>
      <c r="R17" s="436"/>
    </row>
    <row r="18" spans="1:18" ht="48" customHeight="1" x14ac:dyDescent="0.25">
      <c r="A18" s="437" t="s">
        <v>1069</v>
      </c>
      <c r="B18" s="437"/>
      <c r="C18" s="437"/>
      <c r="D18" s="437"/>
      <c r="E18" s="437"/>
      <c r="F18" s="437"/>
      <c r="G18" s="437"/>
      <c r="H18" s="437"/>
      <c r="I18" s="437"/>
      <c r="J18" s="437"/>
      <c r="K18" s="437"/>
      <c r="L18" s="437"/>
      <c r="M18" s="437"/>
      <c r="N18" s="437"/>
      <c r="O18" s="437"/>
      <c r="P18" s="437"/>
      <c r="Q18" s="437"/>
      <c r="R18" s="437"/>
    </row>
    <row r="19" spans="1:18" x14ac:dyDescent="0.25">
      <c r="A19" s="435" t="s">
        <v>1259</v>
      </c>
      <c r="B19" s="435"/>
      <c r="C19" s="435"/>
      <c r="D19" s="435"/>
      <c r="E19" s="435"/>
      <c r="F19" s="435"/>
      <c r="G19" s="435"/>
      <c r="H19" s="435"/>
      <c r="I19" s="435"/>
      <c r="J19" s="435"/>
      <c r="K19" s="435"/>
      <c r="L19" s="435"/>
      <c r="M19" s="435"/>
      <c r="N19" s="435"/>
      <c r="O19" s="435"/>
      <c r="P19" s="435"/>
      <c r="Q19" s="435"/>
      <c r="R19" s="435"/>
    </row>
    <row r="20" spans="1:18" x14ac:dyDescent="0.25">
      <c r="A20" s="435" t="s">
        <v>1025</v>
      </c>
      <c r="B20" s="435"/>
      <c r="C20" s="435"/>
      <c r="D20" s="435"/>
      <c r="E20" s="435"/>
      <c r="F20" s="435"/>
      <c r="G20" s="435"/>
      <c r="H20" s="435"/>
      <c r="I20" s="435"/>
      <c r="J20" s="435"/>
      <c r="K20" s="435"/>
      <c r="L20" s="435"/>
      <c r="M20" s="435"/>
      <c r="N20" s="435"/>
      <c r="O20" s="435"/>
      <c r="P20" s="435"/>
      <c r="Q20" s="435"/>
      <c r="R20" s="435"/>
    </row>
    <row r="21" spans="1:18" x14ac:dyDescent="0.25">
      <c r="C21" s="168"/>
      <c r="D21" s="168"/>
      <c r="E21" s="8"/>
      <c r="F21" s="8"/>
      <c r="G21" s="435"/>
      <c r="H21" s="435"/>
      <c r="I21" s="435"/>
      <c r="J21" s="168"/>
      <c r="K21" s="168"/>
      <c r="L21" s="168"/>
      <c r="M21" s="171"/>
      <c r="N21" s="171"/>
      <c r="O21" s="171"/>
    </row>
    <row r="22" spans="1:18" ht="33" customHeight="1" x14ac:dyDescent="0.25">
      <c r="C22" s="429" t="s">
        <v>1026</v>
      </c>
      <c r="D22" s="430"/>
      <c r="E22" s="430"/>
      <c r="F22" s="430"/>
      <c r="G22" s="430"/>
      <c r="H22" s="430"/>
      <c r="I22" s="430"/>
      <c r="J22" s="430"/>
      <c r="K22" s="430"/>
      <c r="L22" s="431" t="s">
        <v>1244</v>
      </c>
      <c r="M22" s="431"/>
      <c r="N22" s="431"/>
      <c r="O22" s="431"/>
      <c r="P22" s="431"/>
      <c r="Q22" s="431"/>
      <c r="R22" s="431"/>
    </row>
    <row r="23" spans="1:18" ht="32.25" customHeight="1" x14ac:dyDescent="0.25">
      <c r="C23" s="429" t="s">
        <v>1027</v>
      </c>
      <c r="D23" s="430"/>
      <c r="E23" s="430"/>
      <c r="F23" s="430"/>
      <c r="G23" s="430"/>
      <c r="H23" s="430"/>
      <c r="I23" s="430"/>
      <c r="J23" s="430"/>
      <c r="K23" s="430"/>
      <c r="L23" s="431" t="s">
        <v>1245</v>
      </c>
      <c r="M23" s="431"/>
      <c r="N23" s="431"/>
      <c r="O23" s="431"/>
      <c r="P23" s="431"/>
      <c r="Q23" s="431"/>
      <c r="R23" s="431"/>
    </row>
    <row r="24" spans="1:18" ht="32.25" customHeight="1" x14ac:dyDescent="0.25">
      <c r="C24" s="429" t="s">
        <v>1028</v>
      </c>
      <c r="D24" s="430"/>
      <c r="E24" s="430"/>
      <c r="F24" s="430"/>
      <c r="G24" s="430"/>
      <c r="H24" s="430"/>
      <c r="I24" s="430"/>
      <c r="J24" s="430"/>
      <c r="K24" s="430"/>
      <c r="L24" s="431" t="s">
        <v>1246</v>
      </c>
      <c r="M24" s="431"/>
      <c r="N24" s="431"/>
      <c r="O24" s="431"/>
      <c r="P24" s="431"/>
      <c r="Q24" s="431"/>
      <c r="R24" s="431"/>
    </row>
    <row r="25" spans="1:18" ht="31.5" customHeight="1" x14ac:dyDescent="0.25">
      <c r="C25" s="429" t="s">
        <v>1029</v>
      </c>
      <c r="D25" s="430"/>
      <c r="E25" s="430"/>
      <c r="F25" s="430"/>
      <c r="G25" s="430"/>
      <c r="H25" s="430"/>
      <c r="I25" s="430"/>
      <c r="J25" s="430"/>
      <c r="K25" s="430"/>
      <c r="L25" s="431">
        <v>221906050</v>
      </c>
      <c r="M25" s="431"/>
      <c r="N25" s="431"/>
      <c r="O25" s="431"/>
      <c r="P25" s="431"/>
      <c r="Q25" s="431"/>
      <c r="R25" s="431"/>
    </row>
    <row r="26" spans="1:18" ht="23.25" customHeight="1" x14ac:dyDescent="0.25">
      <c r="C26" s="438" t="s">
        <v>1020</v>
      </c>
      <c r="D26" s="439"/>
      <c r="E26" s="439"/>
      <c r="F26" s="439"/>
      <c r="G26" s="439"/>
      <c r="H26" s="439"/>
      <c r="I26" s="439"/>
      <c r="J26" s="439"/>
      <c r="K26" s="439"/>
      <c r="L26" s="428" t="s">
        <v>1247</v>
      </c>
      <c r="M26" s="428"/>
      <c r="N26" s="428"/>
      <c r="O26" s="428"/>
      <c r="P26" s="428"/>
      <c r="Q26" s="428"/>
      <c r="R26" s="428"/>
    </row>
    <row r="27" spans="1:18" ht="30.75" customHeight="1" x14ac:dyDescent="0.25">
      <c r="C27" s="429" t="s">
        <v>1030</v>
      </c>
      <c r="D27" s="430"/>
      <c r="E27" s="430"/>
      <c r="F27" s="430"/>
      <c r="G27" s="430"/>
      <c r="H27" s="430"/>
      <c r="I27" s="430"/>
      <c r="J27" s="430"/>
      <c r="K27" s="430"/>
      <c r="L27" s="431" t="s">
        <v>1246</v>
      </c>
      <c r="M27" s="431"/>
      <c r="N27" s="431"/>
      <c r="O27" s="431"/>
      <c r="P27" s="431"/>
      <c r="Q27" s="431"/>
      <c r="R27" s="431"/>
    </row>
    <row r="28" spans="1:18" ht="20.25" customHeight="1" x14ac:dyDescent="0.25">
      <c r="C28" s="429" t="s">
        <v>1021</v>
      </c>
      <c r="D28" s="430"/>
      <c r="E28" s="430"/>
      <c r="F28" s="430"/>
      <c r="G28" s="430"/>
      <c r="H28" s="430"/>
      <c r="I28" s="430"/>
      <c r="J28" s="430"/>
      <c r="K28" s="430"/>
      <c r="L28" s="431" t="s">
        <v>1248</v>
      </c>
      <c r="M28" s="431"/>
      <c r="N28" s="431"/>
      <c r="O28" s="431"/>
      <c r="P28" s="431"/>
      <c r="Q28" s="431"/>
      <c r="R28" s="431"/>
    </row>
    <row r="29" spans="1:18" ht="21.75" customHeight="1" x14ac:dyDescent="0.25">
      <c r="C29" s="429" t="s">
        <v>1022</v>
      </c>
      <c r="D29" s="430"/>
      <c r="E29" s="430"/>
      <c r="F29" s="430"/>
      <c r="G29" s="430"/>
      <c r="H29" s="430"/>
      <c r="I29" s="430"/>
      <c r="J29" s="430"/>
      <c r="K29" s="430"/>
      <c r="L29" s="431" t="s">
        <v>1249</v>
      </c>
      <c r="M29" s="431"/>
      <c r="N29" s="431"/>
      <c r="O29" s="431"/>
      <c r="P29" s="431"/>
      <c r="Q29" s="431"/>
      <c r="R29" s="431"/>
    </row>
    <row r="30" spans="1:18" ht="15.75" customHeight="1" x14ac:dyDescent="0.25">
      <c r="C30" s="173"/>
      <c r="D30" s="173"/>
      <c r="E30" s="173"/>
      <c r="F30" s="173"/>
      <c r="G30" s="173"/>
      <c r="H30" s="174"/>
      <c r="I30" s="174"/>
      <c r="J30" s="174"/>
      <c r="K30" s="174"/>
      <c r="L30" s="174"/>
      <c r="M30" s="174"/>
      <c r="N30" s="172"/>
      <c r="O30" s="171"/>
    </row>
    <row r="31" spans="1:18" ht="15" customHeight="1" x14ac:dyDescent="0.25">
      <c r="C31" s="168"/>
      <c r="D31" s="168"/>
      <c r="E31" s="8"/>
      <c r="F31" s="8"/>
      <c r="G31" s="171"/>
      <c r="H31" s="171"/>
      <c r="I31" s="168"/>
      <c r="J31" s="168"/>
      <c r="K31" s="168"/>
      <c r="L31" s="168"/>
      <c r="M31" s="171"/>
      <c r="N31" s="171"/>
      <c r="O31" s="171"/>
    </row>
    <row r="32" spans="1:18" ht="15.75" customHeight="1" x14ac:dyDescent="0.25">
      <c r="C32" s="168"/>
      <c r="D32" s="168"/>
      <c r="E32" s="8"/>
      <c r="F32" s="8"/>
      <c r="G32" s="171"/>
      <c r="H32" s="171"/>
      <c r="I32" s="168"/>
      <c r="J32" s="168"/>
      <c r="K32" s="168"/>
      <c r="L32" s="168"/>
      <c r="M32" s="171"/>
      <c r="N32" s="171"/>
      <c r="O32" s="171"/>
    </row>
    <row r="33" spans="1:26" ht="50.25" customHeight="1" x14ac:dyDescent="0.25">
      <c r="A33" s="432" t="s">
        <v>1119</v>
      </c>
      <c r="B33" s="432"/>
      <c r="C33" s="432"/>
      <c r="D33" s="432"/>
      <c r="E33" s="432"/>
      <c r="F33" s="432"/>
      <c r="G33" s="432"/>
      <c r="H33" s="432"/>
      <c r="I33" s="432"/>
      <c r="J33" s="432"/>
      <c r="K33" s="432"/>
      <c r="L33" s="432"/>
      <c r="M33" s="432"/>
      <c r="N33" s="432"/>
      <c r="O33" s="432"/>
      <c r="P33" s="432"/>
      <c r="Q33" s="432"/>
      <c r="R33" s="432"/>
    </row>
    <row r="34" spans="1:26" ht="18.75" customHeight="1" x14ac:dyDescent="0.25"/>
    <row r="35" spans="1:26" ht="15.75" thickBot="1" x14ac:dyDescent="0.3">
      <c r="A35" s="10"/>
      <c r="B35" s="10"/>
      <c r="C35" s="46"/>
      <c r="D35" s="1"/>
      <c r="E35" s="4"/>
      <c r="F35" s="14"/>
      <c r="G35" s="4"/>
      <c r="H35" s="15"/>
      <c r="I35" s="1"/>
      <c r="J35" s="7"/>
      <c r="K35" s="7"/>
      <c r="L35" s="16"/>
      <c r="M35" s="16"/>
      <c r="N35" s="16"/>
      <c r="O35" s="16"/>
      <c r="P35" s="68"/>
      <c r="Q35" s="16"/>
      <c r="R35" s="52"/>
      <c r="S35" s="17"/>
      <c r="T35" s="17"/>
      <c r="U35" s="17"/>
      <c r="V35" s="17"/>
      <c r="W35" s="17"/>
      <c r="X35" s="17"/>
      <c r="Y35" s="18"/>
      <c r="Z35" s="4"/>
    </row>
    <row r="36" spans="1:26" ht="159" customHeight="1" thickBot="1" x14ac:dyDescent="0.3">
      <c r="A36" s="257" t="s">
        <v>1038</v>
      </c>
      <c r="B36" s="257" t="s">
        <v>18</v>
      </c>
      <c r="C36" s="258" t="s">
        <v>1031</v>
      </c>
      <c r="D36" s="258" t="s">
        <v>1039</v>
      </c>
      <c r="E36" s="258" t="s">
        <v>1040</v>
      </c>
      <c r="F36" s="258" t="s">
        <v>1072</v>
      </c>
      <c r="G36" s="258" t="s">
        <v>1073</v>
      </c>
      <c r="H36" s="258" t="s">
        <v>1041</v>
      </c>
      <c r="I36" s="257" t="s">
        <v>1032</v>
      </c>
      <c r="J36" s="257" t="s">
        <v>1033</v>
      </c>
      <c r="K36" s="259" t="s">
        <v>1034</v>
      </c>
      <c r="L36" s="257" t="s">
        <v>1045</v>
      </c>
      <c r="M36" s="257" t="s">
        <v>1035</v>
      </c>
      <c r="N36" s="257" t="s">
        <v>1042</v>
      </c>
      <c r="O36" s="261" t="s">
        <v>1036</v>
      </c>
      <c r="P36" s="262" t="s">
        <v>1044</v>
      </c>
      <c r="Q36" s="261" t="s">
        <v>1107</v>
      </c>
      <c r="R36" s="62" t="s">
        <v>41</v>
      </c>
      <c r="S36" s="19"/>
      <c r="T36" s="19"/>
      <c r="U36" s="19"/>
      <c r="V36" s="19"/>
      <c r="X36" s="3"/>
    </row>
    <row r="37" spans="1:26" x14ac:dyDescent="0.25">
      <c r="A37" s="20">
        <v>1</v>
      </c>
      <c r="B37" s="20">
        <v>2</v>
      </c>
      <c r="C37" s="21">
        <v>3</v>
      </c>
      <c r="D37" s="21">
        <v>4</v>
      </c>
      <c r="E37" s="21">
        <v>5</v>
      </c>
      <c r="F37" s="22">
        <v>6</v>
      </c>
      <c r="G37" s="21">
        <v>7</v>
      </c>
      <c r="H37" s="21">
        <v>8</v>
      </c>
      <c r="I37" s="23">
        <v>9</v>
      </c>
      <c r="J37" s="20">
        <v>10</v>
      </c>
      <c r="K37" s="20">
        <v>11</v>
      </c>
      <c r="L37" s="20">
        <v>12</v>
      </c>
      <c r="M37" s="20">
        <v>13</v>
      </c>
      <c r="N37" s="20">
        <v>14</v>
      </c>
      <c r="O37" s="63">
        <v>15</v>
      </c>
      <c r="P37" s="160">
        <v>16</v>
      </c>
      <c r="Q37" s="66">
        <v>17</v>
      </c>
      <c r="R37" s="53">
        <v>18</v>
      </c>
      <c r="S37" s="19"/>
      <c r="T37" s="19"/>
      <c r="U37" s="19"/>
      <c r="V37" s="19"/>
      <c r="X37" s="3"/>
    </row>
    <row r="38" spans="1:26" ht="75.75" hidden="1" customHeight="1" x14ac:dyDescent="0.25">
      <c r="A38" s="377">
        <v>1</v>
      </c>
      <c r="B38" s="183" t="s">
        <v>1121</v>
      </c>
      <c r="C38" s="440" t="s">
        <v>310</v>
      </c>
      <c r="D38" s="441"/>
      <c r="E38" s="441"/>
      <c r="F38" s="441"/>
      <c r="G38" s="441"/>
      <c r="H38" s="58"/>
      <c r="I38" s="58"/>
      <c r="J38" s="58"/>
      <c r="K38" s="58"/>
      <c r="L38" s="58"/>
      <c r="M38" s="58"/>
      <c r="N38" s="58"/>
      <c r="O38" s="64"/>
      <c r="P38" s="235"/>
      <c r="Q38" s="227">
        <f t="shared" ref="Q38:Q45" si="0">+O38+P38</f>
        <v>0</v>
      </c>
      <c r="R38" s="228" t="s">
        <v>1043</v>
      </c>
      <c r="S38" s="234" t="s">
        <v>1047</v>
      </c>
      <c r="T38" s="13"/>
    </row>
    <row r="39" spans="1:26" ht="72" hidden="1" x14ac:dyDescent="0.25">
      <c r="A39" s="183"/>
      <c r="B39" s="183" t="s">
        <v>387</v>
      </c>
      <c r="C39" s="5" t="s">
        <v>1037</v>
      </c>
      <c r="D39" s="5" t="s">
        <v>96</v>
      </c>
      <c r="E39" s="5">
        <v>1641082</v>
      </c>
      <c r="F39" s="5" t="s">
        <v>97</v>
      </c>
      <c r="G39" s="5">
        <v>2009</v>
      </c>
      <c r="H39" s="5" t="s">
        <v>98</v>
      </c>
      <c r="I39" s="33">
        <v>4</v>
      </c>
      <c r="J39" s="34"/>
      <c r="K39" s="34">
        <f t="shared" ref="K39:K46" si="1">SUM(I39*J39)</f>
        <v>0</v>
      </c>
      <c r="L39" s="5">
        <v>15</v>
      </c>
      <c r="M39" s="35"/>
      <c r="N39" s="35">
        <f t="shared" ref="N39:N46" si="2">SUM(L39*M39)</f>
        <v>0</v>
      </c>
      <c r="O39" s="65">
        <f>SUM(K39+N39)</f>
        <v>0</v>
      </c>
      <c r="P39" s="184">
        <v>0</v>
      </c>
      <c r="Q39" s="185">
        <f>+O39+P39</f>
        <v>0</v>
      </c>
      <c r="R39" s="49" t="s">
        <v>1050</v>
      </c>
      <c r="T39" s="13"/>
    </row>
    <row r="40" spans="1:26" ht="75.75" hidden="1" customHeight="1" x14ac:dyDescent="0.25">
      <c r="A40" s="186"/>
      <c r="B40" s="186" t="s">
        <v>388</v>
      </c>
      <c r="C40" s="5" t="s">
        <v>292</v>
      </c>
      <c r="D40" s="5" t="s">
        <v>96</v>
      </c>
      <c r="E40" s="5">
        <v>1641082</v>
      </c>
      <c r="F40" s="5" t="s">
        <v>97</v>
      </c>
      <c r="G40" s="5">
        <v>2009</v>
      </c>
      <c r="H40" s="5" t="s">
        <v>98</v>
      </c>
      <c r="I40" s="33">
        <v>4</v>
      </c>
      <c r="J40" s="187"/>
      <c r="K40" s="34">
        <f t="shared" si="1"/>
        <v>0</v>
      </c>
      <c r="L40" s="31">
        <v>15</v>
      </c>
      <c r="M40" s="188"/>
      <c r="N40" s="35">
        <f t="shared" si="2"/>
        <v>0</v>
      </c>
      <c r="O40" s="65">
        <f t="shared" ref="O40:O46" si="3">SUM(K40+N40)</f>
        <v>0</v>
      </c>
      <c r="P40" s="184">
        <v>0</v>
      </c>
      <c r="Q40" s="185">
        <f t="shared" si="0"/>
        <v>0</v>
      </c>
      <c r="R40" s="49" t="s">
        <v>1050</v>
      </c>
      <c r="S40" s="12"/>
      <c r="T40" s="13"/>
    </row>
    <row r="41" spans="1:26" ht="64.5" hidden="1" customHeight="1" x14ac:dyDescent="0.25">
      <c r="A41" s="183"/>
      <c r="B41" s="183" t="s">
        <v>389</v>
      </c>
      <c r="C41" s="5" t="s">
        <v>99</v>
      </c>
      <c r="D41" s="5" t="s">
        <v>293</v>
      </c>
      <c r="E41" s="5">
        <v>1641082</v>
      </c>
      <c r="F41" s="5" t="s">
        <v>97</v>
      </c>
      <c r="G41" s="5">
        <v>2009</v>
      </c>
      <c r="H41" s="5" t="s">
        <v>98</v>
      </c>
      <c r="I41" s="33">
        <v>4</v>
      </c>
      <c r="J41" s="34"/>
      <c r="K41" s="34">
        <f t="shared" si="1"/>
        <v>0</v>
      </c>
      <c r="L41" s="5">
        <v>15</v>
      </c>
      <c r="M41" s="35"/>
      <c r="N41" s="35">
        <f t="shared" si="2"/>
        <v>0</v>
      </c>
      <c r="O41" s="65">
        <f t="shared" si="3"/>
        <v>0</v>
      </c>
      <c r="P41" s="184">
        <v>0</v>
      </c>
      <c r="Q41" s="185">
        <f t="shared" si="0"/>
        <v>0</v>
      </c>
      <c r="R41" s="49" t="s">
        <v>1050</v>
      </c>
      <c r="T41" s="13"/>
    </row>
    <row r="42" spans="1:26" ht="63" hidden="1" customHeight="1" x14ac:dyDescent="0.25">
      <c r="A42" s="183"/>
      <c r="B42" s="183" t="s">
        <v>390</v>
      </c>
      <c r="C42" s="5" t="s">
        <v>99</v>
      </c>
      <c r="D42" s="5" t="s">
        <v>293</v>
      </c>
      <c r="E42" s="5">
        <v>1641082</v>
      </c>
      <c r="F42" s="5" t="s">
        <v>97</v>
      </c>
      <c r="G42" s="5">
        <v>2009</v>
      </c>
      <c r="H42" s="5" t="s">
        <v>98</v>
      </c>
      <c r="I42" s="33">
        <v>4</v>
      </c>
      <c r="J42" s="34"/>
      <c r="K42" s="34">
        <f t="shared" si="1"/>
        <v>0</v>
      </c>
      <c r="L42" s="5">
        <v>15</v>
      </c>
      <c r="M42" s="35"/>
      <c r="N42" s="35">
        <f t="shared" si="2"/>
        <v>0</v>
      </c>
      <c r="O42" s="65">
        <f t="shared" si="3"/>
        <v>0</v>
      </c>
      <c r="P42" s="184">
        <v>0</v>
      </c>
      <c r="Q42" s="185">
        <f t="shared" si="0"/>
        <v>0</v>
      </c>
      <c r="R42" s="49" t="s">
        <v>1050</v>
      </c>
      <c r="T42" s="13"/>
    </row>
    <row r="43" spans="1:26" ht="75.75" hidden="1" customHeight="1" x14ac:dyDescent="0.25">
      <c r="A43" s="183"/>
      <c r="B43" s="183" t="s">
        <v>391</v>
      </c>
      <c r="C43" s="5" t="s">
        <v>300</v>
      </c>
      <c r="D43" s="5" t="s">
        <v>301</v>
      </c>
      <c r="E43" s="5">
        <v>1641082</v>
      </c>
      <c r="F43" s="5" t="s">
        <v>97</v>
      </c>
      <c r="G43" s="5">
        <v>2009</v>
      </c>
      <c r="H43" s="5" t="s">
        <v>98</v>
      </c>
      <c r="I43" s="33">
        <v>2</v>
      </c>
      <c r="J43" s="34"/>
      <c r="K43" s="34">
        <f t="shared" si="1"/>
        <v>0</v>
      </c>
      <c r="L43" s="5">
        <v>15</v>
      </c>
      <c r="M43" s="35"/>
      <c r="N43" s="35">
        <f t="shared" si="2"/>
        <v>0</v>
      </c>
      <c r="O43" s="65">
        <f t="shared" si="3"/>
        <v>0</v>
      </c>
      <c r="P43" s="184">
        <v>0</v>
      </c>
      <c r="Q43" s="185">
        <f t="shared" si="0"/>
        <v>0</v>
      </c>
      <c r="R43" s="49" t="s">
        <v>1050</v>
      </c>
      <c r="T43" s="13"/>
    </row>
    <row r="44" spans="1:26" ht="136.5" hidden="1" customHeight="1" x14ac:dyDescent="0.25">
      <c r="A44" s="11"/>
      <c r="B44" s="183" t="s">
        <v>1122</v>
      </c>
      <c r="C44" s="11" t="s">
        <v>302</v>
      </c>
      <c r="D44" s="5" t="s">
        <v>303</v>
      </c>
      <c r="E44" s="5">
        <v>1640382</v>
      </c>
      <c r="F44" s="5" t="s">
        <v>97</v>
      </c>
      <c r="G44" s="5">
        <v>2008</v>
      </c>
      <c r="H44" s="5" t="s">
        <v>6</v>
      </c>
      <c r="I44" s="33">
        <v>1</v>
      </c>
      <c r="J44" s="34"/>
      <c r="K44" s="34">
        <f t="shared" si="1"/>
        <v>0</v>
      </c>
      <c r="L44" s="5">
        <v>15</v>
      </c>
      <c r="M44" s="35"/>
      <c r="N44" s="35">
        <f t="shared" si="2"/>
        <v>0</v>
      </c>
      <c r="O44" s="65">
        <f t="shared" si="3"/>
        <v>0</v>
      </c>
      <c r="P44" s="233"/>
      <c r="Q44" s="185">
        <f t="shared" si="0"/>
        <v>0</v>
      </c>
      <c r="R44" s="54" t="s">
        <v>1051</v>
      </c>
      <c r="S44" s="234" t="s">
        <v>1046</v>
      </c>
      <c r="T44" s="13"/>
    </row>
    <row r="45" spans="1:26" ht="137.25" hidden="1" customHeight="1" x14ac:dyDescent="0.25">
      <c r="A45" s="11"/>
      <c r="B45" s="183" t="s">
        <v>1123</v>
      </c>
      <c r="C45" s="5" t="s">
        <v>284</v>
      </c>
      <c r="D45" s="5" t="s">
        <v>285</v>
      </c>
      <c r="E45" s="5" t="s">
        <v>286</v>
      </c>
      <c r="F45" s="5" t="s">
        <v>287</v>
      </c>
      <c r="G45" s="5">
        <v>2008</v>
      </c>
      <c r="H45" s="5" t="s">
        <v>6</v>
      </c>
      <c r="I45" s="33">
        <v>1</v>
      </c>
      <c r="J45" s="34"/>
      <c r="K45" s="34">
        <f t="shared" si="1"/>
        <v>0</v>
      </c>
      <c r="L45" s="5">
        <v>15</v>
      </c>
      <c r="M45" s="35"/>
      <c r="N45" s="35">
        <f t="shared" si="2"/>
        <v>0</v>
      </c>
      <c r="O45" s="65">
        <f t="shared" si="3"/>
        <v>0</v>
      </c>
      <c r="P45" s="232"/>
      <c r="Q45" s="182">
        <f t="shared" si="0"/>
        <v>0</v>
      </c>
      <c r="R45" s="54" t="s">
        <v>1052</v>
      </c>
      <c r="S45" s="234" t="s">
        <v>1046</v>
      </c>
      <c r="T45" s="13"/>
    </row>
    <row r="46" spans="1:26" ht="77.25" hidden="1" customHeight="1" thickBot="1" x14ac:dyDescent="0.3">
      <c r="A46" s="189"/>
      <c r="B46" s="183" t="s">
        <v>1124</v>
      </c>
      <c r="C46" s="31" t="s">
        <v>257</v>
      </c>
      <c r="D46" s="41" t="s">
        <v>258</v>
      </c>
      <c r="E46" s="31">
        <v>12054029</v>
      </c>
      <c r="F46" s="5" t="s">
        <v>259</v>
      </c>
      <c r="G46" s="5">
        <v>2017</v>
      </c>
      <c r="H46" s="5" t="s">
        <v>98</v>
      </c>
      <c r="I46" s="33">
        <v>1</v>
      </c>
      <c r="J46" s="34"/>
      <c r="K46" s="34">
        <f t="shared" si="1"/>
        <v>0</v>
      </c>
      <c r="L46" s="5">
        <v>15</v>
      </c>
      <c r="M46" s="35"/>
      <c r="N46" s="35">
        <f t="shared" si="2"/>
        <v>0</v>
      </c>
      <c r="O46" s="190">
        <f t="shared" si="3"/>
        <v>0</v>
      </c>
      <c r="P46" s="161">
        <v>0</v>
      </c>
      <c r="Q46" s="191">
        <f>+O46+P46</f>
        <v>0</v>
      </c>
      <c r="R46" s="49"/>
    </row>
    <row r="47" spans="1:26" ht="29.25" hidden="1" customHeight="1" thickBot="1" x14ac:dyDescent="0.3">
      <c r="A47" s="399" t="s">
        <v>330</v>
      </c>
      <c r="B47" s="399"/>
      <c r="C47" s="399"/>
      <c r="D47" s="399"/>
      <c r="E47" s="399"/>
      <c r="F47" s="399"/>
      <c r="G47" s="399"/>
      <c r="H47" s="399"/>
      <c r="I47" s="399"/>
      <c r="J47" s="399"/>
      <c r="K47" s="399"/>
      <c r="L47" s="399"/>
      <c r="M47" s="399"/>
      <c r="N47" s="399"/>
      <c r="O47" s="229">
        <f>+SUM(O39:O46)</f>
        <v>0</v>
      </c>
      <c r="P47" s="241"/>
      <c r="Q47" s="243">
        <f>+SUM(Q38:Q46)</f>
        <v>0</v>
      </c>
      <c r="R47" s="240"/>
      <c r="V47" s="13"/>
    </row>
    <row r="48" spans="1:26" ht="42.75" hidden="1" customHeight="1" x14ac:dyDescent="0.25">
      <c r="A48" s="181">
        <v>2</v>
      </c>
      <c r="B48" s="181"/>
      <c r="C48" s="167"/>
      <c r="D48" s="442" t="s">
        <v>309</v>
      </c>
      <c r="E48" s="442"/>
      <c r="F48" s="442"/>
      <c r="G48" s="442"/>
      <c r="H48" s="442"/>
      <c r="I48" s="442"/>
      <c r="J48" s="442"/>
      <c r="K48" s="442"/>
      <c r="L48" s="442"/>
      <c r="M48" s="442"/>
      <c r="N48" s="443"/>
      <c r="O48" s="185"/>
      <c r="P48" s="184"/>
      <c r="Q48" s="242"/>
      <c r="R48" s="239"/>
      <c r="S48" s="19"/>
      <c r="T48" s="19"/>
      <c r="V48" s="13"/>
    </row>
    <row r="49" spans="1:22" ht="136.5" hidden="1" customHeight="1" x14ac:dyDescent="0.25">
      <c r="A49" s="183"/>
      <c r="B49" s="192" t="s">
        <v>392</v>
      </c>
      <c r="C49" s="47" t="s">
        <v>294</v>
      </c>
      <c r="D49" s="47" t="s">
        <v>279</v>
      </c>
      <c r="E49" s="47">
        <v>12053237</v>
      </c>
      <c r="F49" s="47" t="s">
        <v>21</v>
      </c>
      <c r="G49" s="47">
        <v>2018</v>
      </c>
      <c r="H49" s="47" t="s">
        <v>9</v>
      </c>
      <c r="I49" s="193">
        <v>12</v>
      </c>
      <c r="J49" s="194"/>
      <c r="K49" s="194">
        <f>SUM(I49*J49)</f>
        <v>0</v>
      </c>
      <c r="L49" s="47">
        <v>15</v>
      </c>
      <c r="M49" s="195"/>
      <c r="N49" s="195">
        <f>SUM(L49*M49)</f>
        <v>0</v>
      </c>
      <c r="O49" s="196">
        <f>SUM(K49+N49)</f>
        <v>0</v>
      </c>
      <c r="P49" s="236"/>
      <c r="Q49" s="191">
        <f>+O49+P49</f>
        <v>0</v>
      </c>
      <c r="R49" s="24" t="s">
        <v>1233</v>
      </c>
      <c r="S49" s="234" t="s">
        <v>1046</v>
      </c>
      <c r="T49" s="19"/>
      <c r="V49" s="13"/>
    </row>
    <row r="50" spans="1:22" ht="135" hidden="1" customHeight="1" x14ac:dyDescent="0.25">
      <c r="A50" s="183"/>
      <c r="B50" s="198" t="s">
        <v>393</v>
      </c>
      <c r="C50" s="30" t="s">
        <v>19</v>
      </c>
      <c r="D50" s="30" t="s">
        <v>20</v>
      </c>
      <c r="E50" s="30" t="s">
        <v>54</v>
      </c>
      <c r="F50" s="47" t="s">
        <v>21</v>
      </c>
      <c r="G50" s="47">
        <v>2010</v>
      </c>
      <c r="H50" s="47" t="s">
        <v>9</v>
      </c>
      <c r="I50" s="199">
        <v>12</v>
      </c>
      <c r="J50" s="39"/>
      <c r="K50" s="39">
        <f t="shared" ref="K50:K51" si="4">SUM(I50*J50)</f>
        <v>0</v>
      </c>
      <c r="L50" s="30">
        <v>15</v>
      </c>
      <c r="M50" s="40"/>
      <c r="N50" s="40">
        <f t="shared" ref="N50:N51" si="5">SUM(L50*M50)</f>
        <v>0</v>
      </c>
      <c r="O50" s="190">
        <f t="shared" ref="O50:O51" si="6">SUM(K50+N50)</f>
        <v>0</v>
      </c>
      <c r="P50" s="237"/>
      <c r="Q50" s="197">
        <f>+O50+P50</f>
        <v>0</v>
      </c>
      <c r="R50" s="54" t="s">
        <v>1233</v>
      </c>
      <c r="S50" s="234" t="s">
        <v>1046</v>
      </c>
      <c r="T50" s="19"/>
      <c r="V50" s="13"/>
    </row>
    <row r="51" spans="1:22" ht="135" hidden="1" customHeight="1" x14ac:dyDescent="0.25">
      <c r="A51" s="183"/>
      <c r="B51" s="198" t="s">
        <v>394</v>
      </c>
      <c r="C51" s="30" t="s">
        <v>22</v>
      </c>
      <c r="D51" s="30" t="s">
        <v>23</v>
      </c>
      <c r="E51" s="30">
        <v>12053159</v>
      </c>
      <c r="F51" s="47" t="s">
        <v>21</v>
      </c>
      <c r="G51" s="47">
        <v>2017</v>
      </c>
      <c r="H51" s="47" t="s">
        <v>9</v>
      </c>
      <c r="I51" s="199">
        <v>12</v>
      </c>
      <c r="J51" s="39"/>
      <c r="K51" s="39">
        <f t="shared" si="4"/>
        <v>0</v>
      </c>
      <c r="L51" s="30">
        <v>15</v>
      </c>
      <c r="M51" s="40"/>
      <c r="N51" s="40">
        <f t="shared" si="5"/>
        <v>0</v>
      </c>
      <c r="O51" s="190">
        <f t="shared" si="6"/>
        <v>0</v>
      </c>
      <c r="P51" s="237"/>
      <c r="Q51" s="197">
        <f t="shared" ref="Q51:Q53" si="7">+O51+P51</f>
        <v>0</v>
      </c>
      <c r="R51" s="54" t="s">
        <v>1233</v>
      </c>
      <c r="S51" s="234" t="s">
        <v>1048</v>
      </c>
      <c r="T51" s="19"/>
      <c r="V51" s="13"/>
    </row>
    <row r="52" spans="1:22" s="60" customFormat="1" ht="100.5" hidden="1" customHeight="1" x14ac:dyDescent="0.25">
      <c r="A52" s="200"/>
      <c r="B52" s="200" t="s">
        <v>395</v>
      </c>
      <c r="C52" s="42" t="s">
        <v>305</v>
      </c>
      <c r="D52" s="42"/>
      <c r="E52" s="42">
        <v>12082088</v>
      </c>
      <c r="F52" s="47"/>
      <c r="G52" s="47">
        <v>2017</v>
      </c>
      <c r="H52" s="47" t="s">
        <v>37</v>
      </c>
      <c r="I52" s="201">
        <v>12</v>
      </c>
      <c r="J52" s="202"/>
      <c r="K52" s="202">
        <f>SUM(I52*J52)</f>
        <v>0</v>
      </c>
      <c r="L52" s="42">
        <v>0</v>
      </c>
      <c r="M52" s="203"/>
      <c r="N52" s="203">
        <f>SUM(L52*M52)</f>
        <v>0</v>
      </c>
      <c r="O52" s="204">
        <f>SUM(K52+N52)</f>
        <v>0</v>
      </c>
      <c r="P52" s="205">
        <v>0</v>
      </c>
      <c r="Q52" s="197">
        <f t="shared" si="7"/>
        <v>0</v>
      </c>
      <c r="R52" s="338" t="s">
        <v>1234</v>
      </c>
      <c r="S52" s="59"/>
      <c r="T52" s="59"/>
      <c r="V52" s="61"/>
    </row>
    <row r="53" spans="1:22" s="60" customFormat="1" ht="64.5" hidden="1" customHeight="1" x14ac:dyDescent="0.25">
      <c r="A53" s="200"/>
      <c r="B53" s="200" t="s">
        <v>396</v>
      </c>
      <c r="C53" s="42" t="s">
        <v>308</v>
      </c>
      <c r="D53" s="42" t="s">
        <v>306</v>
      </c>
      <c r="E53" s="42">
        <v>11200013</v>
      </c>
      <c r="F53" s="47" t="s">
        <v>307</v>
      </c>
      <c r="G53" s="47">
        <v>2017</v>
      </c>
      <c r="H53" s="47" t="s">
        <v>37</v>
      </c>
      <c r="I53" s="201">
        <v>12</v>
      </c>
      <c r="J53" s="202"/>
      <c r="K53" s="202">
        <f>SUM(I53*J53)</f>
        <v>0</v>
      </c>
      <c r="L53" s="42">
        <v>0</v>
      </c>
      <c r="M53" s="203"/>
      <c r="N53" s="203">
        <f>SUM(L53*M53)</f>
        <v>0</v>
      </c>
      <c r="O53" s="204">
        <f>SUM(K53+N53)</f>
        <v>0</v>
      </c>
      <c r="P53" s="205">
        <v>0</v>
      </c>
      <c r="Q53" s="207">
        <f t="shared" si="7"/>
        <v>0</v>
      </c>
      <c r="R53" s="338" t="s">
        <v>1234</v>
      </c>
      <c r="S53" s="59"/>
      <c r="T53" s="59"/>
      <c r="V53" s="61"/>
    </row>
    <row r="54" spans="1:22" s="60" customFormat="1" ht="30" hidden="1" customHeight="1" x14ac:dyDescent="0.25">
      <c r="A54" s="399" t="s">
        <v>331</v>
      </c>
      <c r="B54" s="399"/>
      <c r="C54" s="399"/>
      <c r="D54" s="399"/>
      <c r="E54" s="399"/>
      <c r="F54" s="399"/>
      <c r="G54" s="399"/>
      <c r="H54" s="399"/>
      <c r="I54" s="399"/>
      <c r="J54" s="399"/>
      <c r="K54" s="399"/>
      <c r="L54" s="399"/>
      <c r="M54" s="399"/>
      <c r="N54" s="399"/>
      <c r="O54" s="244">
        <f>+SUM(O49:O53)</f>
        <v>0</v>
      </c>
      <c r="P54" s="245"/>
      <c r="Q54" s="231">
        <f>+SUM(Q48:Q53)</f>
        <v>0</v>
      </c>
      <c r="R54" s="206"/>
      <c r="S54" s="59"/>
      <c r="T54" s="59"/>
      <c r="V54" s="61"/>
    </row>
    <row r="55" spans="1:22" ht="51.75" customHeight="1" x14ac:dyDescent="0.25">
      <c r="A55" s="200">
        <v>3</v>
      </c>
      <c r="B55" s="200" t="s">
        <v>1120</v>
      </c>
      <c r="C55" s="5" t="s">
        <v>127</v>
      </c>
      <c r="D55" s="29" t="s">
        <v>128</v>
      </c>
      <c r="E55" s="5" t="s">
        <v>129</v>
      </c>
      <c r="F55" s="47" t="s">
        <v>130</v>
      </c>
      <c r="G55" s="47">
        <v>2011</v>
      </c>
      <c r="H55" s="47" t="s">
        <v>9</v>
      </c>
      <c r="I55" s="33">
        <v>12</v>
      </c>
      <c r="J55" s="34">
        <v>242</v>
      </c>
      <c r="K55" s="34">
        <f>SUM(I55*J55)</f>
        <v>2904</v>
      </c>
      <c r="L55" s="5">
        <v>15</v>
      </c>
      <c r="M55" s="35">
        <v>42.35</v>
      </c>
      <c r="N55" s="35">
        <f>SUM(L55*M55)</f>
        <v>635.25</v>
      </c>
      <c r="O55" s="65">
        <f>SUM(K55+N55)</f>
        <v>3539.25</v>
      </c>
      <c r="P55" s="184">
        <v>0</v>
      </c>
      <c r="Q55" s="197">
        <f>+O55+P55</f>
        <v>3539.25</v>
      </c>
      <c r="R55" s="49"/>
      <c r="T55" s="12"/>
      <c r="V55" s="13"/>
    </row>
    <row r="56" spans="1:22" ht="27.75" customHeight="1" x14ac:dyDescent="0.25">
      <c r="A56" s="399" t="s">
        <v>332</v>
      </c>
      <c r="B56" s="400"/>
      <c r="C56" s="400"/>
      <c r="D56" s="400"/>
      <c r="E56" s="400"/>
      <c r="F56" s="400"/>
      <c r="G56" s="400"/>
      <c r="H56" s="400"/>
      <c r="I56" s="400"/>
      <c r="J56" s="400"/>
      <c r="K56" s="400"/>
      <c r="L56" s="400"/>
      <c r="M56" s="400"/>
      <c r="N56" s="400"/>
      <c r="O56" s="246">
        <f>+SUM(O55)</f>
        <v>3539.25</v>
      </c>
      <c r="P56" s="230"/>
      <c r="Q56" s="231">
        <f>+SUM(Q55)</f>
        <v>3539.25</v>
      </c>
      <c r="R56" s="208"/>
      <c r="V56" s="13"/>
    </row>
    <row r="57" spans="1:22" ht="76.5" hidden="1" customHeight="1" x14ac:dyDescent="0.25">
      <c r="A57" s="11">
        <v>4</v>
      </c>
      <c r="B57" s="11" t="s">
        <v>1125</v>
      </c>
      <c r="C57" s="5" t="s">
        <v>51</v>
      </c>
      <c r="D57" s="5" t="s">
        <v>52</v>
      </c>
      <c r="E57" s="5" t="s">
        <v>53</v>
      </c>
      <c r="F57" s="47" t="s">
        <v>8</v>
      </c>
      <c r="G57" s="47">
        <v>2004</v>
      </c>
      <c r="H57" s="47" t="s">
        <v>15</v>
      </c>
      <c r="I57" s="33">
        <v>5</v>
      </c>
      <c r="J57" s="34"/>
      <c r="K57" s="34">
        <f>SUM(I57*J57)</f>
        <v>0</v>
      </c>
      <c r="L57" s="5">
        <v>15</v>
      </c>
      <c r="M57" s="35"/>
      <c r="N57" s="35">
        <f>SUM(L57*M57)</f>
        <v>0</v>
      </c>
      <c r="O57" s="65">
        <f>SUM(K57+N57)</f>
        <v>0</v>
      </c>
      <c r="P57" s="161">
        <v>0</v>
      </c>
      <c r="Q57" s="197">
        <f>+O57+P57</f>
        <v>0</v>
      </c>
      <c r="R57" s="49"/>
      <c r="S57" s="3"/>
      <c r="T57" s="3"/>
      <c r="V57" s="13"/>
    </row>
    <row r="58" spans="1:22" ht="51" hidden="1" customHeight="1" x14ac:dyDescent="0.25">
      <c r="A58" s="11"/>
      <c r="B58" s="11" t="s">
        <v>1126</v>
      </c>
      <c r="C58" s="5" t="s">
        <v>77</v>
      </c>
      <c r="D58" s="5" t="s">
        <v>78</v>
      </c>
      <c r="E58" s="5" t="s">
        <v>79</v>
      </c>
      <c r="F58" s="47" t="s">
        <v>76</v>
      </c>
      <c r="G58" s="47">
        <v>2011</v>
      </c>
      <c r="H58" s="47" t="s">
        <v>9</v>
      </c>
      <c r="I58" s="33">
        <v>2</v>
      </c>
      <c r="J58" s="34"/>
      <c r="K58" s="34">
        <f>SUM(I58*J58)</f>
        <v>0</v>
      </c>
      <c r="L58" s="5">
        <v>15</v>
      </c>
      <c r="M58" s="35"/>
      <c r="N58" s="35">
        <f>SUM(L58*M58)</f>
        <v>0</v>
      </c>
      <c r="O58" s="65">
        <f>SUM(K58+N58)</f>
        <v>0</v>
      </c>
      <c r="P58" s="161">
        <v>0</v>
      </c>
      <c r="Q58" s="197">
        <f>+O58+P58</f>
        <v>0</v>
      </c>
      <c r="R58" s="209"/>
      <c r="S58" s="19"/>
      <c r="T58" s="19"/>
      <c r="V58" s="13"/>
    </row>
    <row r="59" spans="1:22" ht="51.75" hidden="1" customHeight="1" x14ac:dyDescent="0.25">
      <c r="A59" s="42"/>
      <c r="B59" s="42" t="s">
        <v>1127</v>
      </c>
      <c r="C59" s="31" t="s">
        <v>71</v>
      </c>
      <c r="D59" s="31" t="s">
        <v>72</v>
      </c>
      <c r="E59" s="31" t="s">
        <v>73</v>
      </c>
      <c r="F59" s="47" t="s">
        <v>74</v>
      </c>
      <c r="G59" s="47">
        <v>2004</v>
      </c>
      <c r="H59" s="47" t="s">
        <v>75</v>
      </c>
      <c r="I59" s="33">
        <v>1</v>
      </c>
      <c r="J59" s="34"/>
      <c r="K59" s="34">
        <f>SUM(I59*J59)</f>
        <v>0</v>
      </c>
      <c r="L59" s="5">
        <v>15</v>
      </c>
      <c r="M59" s="35"/>
      <c r="N59" s="35">
        <f>SUM(L59*M59)</f>
        <v>0</v>
      </c>
      <c r="O59" s="65">
        <f>SUM(K59+N59)</f>
        <v>0</v>
      </c>
      <c r="P59" s="161">
        <v>0</v>
      </c>
      <c r="Q59" s="197">
        <f>+O59+P59</f>
        <v>0</v>
      </c>
      <c r="R59" s="209"/>
      <c r="S59" s="19"/>
      <c r="T59" s="19"/>
      <c r="V59" s="13"/>
    </row>
    <row r="60" spans="1:22" ht="27.75" hidden="1" customHeight="1" x14ac:dyDescent="0.25">
      <c r="A60" s="399" t="s">
        <v>333</v>
      </c>
      <c r="B60" s="400"/>
      <c r="C60" s="400"/>
      <c r="D60" s="400"/>
      <c r="E60" s="400"/>
      <c r="F60" s="400"/>
      <c r="G60" s="400"/>
      <c r="H60" s="400"/>
      <c r="I60" s="400"/>
      <c r="J60" s="400"/>
      <c r="K60" s="400"/>
      <c r="L60" s="400"/>
      <c r="M60" s="400"/>
      <c r="N60" s="400"/>
      <c r="O60" s="246">
        <f>+SUM(O57:O59)</f>
        <v>0</v>
      </c>
      <c r="P60" s="230"/>
      <c r="Q60" s="238">
        <f>+SUM(Q57:Q59)</f>
        <v>0</v>
      </c>
      <c r="R60" s="54"/>
      <c r="S60" s="3"/>
      <c r="T60" s="3"/>
      <c r="V60" s="13"/>
    </row>
    <row r="61" spans="1:22" ht="88.5" hidden="1" customHeight="1" x14ac:dyDescent="0.25">
      <c r="A61" s="11">
        <v>5</v>
      </c>
      <c r="B61" s="11" t="s">
        <v>1128</v>
      </c>
      <c r="C61" s="5" t="s">
        <v>100</v>
      </c>
      <c r="D61" s="5" t="s">
        <v>101</v>
      </c>
      <c r="E61" s="5" t="s">
        <v>102</v>
      </c>
      <c r="F61" s="47" t="s">
        <v>103</v>
      </c>
      <c r="G61" s="47">
        <v>2008</v>
      </c>
      <c r="H61" s="47" t="s">
        <v>17</v>
      </c>
      <c r="I61" s="33">
        <v>2</v>
      </c>
      <c r="J61" s="34"/>
      <c r="K61" s="34">
        <f>SUM(I61*J61)</f>
        <v>0</v>
      </c>
      <c r="L61" s="5">
        <v>15</v>
      </c>
      <c r="M61" s="35"/>
      <c r="N61" s="35">
        <f>SUM(L61*M61)</f>
        <v>0</v>
      </c>
      <c r="O61" s="65">
        <f>SUM(K61+N61)</f>
        <v>0</v>
      </c>
      <c r="P61" s="247"/>
      <c r="Q61" s="197">
        <f>+O61+P61</f>
        <v>0</v>
      </c>
      <c r="R61" s="248" t="s">
        <v>1049</v>
      </c>
      <c r="S61" s="234" t="s">
        <v>1048</v>
      </c>
      <c r="V61" s="13"/>
    </row>
    <row r="62" spans="1:22" ht="87" hidden="1" customHeight="1" x14ac:dyDescent="0.25">
      <c r="A62" s="11"/>
      <c r="B62" s="11" t="s">
        <v>1129</v>
      </c>
      <c r="C62" s="5" t="s">
        <v>104</v>
      </c>
      <c r="D62" s="5" t="s">
        <v>105</v>
      </c>
      <c r="E62" s="5" t="s">
        <v>106</v>
      </c>
      <c r="F62" s="47" t="s">
        <v>107</v>
      </c>
      <c r="G62" s="47">
        <v>2010</v>
      </c>
      <c r="H62" s="47" t="s">
        <v>17</v>
      </c>
      <c r="I62" s="33">
        <v>4</v>
      </c>
      <c r="J62" s="34"/>
      <c r="K62" s="34">
        <f>SUM(I62*J62)</f>
        <v>0</v>
      </c>
      <c r="L62" s="5">
        <v>15</v>
      </c>
      <c r="M62" s="35"/>
      <c r="N62" s="35">
        <f>SUM(L62*M62)</f>
        <v>0</v>
      </c>
      <c r="O62" s="65">
        <f>SUM(K62+N62)</f>
        <v>0</v>
      </c>
      <c r="P62" s="247"/>
      <c r="Q62" s="197">
        <f>+O62+P62</f>
        <v>0</v>
      </c>
      <c r="R62" s="248" t="s">
        <v>1049</v>
      </c>
      <c r="S62" s="234" t="s">
        <v>1048</v>
      </c>
      <c r="V62" s="13"/>
    </row>
    <row r="63" spans="1:22" ht="60" hidden="1" x14ac:dyDescent="0.25">
      <c r="A63" s="11"/>
      <c r="B63" s="11" t="s">
        <v>1130</v>
      </c>
      <c r="C63" s="5" t="s">
        <v>108</v>
      </c>
      <c r="D63" s="29"/>
      <c r="E63" s="5" t="s">
        <v>109</v>
      </c>
      <c r="F63" s="47" t="s">
        <v>107</v>
      </c>
      <c r="G63" s="47">
        <v>2009</v>
      </c>
      <c r="H63" s="47" t="s">
        <v>17</v>
      </c>
      <c r="I63" s="33">
        <v>12</v>
      </c>
      <c r="J63" s="34"/>
      <c r="K63" s="34">
        <f>SUM(I63*J63)</f>
        <v>0</v>
      </c>
      <c r="L63" s="5">
        <v>15</v>
      </c>
      <c r="M63" s="35"/>
      <c r="N63" s="35">
        <f>SUM(L63*M63)</f>
        <v>0</v>
      </c>
      <c r="O63" s="65">
        <f>SUM(K63+N63)</f>
        <v>0</v>
      </c>
      <c r="P63" s="184">
        <v>0</v>
      </c>
      <c r="Q63" s="197">
        <f>+O63+P63</f>
        <v>0</v>
      </c>
      <c r="R63" s="49"/>
      <c r="V63" s="13"/>
    </row>
    <row r="64" spans="1:22" ht="60" hidden="1" x14ac:dyDescent="0.25">
      <c r="A64" s="11"/>
      <c r="B64" s="11" t="s">
        <v>1131</v>
      </c>
      <c r="C64" s="5" t="s">
        <v>110</v>
      </c>
      <c r="D64" s="5" t="s">
        <v>111</v>
      </c>
      <c r="E64" s="5" t="s">
        <v>112</v>
      </c>
      <c r="F64" s="47" t="s">
        <v>107</v>
      </c>
      <c r="G64" s="47">
        <v>2007</v>
      </c>
      <c r="H64" s="47" t="s">
        <v>17</v>
      </c>
      <c r="I64" s="33">
        <v>12</v>
      </c>
      <c r="J64" s="34"/>
      <c r="K64" s="34">
        <f>SUM(I64*J64)</f>
        <v>0</v>
      </c>
      <c r="L64" s="5">
        <v>15</v>
      </c>
      <c r="M64" s="35"/>
      <c r="N64" s="35">
        <f>SUM(L64*M64)</f>
        <v>0</v>
      </c>
      <c r="O64" s="65">
        <f>SUM(K64+N64)</f>
        <v>0</v>
      </c>
      <c r="P64" s="161">
        <v>0</v>
      </c>
      <c r="Q64" s="197">
        <f>+O64+P64</f>
        <v>0</v>
      </c>
      <c r="R64" s="210"/>
      <c r="V64" s="13"/>
    </row>
    <row r="65" spans="1:22" ht="27.75" hidden="1" customHeight="1" x14ac:dyDescent="0.25">
      <c r="A65" s="399" t="s">
        <v>334</v>
      </c>
      <c r="B65" s="400"/>
      <c r="C65" s="400"/>
      <c r="D65" s="400"/>
      <c r="E65" s="400"/>
      <c r="F65" s="400"/>
      <c r="G65" s="400"/>
      <c r="H65" s="400"/>
      <c r="I65" s="400"/>
      <c r="J65" s="400"/>
      <c r="K65" s="400"/>
      <c r="L65" s="400"/>
      <c r="M65" s="400"/>
      <c r="N65" s="400"/>
      <c r="O65" s="246">
        <f>+SUM(O61:O64)</f>
        <v>0</v>
      </c>
      <c r="P65" s="230"/>
      <c r="Q65" s="231">
        <f>+SUM(Q61:Q64)</f>
        <v>0</v>
      </c>
      <c r="R65" s="54"/>
      <c r="V65" s="13"/>
    </row>
    <row r="66" spans="1:22" ht="144" hidden="1" x14ac:dyDescent="0.25">
      <c r="A66" s="75">
        <v>6</v>
      </c>
      <c r="B66" s="11" t="s">
        <v>1132</v>
      </c>
      <c r="C66" s="24" t="s">
        <v>313</v>
      </c>
      <c r="D66" s="24" t="s">
        <v>42</v>
      </c>
      <c r="E66" s="24" t="s">
        <v>24</v>
      </c>
      <c r="F66" s="47" t="s">
        <v>25</v>
      </c>
      <c r="G66" s="47">
        <v>2011</v>
      </c>
      <c r="H66" s="47" t="s">
        <v>17</v>
      </c>
      <c r="I66" s="33">
        <v>4</v>
      </c>
      <c r="J66" s="34"/>
      <c r="K66" s="34">
        <f>SUM(I66*J66)</f>
        <v>0</v>
      </c>
      <c r="L66" s="5">
        <v>15</v>
      </c>
      <c r="M66" s="35"/>
      <c r="N66" s="35">
        <f>SUM(L66*M66)</f>
        <v>0</v>
      </c>
      <c r="O66" s="65">
        <f>SUM(K66+N66)</f>
        <v>0</v>
      </c>
      <c r="P66" s="247"/>
      <c r="Q66" s="191">
        <f>+O66+P66</f>
        <v>0</v>
      </c>
      <c r="R66" s="54" t="s">
        <v>1053</v>
      </c>
      <c r="S66" s="234" t="s">
        <v>1048</v>
      </c>
      <c r="T66" s="19"/>
      <c r="V66" s="13"/>
    </row>
    <row r="67" spans="1:22" ht="25.5" hidden="1" customHeight="1" x14ac:dyDescent="0.25">
      <c r="A67" s="399" t="s">
        <v>335</v>
      </c>
      <c r="B67" s="400"/>
      <c r="C67" s="400"/>
      <c r="D67" s="400"/>
      <c r="E67" s="400"/>
      <c r="F67" s="400"/>
      <c r="G67" s="400"/>
      <c r="H67" s="400"/>
      <c r="I67" s="400"/>
      <c r="J67" s="400"/>
      <c r="K67" s="400"/>
      <c r="L67" s="400"/>
      <c r="M67" s="400"/>
      <c r="N67" s="400"/>
      <c r="O67" s="246">
        <f>+O66</f>
        <v>0</v>
      </c>
      <c r="P67" s="230"/>
      <c r="Q67" s="238">
        <f>+SUM(Q66)</f>
        <v>0</v>
      </c>
      <c r="R67" s="54"/>
      <c r="S67" s="19"/>
      <c r="T67" s="19"/>
      <c r="V67" s="13"/>
    </row>
    <row r="68" spans="1:22" s="12" customFormat="1" ht="135.75" hidden="1" customHeight="1" x14ac:dyDescent="0.25">
      <c r="A68" s="75">
        <v>7</v>
      </c>
      <c r="B68" s="75" t="s">
        <v>1133</v>
      </c>
      <c r="C68" s="42" t="s">
        <v>385</v>
      </c>
      <c r="D68" s="42" t="s">
        <v>312</v>
      </c>
      <c r="E68" s="42" t="s">
        <v>311</v>
      </c>
      <c r="F68" s="77"/>
      <c r="G68" s="31"/>
      <c r="H68" s="5" t="s">
        <v>17</v>
      </c>
      <c r="I68" s="41">
        <v>1</v>
      </c>
      <c r="J68" s="187"/>
      <c r="K68" s="187">
        <f>SUM(I68*J68)</f>
        <v>0</v>
      </c>
      <c r="L68" s="31">
        <v>0</v>
      </c>
      <c r="M68" s="188"/>
      <c r="N68" s="28">
        <f>SUM(L68*M68)</f>
        <v>0</v>
      </c>
      <c r="O68" s="65">
        <f>SUM(K68+N68)</f>
        <v>0</v>
      </c>
      <c r="P68" s="161">
        <v>0</v>
      </c>
      <c r="Q68" s="191">
        <f t="shared" ref="Q68:Q156" si="8">+O68+P68</f>
        <v>0</v>
      </c>
      <c r="R68" s="24" t="s">
        <v>1055</v>
      </c>
      <c r="S68" s="43"/>
      <c r="T68" s="43"/>
      <c r="V68" s="44"/>
    </row>
    <row r="69" spans="1:22" s="12" customFormat="1" ht="31.5" hidden="1" customHeight="1" x14ac:dyDescent="0.25">
      <c r="A69" s="399" t="s">
        <v>336</v>
      </c>
      <c r="B69" s="400"/>
      <c r="C69" s="400"/>
      <c r="D69" s="400"/>
      <c r="E69" s="400"/>
      <c r="F69" s="400"/>
      <c r="G69" s="400"/>
      <c r="H69" s="400"/>
      <c r="I69" s="400"/>
      <c r="J69" s="400"/>
      <c r="K69" s="400"/>
      <c r="L69" s="400"/>
      <c r="M69" s="400"/>
      <c r="N69" s="400"/>
      <c r="O69" s="246">
        <f>+O68</f>
        <v>0</v>
      </c>
      <c r="P69" s="230"/>
      <c r="Q69" s="238">
        <f>+SUM(Q68)</f>
        <v>0</v>
      </c>
      <c r="R69" s="54"/>
      <c r="S69" s="43"/>
      <c r="T69" s="43"/>
      <c r="V69" s="44"/>
    </row>
    <row r="70" spans="1:22" s="12" customFormat="1" ht="120" hidden="1" x14ac:dyDescent="0.25">
      <c r="A70" s="75">
        <v>8</v>
      </c>
      <c r="B70" s="75" t="s">
        <v>1134</v>
      </c>
      <c r="C70" s="31" t="s">
        <v>179</v>
      </c>
      <c r="D70" s="31" t="s">
        <v>180</v>
      </c>
      <c r="E70" s="31">
        <v>12053214</v>
      </c>
      <c r="F70" s="31" t="s">
        <v>181</v>
      </c>
      <c r="G70" s="31">
        <v>2018</v>
      </c>
      <c r="H70" s="31" t="s">
        <v>15</v>
      </c>
      <c r="I70" s="211">
        <v>1</v>
      </c>
      <c r="J70" s="187"/>
      <c r="K70" s="187">
        <f>SUM(I70*J70)</f>
        <v>0</v>
      </c>
      <c r="L70" s="31">
        <v>0</v>
      </c>
      <c r="M70" s="188"/>
      <c r="N70" s="28">
        <f>SUM(L70*M70)</f>
        <v>0</v>
      </c>
      <c r="O70" s="65">
        <f>SUM(K70+N70)</f>
        <v>0</v>
      </c>
      <c r="P70" s="161">
        <v>0</v>
      </c>
      <c r="Q70" s="197">
        <f>+O70+P70</f>
        <v>0</v>
      </c>
      <c r="R70" s="208" t="s">
        <v>1055</v>
      </c>
    </row>
    <row r="71" spans="1:22" s="12" customFormat="1" ht="29.25" hidden="1" customHeight="1" x14ac:dyDescent="0.25">
      <c r="A71" s="399" t="s">
        <v>337</v>
      </c>
      <c r="B71" s="400"/>
      <c r="C71" s="400"/>
      <c r="D71" s="400"/>
      <c r="E71" s="400"/>
      <c r="F71" s="400"/>
      <c r="G71" s="400"/>
      <c r="H71" s="400"/>
      <c r="I71" s="400"/>
      <c r="J71" s="400"/>
      <c r="K71" s="400"/>
      <c r="L71" s="400"/>
      <c r="M71" s="400"/>
      <c r="N71" s="400"/>
      <c r="O71" s="246">
        <f>+O70</f>
        <v>0</v>
      </c>
      <c r="P71" s="230"/>
      <c r="Q71" s="238">
        <f>+SUM(Q70)</f>
        <v>0</v>
      </c>
      <c r="R71" s="212"/>
    </row>
    <row r="72" spans="1:22" ht="88.5" hidden="1" customHeight="1" x14ac:dyDescent="0.25">
      <c r="A72" s="11">
        <v>9</v>
      </c>
      <c r="B72" s="11" t="s">
        <v>1135</v>
      </c>
      <c r="C72" s="5" t="s">
        <v>55</v>
      </c>
      <c r="D72" s="5" t="s">
        <v>56</v>
      </c>
      <c r="E72" s="5" t="s">
        <v>57</v>
      </c>
      <c r="F72" s="31" t="s">
        <v>58</v>
      </c>
      <c r="G72" s="31">
        <v>2007</v>
      </c>
      <c r="H72" s="31" t="s">
        <v>3</v>
      </c>
      <c r="I72" s="33">
        <v>1</v>
      </c>
      <c r="J72" s="34"/>
      <c r="K72" s="34">
        <f t="shared" ref="K72:K78" si="9">SUM(I72*J72)</f>
        <v>0</v>
      </c>
      <c r="L72" s="5">
        <v>15</v>
      </c>
      <c r="M72" s="35"/>
      <c r="N72" s="35">
        <f t="shared" ref="N72:N78" si="10">SUM(L72*M72)</f>
        <v>0</v>
      </c>
      <c r="O72" s="65">
        <f t="shared" ref="O72:O78" si="11">SUM(K72+N72)</f>
        <v>0</v>
      </c>
      <c r="P72" s="247"/>
      <c r="Q72" s="191">
        <f t="shared" ref="Q72:Q78" si="12">+O72+P72</f>
        <v>0</v>
      </c>
      <c r="R72" s="264" t="s">
        <v>1054</v>
      </c>
      <c r="S72" s="234" t="s">
        <v>1048</v>
      </c>
      <c r="T72" s="19"/>
      <c r="V72" s="13"/>
    </row>
    <row r="73" spans="1:22" ht="90.75" hidden="1" customHeight="1" x14ac:dyDescent="0.25">
      <c r="A73" s="11"/>
      <c r="B73" s="11" t="s">
        <v>1136</v>
      </c>
      <c r="C73" s="5" t="s">
        <v>59</v>
      </c>
      <c r="D73" s="5" t="s">
        <v>56</v>
      </c>
      <c r="E73" s="5" t="s">
        <v>60</v>
      </c>
      <c r="F73" s="31" t="s">
        <v>58</v>
      </c>
      <c r="G73" s="31">
        <v>2007</v>
      </c>
      <c r="H73" s="31" t="s">
        <v>3</v>
      </c>
      <c r="I73" s="33">
        <v>1</v>
      </c>
      <c r="J73" s="34"/>
      <c r="K73" s="34">
        <f t="shared" si="9"/>
        <v>0</v>
      </c>
      <c r="L73" s="5">
        <v>15</v>
      </c>
      <c r="M73" s="35"/>
      <c r="N73" s="35">
        <f t="shared" si="10"/>
        <v>0</v>
      </c>
      <c r="O73" s="65">
        <f t="shared" si="11"/>
        <v>0</v>
      </c>
      <c r="P73" s="247"/>
      <c r="Q73" s="191">
        <f t="shared" si="12"/>
        <v>0</v>
      </c>
      <c r="R73" s="264" t="s">
        <v>1054</v>
      </c>
      <c r="S73" s="234" t="s">
        <v>1048</v>
      </c>
      <c r="T73" s="19"/>
      <c r="V73" s="13"/>
    </row>
    <row r="74" spans="1:22" ht="87.75" hidden="1" customHeight="1" x14ac:dyDescent="0.25">
      <c r="A74" s="11"/>
      <c r="B74" s="11" t="s">
        <v>1137</v>
      </c>
      <c r="C74" s="5" t="s">
        <v>59</v>
      </c>
      <c r="D74" s="5" t="s">
        <v>56</v>
      </c>
      <c r="E74" s="5" t="s">
        <v>61</v>
      </c>
      <c r="F74" s="31" t="s">
        <v>58</v>
      </c>
      <c r="G74" s="31">
        <v>2007</v>
      </c>
      <c r="H74" s="31" t="s">
        <v>5</v>
      </c>
      <c r="I74" s="33">
        <v>1</v>
      </c>
      <c r="J74" s="34"/>
      <c r="K74" s="34">
        <f t="shared" si="9"/>
        <v>0</v>
      </c>
      <c r="L74" s="5">
        <v>15</v>
      </c>
      <c r="M74" s="35"/>
      <c r="N74" s="35">
        <f t="shared" si="10"/>
        <v>0</v>
      </c>
      <c r="O74" s="65">
        <f t="shared" si="11"/>
        <v>0</v>
      </c>
      <c r="P74" s="247"/>
      <c r="Q74" s="191">
        <f t="shared" si="12"/>
        <v>0</v>
      </c>
      <c r="R74" s="264" t="s">
        <v>1054</v>
      </c>
      <c r="S74" s="234" t="s">
        <v>1048</v>
      </c>
      <c r="T74" s="19"/>
      <c r="V74" s="13"/>
    </row>
    <row r="75" spans="1:22" ht="48" hidden="1" x14ac:dyDescent="0.25">
      <c r="A75" s="11"/>
      <c r="B75" s="11" t="s">
        <v>1138</v>
      </c>
      <c r="C75" s="5" t="s">
        <v>62</v>
      </c>
      <c r="D75" s="5" t="s">
        <v>63</v>
      </c>
      <c r="E75" s="5" t="s">
        <v>64</v>
      </c>
      <c r="F75" s="31" t="s">
        <v>65</v>
      </c>
      <c r="G75" s="31">
        <v>2004</v>
      </c>
      <c r="H75" s="31" t="s">
        <v>10</v>
      </c>
      <c r="I75" s="33">
        <v>1</v>
      </c>
      <c r="J75" s="34"/>
      <c r="K75" s="34">
        <f t="shared" si="9"/>
        <v>0</v>
      </c>
      <c r="L75" s="5">
        <v>15</v>
      </c>
      <c r="M75" s="35"/>
      <c r="N75" s="35">
        <f t="shared" si="10"/>
        <v>0</v>
      </c>
      <c r="O75" s="65">
        <f t="shared" si="11"/>
        <v>0</v>
      </c>
      <c r="P75" s="184">
        <v>0</v>
      </c>
      <c r="Q75" s="197">
        <f t="shared" si="12"/>
        <v>0</v>
      </c>
      <c r="R75" s="49"/>
      <c r="S75" s="19"/>
      <c r="T75" s="19"/>
      <c r="V75" s="13"/>
    </row>
    <row r="76" spans="1:22" ht="60" hidden="1" x14ac:dyDescent="0.25">
      <c r="A76" s="11"/>
      <c r="B76" s="11" t="s">
        <v>1139</v>
      </c>
      <c r="C76" s="5" t="s">
        <v>66</v>
      </c>
      <c r="D76" s="5" t="s">
        <v>67</v>
      </c>
      <c r="E76" s="5" t="s">
        <v>68</v>
      </c>
      <c r="F76" s="31" t="s">
        <v>65</v>
      </c>
      <c r="G76" s="31">
        <v>2007</v>
      </c>
      <c r="H76" s="31" t="s">
        <v>17</v>
      </c>
      <c r="I76" s="33">
        <v>1</v>
      </c>
      <c r="J76" s="34"/>
      <c r="K76" s="34">
        <f t="shared" si="9"/>
        <v>0</v>
      </c>
      <c r="L76" s="5">
        <v>15</v>
      </c>
      <c r="M76" s="35"/>
      <c r="N76" s="35">
        <f t="shared" si="10"/>
        <v>0</v>
      </c>
      <c r="O76" s="65">
        <f t="shared" si="11"/>
        <v>0</v>
      </c>
      <c r="P76" s="161">
        <v>0</v>
      </c>
      <c r="Q76" s="197">
        <f t="shared" si="12"/>
        <v>0</v>
      </c>
      <c r="R76" s="49"/>
      <c r="S76" s="19"/>
      <c r="T76" s="19"/>
      <c r="V76" s="13"/>
    </row>
    <row r="77" spans="1:22" ht="36" hidden="1" x14ac:dyDescent="0.25">
      <c r="A77" s="189"/>
      <c r="B77" s="189" t="s">
        <v>1140</v>
      </c>
      <c r="C77" s="5" t="s">
        <v>205</v>
      </c>
      <c r="D77" s="29" t="s">
        <v>206</v>
      </c>
      <c r="E77" s="5" t="s">
        <v>207</v>
      </c>
      <c r="F77" s="31" t="s">
        <v>208</v>
      </c>
      <c r="G77" s="31">
        <v>2001</v>
      </c>
      <c r="H77" s="31" t="s">
        <v>10</v>
      </c>
      <c r="I77" s="33">
        <v>1</v>
      </c>
      <c r="J77" s="34"/>
      <c r="K77" s="34">
        <f t="shared" si="9"/>
        <v>0</v>
      </c>
      <c r="L77" s="5">
        <v>15</v>
      </c>
      <c r="M77" s="35"/>
      <c r="N77" s="35">
        <f t="shared" si="10"/>
        <v>0</v>
      </c>
      <c r="O77" s="65">
        <f t="shared" si="11"/>
        <v>0</v>
      </c>
      <c r="P77" s="161">
        <v>0</v>
      </c>
      <c r="Q77" s="197">
        <f t="shared" si="12"/>
        <v>0</v>
      </c>
      <c r="R77" s="49"/>
    </row>
    <row r="78" spans="1:22" ht="87.75" hidden="1" customHeight="1" x14ac:dyDescent="0.25">
      <c r="A78" s="11"/>
      <c r="B78" s="11" t="s">
        <v>1141</v>
      </c>
      <c r="C78" s="5" t="s">
        <v>66</v>
      </c>
      <c r="D78" s="5" t="s">
        <v>69</v>
      </c>
      <c r="E78" s="5" t="s">
        <v>70</v>
      </c>
      <c r="F78" s="31" t="s">
        <v>65</v>
      </c>
      <c r="G78" s="31">
        <v>2011</v>
      </c>
      <c r="H78" s="31" t="s">
        <v>17</v>
      </c>
      <c r="I78" s="33">
        <v>1</v>
      </c>
      <c r="J78" s="34"/>
      <c r="K78" s="34">
        <f t="shared" si="9"/>
        <v>0</v>
      </c>
      <c r="L78" s="5">
        <v>15</v>
      </c>
      <c r="M78" s="35"/>
      <c r="N78" s="35">
        <f t="shared" si="10"/>
        <v>0</v>
      </c>
      <c r="O78" s="65">
        <f t="shared" si="11"/>
        <v>0</v>
      </c>
      <c r="P78" s="247"/>
      <c r="Q78" s="197">
        <f t="shared" si="12"/>
        <v>0</v>
      </c>
      <c r="R78" s="248" t="s">
        <v>1054</v>
      </c>
      <c r="S78" s="234" t="s">
        <v>1048</v>
      </c>
      <c r="T78" s="19"/>
      <c r="V78" s="13"/>
    </row>
    <row r="79" spans="1:22" ht="23.25" hidden="1" customHeight="1" x14ac:dyDescent="0.25">
      <c r="A79" s="399" t="s">
        <v>338</v>
      </c>
      <c r="B79" s="400"/>
      <c r="C79" s="400"/>
      <c r="D79" s="400"/>
      <c r="E79" s="400"/>
      <c r="F79" s="400"/>
      <c r="G79" s="400"/>
      <c r="H79" s="400"/>
      <c r="I79" s="400"/>
      <c r="J79" s="400"/>
      <c r="K79" s="400"/>
      <c r="L79" s="400"/>
      <c r="M79" s="400"/>
      <c r="N79" s="400"/>
      <c r="O79" s="246">
        <f>+SUM(O72:O78)</f>
        <v>0</v>
      </c>
      <c r="P79" s="230"/>
      <c r="Q79" s="231">
        <f>+SUM(Q72:Q78)</f>
        <v>0</v>
      </c>
      <c r="R79" s="209"/>
      <c r="S79" s="19"/>
      <c r="T79" s="19"/>
      <c r="V79" s="13"/>
    </row>
    <row r="80" spans="1:22" ht="132" hidden="1" x14ac:dyDescent="0.25">
      <c r="A80" s="24">
        <v>10</v>
      </c>
      <c r="B80" s="24" t="s">
        <v>1142</v>
      </c>
      <c r="C80" s="24" t="s">
        <v>43</v>
      </c>
      <c r="D80" s="24" t="s">
        <v>44</v>
      </c>
      <c r="E80" s="24">
        <v>12053008</v>
      </c>
      <c r="F80" s="31" t="s">
        <v>1065</v>
      </c>
      <c r="G80" s="31">
        <v>2015</v>
      </c>
      <c r="H80" s="31" t="s">
        <v>6</v>
      </c>
      <c r="I80" s="166">
        <v>1</v>
      </c>
      <c r="J80" s="213"/>
      <c r="K80" s="34">
        <f t="shared" ref="K80:K158" si="13">SUM(I80*J80)</f>
        <v>0</v>
      </c>
      <c r="L80" s="24">
        <v>0</v>
      </c>
      <c r="M80" s="214"/>
      <c r="N80" s="35">
        <f t="shared" ref="N80:N158" si="14">SUM(L80*M80)</f>
        <v>0</v>
      </c>
      <c r="O80" s="65">
        <f t="shared" ref="O80:O158" si="15">SUM(K80+N80)</f>
        <v>0</v>
      </c>
      <c r="P80" s="247"/>
      <c r="Q80" s="191">
        <f t="shared" si="8"/>
        <v>0</v>
      </c>
      <c r="R80" s="54" t="s">
        <v>1056</v>
      </c>
      <c r="S80" s="234" t="s">
        <v>1048</v>
      </c>
      <c r="T80" s="25"/>
      <c r="U80" s="60"/>
      <c r="V80" s="26"/>
    </row>
    <row r="81" spans="1:22" ht="36" hidden="1" x14ac:dyDescent="0.25">
      <c r="A81" s="11"/>
      <c r="B81" s="11" t="s">
        <v>1143</v>
      </c>
      <c r="C81" s="5" t="s">
        <v>124</v>
      </c>
      <c r="D81" s="5" t="s">
        <v>125</v>
      </c>
      <c r="E81" s="5" t="s">
        <v>126</v>
      </c>
      <c r="F81" s="31" t="s">
        <v>45</v>
      </c>
      <c r="G81" s="31">
        <v>2001</v>
      </c>
      <c r="H81" s="31" t="s">
        <v>10</v>
      </c>
      <c r="I81" s="33">
        <v>1</v>
      </c>
      <c r="J81" s="34"/>
      <c r="K81" s="34">
        <f>SUM(I81*J81)</f>
        <v>0</v>
      </c>
      <c r="L81" s="5">
        <v>15</v>
      </c>
      <c r="M81" s="35"/>
      <c r="N81" s="35">
        <f>SUM(L81*M81)</f>
        <v>0</v>
      </c>
      <c r="O81" s="65">
        <f>SUM(K81+N81)</f>
        <v>0</v>
      </c>
      <c r="P81" s="161"/>
      <c r="Q81" s="197">
        <f>+O81+P81</f>
        <v>0</v>
      </c>
      <c r="R81" s="49"/>
      <c r="V81" s="13"/>
    </row>
    <row r="82" spans="1:22" ht="72" hidden="1" x14ac:dyDescent="0.25">
      <c r="A82" s="189"/>
      <c r="B82" s="189" t="s">
        <v>1144</v>
      </c>
      <c r="C82" s="5" t="s">
        <v>212</v>
      </c>
      <c r="D82" s="29" t="s">
        <v>213</v>
      </c>
      <c r="E82" s="5" t="s">
        <v>214</v>
      </c>
      <c r="F82" s="31" t="s">
        <v>1064</v>
      </c>
      <c r="G82" s="31">
        <v>2007</v>
      </c>
      <c r="H82" s="31" t="s">
        <v>10</v>
      </c>
      <c r="I82" s="33">
        <v>1</v>
      </c>
      <c r="J82" s="34"/>
      <c r="K82" s="34">
        <f>SUM(I82*J82)</f>
        <v>0</v>
      </c>
      <c r="L82" s="5">
        <v>0</v>
      </c>
      <c r="M82" s="35"/>
      <c r="N82" s="35">
        <f>SUM(L82*M82)</f>
        <v>0</v>
      </c>
      <c r="O82" s="65">
        <f>SUM(K82+N82)</f>
        <v>0</v>
      </c>
      <c r="P82" s="161"/>
      <c r="Q82" s="191">
        <f>+O82+P82</f>
        <v>0</v>
      </c>
      <c r="R82" s="24" t="s">
        <v>1057</v>
      </c>
    </row>
    <row r="83" spans="1:22" ht="22.5" hidden="1" customHeight="1" x14ac:dyDescent="0.25">
      <c r="A83" s="399" t="s">
        <v>339</v>
      </c>
      <c r="B83" s="400"/>
      <c r="C83" s="400"/>
      <c r="D83" s="400"/>
      <c r="E83" s="400"/>
      <c r="F83" s="400"/>
      <c r="G83" s="400"/>
      <c r="H83" s="400"/>
      <c r="I83" s="400"/>
      <c r="J83" s="400"/>
      <c r="K83" s="400"/>
      <c r="L83" s="400"/>
      <c r="M83" s="400"/>
      <c r="N83" s="400"/>
      <c r="O83" s="246">
        <f>+SUM(O80:O82)</f>
        <v>0</v>
      </c>
      <c r="P83" s="230"/>
      <c r="Q83" s="238">
        <f>+SUM(Q80:Q82)</f>
        <v>0</v>
      </c>
      <c r="R83" s="54"/>
      <c r="S83" s="25"/>
      <c r="T83" s="25"/>
      <c r="U83" s="60"/>
      <c r="V83" s="26"/>
    </row>
    <row r="84" spans="1:22" ht="88.5" customHeight="1" x14ac:dyDescent="0.25">
      <c r="A84" s="75">
        <v>11</v>
      </c>
      <c r="B84" s="11" t="s">
        <v>1145</v>
      </c>
      <c r="C84" s="31" t="s">
        <v>121</v>
      </c>
      <c r="D84" s="29" t="s">
        <v>122</v>
      </c>
      <c r="E84" s="5">
        <v>12053267</v>
      </c>
      <c r="F84" s="31" t="s">
        <v>123</v>
      </c>
      <c r="G84" s="31">
        <v>2010</v>
      </c>
      <c r="H84" s="31" t="s">
        <v>17</v>
      </c>
      <c r="I84" s="33">
        <v>1</v>
      </c>
      <c r="J84" s="34">
        <v>484</v>
      </c>
      <c r="K84" s="34">
        <f>SUM(I84*J84)</f>
        <v>484</v>
      </c>
      <c r="L84" s="5">
        <v>15</v>
      </c>
      <c r="M84" s="35">
        <v>42.35</v>
      </c>
      <c r="N84" s="35">
        <f>SUM(L84*M84)</f>
        <v>635.25</v>
      </c>
      <c r="O84" s="65">
        <f>SUM(K84+N84)</f>
        <v>1119.25</v>
      </c>
      <c r="P84" s="247">
        <v>4985.2</v>
      </c>
      <c r="Q84" s="227">
        <f>+O84+P84</f>
        <v>6104.45</v>
      </c>
      <c r="R84" s="250" t="s">
        <v>1058</v>
      </c>
      <c r="S84" s="234" t="s">
        <v>1048</v>
      </c>
      <c r="U84" s="12"/>
      <c r="V84" s="13"/>
    </row>
    <row r="85" spans="1:22" ht="90.75" customHeight="1" x14ac:dyDescent="0.25">
      <c r="A85" s="75"/>
      <c r="B85" s="11" t="s">
        <v>1146</v>
      </c>
      <c r="C85" s="31" t="s">
        <v>155</v>
      </c>
      <c r="D85" s="31" t="s">
        <v>156</v>
      </c>
      <c r="E85" s="5" t="s">
        <v>157</v>
      </c>
      <c r="F85" s="31" t="s">
        <v>1066</v>
      </c>
      <c r="G85" s="31">
        <v>2013</v>
      </c>
      <c r="H85" s="31" t="s">
        <v>17</v>
      </c>
      <c r="I85" s="33">
        <v>1</v>
      </c>
      <c r="J85" s="34">
        <v>484</v>
      </c>
      <c r="K85" s="34">
        <f>SUM(I85*J85)</f>
        <v>484</v>
      </c>
      <c r="L85" s="5">
        <v>15</v>
      </c>
      <c r="M85" s="35">
        <v>42.35</v>
      </c>
      <c r="N85" s="35">
        <f>SUM(L85*M85)</f>
        <v>635.25</v>
      </c>
      <c r="O85" s="65">
        <f>SUM(K85+N85)</f>
        <v>1119.25</v>
      </c>
      <c r="P85" s="247">
        <v>4985.2</v>
      </c>
      <c r="Q85" s="182">
        <f>+O85+P85</f>
        <v>6104.45</v>
      </c>
      <c r="R85" s="249" t="s">
        <v>1058</v>
      </c>
      <c r="S85" s="234" t="s">
        <v>1048</v>
      </c>
      <c r="U85" s="12"/>
      <c r="V85" s="13"/>
    </row>
    <row r="86" spans="1:22" ht="29.25" customHeight="1" x14ac:dyDescent="0.25">
      <c r="A86" s="399" t="s">
        <v>340</v>
      </c>
      <c r="B86" s="400"/>
      <c r="C86" s="400"/>
      <c r="D86" s="400"/>
      <c r="E86" s="400"/>
      <c r="F86" s="400"/>
      <c r="G86" s="400"/>
      <c r="H86" s="400"/>
      <c r="I86" s="400"/>
      <c r="J86" s="400"/>
      <c r="K86" s="400"/>
      <c r="L86" s="400"/>
      <c r="M86" s="400"/>
      <c r="N86" s="400"/>
      <c r="O86" s="246">
        <f>+SUM(O84:O85)</f>
        <v>2238.5</v>
      </c>
      <c r="P86" s="230"/>
      <c r="Q86" s="231">
        <f>+SUM(Q84:Q85)</f>
        <v>12208.9</v>
      </c>
      <c r="R86" s="49"/>
      <c r="V86" s="13"/>
    </row>
    <row r="87" spans="1:22" ht="87.75" hidden="1" customHeight="1" x14ac:dyDescent="0.25">
      <c r="A87" s="11">
        <v>12</v>
      </c>
      <c r="B87" s="11" t="s">
        <v>1147</v>
      </c>
      <c r="C87" s="11" t="s">
        <v>46</v>
      </c>
      <c r="D87" s="5" t="s">
        <v>47</v>
      </c>
      <c r="E87" s="11" t="s">
        <v>48</v>
      </c>
      <c r="F87" s="31" t="s">
        <v>49</v>
      </c>
      <c r="G87" s="31">
        <v>2008</v>
      </c>
      <c r="H87" s="31" t="s">
        <v>4</v>
      </c>
      <c r="I87" s="5">
        <v>1</v>
      </c>
      <c r="J87" s="34"/>
      <c r="K87" s="34">
        <f t="shared" si="13"/>
        <v>0</v>
      </c>
      <c r="L87" s="5">
        <v>15</v>
      </c>
      <c r="M87" s="35"/>
      <c r="N87" s="35">
        <f t="shared" si="14"/>
        <v>0</v>
      </c>
      <c r="O87" s="65">
        <f t="shared" si="15"/>
        <v>0</v>
      </c>
      <c r="P87" s="247"/>
      <c r="Q87" s="197">
        <f t="shared" si="8"/>
        <v>0</v>
      </c>
      <c r="R87" s="249" t="s">
        <v>1059</v>
      </c>
      <c r="S87" s="234" t="s">
        <v>1048</v>
      </c>
      <c r="T87" s="19"/>
      <c r="V87" s="13"/>
    </row>
    <row r="88" spans="1:22" ht="90.75" hidden="1" customHeight="1" x14ac:dyDescent="0.25">
      <c r="A88" s="11"/>
      <c r="B88" s="11" t="s">
        <v>1148</v>
      </c>
      <c r="C88" s="11" t="s">
        <v>46</v>
      </c>
      <c r="D88" s="5" t="s">
        <v>47</v>
      </c>
      <c r="E88" s="11" t="s">
        <v>50</v>
      </c>
      <c r="F88" s="31" t="s">
        <v>49</v>
      </c>
      <c r="G88" s="31">
        <v>2008</v>
      </c>
      <c r="H88" s="31" t="s">
        <v>6</v>
      </c>
      <c r="I88" s="5">
        <v>1</v>
      </c>
      <c r="J88" s="34"/>
      <c r="K88" s="34">
        <f t="shared" si="13"/>
        <v>0</v>
      </c>
      <c r="L88" s="5">
        <v>15</v>
      </c>
      <c r="M88" s="35"/>
      <c r="N88" s="35">
        <f t="shared" si="14"/>
        <v>0</v>
      </c>
      <c r="O88" s="65">
        <f t="shared" si="15"/>
        <v>0</v>
      </c>
      <c r="P88" s="247"/>
      <c r="Q88" s="197">
        <f t="shared" si="8"/>
        <v>0</v>
      </c>
      <c r="R88" s="249" t="s">
        <v>1059</v>
      </c>
      <c r="S88" s="234" t="s">
        <v>1048</v>
      </c>
      <c r="T88" s="19"/>
      <c r="V88" s="13"/>
    </row>
    <row r="89" spans="1:22" ht="99" hidden="1" customHeight="1" x14ac:dyDescent="0.25">
      <c r="A89" s="11"/>
      <c r="B89" s="11" t="s">
        <v>1149</v>
      </c>
      <c r="C89" s="5" t="s">
        <v>89</v>
      </c>
      <c r="D89" s="5" t="s">
        <v>90</v>
      </c>
      <c r="E89" s="5">
        <v>12053027</v>
      </c>
      <c r="F89" s="31" t="s">
        <v>91</v>
      </c>
      <c r="G89" s="31">
        <v>2015</v>
      </c>
      <c r="H89" s="31" t="s">
        <v>6</v>
      </c>
      <c r="I89" s="33">
        <v>1</v>
      </c>
      <c r="J89" s="34"/>
      <c r="K89" s="34">
        <f>SUM(I89*J89)</f>
        <v>0</v>
      </c>
      <c r="L89" s="5">
        <v>15</v>
      </c>
      <c r="M89" s="35"/>
      <c r="N89" s="35">
        <f>SUM(L89*M89)</f>
        <v>0</v>
      </c>
      <c r="O89" s="65">
        <f>SUM(K89+N89)</f>
        <v>0</v>
      </c>
      <c r="P89" s="247"/>
      <c r="Q89" s="197">
        <f>+O89+P89</f>
        <v>0</v>
      </c>
      <c r="R89" s="249" t="s">
        <v>1059</v>
      </c>
      <c r="S89" s="234" t="s">
        <v>1048</v>
      </c>
      <c r="T89" s="27"/>
      <c r="V89" s="13"/>
    </row>
    <row r="90" spans="1:22" ht="101.25" hidden="1" customHeight="1" x14ac:dyDescent="0.25">
      <c r="A90" s="11"/>
      <c r="B90" s="11" t="s">
        <v>1150</v>
      </c>
      <c r="C90" s="5" t="s">
        <v>89</v>
      </c>
      <c r="D90" s="5" t="s">
        <v>90</v>
      </c>
      <c r="E90" s="5">
        <v>12053028</v>
      </c>
      <c r="F90" s="31" t="s">
        <v>91</v>
      </c>
      <c r="G90" s="31">
        <v>2015</v>
      </c>
      <c r="H90" s="31" t="s">
        <v>6</v>
      </c>
      <c r="I90" s="33">
        <v>1</v>
      </c>
      <c r="J90" s="34"/>
      <c r="K90" s="34">
        <f>SUM(I90*J90)</f>
        <v>0</v>
      </c>
      <c r="L90" s="5">
        <v>15</v>
      </c>
      <c r="M90" s="35"/>
      <c r="N90" s="35">
        <f>SUM(L90*M90)</f>
        <v>0</v>
      </c>
      <c r="O90" s="65">
        <f>SUM(K90+N90)</f>
        <v>0</v>
      </c>
      <c r="P90" s="247"/>
      <c r="Q90" s="197">
        <f>+O90+P90</f>
        <v>0</v>
      </c>
      <c r="R90" s="249" t="s">
        <v>1059</v>
      </c>
      <c r="S90" s="234" t="s">
        <v>1048</v>
      </c>
      <c r="T90" s="27"/>
      <c r="V90" s="13"/>
    </row>
    <row r="91" spans="1:22" ht="24" hidden="1" customHeight="1" x14ac:dyDescent="0.25">
      <c r="A91" s="394" t="s">
        <v>341</v>
      </c>
      <c r="B91" s="381"/>
      <c r="C91" s="395"/>
      <c r="D91" s="395"/>
      <c r="E91" s="395"/>
      <c r="F91" s="395"/>
      <c r="G91" s="395"/>
      <c r="H91" s="395"/>
      <c r="I91" s="395"/>
      <c r="J91" s="395"/>
      <c r="K91" s="395"/>
      <c r="L91" s="395"/>
      <c r="M91" s="395"/>
      <c r="N91" s="395"/>
      <c r="O91" s="246">
        <f>+SUM(O87:O90)</f>
        <v>0</v>
      </c>
      <c r="P91" s="230"/>
      <c r="Q91" s="231">
        <f>+SUM(Q87:Q90)</f>
        <v>0</v>
      </c>
      <c r="R91" s="215"/>
      <c r="S91" s="19"/>
      <c r="T91" s="19"/>
      <c r="V91" s="13"/>
    </row>
    <row r="92" spans="1:22" ht="94.5" hidden="1" customHeight="1" x14ac:dyDescent="0.25">
      <c r="A92" s="11">
        <v>13</v>
      </c>
      <c r="B92" s="11" t="s">
        <v>1151</v>
      </c>
      <c r="C92" s="5" t="s">
        <v>83</v>
      </c>
      <c r="D92" s="5" t="s">
        <v>84</v>
      </c>
      <c r="E92" s="5" t="s">
        <v>85</v>
      </c>
      <c r="F92" s="5" t="s">
        <v>86</v>
      </c>
      <c r="G92" s="5">
        <v>2011</v>
      </c>
      <c r="H92" s="5" t="s">
        <v>6</v>
      </c>
      <c r="I92" s="33">
        <v>1</v>
      </c>
      <c r="J92" s="34"/>
      <c r="K92" s="34">
        <f>SUM(I92*J92)</f>
        <v>0</v>
      </c>
      <c r="L92" s="5">
        <v>15</v>
      </c>
      <c r="M92" s="35"/>
      <c r="N92" s="35">
        <f>SUM(L92*M92)</f>
        <v>0</v>
      </c>
      <c r="O92" s="65">
        <f>SUM(K92+N92)</f>
        <v>0</v>
      </c>
      <c r="P92" s="247"/>
      <c r="Q92" s="197">
        <f>+O92+P92</f>
        <v>0</v>
      </c>
      <c r="R92" s="249" t="s">
        <v>1060</v>
      </c>
      <c r="S92" s="234" t="s">
        <v>1048</v>
      </c>
      <c r="T92" s="19"/>
      <c r="V92" s="13"/>
    </row>
    <row r="93" spans="1:22" ht="92.25" hidden="1" customHeight="1" x14ac:dyDescent="0.25">
      <c r="A93" s="11"/>
      <c r="B93" s="11" t="s">
        <v>1152</v>
      </c>
      <c r="C93" s="5" t="s">
        <v>87</v>
      </c>
      <c r="D93" s="5" t="s">
        <v>84</v>
      </c>
      <c r="E93" s="5" t="s">
        <v>88</v>
      </c>
      <c r="F93" s="5" t="s">
        <v>86</v>
      </c>
      <c r="G93" s="5">
        <v>2011</v>
      </c>
      <c r="H93" s="5" t="s">
        <v>6</v>
      </c>
      <c r="I93" s="33">
        <v>1</v>
      </c>
      <c r="J93" s="34"/>
      <c r="K93" s="34">
        <f>SUM(I93*J93)</f>
        <v>0</v>
      </c>
      <c r="L93" s="5">
        <v>15</v>
      </c>
      <c r="M93" s="35"/>
      <c r="N93" s="35">
        <f>SUM(L93*M93)</f>
        <v>0</v>
      </c>
      <c r="O93" s="65">
        <f>SUM(K93+N93)</f>
        <v>0</v>
      </c>
      <c r="P93" s="247"/>
      <c r="Q93" s="197">
        <f>+O93+P93</f>
        <v>0</v>
      </c>
      <c r="R93" s="249" t="s">
        <v>1060</v>
      </c>
      <c r="S93" s="234" t="s">
        <v>1048</v>
      </c>
      <c r="T93" s="19"/>
      <c r="V93" s="13"/>
    </row>
    <row r="94" spans="1:22" ht="27" hidden="1" customHeight="1" x14ac:dyDescent="0.25">
      <c r="A94" s="399" t="s">
        <v>342</v>
      </c>
      <c r="B94" s="400"/>
      <c r="C94" s="400"/>
      <c r="D94" s="400"/>
      <c r="E94" s="400"/>
      <c r="F94" s="400"/>
      <c r="G94" s="400"/>
      <c r="H94" s="400"/>
      <c r="I94" s="400"/>
      <c r="J94" s="400"/>
      <c r="K94" s="400"/>
      <c r="L94" s="400"/>
      <c r="M94" s="400"/>
      <c r="N94" s="400"/>
      <c r="O94" s="246">
        <f>+SUM(O92:O93)</f>
        <v>0</v>
      </c>
      <c r="P94" s="230"/>
      <c r="Q94" s="231">
        <f>+SUM(Q92:Q93)</f>
        <v>0</v>
      </c>
      <c r="R94" s="49"/>
      <c r="S94" s="19"/>
      <c r="T94" s="19"/>
      <c r="V94" s="13"/>
    </row>
    <row r="95" spans="1:22" ht="90" hidden="1" customHeight="1" x14ac:dyDescent="0.25">
      <c r="A95" s="24">
        <v>14</v>
      </c>
      <c r="B95" s="339" t="s">
        <v>1153</v>
      </c>
      <c r="C95" s="24" t="s">
        <v>113</v>
      </c>
      <c r="D95" s="24" t="s">
        <v>114</v>
      </c>
      <c r="E95" s="216" t="s">
        <v>1018</v>
      </c>
      <c r="F95" s="5" t="s">
        <v>115</v>
      </c>
      <c r="G95" s="5">
        <v>2007</v>
      </c>
      <c r="H95" s="5" t="s">
        <v>6</v>
      </c>
      <c r="I95" s="49">
        <v>1</v>
      </c>
      <c r="J95" s="213"/>
      <c r="K95" s="213">
        <f>SUM(I95*J95)</f>
        <v>0</v>
      </c>
      <c r="L95" s="24">
        <v>15</v>
      </c>
      <c r="M95" s="214"/>
      <c r="N95" s="214">
        <f>SUM(L95*M95)</f>
        <v>0</v>
      </c>
      <c r="O95" s="217">
        <f>SUM(K95+N95)</f>
        <v>0</v>
      </c>
      <c r="P95" s="251"/>
      <c r="Q95" s="219">
        <f>+O95+P95</f>
        <v>0</v>
      </c>
      <c r="R95" s="249" t="s">
        <v>1061</v>
      </c>
      <c r="S95" s="234" t="s">
        <v>1048</v>
      </c>
      <c r="V95" s="13"/>
    </row>
    <row r="96" spans="1:22" ht="90" hidden="1" customHeight="1" x14ac:dyDescent="0.25">
      <c r="A96" s="11"/>
      <c r="B96" s="11" t="s">
        <v>1154</v>
      </c>
      <c r="C96" s="5" t="s">
        <v>113</v>
      </c>
      <c r="D96" s="5" t="s">
        <v>114</v>
      </c>
      <c r="E96" s="5" t="s">
        <v>116</v>
      </c>
      <c r="F96" s="5" t="s">
        <v>115</v>
      </c>
      <c r="G96" s="5">
        <v>2007</v>
      </c>
      <c r="H96" s="5" t="s">
        <v>6</v>
      </c>
      <c r="I96" s="33">
        <v>1</v>
      </c>
      <c r="J96" s="34"/>
      <c r="K96" s="34">
        <f>SUM(I96*J96)</f>
        <v>0</v>
      </c>
      <c r="L96" s="5">
        <v>15</v>
      </c>
      <c r="M96" s="35"/>
      <c r="N96" s="35">
        <f>SUM(L96*M96)</f>
        <v>0</v>
      </c>
      <c r="O96" s="65">
        <f>SUM(K96+N96)</f>
        <v>0</v>
      </c>
      <c r="P96" s="247"/>
      <c r="Q96" s="197">
        <f>+O96+P96</f>
        <v>0</v>
      </c>
      <c r="R96" s="249" t="s">
        <v>1061</v>
      </c>
      <c r="S96" s="234" t="s">
        <v>1048</v>
      </c>
      <c r="V96" s="13"/>
    </row>
    <row r="97" spans="1:22" ht="90" hidden="1" customHeight="1" x14ac:dyDescent="0.25">
      <c r="A97" s="11"/>
      <c r="B97" s="11" t="s">
        <v>1155</v>
      </c>
      <c r="C97" s="5" t="s">
        <v>113</v>
      </c>
      <c r="D97" s="5" t="s">
        <v>114</v>
      </c>
      <c r="E97" s="32" t="s">
        <v>413</v>
      </c>
      <c r="F97" s="5" t="s">
        <v>115</v>
      </c>
      <c r="G97" s="5">
        <v>2005</v>
      </c>
      <c r="H97" s="5" t="s">
        <v>6</v>
      </c>
      <c r="I97" s="33">
        <v>1</v>
      </c>
      <c r="J97" s="34"/>
      <c r="K97" s="34">
        <f>SUM(I97*J97)</f>
        <v>0</v>
      </c>
      <c r="L97" s="5">
        <v>15</v>
      </c>
      <c r="M97" s="35"/>
      <c r="N97" s="35">
        <f>SUM(L97*M97)</f>
        <v>0</v>
      </c>
      <c r="O97" s="65">
        <f>SUM(K97+N97)</f>
        <v>0</v>
      </c>
      <c r="P97" s="247"/>
      <c r="Q97" s="197">
        <f>+O97+P97</f>
        <v>0</v>
      </c>
      <c r="R97" s="249" t="s">
        <v>1061</v>
      </c>
      <c r="S97" s="234" t="s">
        <v>1048</v>
      </c>
      <c r="V97" s="13"/>
    </row>
    <row r="98" spans="1:22" ht="24" hidden="1" customHeight="1" x14ac:dyDescent="0.25">
      <c r="A98" s="399" t="s">
        <v>343</v>
      </c>
      <c r="B98" s="400"/>
      <c r="C98" s="400"/>
      <c r="D98" s="400"/>
      <c r="E98" s="400"/>
      <c r="F98" s="400"/>
      <c r="G98" s="400"/>
      <c r="H98" s="400"/>
      <c r="I98" s="400"/>
      <c r="J98" s="400"/>
      <c r="K98" s="400"/>
      <c r="L98" s="400"/>
      <c r="M98" s="400"/>
      <c r="N98" s="400"/>
      <c r="O98" s="246">
        <f>+SUM(O95:O97)</f>
        <v>0</v>
      </c>
      <c r="P98" s="230"/>
      <c r="Q98" s="231">
        <f>+SUM(Q95:Q97)</f>
        <v>0</v>
      </c>
      <c r="R98" s="210"/>
      <c r="U98" s="12"/>
      <c r="V98" s="13"/>
    </row>
    <row r="99" spans="1:22" ht="92.25" customHeight="1" x14ac:dyDescent="0.25">
      <c r="A99" s="75">
        <v>15</v>
      </c>
      <c r="B99" s="11" t="s">
        <v>1156</v>
      </c>
      <c r="C99" s="5" t="s">
        <v>1230</v>
      </c>
      <c r="D99" s="5" t="s">
        <v>209</v>
      </c>
      <c r="E99" s="5" t="s">
        <v>210</v>
      </c>
      <c r="F99" s="5" t="s">
        <v>211</v>
      </c>
      <c r="G99" s="5">
        <v>2004</v>
      </c>
      <c r="H99" s="5" t="s">
        <v>15</v>
      </c>
      <c r="I99" s="33">
        <v>1</v>
      </c>
      <c r="J99" s="34">
        <v>24.2</v>
      </c>
      <c r="K99" s="34">
        <f>SUM(I99*J99)</f>
        <v>24.2</v>
      </c>
      <c r="L99" s="5">
        <v>15</v>
      </c>
      <c r="M99" s="35">
        <v>24.2</v>
      </c>
      <c r="N99" s="35">
        <f>SUM(L99*M99)</f>
        <v>363</v>
      </c>
      <c r="O99" s="65">
        <f>SUM(K99+N99)</f>
        <v>387.2</v>
      </c>
      <c r="P99" s="247">
        <v>349.69</v>
      </c>
      <c r="Q99" s="197">
        <f>+O99+P99</f>
        <v>736.89</v>
      </c>
      <c r="R99" s="249" t="s">
        <v>1062</v>
      </c>
      <c r="S99" s="234" t="s">
        <v>1048</v>
      </c>
      <c r="U99" s="12"/>
    </row>
    <row r="100" spans="1:22" ht="25.5" customHeight="1" x14ac:dyDescent="0.25">
      <c r="A100" s="399" t="s">
        <v>344</v>
      </c>
      <c r="B100" s="400"/>
      <c r="C100" s="400"/>
      <c r="D100" s="400"/>
      <c r="E100" s="400"/>
      <c r="F100" s="400"/>
      <c r="G100" s="400"/>
      <c r="H100" s="400"/>
      <c r="I100" s="400"/>
      <c r="J100" s="400"/>
      <c r="K100" s="400"/>
      <c r="L100" s="400"/>
      <c r="M100" s="400"/>
      <c r="N100" s="400"/>
      <c r="O100" s="246">
        <f>+O99</f>
        <v>387.2</v>
      </c>
      <c r="P100" s="230"/>
      <c r="Q100" s="231">
        <f>+SUM(Q99)</f>
        <v>736.89</v>
      </c>
      <c r="R100" s="208"/>
    </row>
    <row r="101" spans="1:22" ht="48" hidden="1" x14ac:dyDescent="0.25">
      <c r="A101" s="189">
        <v>16</v>
      </c>
      <c r="B101" s="189" t="s">
        <v>1157</v>
      </c>
      <c r="C101" s="5" t="s">
        <v>215</v>
      </c>
      <c r="D101" s="5" t="s">
        <v>216</v>
      </c>
      <c r="E101" s="32" t="s">
        <v>414</v>
      </c>
      <c r="F101" s="5" t="s">
        <v>217</v>
      </c>
      <c r="G101" s="5">
        <v>2007</v>
      </c>
      <c r="H101" s="5" t="s">
        <v>4</v>
      </c>
      <c r="I101" s="33">
        <v>1</v>
      </c>
      <c r="J101" s="34"/>
      <c r="K101" s="34">
        <f>SUM(I101*J101)</f>
        <v>0</v>
      </c>
      <c r="L101" s="5">
        <v>15</v>
      </c>
      <c r="M101" s="35"/>
      <c r="N101" s="35">
        <f>SUM(L101*M101)</f>
        <v>0</v>
      </c>
      <c r="O101" s="65">
        <f>SUM(K101+N101)</f>
        <v>0</v>
      </c>
      <c r="P101" s="161"/>
      <c r="Q101" s="197">
        <f>+O101+P101</f>
        <v>0</v>
      </c>
      <c r="R101" s="49"/>
    </row>
    <row r="102" spans="1:22" ht="25.5" hidden="1" customHeight="1" x14ac:dyDescent="0.25">
      <c r="A102" s="399" t="s">
        <v>345</v>
      </c>
      <c r="B102" s="400"/>
      <c r="C102" s="400"/>
      <c r="D102" s="400"/>
      <c r="E102" s="400"/>
      <c r="F102" s="400"/>
      <c r="G102" s="400"/>
      <c r="H102" s="400"/>
      <c r="I102" s="400"/>
      <c r="J102" s="400"/>
      <c r="K102" s="400"/>
      <c r="L102" s="400"/>
      <c r="M102" s="400"/>
      <c r="N102" s="400"/>
      <c r="O102" s="246">
        <f>+O101</f>
        <v>0</v>
      </c>
      <c r="P102" s="230"/>
      <c r="Q102" s="231">
        <f>+SUM(Q101:Q101)</f>
        <v>0</v>
      </c>
      <c r="R102" s="208"/>
    </row>
    <row r="103" spans="1:22" ht="92.25" hidden="1" customHeight="1" x14ac:dyDescent="0.25">
      <c r="A103" s="189">
        <v>17</v>
      </c>
      <c r="B103" s="189" t="s">
        <v>1158</v>
      </c>
      <c r="C103" s="5" t="s">
        <v>221</v>
      </c>
      <c r="D103" s="5" t="s">
        <v>222</v>
      </c>
      <c r="E103" s="32" t="s">
        <v>415</v>
      </c>
      <c r="F103" s="5" t="s">
        <v>223</v>
      </c>
      <c r="G103" s="5">
        <v>2009</v>
      </c>
      <c r="H103" s="5" t="s">
        <v>6</v>
      </c>
      <c r="I103" s="33">
        <v>1</v>
      </c>
      <c r="J103" s="34"/>
      <c r="K103" s="34">
        <f>SUM(I103*J103)</f>
        <v>0</v>
      </c>
      <c r="L103" s="5">
        <v>15</v>
      </c>
      <c r="M103" s="35"/>
      <c r="N103" s="35">
        <f>SUM(L103*M103)</f>
        <v>0</v>
      </c>
      <c r="O103" s="65">
        <f>SUM(K103+N103)</f>
        <v>0</v>
      </c>
      <c r="P103" s="247"/>
      <c r="Q103" s="197">
        <f>+O103+P103</f>
        <v>0</v>
      </c>
      <c r="R103" s="249" t="s">
        <v>1063</v>
      </c>
      <c r="S103" s="234" t="s">
        <v>1048</v>
      </c>
    </row>
    <row r="104" spans="1:22" ht="92.25" hidden="1" customHeight="1" x14ac:dyDescent="0.25">
      <c r="A104" s="189"/>
      <c r="B104" s="189" t="s">
        <v>1159</v>
      </c>
      <c r="C104" s="5" t="s">
        <v>221</v>
      </c>
      <c r="D104" s="5" t="s">
        <v>222</v>
      </c>
      <c r="E104" s="5" t="s">
        <v>224</v>
      </c>
      <c r="F104" s="5" t="s">
        <v>223</v>
      </c>
      <c r="G104" s="5">
        <v>2009</v>
      </c>
      <c r="H104" s="5" t="s">
        <v>6</v>
      </c>
      <c r="I104" s="33">
        <v>1</v>
      </c>
      <c r="J104" s="34"/>
      <c r="K104" s="34">
        <f>SUM(I104*J104)</f>
        <v>0</v>
      </c>
      <c r="L104" s="5">
        <v>15</v>
      </c>
      <c r="M104" s="35"/>
      <c r="N104" s="35">
        <f>SUM(L104*M104)</f>
        <v>0</v>
      </c>
      <c r="O104" s="65">
        <f>SUM(K104+N104)</f>
        <v>0</v>
      </c>
      <c r="P104" s="247"/>
      <c r="Q104" s="197">
        <f>+O104+P104</f>
        <v>0</v>
      </c>
      <c r="R104" s="249" t="s">
        <v>1063</v>
      </c>
      <c r="S104" s="234" t="s">
        <v>1048</v>
      </c>
    </row>
    <row r="105" spans="1:22" ht="90" hidden="1" customHeight="1" x14ac:dyDescent="0.25">
      <c r="A105" s="189"/>
      <c r="B105" s="189" t="s">
        <v>1160</v>
      </c>
      <c r="C105" s="5" t="s">
        <v>221</v>
      </c>
      <c r="D105" s="5" t="s">
        <v>222</v>
      </c>
      <c r="E105" s="5" t="s">
        <v>225</v>
      </c>
      <c r="F105" s="5" t="s">
        <v>223</v>
      </c>
      <c r="G105" s="5">
        <v>2009</v>
      </c>
      <c r="H105" s="5" t="s">
        <v>6</v>
      </c>
      <c r="I105" s="33">
        <v>1</v>
      </c>
      <c r="J105" s="34"/>
      <c r="K105" s="34">
        <f>SUM(I105*J105)</f>
        <v>0</v>
      </c>
      <c r="L105" s="5">
        <v>15</v>
      </c>
      <c r="M105" s="35"/>
      <c r="N105" s="35">
        <f>SUM(L105*M105)</f>
        <v>0</v>
      </c>
      <c r="O105" s="65">
        <f>SUM(K105+N105)</f>
        <v>0</v>
      </c>
      <c r="P105" s="247"/>
      <c r="Q105" s="197">
        <f>+O105+P105</f>
        <v>0</v>
      </c>
      <c r="R105" s="249" t="s">
        <v>1063</v>
      </c>
      <c r="S105" s="234" t="s">
        <v>1048</v>
      </c>
    </row>
    <row r="106" spans="1:22" ht="90.75" hidden="1" customHeight="1" x14ac:dyDescent="0.25">
      <c r="A106" s="189"/>
      <c r="B106" s="189" t="s">
        <v>1161</v>
      </c>
      <c r="C106" s="5" t="s">
        <v>221</v>
      </c>
      <c r="D106" s="5" t="s">
        <v>222</v>
      </c>
      <c r="E106" s="32" t="s">
        <v>314</v>
      </c>
      <c r="F106" s="5" t="s">
        <v>223</v>
      </c>
      <c r="G106" s="5">
        <v>2009</v>
      </c>
      <c r="H106" s="5" t="s">
        <v>6</v>
      </c>
      <c r="I106" s="33">
        <v>1</v>
      </c>
      <c r="J106" s="34"/>
      <c r="K106" s="34">
        <f>SUM(I106*J106)</f>
        <v>0</v>
      </c>
      <c r="L106" s="5">
        <v>15</v>
      </c>
      <c r="M106" s="35"/>
      <c r="N106" s="35">
        <f>SUM(L106*M106)</f>
        <v>0</v>
      </c>
      <c r="O106" s="65">
        <f>SUM(K106+N106)</f>
        <v>0</v>
      </c>
      <c r="P106" s="247"/>
      <c r="Q106" s="197">
        <f>+O106+P106</f>
        <v>0</v>
      </c>
      <c r="R106" s="249" t="s">
        <v>1063</v>
      </c>
      <c r="S106" s="234" t="s">
        <v>1048</v>
      </c>
    </row>
    <row r="107" spans="1:22" ht="90.75" hidden="1" customHeight="1" x14ac:dyDescent="0.25">
      <c r="A107" s="189"/>
      <c r="B107" s="189" t="s">
        <v>1162</v>
      </c>
      <c r="C107" s="5" t="s">
        <v>221</v>
      </c>
      <c r="D107" s="5" t="s">
        <v>222</v>
      </c>
      <c r="E107" s="5" t="s">
        <v>315</v>
      </c>
      <c r="F107" s="5" t="s">
        <v>223</v>
      </c>
      <c r="G107" s="5">
        <v>2009</v>
      </c>
      <c r="H107" s="5" t="s">
        <v>6</v>
      </c>
      <c r="I107" s="33">
        <v>1</v>
      </c>
      <c r="J107" s="34"/>
      <c r="K107" s="34">
        <f>SUM(I107*J107)</f>
        <v>0</v>
      </c>
      <c r="L107" s="5">
        <v>15</v>
      </c>
      <c r="M107" s="35"/>
      <c r="N107" s="35">
        <f>SUM(L107*M107)</f>
        <v>0</v>
      </c>
      <c r="O107" s="65">
        <f>SUM(K107+N107)</f>
        <v>0</v>
      </c>
      <c r="P107" s="247"/>
      <c r="Q107" s="197">
        <f>+O107+P107</f>
        <v>0</v>
      </c>
      <c r="R107" s="249" t="s">
        <v>1063</v>
      </c>
      <c r="S107" s="234" t="s">
        <v>1048</v>
      </c>
    </row>
    <row r="108" spans="1:22" ht="24.75" hidden="1" customHeight="1" x14ac:dyDescent="0.25">
      <c r="A108" s="399" t="s">
        <v>346</v>
      </c>
      <c r="B108" s="400"/>
      <c r="C108" s="400"/>
      <c r="D108" s="400"/>
      <c r="E108" s="400"/>
      <c r="F108" s="400"/>
      <c r="G108" s="400"/>
      <c r="H108" s="400"/>
      <c r="I108" s="400"/>
      <c r="J108" s="400"/>
      <c r="K108" s="400"/>
      <c r="L108" s="400"/>
      <c r="M108" s="400"/>
      <c r="N108" s="400"/>
      <c r="O108" s="246">
        <f>+SUM(O103:O107)</f>
        <v>0</v>
      </c>
      <c r="P108" s="230"/>
      <c r="Q108" s="231">
        <f>+SUM(Q103:Q107)</f>
        <v>0</v>
      </c>
      <c r="R108" s="49"/>
    </row>
    <row r="109" spans="1:22" ht="60" hidden="1" x14ac:dyDescent="0.25">
      <c r="A109" s="11">
        <v>18</v>
      </c>
      <c r="B109" s="11" t="s">
        <v>1163</v>
      </c>
      <c r="C109" s="5" t="s">
        <v>92</v>
      </c>
      <c r="D109" s="5" t="s">
        <v>93</v>
      </c>
      <c r="E109" s="5" t="s">
        <v>94</v>
      </c>
      <c r="F109" s="5" t="s">
        <v>95</v>
      </c>
      <c r="G109" s="5">
        <v>2012</v>
      </c>
      <c r="H109" s="5" t="s">
        <v>6</v>
      </c>
      <c r="I109" s="33">
        <v>1</v>
      </c>
      <c r="J109" s="34"/>
      <c r="K109" s="34">
        <f>SUM(I109*J109)</f>
        <v>0</v>
      </c>
      <c r="L109" s="5">
        <v>0</v>
      </c>
      <c r="M109" s="35"/>
      <c r="N109" s="35">
        <f>SUM(L109*M109)</f>
        <v>0</v>
      </c>
      <c r="O109" s="65">
        <f>SUM(K109+N109)</f>
        <v>0</v>
      </c>
      <c r="P109" s="161"/>
      <c r="Q109" s="191">
        <f>+O109+P109</f>
        <v>0</v>
      </c>
      <c r="R109" s="24" t="s">
        <v>1057</v>
      </c>
      <c r="S109" s="19"/>
      <c r="T109" s="19"/>
      <c r="V109" s="13"/>
    </row>
    <row r="110" spans="1:22" ht="27.75" hidden="1" customHeight="1" x14ac:dyDescent="0.25">
      <c r="A110" s="394" t="s">
        <v>347</v>
      </c>
      <c r="B110" s="381"/>
      <c r="C110" s="395"/>
      <c r="D110" s="395"/>
      <c r="E110" s="395"/>
      <c r="F110" s="395"/>
      <c r="G110" s="395"/>
      <c r="H110" s="395"/>
      <c r="I110" s="395"/>
      <c r="J110" s="395"/>
      <c r="K110" s="395"/>
      <c r="L110" s="395"/>
      <c r="M110" s="395"/>
      <c r="N110" s="395"/>
      <c r="O110" s="246">
        <f>+O109</f>
        <v>0</v>
      </c>
      <c r="P110" s="230"/>
      <c r="Q110" s="238">
        <f>+SUM(Q109)</f>
        <v>0</v>
      </c>
      <c r="R110" s="54"/>
      <c r="S110" s="19"/>
      <c r="T110" s="19"/>
      <c r="V110" s="13"/>
    </row>
    <row r="111" spans="1:22" ht="60" hidden="1" x14ac:dyDescent="0.25">
      <c r="A111" s="11">
        <v>19</v>
      </c>
      <c r="B111" s="11" t="s">
        <v>1164</v>
      </c>
      <c r="C111" s="5" t="s">
        <v>80</v>
      </c>
      <c r="D111" s="5" t="s">
        <v>81</v>
      </c>
      <c r="E111" s="32" t="s">
        <v>283</v>
      </c>
      <c r="F111" s="5" t="s">
        <v>82</v>
      </c>
      <c r="G111" s="5">
        <v>2009</v>
      </c>
      <c r="H111" s="5" t="s">
        <v>6</v>
      </c>
      <c r="I111" s="33">
        <v>2</v>
      </c>
      <c r="J111" s="34"/>
      <c r="K111" s="34">
        <f t="shared" si="13"/>
        <v>0</v>
      </c>
      <c r="L111" s="5">
        <v>15</v>
      </c>
      <c r="M111" s="35"/>
      <c r="N111" s="35">
        <f t="shared" si="14"/>
        <v>0</v>
      </c>
      <c r="O111" s="65">
        <f t="shared" si="15"/>
        <v>0</v>
      </c>
      <c r="P111" s="161"/>
      <c r="Q111" s="197">
        <f t="shared" si="8"/>
        <v>0</v>
      </c>
      <c r="R111" s="209"/>
      <c r="S111" s="19"/>
      <c r="T111" s="19"/>
      <c r="V111" s="13"/>
    </row>
    <row r="112" spans="1:22" ht="60" hidden="1" x14ac:dyDescent="0.25">
      <c r="A112" s="11"/>
      <c r="B112" s="11" t="s">
        <v>1165</v>
      </c>
      <c r="C112" s="5" t="s">
        <v>182</v>
      </c>
      <c r="D112" s="5" t="s">
        <v>183</v>
      </c>
      <c r="E112" s="5">
        <v>12053217</v>
      </c>
      <c r="F112" s="5" t="s">
        <v>184</v>
      </c>
      <c r="G112" s="5">
        <v>2018</v>
      </c>
      <c r="H112" s="5" t="s">
        <v>6</v>
      </c>
      <c r="I112" s="33">
        <v>1</v>
      </c>
      <c r="J112" s="34"/>
      <c r="K112" s="34">
        <f>SUM(I112*J112)</f>
        <v>0</v>
      </c>
      <c r="L112" s="5">
        <v>15</v>
      </c>
      <c r="M112" s="35"/>
      <c r="N112" s="35">
        <f>SUM(L112*M112)</f>
        <v>0</v>
      </c>
      <c r="O112" s="65">
        <f>SUM(K112+N112)</f>
        <v>0</v>
      </c>
      <c r="P112" s="161"/>
      <c r="Q112" s="197">
        <f>+O112+P112</f>
        <v>0</v>
      </c>
      <c r="R112" s="49"/>
    </row>
    <row r="113" spans="1:22" ht="60" hidden="1" x14ac:dyDescent="0.25">
      <c r="A113" s="75"/>
      <c r="B113" s="11" t="s">
        <v>1166</v>
      </c>
      <c r="C113" s="5" t="s">
        <v>218</v>
      </c>
      <c r="D113" s="5"/>
      <c r="E113" s="5" t="s">
        <v>219</v>
      </c>
      <c r="F113" s="5" t="s">
        <v>220</v>
      </c>
      <c r="G113" s="5">
        <v>2008</v>
      </c>
      <c r="H113" s="5" t="s">
        <v>1</v>
      </c>
      <c r="I113" s="33">
        <v>1</v>
      </c>
      <c r="J113" s="34"/>
      <c r="K113" s="34">
        <f>SUM(I113*J113)</f>
        <v>0</v>
      </c>
      <c r="L113" s="5">
        <v>0</v>
      </c>
      <c r="M113" s="35"/>
      <c r="N113" s="35">
        <f>SUM(L113*M113)</f>
        <v>0</v>
      </c>
      <c r="O113" s="65">
        <f>SUM(K113+N113)</f>
        <v>0</v>
      </c>
      <c r="P113" s="161"/>
      <c r="Q113" s="191">
        <f>+O113+P113</f>
        <v>0</v>
      </c>
      <c r="R113" s="24" t="s">
        <v>1057</v>
      </c>
    </row>
    <row r="114" spans="1:22" ht="60" hidden="1" x14ac:dyDescent="0.25">
      <c r="A114" s="11"/>
      <c r="B114" s="11" t="s">
        <v>1167</v>
      </c>
      <c r="C114" s="31" t="s">
        <v>240</v>
      </c>
      <c r="D114" s="41"/>
      <c r="E114" s="31" t="s">
        <v>289</v>
      </c>
      <c r="F114" s="5" t="s">
        <v>241</v>
      </c>
      <c r="G114" s="5">
        <v>2013</v>
      </c>
      <c r="H114" s="5" t="s">
        <v>1</v>
      </c>
      <c r="I114" s="33">
        <v>1</v>
      </c>
      <c r="J114" s="34"/>
      <c r="K114" s="34">
        <f>SUM(I114*J114)</f>
        <v>0</v>
      </c>
      <c r="L114" s="5">
        <v>0</v>
      </c>
      <c r="M114" s="35"/>
      <c r="N114" s="35">
        <f>SUM(L114*M114)</f>
        <v>0</v>
      </c>
      <c r="O114" s="65">
        <f>SUM(K114+N114)</f>
        <v>0</v>
      </c>
      <c r="P114" s="161"/>
      <c r="Q114" s="191">
        <f>+O114+P114</f>
        <v>0</v>
      </c>
      <c r="R114" s="24" t="s">
        <v>1057</v>
      </c>
    </row>
    <row r="115" spans="1:22" ht="60" hidden="1" x14ac:dyDescent="0.25">
      <c r="A115" s="11"/>
      <c r="B115" s="11" t="s">
        <v>1168</v>
      </c>
      <c r="C115" s="31" t="s">
        <v>273</v>
      </c>
      <c r="D115" s="41"/>
      <c r="E115" s="31">
        <v>1641325</v>
      </c>
      <c r="F115" s="5" t="s">
        <v>274</v>
      </c>
      <c r="G115" s="5">
        <v>2012</v>
      </c>
      <c r="H115" s="5" t="s">
        <v>5</v>
      </c>
      <c r="I115" s="33">
        <v>1</v>
      </c>
      <c r="J115" s="34"/>
      <c r="K115" s="34">
        <f>SUM(I115*J115)</f>
        <v>0</v>
      </c>
      <c r="L115" s="5">
        <v>0</v>
      </c>
      <c r="M115" s="35"/>
      <c r="N115" s="35">
        <f>SUM(L115*M115)</f>
        <v>0</v>
      </c>
      <c r="O115" s="65">
        <f>SUM(K115+N115)</f>
        <v>0</v>
      </c>
      <c r="P115" s="161"/>
      <c r="Q115" s="191">
        <f>+O115+P115</f>
        <v>0</v>
      </c>
      <c r="R115" s="24" t="s">
        <v>1057</v>
      </c>
      <c r="S115" s="50"/>
    </row>
    <row r="116" spans="1:22" ht="27" hidden="1" customHeight="1" x14ac:dyDescent="0.25">
      <c r="A116" s="399" t="s">
        <v>348</v>
      </c>
      <c r="B116" s="400"/>
      <c r="C116" s="400"/>
      <c r="D116" s="400"/>
      <c r="E116" s="400"/>
      <c r="F116" s="400"/>
      <c r="G116" s="400"/>
      <c r="H116" s="400"/>
      <c r="I116" s="400"/>
      <c r="J116" s="400"/>
      <c r="K116" s="400"/>
      <c r="L116" s="400"/>
      <c r="M116" s="400"/>
      <c r="N116" s="400"/>
      <c r="O116" s="246">
        <f>+SUM(O111:O115)</f>
        <v>0</v>
      </c>
      <c r="P116" s="230"/>
      <c r="Q116" s="231">
        <f>+SUM(Q111:Q115)</f>
        <v>0</v>
      </c>
      <c r="R116" s="209"/>
      <c r="S116" s="19"/>
      <c r="T116" s="19"/>
      <c r="V116" s="13"/>
    </row>
    <row r="117" spans="1:22" ht="69.75" hidden="1" customHeight="1" x14ac:dyDescent="0.25">
      <c r="A117" s="75">
        <v>20</v>
      </c>
      <c r="B117" s="11" t="s">
        <v>1169</v>
      </c>
      <c r="C117" s="5" t="s">
        <v>172</v>
      </c>
      <c r="D117" s="5" t="s">
        <v>173</v>
      </c>
      <c r="E117" s="5">
        <v>12053167</v>
      </c>
      <c r="F117" s="5" t="s">
        <v>174</v>
      </c>
      <c r="G117" s="5">
        <v>2018</v>
      </c>
      <c r="H117" s="5" t="s">
        <v>175</v>
      </c>
      <c r="I117" s="33">
        <v>1</v>
      </c>
      <c r="J117" s="34"/>
      <c r="K117" s="34">
        <f>SUM(I117*J117)</f>
        <v>0</v>
      </c>
      <c r="L117" s="5">
        <v>15</v>
      </c>
      <c r="M117" s="35"/>
      <c r="N117" s="35">
        <f>SUM(L117*M117)</f>
        <v>0</v>
      </c>
      <c r="O117" s="65">
        <f>SUM(K117+N117)</f>
        <v>0</v>
      </c>
      <c r="P117" s="161"/>
      <c r="Q117" s="197">
        <f>+O117+P117</f>
        <v>0</v>
      </c>
      <c r="R117" s="49" t="s">
        <v>1050</v>
      </c>
    </row>
    <row r="118" spans="1:22" ht="66" hidden="1" customHeight="1" x14ac:dyDescent="0.25">
      <c r="A118" s="11"/>
      <c r="B118" s="11" t="s">
        <v>1170</v>
      </c>
      <c r="C118" s="5" t="s">
        <v>172</v>
      </c>
      <c r="D118" s="5" t="s">
        <v>176</v>
      </c>
      <c r="E118" s="5">
        <v>12053166</v>
      </c>
      <c r="F118" s="5" t="s">
        <v>174</v>
      </c>
      <c r="G118" s="5">
        <v>2018</v>
      </c>
      <c r="H118" s="5" t="s">
        <v>175</v>
      </c>
      <c r="I118" s="33">
        <v>1</v>
      </c>
      <c r="J118" s="34"/>
      <c r="K118" s="34">
        <f>SUM(I118*J118)</f>
        <v>0</v>
      </c>
      <c r="L118" s="5">
        <v>15</v>
      </c>
      <c r="M118" s="35"/>
      <c r="N118" s="35">
        <f>SUM(L118*M118)</f>
        <v>0</v>
      </c>
      <c r="O118" s="65">
        <f>SUM(K118+N118)</f>
        <v>0</v>
      </c>
      <c r="P118" s="161"/>
      <c r="Q118" s="197">
        <f>+O118+P118</f>
        <v>0</v>
      </c>
      <c r="R118" s="49" t="s">
        <v>1050</v>
      </c>
    </row>
    <row r="119" spans="1:22" ht="69.75" hidden="1" customHeight="1" x14ac:dyDescent="0.25">
      <c r="A119" s="11"/>
      <c r="B119" s="11" t="s">
        <v>1171</v>
      </c>
      <c r="C119" s="5" t="s">
        <v>200</v>
      </c>
      <c r="D119" s="29" t="s">
        <v>201</v>
      </c>
      <c r="E119" s="5">
        <v>12053096</v>
      </c>
      <c r="F119" s="5" t="s">
        <v>202</v>
      </c>
      <c r="G119" s="5">
        <v>2017</v>
      </c>
      <c r="H119" s="5" t="s">
        <v>6</v>
      </c>
      <c r="I119" s="33">
        <v>1</v>
      </c>
      <c r="J119" s="34"/>
      <c r="K119" s="34">
        <f>SUM(I119*J119)</f>
        <v>0</v>
      </c>
      <c r="L119" s="5">
        <v>15</v>
      </c>
      <c r="M119" s="35"/>
      <c r="N119" s="35">
        <f>SUM(L119*M119)</f>
        <v>0</v>
      </c>
      <c r="O119" s="65">
        <f>SUM(K119+N119)</f>
        <v>0</v>
      </c>
      <c r="P119" s="161"/>
      <c r="Q119" s="191">
        <f>+O119+P119</f>
        <v>0</v>
      </c>
      <c r="R119" s="49" t="s">
        <v>1050</v>
      </c>
    </row>
    <row r="120" spans="1:22" ht="26.25" hidden="1" customHeight="1" x14ac:dyDescent="0.25">
      <c r="A120" s="399" t="s">
        <v>349</v>
      </c>
      <c r="B120" s="400"/>
      <c r="C120" s="400"/>
      <c r="D120" s="400"/>
      <c r="E120" s="400"/>
      <c r="F120" s="400"/>
      <c r="G120" s="400"/>
      <c r="H120" s="400"/>
      <c r="I120" s="400"/>
      <c r="J120" s="400"/>
      <c r="K120" s="400"/>
      <c r="L120" s="400"/>
      <c r="M120" s="400"/>
      <c r="N120" s="400"/>
      <c r="O120" s="246">
        <f>+SUM(O117:O119)</f>
        <v>0</v>
      </c>
      <c r="P120" s="230"/>
      <c r="Q120" s="231">
        <f>+SUM(Q117:Q119)</f>
        <v>0</v>
      </c>
      <c r="R120" s="208"/>
    </row>
    <row r="121" spans="1:22" ht="48" hidden="1" x14ac:dyDescent="0.25">
      <c r="A121" s="11">
        <v>21</v>
      </c>
      <c r="B121" s="11" t="s">
        <v>1172</v>
      </c>
      <c r="C121" s="5" t="s">
        <v>131</v>
      </c>
      <c r="D121" s="5" t="s">
        <v>132</v>
      </c>
      <c r="E121" s="5" t="s">
        <v>133</v>
      </c>
      <c r="F121" s="5" t="s">
        <v>134</v>
      </c>
      <c r="G121" s="5">
        <v>2011</v>
      </c>
      <c r="H121" s="5" t="s">
        <v>1</v>
      </c>
      <c r="I121" s="33">
        <v>3</v>
      </c>
      <c r="J121" s="34"/>
      <c r="K121" s="34">
        <f>SUM(I121*J121)</f>
        <v>0</v>
      </c>
      <c r="L121" s="5">
        <v>15</v>
      </c>
      <c r="M121" s="35"/>
      <c r="N121" s="35">
        <f>SUM(L121*M121)</f>
        <v>0</v>
      </c>
      <c r="O121" s="65">
        <f>SUM(K121+N121)</f>
        <v>0</v>
      </c>
      <c r="P121" s="161"/>
      <c r="Q121" s="197">
        <f>+O121+P121</f>
        <v>0</v>
      </c>
      <c r="R121" s="210"/>
      <c r="V121" s="13"/>
    </row>
    <row r="122" spans="1:22" ht="48" hidden="1" x14ac:dyDescent="0.25">
      <c r="A122" s="42"/>
      <c r="B122" s="42" t="s">
        <v>1173</v>
      </c>
      <c r="C122" s="31" t="s">
        <v>135</v>
      </c>
      <c r="D122" s="31" t="s">
        <v>136</v>
      </c>
      <c r="E122" s="31" t="s">
        <v>137</v>
      </c>
      <c r="F122" s="5" t="s">
        <v>138</v>
      </c>
      <c r="G122" s="5">
        <v>2011</v>
      </c>
      <c r="H122" s="5" t="s">
        <v>2</v>
      </c>
      <c r="I122" s="33">
        <v>1</v>
      </c>
      <c r="J122" s="34"/>
      <c r="K122" s="34">
        <f>SUM(I122*J122)</f>
        <v>0</v>
      </c>
      <c r="L122" s="5">
        <v>15</v>
      </c>
      <c r="M122" s="35"/>
      <c r="N122" s="35">
        <f>SUM(L122*M122)</f>
        <v>0</v>
      </c>
      <c r="O122" s="65">
        <f>SUM(K122+N122)</f>
        <v>0</v>
      </c>
      <c r="P122" s="161"/>
      <c r="Q122" s="197">
        <f>+O122+P122</f>
        <v>0</v>
      </c>
      <c r="R122" s="49"/>
      <c r="V122" s="13"/>
    </row>
    <row r="123" spans="1:22" ht="27.75" hidden="1" customHeight="1" x14ac:dyDescent="0.25">
      <c r="A123" s="399" t="s">
        <v>350</v>
      </c>
      <c r="B123" s="400"/>
      <c r="C123" s="400"/>
      <c r="D123" s="400"/>
      <c r="E123" s="400"/>
      <c r="F123" s="400"/>
      <c r="G123" s="400"/>
      <c r="H123" s="400"/>
      <c r="I123" s="400"/>
      <c r="J123" s="400"/>
      <c r="K123" s="400"/>
      <c r="L123" s="400"/>
      <c r="M123" s="400"/>
      <c r="N123" s="400"/>
      <c r="O123" s="246">
        <f>+SUM(O121:O122)</f>
        <v>0</v>
      </c>
      <c r="P123" s="230"/>
      <c r="Q123" s="231">
        <f>+SUM(Q121:Q122)</f>
        <v>0</v>
      </c>
      <c r="R123" s="49"/>
      <c r="V123" s="13"/>
    </row>
    <row r="124" spans="1:22" ht="60" hidden="1" x14ac:dyDescent="0.25">
      <c r="A124" s="75">
        <v>22</v>
      </c>
      <c r="B124" s="11" t="s">
        <v>1174</v>
      </c>
      <c r="C124" s="5" t="s">
        <v>139</v>
      </c>
      <c r="D124" s="29"/>
      <c r="E124" s="5" t="s">
        <v>140</v>
      </c>
      <c r="F124" s="5" t="s">
        <v>141</v>
      </c>
      <c r="G124" s="5">
        <v>2007</v>
      </c>
      <c r="H124" s="5" t="s">
        <v>2</v>
      </c>
      <c r="I124" s="33">
        <v>1</v>
      </c>
      <c r="J124" s="34"/>
      <c r="K124" s="34">
        <f>SUM(I124*J124)</f>
        <v>0</v>
      </c>
      <c r="L124" s="5">
        <v>0</v>
      </c>
      <c r="M124" s="35"/>
      <c r="N124" s="35">
        <f>SUM(L124*M124)</f>
        <v>0</v>
      </c>
      <c r="O124" s="65">
        <f>SUM(K124+N124)</f>
        <v>0</v>
      </c>
      <c r="P124" s="161"/>
      <c r="Q124" s="191">
        <f>+O124+P124</f>
        <v>0</v>
      </c>
      <c r="R124" s="24" t="s">
        <v>1057</v>
      </c>
      <c r="V124" s="13"/>
    </row>
    <row r="125" spans="1:22" ht="60" hidden="1" x14ac:dyDescent="0.25">
      <c r="A125" s="11"/>
      <c r="B125" s="11" t="s">
        <v>1175</v>
      </c>
      <c r="C125" s="5" t="s">
        <v>142</v>
      </c>
      <c r="D125" s="5" t="s">
        <v>143</v>
      </c>
      <c r="E125" s="5">
        <v>1640473</v>
      </c>
      <c r="F125" s="5" t="s">
        <v>141</v>
      </c>
      <c r="G125" s="5">
        <v>2009</v>
      </c>
      <c r="H125" s="5" t="s">
        <v>6</v>
      </c>
      <c r="I125" s="33">
        <v>1</v>
      </c>
      <c r="J125" s="34"/>
      <c r="K125" s="34">
        <f>SUM(I125*J125)</f>
        <v>0</v>
      </c>
      <c r="L125" s="5">
        <v>0</v>
      </c>
      <c r="M125" s="35"/>
      <c r="N125" s="35"/>
      <c r="O125" s="65">
        <f>SUM(K125+N125)</f>
        <v>0</v>
      </c>
      <c r="P125" s="161"/>
      <c r="Q125" s="191">
        <f>+O125+P125</f>
        <v>0</v>
      </c>
      <c r="R125" s="24" t="s">
        <v>1057</v>
      </c>
      <c r="V125" s="13"/>
    </row>
    <row r="126" spans="1:22" ht="48" hidden="1" x14ac:dyDescent="0.25">
      <c r="A126" s="11"/>
      <c r="B126" s="11" t="s">
        <v>1176</v>
      </c>
      <c r="C126" s="5" t="s">
        <v>144</v>
      </c>
      <c r="D126" s="5"/>
      <c r="E126" s="5" t="s">
        <v>145</v>
      </c>
      <c r="F126" s="5" t="s">
        <v>141</v>
      </c>
      <c r="G126" s="5">
        <v>2003</v>
      </c>
      <c r="H126" s="5" t="s">
        <v>10</v>
      </c>
      <c r="I126" s="33">
        <v>1</v>
      </c>
      <c r="J126" s="34"/>
      <c r="K126" s="34">
        <f>SUM(I126*J126)</f>
        <v>0</v>
      </c>
      <c r="L126" s="5">
        <v>15</v>
      </c>
      <c r="M126" s="35"/>
      <c r="N126" s="35">
        <f>SUM(L126*M126)</f>
        <v>0</v>
      </c>
      <c r="O126" s="65">
        <f>SUM(K126+N126)</f>
        <v>0</v>
      </c>
      <c r="P126" s="161"/>
      <c r="Q126" s="197">
        <f>+O126+P126</f>
        <v>0</v>
      </c>
      <c r="R126" s="49"/>
      <c r="V126" s="13"/>
    </row>
    <row r="127" spans="1:22" ht="60" hidden="1" x14ac:dyDescent="0.25">
      <c r="A127" s="11"/>
      <c r="B127" s="11" t="s">
        <v>1177</v>
      </c>
      <c r="C127" s="42" t="s">
        <v>275</v>
      </c>
      <c r="D127" s="74"/>
      <c r="E127" s="42">
        <v>1641348</v>
      </c>
      <c r="F127" s="5" t="s">
        <v>16</v>
      </c>
      <c r="G127" s="5">
        <v>2012</v>
      </c>
      <c r="H127" s="5" t="s">
        <v>0</v>
      </c>
      <c r="I127" s="201">
        <v>1</v>
      </c>
      <c r="J127" s="202"/>
      <c r="K127" s="202">
        <f>SUM(I127*J127)</f>
        <v>0</v>
      </c>
      <c r="L127" s="42">
        <v>0</v>
      </c>
      <c r="M127" s="203"/>
      <c r="N127" s="203">
        <f>SUM(L127*M127)</f>
        <v>0</v>
      </c>
      <c r="O127" s="217">
        <f>SUM(K127+N127)</f>
        <v>0</v>
      </c>
      <c r="P127" s="161"/>
      <c r="Q127" s="197">
        <f>+O127+P127</f>
        <v>0</v>
      </c>
      <c r="R127" s="208" t="s">
        <v>1057</v>
      </c>
    </row>
    <row r="128" spans="1:22" ht="26.25" hidden="1" customHeight="1" x14ac:dyDescent="0.25">
      <c r="A128" s="399" t="s">
        <v>351</v>
      </c>
      <c r="B128" s="400"/>
      <c r="C128" s="400"/>
      <c r="D128" s="400"/>
      <c r="E128" s="400"/>
      <c r="F128" s="400"/>
      <c r="G128" s="400"/>
      <c r="H128" s="400"/>
      <c r="I128" s="400"/>
      <c r="J128" s="400"/>
      <c r="K128" s="400"/>
      <c r="L128" s="400"/>
      <c r="M128" s="400"/>
      <c r="N128" s="400"/>
      <c r="O128" s="246">
        <f>+SUM(O124:O127)</f>
        <v>0</v>
      </c>
      <c r="P128" s="230"/>
      <c r="Q128" s="231">
        <f>+SUM(Q124:Q127)</f>
        <v>0</v>
      </c>
      <c r="R128" s="49"/>
      <c r="V128" s="13"/>
    </row>
    <row r="129" spans="1:22" ht="60" hidden="1" x14ac:dyDescent="0.25">
      <c r="A129" s="11">
        <v>23</v>
      </c>
      <c r="B129" s="11" t="s">
        <v>1178</v>
      </c>
      <c r="C129" s="31" t="s">
        <v>229</v>
      </c>
      <c r="D129" s="31"/>
      <c r="E129" s="31" t="s">
        <v>230</v>
      </c>
      <c r="F129" s="5" t="s">
        <v>231</v>
      </c>
      <c r="G129" s="5">
        <v>2010</v>
      </c>
      <c r="H129" s="5" t="s">
        <v>3</v>
      </c>
      <c r="I129" s="33">
        <v>1</v>
      </c>
      <c r="J129" s="34"/>
      <c r="K129" s="34">
        <f>SUM(I129*J129)</f>
        <v>0</v>
      </c>
      <c r="L129" s="5">
        <v>0</v>
      </c>
      <c r="M129" s="35"/>
      <c r="N129" s="35">
        <f>SUM(L129*M129)</f>
        <v>0</v>
      </c>
      <c r="O129" s="65">
        <f>SUM(K129+N129)</f>
        <v>0</v>
      </c>
      <c r="P129" s="161"/>
      <c r="Q129" s="197">
        <f>+O129+P129</f>
        <v>0</v>
      </c>
      <c r="R129" s="208" t="s">
        <v>1057</v>
      </c>
    </row>
    <row r="130" spans="1:22" ht="27.75" hidden="1" customHeight="1" x14ac:dyDescent="0.25">
      <c r="A130" s="399" t="s">
        <v>352</v>
      </c>
      <c r="B130" s="400"/>
      <c r="C130" s="400"/>
      <c r="D130" s="400"/>
      <c r="E130" s="400"/>
      <c r="F130" s="400"/>
      <c r="G130" s="400"/>
      <c r="H130" s="400"/>
      <c r="I130" s="400"/>
      <c r="J130" s="400"/>
      <c r="K130" s="400"/>
      <c r="L130" s="400"/>
      <c r="M130" s="400"/>
      <c r="N130" s="400"/>
      <c r="O130" s="246">
        <f>+O129</f>
        <v>0</v>
      </c>
      <c r="P130" s="230"/>
      <c r="Q130" s="231">
        <f>+SUM(Q129)</f>
        <v>0</v>
      </c>
      <c r="R130" s="49"/>
    </row>
    <row r="131" spans="1:22" ht="48" hidden="1" x14ac:dyDescent="0.25">
      <c r="A131" s="11">
        <v>24</v>
      </c>
      <c r="B131" s="11" t="s">
        <v>1179</v>
      </c>
      <c r="C131" s="5" t="s">
        <v>191</v>
      </c>
      <c r="D131" s="29" t="s">
        <v>192</v>
      </c>
      <c r="E131" s="5" t="s">
        <v>193</v>
      </c>
      <c r="F131" s="5" t="s">
        <v>1067</v>
      </c>
      <c r="G131" s="5">
        <v>2015</v>
      </c>
      <c r="H131" s="5" t="s">
        <v>1</v>
      </c>
      <c r="I131" s="33">
        <v>1</v>
      </c>
      <c r="J131" s="34"/>
      <c r="K131" s="34">
        <f>SUM(I131*J131)</f>
        <v>0</v>
      </c>
      <c r="L131" s="5">
        <v>15</v>
      </c>
      <c r="M131" s="35"/>
      <c r="N131" s="35">
        <f>SUM(L131*M131)</f>
        <v>0</v>
      </c>
      <c r="O131" s="65">
        <f>SUM(K131+N131)</f>
        <v>0</v>
      </c>
      <c r="P131" s="161"/>
      <c r="Q131" s="197">
        <f>+O131+P131</f>
        <v>0</v>
      </c>
      <c r="R131" s="49"/>
    </row>
    <row r="132" spans="1:22" ht="48" hidden="1" x14ac:dyDescent="0.25">
      <c r="A132" s="11"/>
      <c r="B132" s="11" t="s">
        <v>1180</v>
      </c>
      <c r="C132" s="5" t="s">
        <v>191</v>
      </c>
      <c r="D132" s="5" t="s">
        <v>194</v>
      </c>
      <c r="E132" s="5" t="s">
        <v>195</v>
      </c>
      <c r="F132" s="5" t="s">
        <v>1067</v>
      </c>
      <c r="G132" s="5">
        <v>2015</v>
      </c>
      <c r="H132" s="5" t="s">
        <v>1</v>
      </c>
      <c r="I132" s="33">
        <v>1</v>
      </c>
      <c r="J132" s="34"/>
      <c r="K132" s="34">
        <f>SUM(I132*J132)</f>
        <v>0</v>
      </c>
      <c r="L132" s="5">
        <v>15</v>
      </c>
      <c r="M132" s="35"/>
      <c r="N132" s="35">
        <f>SUM(L132*M132)</f>
        <v>0</v>
      </c>
      <c r="O132" s="65">
        <f>SUM(K132+N132)</f>
        <v>0</v>
      </c>
      <c r="P132" s="161"/>
      <c r="Q132" s="197">
        <f>+O132+P132</f>
        <v>0</v>
      </c>
      <c r="R132" s="210"/>
    </row>
    <row r="133" spans="1:22" ht="28.5" hidden="1" customHeight="1" x14ac:dyDescent="0.25">
      <c r="A133" s="399" t="s">
        <v>353</v>
      </c>
      <c r="B133" s="400"/>
      <c r="C133" s="400"/>
      <c r="D133" s="400"/>
      <c r="E133" s="400"/>
      <c r="F133" s="400"/>
      <c r="G133" s="400"/>
      <c r="H133" s="400"/>
      <c r="I133" s="400"/>
      <c r="J133" s="400"/>
      <c r="K133" s="400"/>
      <c r="L133" s="400"/>
      <c r="M133" s="400"/>
      <c r="N133" s="400"/>
      <c r="O133" s="246">
        <f>+SUM(O131:O132)</f>
        <v>0</v>
      </c>
      <c r="P133" s="230"/>
      <c r="Q133" s="252">
        <f>+SUM(Q131:Q132)</f>
        <v>0</v>
      </c>
      <c r="R133" s="54"/>
    </row>
    <row r="134" spans="1:22" ht="60" hidden="1" x14ac:dyDescent="0.25">
      <c r="A134" s="11">
        <v>25</v>
      </c>
      <c r="B134" s="11" t="s">
        <v>1181</v>
      </c>
      <c r="C134" s="17" t="s">
        <v>245</v>
      </c>
      <c r="D134" s="48" t="s">
        <v>246</v>
      </c>
      <c r="E134" s="11" t="s">
        <v>247</v>
      </c>
      <c r="F134" s="5" t="s">
        <v>248</v>
      </c>
      <c r="G134" s="5">
        <v>2015</v>
      </c>
      <c r="H134" s="5" t="s">
        <v>1</v>
      </c>
      <c r="I134" s="33">
        <v>1</v>
      </c>
      <c r="J134" s="34"/>
      <c r="K134" s="34">
        <f>SUM(I134*J134)</f>
        <v>0</v>
      </c>
      <c r="L134" s="5">
        <v>0</v>
      </c>
      <c r="M134" s="35"/>
      <c r="N134" s="35">
        <f>SUM(L134*M134)</f>
        <v>0</v>
      </c>
      <c r="O134" s="65">
        <f>SUM(K134+N134)</f>
        <v>0</v>
      </c>
      <c r="P134" s="161"/>
      <c r="Q134" s="197">
        <f>+O134+P134</f>
        <v>0</v>
      </c>
      <c r="R134" s="208" t="s">
        <v>1057</v>
      </c>
    </row>
    <row r="135" spans="1:22" ht="26.25" hidden="1" customHeight="1" x14ac:dyDescent="0.25">
      <c r="A135" s="399" t="s">
        <v>355</v>
      </c>
      <c r="B135" s="400"/>
      <c r="C135" s="400"/>
      <c r="D135" s="400"/>
      <c r="E135" s="400"/>
      <c r="F135" s="400"/>
      <c r="G135" s="400"/>
      <c r="H135" s="400"/>
      <c r="I135" s="400"/>
      <c r="J135" s="400"/>
      <c r="K135" s="400"/>
      <c r="L135" s="400"/>
      <c r="M135" s="400"/>
      <c r="N135" s="401"/>
      <c r="O135" s="253">
        <f>+O134</f>
        <v>0</v>
      </c>
      <c r="P135" s="254"/>
      <c r="Q135" s="231">
        <f>+Q134</f>
        <v>0</v>
      </c>
      <c r="R135" s="49"/>
    </row>
    <row r="136" spans="1:22" ht="60" hidden="1" x14ac:dyDescent="0.25">
      <c r="A136" s="11">
        <v>26</v>
      </c>
      <c r="B136" s="11" t="s">
        <v>1182</v>
      </c>
      <c r="C136" s="31" t="s">
        <v>165</v>
      </c>
      <c r="D136" s="5" t="s">
        <v>291</v>
      </c>
      <c r="E136" s="5">
        <v>1640005</v>
      </c>
      <c r="F136" s="5" t="s">
        <v>166</v>
      </c>
      <c r="G136" s="5">
        <v>2006</v>
      </c>
      <c r="H136" s="5" t="s">
        <v>7</v>
      </c>
      <c r="I136" s="33">
        <v>1</v>
      </c>
      <c r="J136" s="34"/>
      <c r="K136" s="34">
        <f>SUM(I136*J136)</f>
        <v>0</v>
      </c>
      <c r="L136" s="5">
        <v>0</v>
      </c>
      <c r="M136" s="35"/>
      <c r="N136" s="35">
        <f>SUM(L136*M136)</f>
        <v>0</v>
      </c>
      <c r="O136" s="65">
        <f>SUM(K136+N136)</f>
        <v>0</v>
      </c>
      <c r="P136" s="161"/>
      <c r="Q136" s="191">
        <f>+O136+P136</f>
        <v>0</v>
      </c>
      <c r="R136" s="24" t="s">
        <v>1057</v>
      </c>
    </row>
    <row r="137" spans="1:22" ht="27.75" hidden="1" customHeight="1" x14ac:dyDescent="0.25">
      <c r="A137" s="399" t="s">
        <v>356</v>
      </c>
      <c r="B137" s="400"/>
      <c r="C137" s="400"/>
      <c r="D137" s="400"/>
      <c r="E137" s="400"/>
      <c r="F137" s="400"/>
      <c r="G137" s="400"/>
      <c r="H137" s="400"/>
      <c r="I137" s="400"/>
      <c r="J137" s="400"/>
      <c r="K137" s="400"/>
      <c r="L137" s="400"/>
      <c r="M137" s="400"/>
      <c r="N137" s="401"/>
      <c r="O137" s="253">
        <f>+O136</f>
        <v>0</v>
      </c>
      <c r="P137" s="254"/>
      <c r="Q137" s="238">
        <f>+Q136</f>
        <v>0</v>
      </c>
      <c r="R137" s="54"/>
    </row>
    <row r="138" spans="1:22" ht="60" x14ac:dyDescent="0.25">
      <c r="A138" s="75">
        <v>27</v>
      </c>
      <c r="B138" s="11" t="s">
        <v>1183</v>
      </c>
      <c r="C138" s="75" t="s">
        <v>11</v>
      </c>
      <c r="D138" s="220" t="s">
        <v>12</v>
      </c>
      <c r="E138" s="221" t="s">
        <v>13</v>
      </c>
      <c r="F138" s="5" t="s">
        <v>14</v>
      </c>
      <c r="G138" s="5">
        <v>2015</v>
      </c>
      <c r="H138" s="5" t="s">
        <v>6</v>
      </c>
      <c r="I138" s="33">
        <v>1</v>
      </c>
      <c r="J138" s="34">
        <v>24.2</v>
      </c>
      <c r="K138" s="34">
        <f>SUM(I138*J138)</f>
        <v>24.2</v>
      </c>
      <c r="L138" s="5">
        <v>0</v>
      </c>
      <c r="M138" s="35">
        <v>42.35</v>
      </c>
      <c r="N138" s="35">
        <f>SUM(L138*M138)</f>
        <v>0</v>
      </c>
      <c r="O138" s="65">
        <f>SUM(K138+N138)</f>
        <v>24.2</v>
      </c>
      <c r="P138" s="161"/>
      <c r="Q138" s="197">
        <f>+O138+P138</f>
        <v>24.2</v>
      </c>
      <c r="R138" s="208" t="s">
        <v>1057</v>
      </c>
    </row>
    <row r="139" spans="1:22" ht="27" customHeight="1" x14ac:dyDescent="0.25">
      <c r="A139" s="399" t="s">
        <v>357</v>
      </c>
      <c r="B139" s="400"/>
      <c r="C139" s="400"/>
      <c r="D139" s="400"/>
      <c r="E139" s="400"/>
      <c r="F139" s="400"/>
      <c r="G139" s="400"/>
      <c r="H139" s="400"/>
      <c r="I139" s="400"/>
      <c r="J139" s="400"/>
      <c r="K139" s="400"/>
      <c r="L139" s="400"/>
      <c r="M139" s="400"/>
      <c r="N139" s="401"/>
      <c r="O139" s="253">
        <f>+O138</f>
        <v>24.2</v>
      </c>
      <c r="P139" s="254"/>
      <c r="Q139" s="231">
        <f>+Q138</f>
        <v>24.2</v>
      </c>
      <c r="R139" s="49"/>
    </row>
    <row r="140" spans="1:22" ht="48" hidden="1" x14ac:dyDescent="0.25">
      <c r="A140" s="11">
        <v>28</v>
      </c>
      <c r="B140" s="11" t="s">
        <v>1184</v>
      </c>
      <c r="C140" s="5" t="s">
        <v>117</v>
      </c>
      <c r="D140" s="5" t="s">
        <v>118</v>
      </c>
      <c r="E140" s="5" t="s">
        <v>119</v>
      </c>
      <c r="F140" s="5" t="s">
        <v>120</v>
      </c>
      <c r="G140" s="5">
        <v>2012</v>
      </c>
      <c r="H140" s="5" t="s">
        <v>3</v>
      </c>
      <c r="I140" s="33">
        <v>1</v>
      </c>
      <c r="J140" s="34"/>
      <c r="K140" s="34">
        <f t="shared" si="13"/>
        <v>0</v>
      </c>
      <c r="L140" s="5">
        <v>15</v>
      </c>
      <c r="M140" s="35"/>
      <c r="N140" s="35">
        <f t="shared" si="14"/>
        <v>0</v>
      </c>
      <c r="O140" s="65">
        <f t="shared" si="15"/>
        <v>0</v>
      </c>
      <c r="P140" s="161"/>
      <c r="Q140" s="197">
        <f t="shared" si="8"/>
        <v>0</v>
      </c>
      <c r="R140" s="49"/>
      <c r="V140" s="13"/>
    </row>
    <row r="141" spans="1:22" ht="28.5" hidden="1" customHeight="1" x14ac:dyDescent="0.25">
      <c r="A141" s="399" t="s">
        <v>358</v>
      </c>
      <c r="B141" s="400"/>
      <c r="C141" s="400"/>
      <c r="D141" s="400"/>
      <c r="E141" s="400"/>
      <c r="F141" s="400"/>
      <c r="G141" s="400"/>
      <c r="H141" s="400"/>
      <c r="I141" s="400"/>
      <c r="J141" s="400"/>
      <c r="K141" s="400"/>
      <c r="L141" s="400"/>
      <c r="M141" s="400"/>
      <c r="N141" s="401"/>
      <c r="O141" s="253">
        <f>+O140</f>
        <v>0</v>
      </c>
      <c r="P141" s="254"/>
      <c r="Q141" s="231">
        <f>+Q140</f>
        <v>0</v>
      </c>
      <c r="R141" s="49"/>
      <c r="V141" s="13"/>
    </row>
    <row r="142" spans="1:22" ht="60" hidden="1" x14ac:dyDescent="0.25">
      <c r="A142" s="11">
        <v>29</v>
      </c>
      <c r="B142" s="11" t="s">
        <v>1185</v>
      </c>
      <c r="C142" s="31" t="s">
        <v>236</v>
      </c>
      <c r="D142" s="31" t="s">
        <v>237</v>
      </c>
      <c r="E142" s="31" t="s">
        <v>238</v>
      </c>
      <c r="F142" s="5" t="s">
        <v>239</v>
      </c>
      <c r="G142" s="5">
        <v>2011</v>
      </c>
      <c r="H142" s="5" t="s">
        <v>5</v>
      </c>
      <c r="I142" s="33">
        <v>1</v>
      </c>
      <c r="J142" s="34"/>
      <c r="K142" s="34">
        <f>SUM(I142*J142)</f>
        <v>0</v>
      </c>
      <c r="L142" s="5">
        <v>0</v>
      </c>
      <c r="M142" s="35"/>
      <c r="N142" s="35">
        <f>SUM(L142*M142)</f>
        <v>0</v>
      </c>
      <c r="O142" s="65">
        <f>SUM(K142+N142)</f>
        <v>0</v>
      </c>
      <c r="P142" s="161"/>
      <c r="Q142" s="197">
        <f>+O142+P142</f>
        <v>0</v>
      </c>
      <c r="R142" s="208" t="s">
        <v>1057</v>
      </c>
    </row>
    <row r="143" spans="1:22" ht="26.25" hidden="1" customHeight="1" x14ac:dyDescent="0.25">
      <c r="A143" s="399" t="s">
        <v>359</v>
      </c>
      <c r="B143" s="400"/>
      <c r="C143" s="400"/>
      <c r="D143" s="400"/>
      <c r="E143" s="400"/>
      <c r="F143" s="400"/>
      <c r="G143" s="400"/>
      <c r="H143" s="400"/>
      <c r="I143" s="400"/>
      <c r="J143" s="400"/>
      <c r="K143" s="400"/>
      <c r="L143" s="400"/>
      <c r="M143" s="400"/>
      <c r="N143" s="401"/>
      <c r="O143" s="253">
        <f>+O142</f>
        <v>0</v>
      </c>
      <c r="P143" s="254"/>
      <c r="Q143" s="231">
        <f>+Q142</f>
        <v>0</v>
      </c>
      <c r="R143" s="49"/>
    </row>
    <row r="144" spans="1:22" ht="60" hidden="1" x14ac:dyDescent="0.25">
      <c r="A144" s="11">
        <v>30</v>
      </c>
      <c r="B144" s="11" t="s">
        <v>1186</v>
      </c>
      <c r="C144" s="31" t="s">
        <v>196</v>
      </c>
      <c r="D144" s="31" t="s">
        <v>197</v>
      </c>
      <c r="E144" s="31">
        <v>12053082</v>
      </c>
      <c r="F144" s="5" t="s">
        <v>198</v>
      </c>
      <c r="G144" s="5">
        <v>2017</v>
      </c>
      <c r="H144" s="5" t="s">
        <v>199</v>
      </c>
      <c r="I144" s="33">
        <v>1</v>
      </c>
      <c r="J144" s="34"/>
      <c r="K144" s="34">
        <f>SUM(I144*J144)</f>
        <v>0</v>
      </c>
      <c r="L144" s="5">
        <v>0</v>
      </c>
      <c r="M144" s="35"/>
      <c r="N144" s="35">
        <f>SUM(L144*M144)</f>
        <v>0</v>
      </c>
      <c r="O144" s="65">
        <f>SUM(K144+N144)</f>
        <v>0</v>
      </c>
      <c r="P144" s="161"/>
      <c r="Q144" s="191">
        <f>+O144+P144</f>
        <v>0</v>
      </c>
      <c r="R144" s="24" t="s">
        <v>1057</v>
      </c>
    </row>
    <row r="145" spans="1:18" ht="27.75" hidden="1" customHeight="1" x14ac:dyDescent="0.25">
      <c r="A145" s="399" t="s">
        <v>360</v>
      </c>
      <c r="B145" s="400"/>
      <c r="C145" s="400"/>
      <c r="D145" s="400"/>
      <c r="E145" s="400"/>
      <c r="F145" s="400"/>
      <c r="G145" s="400"/>
      <c r="H145" s="400"/>
      <c r="I145" s="400"/>
      <c r="J145" s="400"/>
      <c r="K145" s="400"/>
      <c r="L145" s="400"/>
      <c r="M145" s="400"/>
      <c r="N145" s="401"/>
      <c r="O145" s="253">
        <f>+O144</f>
        <v>0</v>
      </c>
      <c r="P145" s="254"/>
      <c r="Q145" s="238">
        <f>+Q144</f>
        <v>0</v>
      </c>
      <c r="R145" s="54"/>
    </row>
    <row r="146" spans="1:18" ht="60" x14ac:dyDescent="0.25">
      <c r="A146" s="189">
        <v>31</v>
      </c>
      <c r="B146" s="189" t="s">
        <v>1187</v>
      </c>
      <c r="C146" s="31" t="s">
        <v>249</v>
      </c>
      <c r="D146" s="41" t="s">
        <v>250</v>
      </c>
      <c r="E146" s="31">
        <v>12053061</v>
      </c>
      <c r="F146" s="5"/>
      <c r="G146" s="5">
        <v>2016</v>
      </c>
      <c r="H146" s="5" t="s">
        <v>1</v>
      </c>
      <c r="I146" s="33">
        <v>1</v>
      </c>
      <c r="J146" s="222">
        <v>24.2</v>
      </c>
      <c r="K146" s="34">
        <f>SUM(I146*J146)</f>
        <v>24.2</v>
      </c>
      <c r="L146" s="5">
        <v>0</v>
      </c>
      <c r="M146" s="35">
        <v>42.35</v>
      </c>
      <c r="N146" s="35">
        <f>SUM(L146*M146)</f>
        <v>0</v>
      </c>
      <c r="O146" s="65">
        <f>SUM(K146+N146)</f>
        <v>24.2</v>
      </c>
      <c r="P146" s="161"/>
      <c r="Q146" s="197">
        <f>+O146+P146</f>
        <v>24.2</v>
      </c>
      <c r="R146" s="208" t="s">
        <v>1057</v>
      </c>
    </row>
    <row r="147" spans="1:18" ht="28.5" customHeight="1" x14ac:dyDescent="0.25">
      <c r="A147" s="399" t="s">
        <v>361</v>
      </c>
      <c r="B147" s="400"/>
      <c r="C147" s="400"/>
      <c r="D147" s="400"/>
      <c r="E147" s="400"/>
      <c r="F147" s="400"/>
      <c r="G147" s="400"/>
      <c r="H147" s="400"/>
      <c r="I147" s="400"/>
      <c r="J147" s="400"/>
      <c r="K147" s="400"/>
      <c r="L147" s="400"/>
      <c r="M147" s="400"/>
      <c r="N147" s="401"/>
      <c r="O147" s="253">
        <f>+O146</f>
        <v>24.2</v>
      </c>
      <c r="P147" s="254"/>
      <c r="Q147" s="231">
        <f>+Q146</f>
        <v>24.2</v>
      </c>
      <c r="R147" s="49"/>
    </row>
    <row r="148" spans="1:18" ht="60" hidden="1" x14ac:dyDescent="0.25">
      <c r="A148" s="11">
        <v>32</v>
      </c>
      <c r="B148" s="189" t="s">
        <v>1188</v>
      </c>
      <c r="C148" s="31" t="s">
        <v>242</v>
      </c>
      <c r="D148" s="31" t="s">
        <v>243</v>
      </c>
      <c r="E148" s="31" t="s">
        <v>290</v>
      </c>
      <c r="F148" s="5" t="s">
        <v>244</v>
      </c>
      <c r="G148" s="5">
        <v>2013</v>
      </c>
      <c r="H148" s="5" t="s">
        <v>3</v>
      </c>
      <c r="I148" s="33">
        <v>1</v>
      </c>
      <c r="J148" s="34"/>
      <c r="K148" s="34">
        <f>SUM(I148*J148)</f>
        <v>0</v>
      </c>
      <c r="L148" s="5">
        <v>0</v>
      </c>
      <c r="M148" s="35"/>
      <c r="N148" s="35">
        <f>SUM(L148*M148)</f>
        <v>0</v>
      </c>
      <c r="O148" s="65">
        <f>SUM(K148+N148)</f>
        <v>0</v>
      </c>
      <c r="P148" s="161"/>
      <c r="Q148" s="197">
        <f>+O148+P148</f>
        <v>0</v>
      </c>
      <c r="R148" s="208" t="s">
        <v>1057</v>
      </c>
    </row>
    <row r="149" spans="1:18" ht="28.5" hidden="1" customHeight="1" x14ac:dyDescent="0.25">
      <c r="A149" s="394" t="s">
        <v>362</v>
      </c>
      <c r="B149" s="381"/>
      <c r="C149" s="395"/>
      <c r="D149" s="381"/>
      <c r="E149" s="395"/>
      <c r="F149" s="395"/>
      <c r="G149" s="395"/>
      <c r="H149" s="395"/>
      <c r="I149" s="395"/>
      <c r="J149" s="395"/>
      <c r="K149" s="395"/>
      <c r="L149" s="395"/>
      <c r="M149" s="395"/>
      <c r="N149" s="396"/>
      <c r="O149" s="253">
        <f>+O148</f>
        <v>0</v>
      </c>
      <c r="P149" s="254"/>
      <c r="Q149" s="231">
        <f>+Q148</f>
        <v>0</v>
      </c>
      <c r="R149" s="49"/>
    </row>
    <row r="150" spans="1:18" ht="65.25" hidden="1" customHeight="1" x14ac:dyDescent="0.25">
      <c r="A150" s="377">
        <v>33</v>
      </c>
      <c r="B150" s="11" t="s">
        <v>1189</v>
      </c>
      <c r="C150" s="5" t="s">
        <v>188</v>
      </c>
      <c r="D150" s="5" t="s">
        <v>189</v>
      </c>
      <c r="E150" s="5">
        <v>12053207</v>
      </c>
      <c r="F150" s="5" t="s">
        <v>190</v>
      </c>
      <c r="G150" s="5">
        <v>2018</v>
      </c>
      <c r="H150" s="5" t="s">
        <v>1</v>
      </c>
      <c r="I150" s="33">
        <v>1</v>
      </c>
      <c r="J150" s="34"/>
      <c r="K150" s="34">
        <f>SUM(I150*J150)</f>
        <v>0</v>
      </c>
      <c r="L150" s="5">
        <v>15</v>
      </c>
      <c r="M150" s="35"/>
      <c r="N150" s="35">
        <f>SUM(L150*M150)</f>
        <v>0</v>
      </c>
      <c r="O150" s="65">
        <f>SUM(K150+N150)</f>
        <v>0</v>
      </c>
      <c r="P150" s="161"/>
      <c r="Q150" s="197">
        <f>+O150+P150</f>
        <v>0</v>
      </c>
      <c r="R150" s="49" t="s">
        <v>1050</v>
      </c>
    </row>
    <row r="151" spans="1:18" ht="26.25" hidden="1" customHeight="1" x14ac:dyDescent="0.25">
      <c r="A151" s="394" t="s">
        <v>363</v>
      </c>
      <c r="B151" s="395"/>
      <c r="C151" s="395"/>
      <c r="D151" s="395"/>
      <c r="E151" s="381"/>
      <c r="F151" s="381"/>
      <c r="G151" s="381"/>
      <c r="H151" s="395"/>
      <c r="I151" s="395"/>
      <c r="J151" s="395"/>
      <c r="K151" s="395"/>
      <c r="L151" s="395"/>
      <c r="M151" s="395"/>
      <c r="N151" s="396"/>
      <c r="O151" s="253">
        <f>+O150</f>
        <v>0</v>
      </c>
      <c r="P151" s="254"/>
      <c r="Q151" s="231">
        <f>+Q150</f>
        <v>0</v>
      </c>
      <c r="R151" s="208"/>
    </row>
    <row r="152" spans="1:18" ht="60" hidden="1" x14ac:dyDescent="0.25">
      <c r="A152" s="11">
        <v>34</v>
      </c>
      <c r="B152" s="11" t="s">
        <v>1190</v>
      </c>
      <c r="C152" s="5" t="s">
        <v>276</v>
      </c>
      <c r="D152" s="29" t="s">
        <v>277</v>
      </c>
      <c r="E152" s="5">
        <v>12053201</v>
      </c>
      <c r="F152" s="5" t="s">
        <v>278</v>
      </c>
      <c r="G152" s="5">
        <v>2018</v>
      </c>
      <c r="H152" s="5" t="s">
        <v>2</v>
      </c>
      <c r="I152" s="33">
        <v>1</v>
      </c>
      <c r="J152" s="46"/>
      <c r="K152" s="34">
        <f>SUM(I152*J152)</f>
        <v>0</v>
      </c>
      <c r="L152" s="5">
        <v>0</v>
      </c>
      <c r="M152" s="35"/>
      <c r="N152" s="35">
        <f>SUM(L152*M152)</f>
        <v>0</v>
      </c>
      <c r="O152" s="65">
        <f>SUM(K152+N152)</f>
        <v>0</v>
      </c>
      <c r="P152" s="161"/>
      <c r="Q152" s="191">
        <f>+O152+P152</f>
        <v>0</v>
      </c>
      <c r="R152" s="24" t="s">
        <v>1057</v>
      </c>
    </row>
    <row r="153" spans="1:18" ht="30" hidden="1" customHeight="1" x14ac:dyDescent="0.25">
      <c r="A153" s="394" t="s">
        <v>364</v>
      </c>
      <c r="B153" s="395"/>
      <c r="C153" s="395"/>
      <c r="D153" s="381"/>
      <c r="E153" s="395"/>
      <c r="F153" s="381"/>
      <c r="G153" s="395"/>
      <c r="H153" s="395"/>
      <c r="I153" s="395"/>
      <c r="J153" s="395"/>
      <c r="K153" s="395"/>
      <c r="L153" s="395"/>
      <c r="M153" s="395"/>
      <c r="N153" s="396"/>
      <c r="O153" s="253">
        <f>+O152</f>
        <v>0</v>
      </c>
      <c r="P153" s="254"/>
      <c r="Q153" s="231">
        <f>+Q152</f>
        <v>0</v>
      </c>
      <c r="R153" s="54"/>
    </row>
    <row r="154" spans="1:18" s="55" customFormat="1" ht="60" hidden="1" x14ac:dyDescent="0.25">
      <c r="A154" s="75">
        <v>35</v>
      </c>
      <c r="B154" s="75" t="s">
        <v>1191</v>
      </c>
      <c r="C154" s="42" t="s">
        <v>416</v>
      </c>
      <c r="D154" s="76" t="s">
        <v>417</v>
      </c>
      <c r="E154" s="42">
        <v>12053114</v>
      </c>
      <c r="F154" s="5" t="s">
        <v>418</v>
      </c>
      <c r="G154" s="5">
        <v>2017</v>
      </c>
      <c r="H154" s="5"/>
      <c r="I154" s="41">
        <v>1</v>
      </c>
      <c r="J154" s="187"/>
      <c r="K154" s="34">
        <f>SUM(I154*J154)</f>
        <v>0</v>
      </c>
      <c r="L154" s="31">
        <v>0</v>
      </c>
      <c r="M154" s="188"/>
      <c r="N154" s="188">
        <v>0</v>
      </c>
      <c r="O154" s="65">
        <f>SUM(K154+N154)</f>
        <v>0</v>
      </c>
      <c r="P154" s="161"/>
      <c r="Q154" s="191">
        <f t="shared" ref="Q154" si="16">+O154+P154</f>
        <v>0</v>
      </c>
      <c r="R154" s="24" t="s">
        <v>1057</v>
      </c>
    </row>
    <row r="155" spans="1:18" s="55" customFormat="1" ht="25.5" hidden="1" customHeight="1" x14ac:dyDescent="0.25">
      <c r="A155" s="399" t="s">
        <v>365</v>
      </c>
      <c r="B155" s="400"/>
      <c r="C155" s="400"/>
      <c r="D155" s="400"/>
      <c r="E155" s="400"/>
      <c r="F155" s="400"/>
      <c r="G155" s="400"/>
      <c r="H155" s="400"/>
      <c r="I155" s="400"/>
      <c r="J155" s="400"/>
      <c r="K155" s="400"/>
      <c r="L155" s="400"/>
      <c r="M155" s="400"/>
      <c r="N155" s="401"/>
      <c r="O155" s="253">
        <f>+O154</f>
        <v>0</v>
      </c>
      <c r="P155" s="254"/>
      <c r="Q155" s="231">
        <f>+Q154</f>
        <v>0</v>
      </c>
      <c r="R155" s="54"/>
    </row>
    <row r="156" spans="1:18" ht="48" x14ac:dyDescent="0.25">
      <c r="A156" s="75">
        <v>36</v>
      </c>
      <c r="B156" s="11" t="s">
        <v>1192</v>
      </c>
      <c r="C156" s="5" t="s">
        <v>158</v>
      </c>
      <c r="D156" s="29" t="s">
        <v>159</v>
      </c>
      <c r="E156" s="32" t="s">
        <v>317</v>
      </c>
      <c r="F156" s="5" t="s">
        <v>160</v>
      </c>
      <c r="G156" s="5">
        <v>2005</v>
      </c>
      <c r="H156" s="5" t="s">
        <v>161</v>
      </c>
      <c r="I156" s="33">
        <v>1</v>
      </c>
      <c r="J156" s="34">
        <v>24.2</v>
      </c>
      <c r="K156" s="34">
        <f t="shared" si="13"/>
        <v>24.2</v>
      </c>
      <c r="L156" s="5">
        <v>15</v>
      </c>
      <c r="M156" s="35">
        <v>24.2</v>
      </c>
      <c r="N156" s="35">
        <f t="shared" si="14"/>
        <v>363</v>
      </c>
      <c r="O156" s="65">
        <f t="shared" si="15"/>
        <v>387.2</v>
      </c>
      <c r="P156" s="161"/>
      <c r="Q156" s="197">
        <f t="shared" si="8"/>
        <v>387.2</v>
      </c>
      <c r="R156" s="49"/>
    </row>
    <row r="157" spans="1:18" ht="27.75" customHeight="1" x14ac:dyDescent="0.25">
      <c r="A157" s="399" t="s">
        <v>419</v>
      </c>
      <c r="B157" s="400"/>
      <c r="C157" s="400"/>
      <c r="D157" s="400"/>
      <c r="E157" s="400"/>
      <c r="F157" s="400"/>
      <c r="G157" s="400"/>
      <c r="H157" s="400"/>
      <c r="I157" s="400"/>
      <c r="J157" s="400"/>
      <c r="K157" s="400"/>
      <c r="L157" s="400"/>
      <c r="M157" s="400"/>
      <c r="N157" s="401"/>
      <c r="O157" s="253">
        <f>+O156</f>
        <v>387.2</v>
      </c>
      <c r="P157" s="254"/>
      <c r="Q157" s="231">
        <f>+Q156</f>
        <v>387.2</v>
      </c>
      <c r="R157" s="49"/>
    </row>
    <row r="158" spans="1:18" ht="60" x14ac:dyDescent="0.25">
      <c r="A158" s="75">
        <v>37</v>
      </c>
      <c r="B158" s="11" t="s">
        <v>1193</v>
      </c>
      <c r="C158" s="5" t="s">
        <v>177</v>
      </c>
      <c r="D158" s="29" t="s">
        <v>178</v>
      </c>
      <c r="E158" s="5">
        <v>12053202</v>
      </c>
      <c r="F158" s="5" t="s">
        <v>187</v>
      </c>
      <c r="G158" s="5">
        <v>2018</v>
      </c>
      <c r="H158" s="5" t="s">
        <v>6</v>
      </c>
      <c r="I158" s="33">
        <v>3</v>
      </c>
      <c r="J158" s="34">
        <v>24.2</v>
      </c>
      <c r="K158" s="34">
        <f t="shared" si="13"/>
        <v>72.599999999999994</v>
      </c>
      <c r="L158" s="5">
        <v>15</v>
      </c>
      <c r="M158" s="35">
        <v>24.2</v>
      </c>
      <c r="N158" s="35">
        <f t="shared" si="14"/>
        <v>363</v>
      </c>
      <c r="O158" s="65">
        <f t="shared" si="15"/>
        <v>435.6</v>
      </c>
      <c r="P158" s="161"/>
      <c r="Q158" s="197">
        <f t="shared" ref="Q158:Q193" si="17">+O158+P158</f>
        <v>435.6</v>
      </c>
      <c r="R158" s="49"/>
    </row>
    <row r="159" spans="1:18" ht="60" x14ac:dyDescent="0.25">
      <c r="A159" s="11"/>
      <c r="B159" s="11" t="s">
        <v>1194</v>
      </c>
      <c r="C159" s="5" t="s">
        <v>185</v>
      </c>
      <c r="D159" s="29" t="s">
        <v>186</v>
      </c>
      <c r="E159" s="5">
        <v>12053219</v>
      </c>
      <c r="F159" s="5" t="s">
        <v>187</v>
      </c>
      <c r="G159" s="5">
        <v>2018</v>
      </c>
      <c r="H159" s="5" t="s">
        <v>6</v>
      </c>
      <c r="I159" s="33">
        <v>3</v>
      </c>
      <c r="J159" s="34">
        <v>24.2</v>
      </c>
      <c r="K159" s="34">
        <f>SUM(I159*J159)</f>
        <v>72.599999999999994</v>
      </c>
      <c r="L159" s="5">
        <v>15</v>
      </c>
      <c r="M159" s="35">
        <v>24.2</v>
      </c>
      <c r="N159" s="35">
        <f>SUM(L159*M159)</f>
        <v>363</v>
      </c>
      <c r="O159" s="65">
        <f>SUM(K159+N159)</f>
        <v>435.6</v>
      </c>
      <c r="P159" s="161"/>
      <c r="Q159" s="197">
        <f>+O159+P159</f>
        <v>435.6</v>
      </c>
      <c r="R159" s="49"/>
    </row>
    <row r="160" spans="1:18" ht="27" customHeight="1" x14ac:dyDescent="0.25">
      <c r="A160" s="399" t="s">
        <v>366</v>
      </c>
      <c r="B160" s="400"/>
      <c r="C160" s="400"/>
      <c r="D160" s="400"/>
      <c r="E160" s="400"/>
      <c r="F160" s="400"/>
      <c r="G160" s="400"/>
      <c r="H160" s="400"/>
      <c r="I160" s="400"/>
      <c r="J160" s="400"/>
      <c r="K160" s="400"/>
      <c r="L160" s="400"/>
      <c r="M160" s="400"/>
      <c r="N160" s="401"/>
      <c r="O160" s="253">
        <f>+SUM(O158:O159)</f>
        <v>871.2</v>
      </c>
      <c r="P160" s="254"/>
      <c r="Q160" s="231">
        <f>+SUM(Q158:Q159)</f>
        <v>871.2</v>
      </c>
      <c r="R160" s="49"/>
    </row>
    <row r="161" spans="1:18" ht="60" x14ac:dyDescent="0.25">
      <c r="A161" s="75">
        <v>38</v>
      </c>
      <c r="B161" s="11" t="s">
        <v>1195</v>
      </c>
      <c r="C161" s="5" t="s">
        <v>164</v>
      </c>
      <c r="D161" s="5" t="s">
        <v>30</v>
      </c>
      <c r="E161" s="5">
        <v>12053032</v>
      </c>
      <c r="F161" s="5" t="s">
        <v>31</v>
      </c>
      <c r="G161" s="5">
        <v>2015</v>
      </c>
      <c r="H161" s="5" t="s">
        <v>6</v>
      </c>
      <c r="I161" s="33">
        <v>3</v>
      </c>
      <c r="J161" s="34">
        <v>24.2</v>
      </c>
      <c r="K161" s="34">
        <f>SUM(I161*J161)</f>
        <v>72.599999999999994</v>
      </c>
      <c r="L161" s="5">
        <v>15</v>
      </c>
      <c r="M161" s="35">
        <v>24.2</v>
      </c>
      <c r="N161" s="35">
        <f>SUM(L161*M161)</f>
        <v>363</v>
      </c>
      <c r="O161" s="65">
        <f>SUM(K161+N161)</f>
        <v>435.6</v>
      </c>
      <c r="P161" s="161"/>
      <c r="Q161" s="197">
        <f>+O161+P161</f>
        <v>435.6</v>
      </c>
      <c r="R161" s="49"/>
    </row>
    <row r="162" spans="1:18" ht="26.25" customHeight="1" x14ac:dyDescent="0.25">
      <c r="A162" s="399" t="s">
        <v>367</v>
      </c>
      <c r="B162" s="400"/>
      <c r="C162" s="400"/>
      <c r="D162" s="400"/>
      <c r="E162" s="400"/>
      <c r="F162" s="400"/>
      <c r="G162" s="400"/>
      <c r="H162" s="400"/>
      <c r="I162" s="400"/>
      <c r="J162" s="400"/>
      <c r="K162" s="400"/>
      <c r="L162" s="400"/>
      <c r="M162" s="400"/>
      <c r="N162" s="401"/>
      <c r="O162" s="253">
        <f>+O161</f>
        <v>435.6</v>
      </c>
      <c r="P162" s="254"/>
      <c r="Q162" s="231">
        <f>+Q161</f>
        <v>435.6</v>
      </c>
      <c r="R162" s="49"/>
    </row>
    <row r="163" spans="1:18" ht="48" x14ac:dyDescent="0.25">
      <c r="A163" s="24">
        <v>39</v>
      </c>
      <c r="B163" s="24" t="s">
        <v>1196</v>
      </c>
      <c r="C163" s="24" t="s">
        <v>26</v>
      </c>
      <c r="D163" s="24" t="s">
        <v>27</v>
      </c>
      <c r="E163" s="24">
        <v>12053245</v>
      </c>
      <c r="F163" s="5" t="s">
        <v>28</v>
      </c>
      <c r="G163" s="5">
        <v>2018</v>
      </c>
      <c r="H163" s="5" t="s">
        <v>29</v>
      </c>
      <c r="I163" s="201">
        <v>1</v>
      </c>
      <c r="J163" s="213">
        <v>24.2</v>
      </c>
      <c r="K163" s="213">
        <f>SUM(I163*J163)</f>
        <v>24.2</v>
      </c>
      <c r="L163" s="24">
        <v>15</v>
      </c>
      <c r="M163" s="214">
        <v>24.2</v>
      </c>
      <c r="N163" s="214">
        <f>SUM(L163*M163)</f>
        <v>363</v>
      </c>
      <c r="O163" s="217">
        <f>SUM(K163+N163)</f>
        <v>387.2</v>
      </c>
      <c r="P163" s="161"/>
      <c r="Q163" s="197">
        <f>+O163+P163</f>
        <v>387.2</v>
      </c>
      <c r="R163" s="49"/>
    </row>
    <row r="164" spans="1:18" ht="25.5" customHeight="1" x14ac:dyDescent="0.25">
      <c r="A164" s="399" t="s">
        <v>368</v>
      </c>
      <c r="B164" s="400"/>
      <c r="C164" s="400"/>
      <c r="D164" s="400"/>
      <c r="E164" s="400"/>
      <c r="F164" s="400"/>
      <c r="G164" s="400"/>
      <c r="H164" s="400"/>
      <c r="I164" s="400"/>
      <c r="J164" s="400"/>
      <c r="K164" s="400"/>
      <c r="L164" s="400"/>
      <c r="M164" s="400"/>
      <c r="N164" s="401"/>
      <c r="O164" s="253">
        <f>+O163</f>
        <v>387.2</v>
      </c>
      <c r="P164" s="254"/>
      <c r="Q164" s="231">
        <f>+Q163</f>
        <v>387.2</v>
      </c>
      <c r="R164" s="208"/>
    </row>
    <row r="165" spans="1:18" ht="48" x14ac:dyDescent="0.25">
      <c r="A165" s="189">
        <v>40</v>
      </c>
      <c r="B165" s="189" t="s">
        <v>1197</v>
      </c>
      <c r="C165" s="5" t="s">
        <v>226</v>
      </c>
      <c r="D165" s="29" t="s">
        <v>227</v>
      </c>
      <c r="E165" s="5" t="s">
        <v>316</v>
      </c>
      <c r="F165" s="5" t="s">
        <v>228</v>
      </c>
      <c r="G165" s="5">
        <v>2009</v>
      </c>
      <c r="H165" s="5" t="s">
        <v>4</v>
      </c>
      <c r="I165" s="33">
        <v>3</v>
      </c>
      <c r="J165" s="34">
        <v>24.2</v>
      </c>
      <c r="K165" s="34">
        <f>SUM(I165*J165)</f>
        <v>72.599999999999994</v>
      </c>
      <c r="L165" s="5">
        <v>15</v>
      </c>
      <c r="M165" s="35">
        <v>24.2</v>
      </c>
      <c r="N165" s="35">
        <f>SUM(L165*M165)</f>
        <v>363</v>
      </c>
      <c r="O165" s="65">
        <f>SUM(K165+N165)</f>
        <v>435.6</v>
      </c>
      <c r="P165" s="161"/>
      <c r="Q165" s="197">
        <f>+O165+P165</f>
        <v>435.6</v>
      </c>
      <c r="R165" s="49"/>
    </row>
    <row r="166" spans="1:18" ht="27.75" customHeight="1" x14ac:dyDescent="0.25">
      <c r="A166" s="399" t="s">
        <v>369</v>
      </c>
      <c r="B166" s="400"/>
      <c r="C166" s="400"/>
      <c r="D166" s="400"/>
      <c r="E166" s="400"/>
      <c r="F166" s="400"/>
      <c r="G166" s="400"/>
      <c r="H166" s="400"/>
      <c r="I166" s="400"/>
      <c r="J166" s="400"/>
      <c r="K166" s="400"/>
      <c r="L166" s="400"/>
      <c r="M166" s="400"/>
      <c r="N166" s="401"/>
      <c r="O166" s="253">
        <f>+O165</f>
        <v>435.6</v>
      </c>
      <c r="P166" s="254"/>
      <c r="Q166" s="231">
        <f>+Q165</f>
        <v>435.6</v>
      </c>
      <c r="R166" s="49"/>
    </row>
    <row r="167" spans="1:18" ht="48" x14ac:dyDescent="0.25">
      <c r="A167" s="189">
        <v>41</v>
      </c>
      <c r="B167" s="189" t="s">
        <v>1198</v>
      </c>
      <c r="C167" s="24" t="s">
        <v>32</v>
      </c>
      <c r="D167" s="24" t="s">
        <v>33</v>
      </c>
      <c r="E167" s="223">
        <v>1300449</v>
      </c>
      <c r="F167" s="5" t="s">
        <v>34</v>
      </c>
      <c r="G167" s="5">
        <v>2000</v>
      </c>
      <c r="H167" s="5" t="s">
        <v>161</v>
      </c>
      <c r="I167" s="33">
        <v>3</v>
      </c>
      <c r="J167" s="34">
        <v>24.2</v>
      </c>
      <c r="K167" s="34">
        <f>SUM(I167*J167)</f>
        <v>72.599999999999994</v>
      </c>
      <c r="L167" s="5">
        <v>15</v>
      </c>
      <c r="M167" s="35">
        <v>24.2</v>
      </c>
      <c r="N167" s="35">
        <f>SUM(L167*M167)</f>
        <v>363</v>
      </c>
      <c r="O167" s="65">
        <f>SUM(K167+N167)</f>
        <v>435.6</v>
      </c>
      <c r="P167" s="161"/>
      <c r="Q167" s="197">
        <f>+O167+P167</f>
        <v>435.6</v>
      </c>
      <c r="R167" s="49"/>
    </row>
    <row r="168" spans="1:18" ht="25.5" customHeight="1" x14ac:dyDescent="0.25">
      <c r="A168" s="399" t="s">
        <v>370</v>
      </c>
      <c r="B168" s="400"/>
      <c r="C168" s="400"/>
      <c r="D168" s="400"/>
      <c r="E168" s="400"/>
      <c r="F168" s="400"/>
      <c r="G168" s="400"/>
      <c r="H168" s="400"/>
      <c r="I168" s="400"/>
      <c r="J168" s="400"/>
      <c r="K168" s="400"/>
      <c r="L168" s="400"/>
      <c r="M168" s="400"/>
      <c r="N168" s="401"/>
      <c r="O168" s="253">
        <f>+O167</f>
        <v>435.6</v>
      </c>
      <c r="P168" s="254"/>
      <c r="Q168" s="231">
        <f>+Q167</f>
        <v>435.6</v>
      </c>
      <c r="R168" s="208"/>
    </row>
    <row r="169" spans="1:18" s="164" customFormat="1" ht="60" x14ac:dyDescent="0.25">
      <c r="A169" s="224">
        <v>42</v>
      </c>
      <c r="B169" s="224" t="s">
        <v>1199</v>
      </c>
      <c r="C169" s="24" t="s">
        <v>424</v>
      </c>
      <c r="D169" s="166" t="s">
        <v>425</v>
      </c>
      <c r="E169" s="24">
        <v>12053081</v>
      </c>
      <c r="F169" s="5" t="s">
        <v>426</v>
      </c>
      <c r="G169" s="5">
        <v>2017</v>
      </c>
      <c r="H169" s="5" t="s">
        <v>427</v>
      </c>
      <c r="I169" s="49">
        <v>1</v>
      </c>
      <c r="J169" s="213">
        <v>12.1</v>
      </c>
      <c r="K169" s="34">
        <f>SUM(I169*J169)</f>
        <v>12.1</v>
      </c>
      <c r="L169" s="24">
        <v>0</v>
      </c>
      <c r="M169" s="214">
        <v>42.35</v>
      </c>
      <c r="N169" s="214">
        <f>SUM(L169*M169)</f>
        <v>0</v>
      </c>
      <c r="O169" s="217">
        <f>SUM(K169+N169)</f>
        <v>12.1</v>
      </c>
      <c r="P169" s="218"/>
      <c r="Q169" s="263">
        <f>+O169+P169</f>
        <v>12.1</v>
      </c>
      <c r="R169" s="24" t="s">
        <v>1057</v>
      </c>
    </row>
    <row r="170" spans="1:18" s="164" customFormat="1" ht="60" x14ac:dyDescent="0.25">
      <c r="A170" s="224"/>
      <c r="B170" s="224" t="s">
        <v>1200</v>
      </c>
      <c r="C170" s="24" t="s">
        <v>424</v>
      </c>
      <c r="D170" s="166" t="s">
        <v>425</v>
      </c>
      <c r="E170" s="24">
        <v>12053080</v>
      </c>
      <c r="F170" s="5" t="s">
        <v>426</v>
      </c>
      <c r="G170" s="5">
        <v>2017</v>
      </c>
      <c r="H170" s="5" t="s">
        <v>427</v>
      </c>
      <c r="I170" s="49">
        <v>1</v>
      </c>
      <c r="J170" s="213">
        <v>12.1</v>
      </c>
      <c r="K170" s="34">
        <f>SUM(I170*J170)</f>
        <v>12.1</v>
      </c>
      <c r="L170" s="24">
        <v>0</v>
      </c>
      <c r="M170" s="214">
        <v>42.35</v>
      </c>
      <c r="N170" s="214">
        <f>SUM(L170*M170)</f>
        <v>0</v>
      </c>
      <c r="O170" s="217">
        <f>SUM(K170+N170)</f>
        <v>12.1</v>
      </c>
      <c r="P170" s="218"/>
      <c r="Q170" s="263">
        <f>+O170+P170</f>
        <v>12.1</v>
      </c>
      <c r="R170" s="24" t="s">
        <v>1057</v>
      </c>
    </row>
    <row r="171" spans="1:18" ht="26.25" customHeight="1" x14ac:dyDescent="0.25">
      <c r="A171" s="399" t="s">
        <v>371</v>
      </c>
      <c r="B171" s="400"/>
      <c r="C171" s="400"/>
      <c r="D171" s="400"/>
      <c r="E171" s="400"/>
      <c r="F171" s="400"/>
      <c r="G171" s="400"/>
      <c r="H171" s="400"/>
      <c r="I171" s="400"/>
      <c r="J171" s="400"/>
      <c r="K171" s="400"/>
      <c r="L171" s="400"/>
      <c r="M171" s="400"/>
      <c r="N171" s="401"/>
      <c r="O171" s="253">
        <f>+SUM(O169:O170)</f>
        <v>24.2</v>
      </c>
      <c r="P171" s="254"/>
      <c r="Q171" s="231">
        <f>+SUM(Q169:Q170)</f>
        <v>24.2</v>
      </c>
      <c r="R171" s="49"/>
    </row>
    <row r="172" spans="1:18" ht="60" hidden="1" x14ac:dyDescent="0.25">
      <c r="A172" s="189">
        <v>43</v>
      </c>
      <c r="B172" s="189" t="s">
        <v>1201</v>
      </c>
      <c r="C172" s="5" t="s">
        <v>251</v>
      </c>
      <c r="D172" s="29" t="s">
        <v>252</v>
      </c>
      <c r="E172" s="5">
        <v>12053206</v>
      </c>
      <c r="F172" s="5" t="s">
        <v>253</v>
      </c>
      <c r="G172" s="5">
        <v>2018</v>
      </c>
      <c r="H172" s="5" t="s">
        <v>7</v>
      </c>
      <c r="I172" s="33">
        <v>1</v>
      </c>
      <c r="J172" s="222"/>
      <c r="K172" s="34">
        <f>SUM(I172*J172)</f>
        <v>0</v>
      </c>
      <c r="L172" s="5">
        <v>0</v>
      </c>
      <c r="M172" s="35"/>
      <c r="N172" s="35">
        <f>SUM(L172*M172)</f>
        <v>0</v>
      </c>
      <c r="O172" s="65">
        <f>SUM(K172+N172)</f>
        <v>0</v>
      </c>
      <c r="P172" s="161"/>
      <c r="Q172" s="197">
        <f>+O172+P172</f>
        <v>0</v>
      </c>
      <c r="R172" s="208" t="s">
        <v>1057</v>
      </c>
    </row>
    <row r="173" spans="1:18" ht="27" hidden="1" customHeight="1" x14ac:dyDescent="0.25">
      <c r="A173" s="399" t="s">
        <v>372</v>
      </c>
      <c r="B173" s="400"/>
      <c r="C173" s="400"/>
      <c r="D173" s="400"/>
      <c r="E173" s="400"/>
      <c r="F173" s="400"/>
      <c r="G173" s="400"/>
      <c r="H173" s="400"/>
      <c r="I173" s="400"/>
      <c r="J173" s="400"/>
      <c r="K173" s="400"/>
      <c r="L173" s="400"/>
      <c r="M173" s="400"/>
      <c r="N173" s="401"/>
      <c r="O173" s="253">
        <f>+O172</f>
        <v>0</v>
      </c>
      <c r="P173" s="254"/>
      <c r="Q173" s="231">
        <f>+Q172</f>
        <v>0</v>
      </c>
      <c r="R173" s="49"/>
    </row>
    <row r="174" spans="1:18" ht="49.5" customHeight="1" x14ac:dyDescent="0.25">
      <c r="A174" s="11">
        <v>44</v>
      </c>
      <c r="B174" s="11" t="s">
        <v>1202</v>
      </c>
      <c r="C174" s="31" t="s">
        <v>420</v>
      </c>
      <c r="D174" s="5" t="s">
        <v>421</v>
      </c>
      <c r="E174" s="5">
        <v>12054040</v>
      </c>
      <c r="F174" s="5" t="s">
        <v>422</v>
      </c>
      <c r="G174" s="5">
        <v>2018</v>
      </c>
      <c r="H174" s="5" t="s">
        <v>423</v>
      </c>
      <c r="I174" s="33">
        <v>1</v>
      </c>
      <c r="J174" s="34">
        <v>24.2</v>
      </c>
      <c r="K174" s="34">
        <f>SUM(I174*J174)</f>
        <v>24.2</v>
      </c>
      <c r="L174" s="5">
        <v>0</v>
      </c>
      <c r="M174" s="35">
        <v>42.35</v>
      </c>
      <c r="N174" s="35">
        <f>SUM(L174*M174)</f>
        <v>0</v>
      </c>
      <c r="O174" s="65">
        <f>SUM(K174+N174)</f>
        <v>24.2</v>
      </c>
      <c r="P174" s="161"/>
      <c r="Q174" s="197">
        <f>+O174+P174</f>
        <v>24.2</v>
      </c>
      <c r="R174" s="24" t="s">
        <v>1057</v>
      </c>
    </row>
    <row r="175" spans="1:18" ht="26.25" customHeight="1" x14ac:dyDescent="0.25">
      <c r="A175" s="399" t="s">
        <v>373</v>
      </c>
      <c r="B175" s="400"/>
      <c r="C175" s="400"/>
      <c r="D175" s="400"/>
      <c r="E175" s="400"/>
      <c r="F175" s="400"/>
      <c r="G175" s="400"/>
      <c r="H175" s="400"/>
      <c r="I175" s="400"/>
      <c r="J175" s="400"/>
      <c r="K175" s="400"/>
      <c r="L175" s="400"/>
      <c r="M175" s="400"/>
      <c r="N175" s="401"/>
      <c r="O175" s="253">
        <f>+O174</f>
        <v>24.2</v>
      </c>
      <c r="P175" s="254"/>
      <c r="Q175" s="238">
        <f>+Q174</f>
        <v>24.2</v>
      </c>
      <c r="R175" s="54"/>
    </row>
    <row r="176" spans="1:18" ht="60" hidden="1" x14ac:dyDescent="0.25">
      <c r="A176" s="11">
        <v>45</v>
      </c>
      <c r="B176" s="11" t="s">
        <v>1203</v>
      </c>
      <c r="C176" s="31" t="s">
        <v>1231</v>
      </c>
      <c r="D176" s="5" t="s">
        <v>203</v>
      </c>
      <c r="E176" s="5" t="s">
        <v>288</v>
      </c>
      <c r="F176" s="5" t="s">
        <v>204</v>
      </c>
      <c r="G176" s="5">
        <v>2011</v>
      </c>
      <c r="H176" s="5" t="s">
        <v>3</v>
      </c>
      <c r="I176" s="33">
        <v>1</v>
      </c>
      <c r="J176" s="34"/>
      <c r="K176" s="34">
        <f>SUM(I176*J176)</f>
        <v>0</v>
      </c>
      <c r="L176" s="5">
        <v>0</v>
      </c>
      <c r="M176" s="35"/>
      <c r="N176" s="35">
        <f>SUM(L176*M176)</f>
        <v>0</v>
      </c>
      <c r="O176" s="65">
        <f>SUM(K176+N176)</f>
        <v>0</v>
      </c>
      <c r="P176" s="161"/>
      <c r="Q176" s="191">
        <f>+O176+P176</f>
        <v>0</v>
      </c>
      <c r="R176" s="24" t="s">
        <v>1057</v>
      </c>
    </row>
    <row r="177" spans="1:19" ht="60" hidden="1" x14ac:dyDescent="0.25">
      <c r="A177" s="11"/>
      <c r="B177" s="11" t="s">
        <v>1204</v>
      </c>
      <c r="C177" s="31" t="s">
        <v>299</v>
      </c>
      <c r="D177" s="29" t="s">
        <v>271</v>
      </c>
      <c r="E177" s="5" t="s">
        <v>272</v>
      </c>
      <c r="F177" s="5" t="s">
        <v>204</v>
      </c>
      <c r="G177" s="5">
        <v>2012</v>
      </c>
      <c r="H177" s="5" t="s">
        <v>199</v>
      </c>
      <c r="I177" s="33">
        <v>1</v>
      </c>
      <c r="J177" s="34"/>
      <c r="K177" s="34">
        <f>SUM(I177*J177)</f>
        <v>0</v>
      </c>
      <c r="L177" s="5">
        <v>0</v>
      </c>
      <c r="M177" s="35"/>
      <c r="N177" s="35">
        <f>SUM(L177*M177)</f>
        <v>0</v>
      </c>
      <c r="O177" s="65">
        <f>SUM(K177+N177)</f>
        <v>0</v>
      </c>
      <c r="P177" s="161"/>
      <c r="Q177" s="191">
        <f>+O177+P177</f>
        <v>0</v>
      </c>
      <c r="R177" s="24" t="s">
        <v>1057</v>
      </c>
    </row>
    <row r="178" spans="1:19" ht="60" hidden="1" x14ac:dyDescent="0.25">
      <c r="A178" s="225"/>
      <c r="B178" s="225" t="s">
        <v>1205</v>
      </c>
      <c r="C178" s="31" t="s">
        <v>295</v>
      </c>
      <c r="D178" s="17" t="s">
        <v>296</v>
      </c>
      <c r="E178" s="5" t="s">
        <v>297</v>
      </c>
      <c r="F178" s="5" t="s">
        <v>298</v>
      </c>
      <c r="G178" s="5">
        <v>2011</v>
      </c>
      <c r="H178" s="5" t="s">
        <v>3</v>
      </c>
      <c r="I178" s="33">
        <v>1</v>
      </c>
      <c r="J178" s="34"/>
      <c r="K178" s="34">
        <f>SUM(I178*J178)</f>
        <v>0</v>
      </c>
      <c r="L178" s="5">
        <v>0</v>
      </c>
      <c r="M178" s="35"/>
      <c r="N178" s="35">
        <f>SUM(L178*M178)</f>
        <v>0</v>
      </c>
      <c r="O178" s="65">
        <f>SUM(K178+N178)</f>
        <v>0</v>
      </c>
      <c r="P178" s="161"/>
      <c r="Q178" s="191">
        <f>+O178+P178</f>
        <v>0</v>
      </c>
      <c r="R178" s="24" t="s">
        <v>1057</v>
      </c>
    </row>
    <row r="179" spans="1:19" ht="27.75" hidden="1" customHeight="1" x14ac:dyDescent="0.25">
      <c r="A179" s="399" t="s">
        <v>374</v>
      </c>
      <c r="B179" s="400"/>
      <c r="C179" s="400"/>
      <c r="D179" s="400"/>
      <c r="E179" s="400"/>
      <c r="F179" s="400"/>
      <c r="G179" s="400"/>
      <c r="H179" s="400"/>
      <c r="I179" s="400"/>
      <c r="J179" s="400"/>
      <c r="K179" s="400"/>
      <c r="L179" s="400"/>
      <c r="M179" s="400"/>
      <c r="N179" s="401"/>
      <c r="O179" s="253">
        <f>+SUM(O176:O178)</f>
        <v>0</v>
      </c>
      <c r="P179" s="254"/>
      <c r="Q179" s="238">
        <f>+SUM(Q176:Q178)</f>
        <v>0</v>
      </c>
      <c r="R179" s="54"/>
    </row>
    <row r="180" spans="1:19" ht="48" hidden="1" x14ac:dyDescent="0.25">
      <c r="A180" s="11">
        <v>46</v>
      </c>
      <c r="B180" s="11" t="s">
        <v>1206</v>
      </c>
      <c r="C180" s="5" t="s">
        <v>232</v>
      </c>
      <c r="D180" s="5" t="s">
        <v>233</v>
      </c>
      <c r="E180" s="5" t="s">
        <v>234</v>
      </c>
      <c r="F180" s="5" t="s">
        <v>235</v>
      </c>
      <c r="G180" s="5">
        <v>2008</v>
      </c>
      <c r="H180" s="5" t="s">
        <v>35</v>
      </c>
      <c r="I180" s="33">
        <v>1</v>
      </c>
      <c r="J180" s="34"/>
      <c r="K180" s="34">
        <f t="shared" ref="K180:K193" si="18">SUM(I180*J180)</f>
        <v>0</v>
      </c>
      <c r="L180" s="5">
        <v>15</v>
      </c>
      <c r="M180" s="35"/>
      <c r="N180" s="35">
        <f t="shared" ref="N180:N193" si="19">SUM(L180*M180)</f>
        <v>0</v>
      </c>
      <c r="O180" s="65">
        <f t="shared" ref="O180:O193" si="20">SUM(K180+N180)</f>
        <v>0</v>
      </c>
      <c r="P180" s="161"/>
      <c r="Q180" s="197">
        <f t="shared" si="17"/>
        <v>0</v>
      </c>
      <c r="R180" s="209"/>
    </row>
    <row r="181" spans="1:19" ht="25.5" hidden="1" customHeight="1" x14ac:dyDescent="0.25">
      <c r="A181" s="399" t="s">
        <v>375</v>
      </c>
      <c r="B181" s="400"/>
      <c r="C181" s="400"/>
      <c r="D181" s="400"/>
      <c r="E181" s="400"/>
      <c r="F181" s="400"/>
      <c r="G181" s="400"/>
      <c r="H181" s="400"/>
      <c r="I181" s="400"/>
      <c r="J181" s="400"/>
      <c r="K181" s="400"/>
      <c r="L181" s="400"/>
      <c r="M181" s="400"/>
      <c r="N181" s="401"/>
      <c r="O181" s="253">
        <f>+O180</f>
        <v>0</v>
      </c>
      <c r="P181" s="254"/>
      <c r="Q181" s="231">
        <f>+Q180</f>
        <v>0</v>
      </c>
      <c r="R181" s="209"/>
    </row>
    <row r="182" spans="1:19" ht="60" hidden="1" x14ac:dyDescent="0.25">
      <c r="A182" s="189">
        <v>47</v>
      </c>
      <c r="B182" s="189" t="s">
        <v>1207</v>
      </c>
      <c r="C182" s="5" t="s">
        <v>254</v>
      </c>
      <c r="D182" s="5" t="s">
        <v>255</v>
      </c>
      <c r="E182" s="5">
        <v>12054049</v>
      </c>
      <c r="F182" s="5"/>
      <c r="G182" s="5">
        <v>2018</v>
      </c>
      <c r="H182" s="5" t="s">
        <v>29</v>
      </c>
      <c r="I182" s="33">
        <v>1</v>
      </c>
      <c r="J182" s="34"/>
      <c r="K182" s="34">
        <f t="shared" si="18"/>
        <v>0</v>
      </c>
      <c r="L182" s="5">
        <v>0</v>
      </c>
      <c r="M182" s="35"/>
      <c r="N182" s="35">
        <f t="shared" si="19"/>
        <v>0</v>
      </c>
      <c r="O182" s="65">
        <f t="shared" si="20"/>
        <v>0</v>
      </c>
      <c r="P182" s="161"/>
      <c r="Q182" s="197">
        <f t="shared" si="17"/>
        <v>0</v>
      </c>
      <c r="R182" s="208" t="s">
        <v>1057</v>
      </c>
    </row>
    <row r="183" spans="1:19" ht="25.5" hidden="1" customHeight="1" x14ac:dyDescent="0.25">
      <c r="A183" s="399" t="s">
        <v>376</v>
      </c>
      <c r="B183" s="400"/>
      <c r="C183" s="400"/>
      <c r="D183" s="400"/>
      <c r="E183" s="400"/>
      <c r="F183" s="400"/>
      <c r="G183" s="400"/>
      <c r="H183" s="400"/>
      <c r="I183" s="400"/>
      <c r="J183" s="400"/>
      <c r="K183" s="400"/>
      <c r="L183" s="400"/>
      <c r="M183" s="400"/>
      <c r="N183" s="401"/>
      <c r="O183" s="253">
        <f>+O182</f>
        <v>0</v>
      </c>
      <c r="P183" s="254"/>
      <c r="Q183" s="231">
        <f>+Q182</f>
        <v>0</v>
      </c>
      <c r="R183" s="49"/>
    </row>
    <row r="184" spans="1:19" ht="60" hidden="1" x14ac:dyDescent="0.25">
      <c r="A184" s="189">
        <v>48</v>
      </c>
      <c r="B184" s="189" t="s">
        <v>1208</v>
      </c>
      <c r="C184" s="5" t="s">
        <v>260</v>
      </c>
      <c r="D184" s="5" t="s">
        <v>261</v>
      </c>
      <c r="E184" s="5">
        <v>12054021</v>
      </c>
      <c r="F184" s="5"/>
      <c r="G184" s="5">
        <v>2017</v>
      </c>
      <c r="H184" s="5" t="s">
        <v>262</v>
      </c>
      <c r="I184" s="33">
        <v>1</v>
      </c>
      <c r="J184" s="34"/>
      <c r="K184" s="34">
        <f t="shared" si="18"/>
        <v>0</v>
      </c>
      <c r="L184" s="5">
        <v>0</v>
      </c>
      <c r="M184" s="35"/>
      <c r="N184" s="35">
        <f t="shared" si="19"/>
        <v>0</v>
      </c>
      <c r="O184" s="65">
        <f t="shared" si="20"/>
        <v>0</v>
      </c>
      <c r="P184" s="161"/>
      <c r="Q184" s="197">
        <f t="shared" si="17"/>
        <v>0</v>
      </c>
      <c r="R184" s="208" t="s">
        <v>1057</v>
      </c>
      <c r="S184" s="71"/>
    </row>
    <row r="185" spans="1:19" ht="25.5" hidden="1" customHeight="1" x14ac:dyDescent="0.25">
      <c r="A185" s="394" t="s">
        <v>377</v>
      </c>
      <c r="B185" s="381"/>
      <c r="C185" s="395"/>
      <c r="D185" s="395"/>
      <c r="E185" s="395"/>
      <c r="F185" s="395"/>
      <c r="G185" s="395"/>
      <c r="H185" s="395"/>
      <c r="I185" s="381"/>
      <c r="J185" s="395"/>
      <c r="K185" s="395"/>
      <c r="L185" s="395"/>
      <c r="M185" s="395"/>
      <c r="N185" s="396"/>
      <c r="O185" s="253">
        <f>+O184</f>
        <v>0</v>
      </c>
      <c r="P185" s="254"/>
      <c r="Q185" s="231">
        <f>+Q184</f>
        <v>0</v>
      </c>
      <c r="R185" s="49"/>
    </row>
    <row r="186" spans="1:19" ht="60" hidden="1" x14ac:dyDescent="0.25">
      <c r="A186" s="189">
        <v>49</v>
      </c>
      <c r="B186" s="189" t="s">
        <v>1209</v>
      </c>
      <c r="C186" s="5" t="s">
        <v>263</v>
      </c>
      <c r="D186" s="5"/>
      <c r="E186" s="5">
        <v>12054011</v>
      </c>
      <c r="F186" s="5" t="s">
        <v>268</v>
      </c>
      <c r="G186" s="5">
        <v>2016</v>
      </c>
      <c r="H186" s="5" t="s">
        <v>35</v>
      </c>
      <c r="I186" s="33">
        <v>1</v>
      </c>
      <c r="J186" s="34"/>
      <c r="K186" s="34">
        <f t="shared" si="18"/>
        <v>0</v>
      </c>
      <c r="L186" s="5">
        <v>0</v>
      </c>
      <c r="M186" s="35"/>
      <c r="N186" s="35">
        <f t="shared" si="19"/>
        <v>0</v>
      </c>
      <c r="O186" s="65">
        <f t="shared" si="20"/>
        <v>0</v>
      </c>
      <c r="P186" s="161"/>
      <c r="Q186" s="191">
        <f t="shared" si="17"/>
        <v>0</v>
      </c>
      <c r="R186" s="24" t="s">
        <v>1057</v>
      </c>
      <c r="S186" s="71"/>
    </row>
    <row r="187" spans="1:19" ht="60" hidden="1" x14ac:dyDescent="0.25">
      <c r="A187" s="189"/>
      <c r="B187" s="189" t="s">
        <v>1210</v>
      </c>
      <c r="C187" s="5" t="s">
        <v>266</v>
      </c>
      <c r="D187" s="29" t="s">
        <v>267</v>
      </c>
      <c r="E187" s="5">
        <v>1622102</v>
      </c>
      <c r="F187" s="5" t="s">
        <v>268</v>
      </c>
      <c r="G187" s="5">
        <v>2012</v>
      </c>
      <c r="H187" s="5" t="s">
        <v>35</v>
      </c>
      <c r="I187" s="33">
        <v>1</v>
      </c>
      <c r="J187" s="34"/>
      <c r="K187" s="34">
        <f>SUM(I187*J187)</f>
        <v>0</v>
      </c>
      <c r="L187" s="5">
        <v>0</v>
      </c>
      <c r="M187" s="35"/>
      <c r="N187" s="35">
        <f>SUM(L187*M187)</f>
        <v>0</v>
      </c>
      <c r="O187" s="65">
        <f>SUM(K187+N187)</f>
        <v>0</v>
      </c>
      <c r="P187" s="161"/>
      <c r="Q187" s="197">
        <f>+O187+P187</f>
        <v>0</v>
      </c>
      <c r="R187" s="208" t="s">
        <v>1057</v>
      </c>
      <c r="S187" s="71"/>
    </row>
    <row r="188" spans="1:19" ht="27.75" hidden="1" customHeight="1" x14ac:dyDescent="0.25">
      <c r="A188" s="399" t="s">
        <v>378</v>
      </c>
      <c r="B188" s="400"/>
      <c r="C188" s="400"/>
      <c r="D188" s="400"/>
      <c r="E188" s="400"/>
      <c r="F188" s="400"/>
      <c r="G188" s="400"/>
      <c r="H188" s="400"/>
      <c r="I188" s="400"/>
      <c r="J188" s="400"/>
      <c r="K188" s="400"/>
      <c r="L188" s="400"/>
      <c r="M188" s="400"/>
      <c r="N188" s="401"/>
      <c r="O188" s="253">
        <f>+SUM(O186:O187)</f>
        <v>0</v>
      </c>
      <c r="P188" s="254"/>
      <c r="Q188" s="231">
        <f>+SUM(Q186:Q187)</f>
        <v>0</v>
      </c>
      <c r="R188" s="49"/>
      <c r="S188" s="71"/>
    </row>
    <row r="189" spans="1:19" ht="60" hidden="1" x14ac:dyDescent="0.25">
      <c r="A189" s="189">
        <v>50</v>
      </c>
      <c r="B189" s="189">
        <v>50.1</v>
      </c>
      <c r="C189" s="5" t="s">
        <v>264</v>
      </c>
      <c r="D189" s="29" t="s">
        <v>265</v>
      </c>
      <c r="E189" s="5">
        <v>12054001</v>
      </c>
      <c r="F189" s="5"/>
      <c r="G189" s="5">
        <v>2015</v>
      </c>
      <c r="H189" s="5" t="s">
        <v>35</v>
      </c>
      <c r="I189" s="33">
        <v>1</v>
      </c>
      <c r="J189" s="34"/>
      <c r="K189" s="34">
        <f t="shared" si="18"/>
        <v>0</v>
      </c>
      <c r="L189" s="5">
        <v>0</v>
      </c>
      <c r="M189" s="35"/>
      <c r="N189" s="35">
        <f t="shared" si="19"/>
        <v>0</v>
      </c>
      <c r="O189" s="65">
        <f t="shared" si="20"/>
        <v>0</v>
      </c>
      <c r="P189" s="161"/>
      <c r="Q189" s="197">
        <f t="shared" si="17"/>
        <v>0</v>
      </c>
      <c r="R189" s="208" t="s">
        <v>1057</v>
      </c>
      <c r="S189" s="71"/>
    </row>
    <row r="190" spans="1:19" ht="25.5" hidden="1" customHeight="1" x14ac:dyDescent="0.25">
      <c r="A190" s="399" t="s">
        <v>379</v>
      </c>
      <c r="B190" s="400"/>
      <c r="C190" s="400"/>
      <c r="D190" s="400"/>
      <c r="E190" s="400"/>
      <c r="F190" s="400"/>
      <c r="G190" s="400"/>
      <c r="H190" s="400"/>
      <c r="I190" s="400"/>
      <c r="J190" s="400"/>
      <c r="K190" s="400"/>
      <c r="L190" s="400"/>
      <c r="M190" s="400"/>
      <c r="N190" s="401"/>
      <c r="O190" s="253">
        <f>+O189</f>
        <v>0</v>
      </c>
      <c r="P190" s="254"/>
      <c r="Q190" s="231">
        <f>+Q189</f>
        <v>0</v>
      </c>
      <c r="R190" s="49"/>
      <c r="S190" s="71"/>
    </row>
    <row r="191" spans="1:19" ht="60" hidden="1" x14ac:dyDescent="0.25">
      <c r="A191" s="189">
        <v>51</v>
      </c>
      <c r="B191" s="189" t="s">
        <v>1211</v>
      </c>
      <c r="C191" s="5" t="s">
        <v>269</v>
      </c>
      <c r="D191" s="29" t="s">
        <v>270</v>
      </c>
      <c r="E191" s="5">
        <v>1622022</v>
      </c>
      <c r="F191" s="5"/>
      <c r="G191" s="5">
        <v>2009</v>
      </c>
      <c r="H191" s="5" t="s">
        <v>39</v>
      </c>
      <c r="I191" s="33">
        <v>1</v>
      </c>
      <c r="J191" s="34"/>
      <c r="K191" s="34">
        <f t="shared" si="18"/>
        <v>0</v>
      </c>
      <c r="L191" s="5">
        <v>0</v>
      </c>
      <c r="M191" s="35"/>
      <c r="N191" s="35">
        <f t="shared" si="19"/>
        <v>0</v>
      </c>
      <c r="O191" s="65">
        <f t="shared" si="20"/>
        <v>0</v>
      </c>
      <c r="P191" s="161"/>
      <c r="Q191" s="197">
        <f t="shared" si="17"/>
        <v>0</v>
      </c>
      <c r="R191" s="208" t="s">
        <v>1057</v>
      </c>
    </row>
    <row r="192" spans="1:19" ht="27" hidden="1" customHeight="1" x14ac:dyDescent="0.25">
      <c r="A192" s="399" t="s">
        <v>380</v>
      </c>
      <c r="B192" s="400"/>
      <c r="C192" s="400"/>
      <c r="D192" s="400"/>
      <c r="E192" s="400"/>
      <c r="F192" s="400"/>
      <c r="G192" s="400"/>
      <c r="H192" s="400"/>
      <c r="I192" s="400"/>
      <c r="J192" s="400"/>
      <c r="K192" s="400"/>
      <c r="L192" s="400"/>
      <c r="M192" s="400"/>
      <c r="N192" s="401"/>
      <c r="O192" s="253">
        <f>+O191</f>
        <v>0</v>
      </c>
      <c r="P192" s="254"/>
      <c r="Q192" s="231">
        <f>+Q191</f>
        <v>0</v>
      </c>
      <c r="R192" s="49"/>
    </row>
    <row r="193" spans="1:22" ht="60" hidden="1" x14ac:dyDescent="0.25">
      <c r="A193" s="48">
        <v>52</v>
      </c>
      <c r="B193" s="36" t="s">
        <v>1212</v>
      </c>
      <c r="C193" s="37" t="s">
        <v>280</v>
      </c>
      <c r="D193" s="36" t="s">
        <v>281</v>
      </c>
      <c r="E193" s="37" t="s">
        <v>282</v>
      </c>
      <c r="F193" s="5"/>
      <c r="G193" s="5">
        <v>2014</v>
      </c>
      <c r="H193" s="5" t="s">
        <v>38</v>
      </c>
      <c r="I193" s="57">
        <v>1</v>
      </c>
      <c r="J193" s="36"/>
      <c r="K193" s="39">
        <f t="shared" si="18"/>
        <v>0</v>
      </c>
      <c r="L193" s="36">
        <v>0</v>
      </c>
      <c r="M193" s="38"/>
      <c r="N193" s="40">
        <f t="shared" si="19"/>
        <v>0</v>
      </c>
      <c r="O193" s="65">
        <f t="shared" si="20"/>
        <v>0</v>
      </c>
      <c r="P193" s="161"/>
      <c r="Q193" s="191">
        <f t="shared" si="17"/>
        <v>0</v>
      </c>
      <c r="R193" s="24" t="s">
        <v>1057</v>
      </c>
    </row>
    <row r="194" spans="1:22" ht="28.5" hidden="1" customHeight="1" x14ac:dyDescent="0.25">
      <c r="A194" s="399" t="s">
        <v>381</v>
      </c>
      <c r="B194" s="400"/>
      <c r="C194" s="400"/>
      <c r="D194" s="400"/>
      <c r="E194" s="400"/>
      <c r="F194" s="400"/>
      <c r="G194" s="400"/>
      <c r="H194" s="400"/>
      <c r="I194" s="400"/>
      <c r="J194" s="400"/>
      <c r="K194" s="400"/>
      <c r="L194" s="400"/>
      <c r="M194" s="400"/>
      <c r="N194" s="401"/>
      <c r="O194" s="253">
        <f>+O193</f>
        <v>0</v>
      </c>
      <c r="P194" s="254"/>
      <c r="Q194" s="231">
        <f>+Q193</f>
        <v>0</v>
      </c>
      <c r="R194" s="54"/>
    </row>
    <row r="195" spans="1:22" ht="198" hidden="1" customHeight="1" x14ac:dyDescent="0.25">
      <c r="A195" s="11">
        <v>53</v>
      </c>
      <c r="B195" s="11" t="s">
        <v>1213</v>
      </c>
      <c r="C195" s="31" t="s">
        <v>304</v>
      </c>
      <c r="D195" s="5" t="s">
        <v>162</v>
      </c>
      <c r="E195" s="5" t="s">
        <v>163</v>
      </c>
      <c r="F195" s="5" t="s">
        <v>1068</v>
      </c>
      <c r="G195" s="5">
        <v>2009</v>
      </c>
      <c r="H195" s="5" t="s">
        <v>38</v>
      </c>
      <c r="I195" s="33">
        <v>1</v>
      </c>
      <c r="J195" s="34"/>
      <c r="K195" s="34">
        <f>SUM(I195*J195)</f>
        <v>0</v>
      </c>
      <c r="L195" s="5">
        <v>0</v>
      </c>
      <c r="M195" s="35"/>
      <c r="N195" s="35">
        <f>SUM(L195*M195)</f>
        <v>0</v>
      </c>
      <c r="O195" s="65">
        <f>SUM(K195+N195)</f>
        <v>0</v>
      </c>
      <c r="P195" s="161"/>
      <c r="Q195" s="191">
        <f>+O195+P195</f>
        <v>0</v>
      </c>
      <c r="R195" s="24" t="s">
        <v>1057</v>
      </c>
      <c r="V195" s="13"/>
    </row>
    <row r="196" spans="1:22" ht="27.75" hidden="1" customHeight="1" x14ac:dyDescent="0.25">
      <c r="A196" s="399" t="s">
        <v>382</v>
      </c>
      <c r="B196" s="400"/>
      <c r="C196" s="400"/>
      <c r="D196" s="400"/>
      <c r="E196" s="400"/>
      <c r="F196" s="400"/>
      <c r="G196" s="400"/>
      <c r="H196" s="400"/>
      <c r="I196" s="400"/>
      <c r="J196" s="400"/>
      <c r="K196" s="400"/>
      <c r="L196" s="400"/>
      <c r="M196" s="400"/>
      <c r="N196" s="401"/>
      <c r="O196" s="253">
        <f>+SUM(O195:O195)</f>
        <v>0</v>
      </c>
      <c r="P196" s="254"/>
      <c r="Q196" s="238">
        <f>+SUM(Q195:Q195)</f>
        <v>0</v>
      </c>
      <c r="R196" s="54"/>
      <c r="V196" s="13"/>
    </row>
    <row r="197" spans="1:22" ht="60" hidden="1" x14ac:dyDescent="0.25">
      <c r="A197" s="11">
        <v>54</v>
      </c>
      <c r="B197" s="11" t="s">
        <v>1214</v>
      </c>
      <c r="C197" s="5" t="s">
        <v>167</v>
      </c>
      <c r="D197" s="5" t="s">
        <v>40</v>
      </c>
      <c r="E197" s="5">
        <v>12053257</v>
      </c>
      <c r="F197" s="5" t="s">
        <v>168</v>
      </c>
      <c r="G197" s="5">
        <v>2019</v>
      </c>
      <c r="H197" s="5" t="s">
        <v>35</v>
      </c>
      <c r="I197" s="33">
        <v>1</v>
      </c>
      <c r="J197" s="34"/>
      <c r="K197" s="34">
        <f>SUM(I197*J197)</f>
        <v>0</v>
      </c>
      <c r="L197" s="5">
        <v>0</v>
      </c>
      <c r="M197" s="35"/>
      <c r="N197" s="35">
        <f>SUM(L197*M197)</f>
        <v>0</v>
      </c>
      <c r="O197" s="65">
        <f>SUM(K197+N197)</f>
        <v>0</v>
      </c>
      <c r="P197" s="161"/>
      <c r="Q197" s="191">
        <f>+O197+P197</f>
        <v>0</v>
      </c>
      <c r="R197" s="24" t="s">
        <v>1057</v>
      </c>
    </row>
    <row r="198" spans="1:22" ht="60" hidden="1" x14ac:dyDescent="0.25">
      <c r="A198" s="11"/>
      <c r="B198" s="11" t="s">
        <v>1215</v>
      </c>
      <c r="C198" s="5" t="s">
        <v>169</v>
      </c>
      <c r="D198" s="5" t="s">
        <v>40</v>
      </c>
      <c r="E198" s="5">
        <v>12053256</v>
      </c>
      <c r="F198" s="5" t="s">
        <v>168</v>
      </c>
      <c r="G198" s="5">
        <v>2019</v>
      </c>
      <c r="H198" s="5" t="s">
        <v>35</v>
      </c>
      <c r="I198" s="33">
        <v>1</v>
      </c>
      <c r="J198" s="34"/>
      <c r="K198" s="34">
        <f>SUM(I198*J198)</f>
        <v>0</v>
      </c>
      <c r="L198" s="5">
        <v>0</v>
      </c>
      <c r="M198" s="35"/>
      <c r="N198" s="35">
        <f>SUM(L198*M198)</f>
        <v>0</v>
      </c>
      <c r="O198" s="197">
        <f>SUM(K198+N198)</f>
        <v>0</v>
      </c>
      <c r="P198" s="161"/>
      <c r="Q198" s="191">
        <f>+O198+P198</f>
        <v>0</v>
      </c>
      <c r="R198" s="24" t="s">
        <v>1057</v>
      </c>
    </row>
    <row r="199" spans="1:22" ht="60" hidden="1" x14ac:dyDescent="0.25">
      <c r="A199" s="189"/>
      <c r="B199" s="189" t="s">
        <v>1216</v>
      </c>
      <c r="C199" s="5" t="s">
        <v>354</v>
      </c>
      <c r="D199" s="5" t="s">
        <v>256</v>
      </c>
      <c r="E199" s="5">
        <v>12054039</v>
      </c>
      <c r="F199" s="5" t="s">
        <v>168</v>
      </c>
      <c r="G199" s="5">
        <v>2017</v>
      </c>
      <c r="H199" s="5" t="s">
        <v>36</v>
      </c>
      <c r="I199" s="33">
        <v>1</v>
      </c>
      <c r="J199" s="34"/>
      <c r="K199" s="34">
        <f>SUM(I199*J199)</f>
        <v>0</v>
      </c>
      <c r="L199" s="5">
        <v>0</v>
      </c>
      <c r="M199" s="35"/>
      <c r="N199" s="35">
        <f>SUM(L199*M199)</f>
        <v>0</v>
      </c>
      <c r="O199" s="65">
        <f>SUM(K199+N199)</f>
        <v>0</v>
      </c>
      <c r="P199" s="161"/>
      <c r="Q199" s="191">
        <f>+O199+P199</f>
        <v>0</v>
      </c>
      <c r="R199" s="24" t="s">
        <v>1057</v>
      </c>
    </row>
    <row r="200" spans="1:22" ht="26.25" hidden="1" customHeight="1" x14ac:dyDescent="0.25">
      <c r="A200" s="399" t="s">
        <v>383</v>
      </c>
      <c r="B200" s="400"/>
      <c r="C200" s="400"/>
      <c r="D200" s="400"/>
      <c r="E200" s="400"/>
      <c r="F200" s="400"/>
      <c r="G200" s="400"/>
      <c r="H200" s="400"/>
      <c r="I200" s="400"/>
      <c r="J200" s="400"/>
      <c r="K200" s="400"/>
      <c r="L200" s="400"/>
      <c r="M200" s="400"/>
      <c r="N200" s="401"/>
      <c r="O200" s="253">
        <f>+SUM(O197:O199)</f>
        <v>0</v>
      </c>
      <c r="P200" s="254"/>
      <c r="Q200" s="231">
        <f>+Q199+Q198+Q197</f>
        <v>0</v>
      </c>
      <c r="R200" s="54"/>
    </row>
    <row r="201" spans="1:22" ht="60" hidden="1" x14ac:dyDescent="0.25">
      <c r="A201" s="11">
        <v>55</v>
      </c>
      <c r="B201" s="11" t="s">
        <v>1217</v>
      </c>
      <c r="C201" s="5" t="s">
        <v>1232</v>
      </c>
      <c r="D201" s="5" t="s">
        <v>170</v>
      </c>
      <c r="E201" s="5">
        <v>12053258</v>
      </c>
      <c r="F201" s="5" t="s">
        <v>171</v>
      </c>
      <c r="G201" s="5">
        <v>2019</v>
      </c>
      <c r="H201" s="5" t="s">
        <v>35</v>
      </c>
      <c r="I201" s="33">
        <v>1</v>
      </c>
      <c r="J201" s="34"/>
      <c r="K201" s="34">
        <f>SUM(I201*J201)</f>
        <v>0</v>
      </c>
      <c r="L201" s="5">
        <v>0</v>
      </c>
      <c r="M201" s="35"/>
      <c r="N201" s="35">
        <f>SUM(L201*M201)</f>
        <v>0</v>
      </c>
      <c r="O201" s="65">
        <f>SUM(K201+N201)</f>
        <v>0</v>
      </c>
      <c r="P201" s="161"/>
      <c r="Q201" s="191">
        <f>+O201+P201</f>
        <v>0</v>
      </c>
      <c r="R201" s="24" t="s">
        <v>1057</v>
      </c>
    </row>
    <row r="202" spans="1:22" ht="27" hidden="1" customHeight="1" x14ac:dyDescent="0.25">
      <c r="A202" s="399" t="s">
        <v>384</v>
      </c>
      <c r="B202" s="400"/>
      <c r="C202" s="400"/>
      <c r="D202" s="400"/>
      <c r="E202" s="400"/>
      <c r="F202" s="400"/>
      <c r="G202" s="400"/>
      <c r="H202" s="400"/>
      <c r="I202" s="400"/>
      <c r="J202" s="400"/>
      <c r="K202" s="400"/>
      <c r="L202" s="400"/>
      <c r="M202" s="400"/>
      <c r="N202" s="401"/>
      <c r="O202" s="253">
        <f>+O201</f>
        <v>0</v>
      </c>
      <c r="P202" s="254"/>
      <c r="Q202" s="231">
        <f>+Q201</f>
        <v>0</v>
      </c>
      <c r="R202" s="54"/>
    </row>
    <row r="203" spans="1:22" ht="60" hidden="1" x14ac:dyDescent="0.25">
      <c r="A203" s="11">
        <v>56</v>
      </c>
      <c r="B203" s="11" t="s">
        <v>1218</v>
      </c>
      <c r="C203" s="5" t="s">
        <v>146</v>
      </c>
      <c r="D203" s="29" t="s">
        <v>147</v>
      </c>
      <c r="E203" s="5" t="s">
        <v>148</v>
      </c>
      <c r="F203" s="5" t="s">
        <v>149</v>
      </c>
      <c r="G203" s="5">
        <v>2011</v>
      </c>
      <c r="H203" s="5" t="s">
        <v>38</v>
      </c>
      <c r="I203" s="33">
        <v>4</v>
      </c>
      <c r="J203" s="34"/>
      <c r="K203" s="34">
        <f>SUM(I203*J203)</f>
        <v>0</v>
      </c>
      <c r="L203" s="5">
        <v>0</v>
      </c>
      <c r="M203" s="35"/>
      <c r="N203" s="35">
        <f>SUM(L203*M203)</f>
        <v>0</v>
      </c>
      <c r="O203" s="65">
        <f>SUM(K203+N203)</f>
        <v>0</v>
      </c>
      <c r="P203" s="161"/>
      <c r="Q203" s="191">
        <f>+O203+P203</f>
        <v>0</v>
      </c>
      <c r="R203" s="24" t="s">
        <v>1057</v>
      </c>
      <c r="V203" s="13"/>
    </row>
    <row r="204" spans="1:22" ht="27" hidden="1" customHeight="1" x14ac:dyDescent="0.25">
      <c r="A204" s="399" t="s">
        <v>412</v>
      </c>
      <c r="B204" s="400"/>
      <c r="C204" s="400"/>
      <c r="D204" s="400"/>
      <c r="E204" s="400"/>
      <c r="F204" s="400"/>
      <c r="G204" s="400"/>
      <c r="H204" s="400"/>
      <c r="I204" s="400"/>
      <c r="J204" s="400"/>
      <c r="K204" s="400"/>
      <c r="L204" s="400"/>
      <c r="M204" s="400"/>
      <c r="N204" s="401"/>
      <c r="O204" s="253">
        <f>+O203</f>
        <v>0</v>
      </c>
      <c r="P204" s="254"/>
      <c r="Q204" s="231">
        <f>+Q203</f>
        <v>0</v>
      </c>
      <c r="R204" s="54"/>
      <c r="V204" s="13"/>
    </row>
    <row r="205" spans="1:22" ht="60" hidden="1" x14ac:dyDescent="0.25">
      <c r="A205" s="11">
        <v>57</v>
      </c>
      <c r="B205" s="11" t="s">
        <v>1219</v>
      </c>
      <c r="C205" s="5" t="s">
        <v>150</v>
      </c>
      <c r="D205" s="5" t="s">
        <v>151</v>
      </c>
      <c r="E205" s="5" t="s">
        <v>152</v>
      </c>
      <c r="F205" s="5" t="s">
        <v>153</v>
      </c>
      <c r="G205" s="5">
        <v>2009</v>
      </c>
      <c r="H205" s="5" t="s">
        <v>154</v>
      </c>
      <c r="I205" s="33">
        <v>2</v>
      </c>
      <c r="J205" s="34"/>
      <c r="K205" s="34">
        <f>SUM(I205*J205)</f>
        <v>0</v>
      </c>
      <c r="L205" s="5">
        <v>0</v>
      </c>
      <c r="M205" s="35"/>
      <c r="N205" s="35">
        <f>SUM(L205*M205)</f>
        <v>0</v>
      </c>
      <c r="O205" s="65">
        <f>SUM(K205+N205)</f>
        <v>0</v>
      </c>
      <c r="P205" s="161"/>
      <c r="Q205" s="197">
        <f>+O205+P205</f>
        <v>0</v>
      </c>
      <c r="R205" s="208" t="s">
        <v>1057</v>
      </c>
      <c r="V205" s="13"/>
    </row>
    <row r="206" spans="1:22" ht="26.25" hidden="1" customHeight="1" x14ac:dyDescent="0.25">
      <c r="A206" s="399" t="s">
        <v>1017</v>
      </c>
      <c r="B206" s="400"/>
      <c r="C206" s="400"/>
      <c r="D206" s="400"/>
      <c r="E206" s="400"/>
      <c r="F206" s="400"/>
      <c r="G206" s="400"/>
      <c r="H206" s="400"/>
      <c r="I206" s="400"/>
      <c r="J206" s="400"/>
      <c r="K206" s="400"/>
      <c r="L206" s="400"/>
      <c r="M206" s="400"/>
      <c r="N206" s="401"/>
      <c r="O206" s="255">
        <f>+O205</f>
        <v>0</v>
      </c>
      <c r="P206" s="256"/>
      <c r="Q206" s="255">
        <f>+Q205</f>
        <v>0</v>
      </c>
      <c r="R206" s="24"/>
      <c r="V206" s="13"/>
    </row>
    <row r="207" spans="1:22" ht="27" customHeight="1" x14ac:dyDescent="0.25">
      <c r="A207" s="420" t="s">
        <v>1074</v>
      </c>
      <c r="B207" s="420"/>
      <c r="C207" s="420"/>
      <c r="D207" s="420"/>
      <c r="E207" s="420"/>
      <c r="F207" s="420"/>
      <c r="G207" s="420"/>
      <c r="H207" s="420"/>
      <c r="I207" s="420"/>
      <c r="J207" s="420"/>
      <c r="K207" s="420"/>
      <c r="L207" s="420"/>
      <c r="M207" s="420"/>
      <c r="N207" s="420"/>
      <c r="O207" s="420"/>
      <c r="P207" s="420"/>
      <c r="Q207" s="337">
        <f>SUM(Q47+Q54+Q56+Q60+Q65+Q67+Q69+Q71+Q79+Q83+Q86+Q91+Q94+Q98+Q100+Q102+Q108+Q110+Q116+Q120+Q123+Q128+Q130+Q133+Q135+Q137+Q139+Q141+Q143+Q145+Q147+Q149+Q151+Q153+Q155+Q157+Q160+Q162+Q164+Q166+Q168+Q171+Q173+Q175+Q179+Q181+Q183+Q185+Q188+Q190+Q192+Q194+Q196+Q200+Q202+Q204+Q206)</f>
        <v>19534.240000000002</v>
      </c>
      <c r="R207" s="226"/>
    </row>
    <row r="208" spans="1:22" ht="27" customHeight="1" x14ac:dyDescent="0.25">
      <c r="J208" s="56"/>
      <c r="K208" s="45"/>
      <c r="M208" s="165"/>
      <c r="N208" s="165"/>
      <c r="O208" s="175"/>
      <c r="P208" s="176"/>
      <c r="Q208" s="175"/>
    </row>
    <row r="209" spans="1:18" ht="20.25" customHeight="1" x14ac:dyDescent="0.25">
      <c r="A209" s="421" t="s">
        <v>1108</v>
      </c>
      <c r="B209" s="421"/>
      <c r="C209" s="421"/>
      <c r="D209" s="421"/>
      <c r="E209" s="421"/>
      <c r="F209" s="421"/>
      <c r="G209" s="421"/>
      <c r="H209" s="421"/>
      <c r="I209" s="421"/>
      <c r="J209" s="421"/>
      <c r="K209" s="421"/>
      <c r="L209" s="421"/>
      <c r="M209" s="421"/>
      <c r="N209" s="421"/>
      <c r="O209" s="421"/>
      <c r="P209" s="421"/>
      <c r="Q209" s="421"/>
      <c r="R209" s="421"/>
    </row>
    <row r="210" spans="1:18" ht="36" customHeight="1" x14ac:dyDescent="0.25">
      <c r="A210" s="421" t="s">
        <v>1109</v>
      </c>
      <c r="B210" s="421"/>
      <c r="C210" s="421"/>
      <c r="D210" s="421"/>
      <c r="E210" s="421"/>
      <c r="F210" s="421"/>
      <c r="G210" s="421"/>
      <c r="H210" s="421"/>
      <c r="I210" s="421"/>
      <c r="J210" s="421"/>
      <c r="K210" s="421"/>
      <c r="L210" s="421"/>
      <c r="M210" s="421"/>
      <c r="N210" s="421"/>
      <c r="O210" s="421"/>
      <c r="P210" s="421"/>
      <c r="Q210" s="421"/>
      <c r="R210" s="421"/>
    </row>
    <row r="212" spans="1:18" ht="63" customHeight="1" x14ac:dyDescent="0.25">
      <c r="A212" s="419" t="s">
        <v>1106</v>
      </c>
      <c r="B212" s="419"/>
      <c r="C212" s="419"/>
      <c r="D212" s="419"/>
      <c r="E212" s="419"/>
      <c r="F212" s="419"/>
      <c r="G212" s="419"/>
      <c r="H212" s="419"/>
      <c r="I212" s="419"/>
      <c r="J212" s="419"/>
      <c r="K212" s="419"/>
      <c r="L212" s="419"/>
      <c r="M212" s="419"/>
      <c r="N212" s="419"/>
      <c r="O212" s="419"/>
      <c r="P212" s="419"/>
      <c r="Q212" s="419"/>
      <c r="R212" s="419"/>
    </row>
    <row r="213" spans="1:18" ht="19.5" customHeight="1" x14ac:dyDescent="0.25">
      <c r="A213" s="316"/>
      <c r="B213" s="316"/>
      <c r="C213" s="316"/>
      <c r="D213" s="316"/>
      <c r="E213" s="316"/>
      <c r="F213" s="316"/>
      <c r="G213" s="316"/>
      <c r="H213" s="316"/>
      <c r="I213" s="316"/>
      <c r="J213" s="316"/>
      <c r="K213" s="316"/>
      <c r="L213" s="316"/>
      <c r="M213" s="316"/>
      <c r="N213" s="316"/>
      <c r="O213" s="316"/>
      <c r="P213" s="316"/>
      <c r="Q213" s="316"/>
      <c r="R213" s="316"/>
    </row>
    <row r="214" spans="1:18" ht="34.5" customHeight="1" x14ac:dyDescent="0.25">
      <c r="A214" s="419" t="s">
        <v>1111</v>
      </c>
      <c r="B214" s="419"/>
      <c r="C214" s="419"/>
      <c r="D214" s="419"/>
      <c r="E214" s="419"/>
      <c r="F214" s="419"/>
      <c r="G214" s="419"/>
      <c r="H214" s="419"/>
      <c r="I214" s="419"/>
      <c r="J214" s="419"/>
      <c r="K214" s="419"/>
      <c r="L214" s="419"/>
      <c r="M214" s="419"/>
      <c r="N214" s="419"/>
      <c r="O214" s="419"/>
      <c r="P214" s="419"/>
      <c r="Q214" s="419"/>
      <c r="R214" s="419"/>
    </row>
    <row r="215" spans="1:18" ht="18" customHeight="1" x14ac:dyDescent="0.25">
      <c r="A215" s="316"/>
      <c r="B215" s="316"/>
      <c r="C215" s="316"/>
      <c r="D215" s="316"/>
      <c r="E215" s="316"/>
      <c r="F215" s="316"/>
      <c r="G215" s="316"/>
      <c r="H215" s="316"/>
      <c r="I215" s="316"/>
      <c r="J215" s="316"/>
      <c r="K215" s="316"/>
      <c r="L215" s="316"/>
      <c r="M215" s="316"/>
      <c r="N215" s="316"/>
      <c r="O215" s="316"/>
      <c r="P215" s="316"/>
      <c r="Q215" s="316"/>
      <c r="R215" s="316"/>
    </row>
    <row r="216" spans="1:18" ht="34.5" customHeight="1" x14ac:dyDescent="0.25">
      <c r="A216" s="419" t="s">
        <v>1110</v>
      </c>
      <c r="B216" s="419"/>
      <c r="C216" s="419"/>
      <c r="D216" s="419"/>
      <c r="E216" s="419"/>
      <c r="F216" s="419"/>
      <c r="G216" s="419"/>
      <c r="H216" s="419"/>
      <c r="I216" s="419"/>
      <c r="J216" s="419"/>
      <c r="K216" s="419"/>
      <c r="L216" s="419"/>
      <c r="M216" s="419"/>
      <c r="N216" s="419"/>
      <c r="O216" s="419"/>
      <c r="P216" s="419"/>
      <c r="Q216" s="419"/>
      <c r="R216" s="419"/>
    </row>
    <row r="217" spans="1:18" x14ac:dyDescent="0.25">
      <c r="A217" s="313"/>
      <c r="B217" s="313"/>
      <c r="C217" s="313"/>
      <c r="D217" s="313"/>
      <c r="E217" s="313"/>
      <c r="F217" s="313"/>
      <c r="G217" s="313"/>
      <c r="H217" s="313"/>
      <c r="I217" s="313"/>
      <c r="J217" s="313"/>
      <c r="K217" s="314"/>
      <c r="L217" s="314"/>
      <c r="M217" s="314"/>
      <c r="N217" s="314"/>
      <c r="O217" s="315"/>
    </row>
    <row r="218" spans="1:18" ht="63.75" customHeight="1" x14ac:dyDescent="0.25">
      <c r="A218" s="419" t="s">
        <v>1112</v>
      </c>
      <c r="B218" s="419"/>
      <c r="C218" s="419"/>
      <c r="D218" s="419"/>
      <c r="E218" s="419"/>
      <c r="F218" s="419"/>
      <c r="G218" s="419"/>
      <c r="H218" s="419"/>
      <c r="I218" s="419"/>
      <c r="J218" s="419"/>
      <c r="K218" s="419"/>
      <c r="L218" s="419"/>
      <c r="M218" s="419"/>
      <c r="N218" s="419"/>
      <c r="O218" s="419"/>
      <c r="P218" s="419"/>
      <c r="Q218" s="419"/>
      <c r="R218" s="419"/>
    </row>
    <row r="219" spans="1:18" x14ac:dyDescent="0.25">
      <c r="A219" s="316"/>
      <c r="B219" s="316"/>
      <c r="C219" s="316"/>
      <c r="D219" s="316"/>
      <c r="E219" s="316"/>
      <c r="F219" s="316"/>
      <c r="G219" s="316"/>
      <c r="H219" s="316"/>
      <c r="I219" s="316"/>
      <c r="J219" s="316"/>
      <c r="K219" s="332"/>
      <c r="L219" s="332"/>
      <c r="M219" s="332"/>
      <c r="N219" s="332"/>
      <c r="O219" s="333"/>
      <c r="P219" s="334"/>
      <c r="Q219" s="335"/>
      <c r="R219" s="336"/>
    </row>
    <row r="220" spans="1:18" ht="34.5" customHeight="1" x14ac:dyDescent="0.25">
      <c r="A220" s="419" t="s">
        <v>1114</v>
      </c>
      <c r="B220" s="419"/>
      <c r="C220" s="419"/>
      <c r="D220" s="419"/>
      <c r="E220" s="419"/>
      <c r="F220" s="419"/>
      <c r="G220" s="419"/>
      <c r="H220" s="419"/>
      <c r="I220" s="419"/>
      <c r="J220" s="419"/>
      <c r="K220" s="419"/>
      <c r="L220" s="419"/>
      <c r="M220" s="419"/>
      <c r="N220" s="419"/>
      <c r="O220" s="419"/>
      <c r="P220" s="419"/>
      <c r="Q220" s="419"/>
      <c r="R220" s="419"/>
    </row>
    <row r="221" spans="1:18" x14ac:dyDescent="0.25">
      <c r="A221" s="316"/>
      <c r="B221" s="316"/>
      <c r="C221" s="316"/>
      <c r="D221" s="316"/>
      <c r="E221" s="316"/>
      <c r="F221" s="316"/>
      <c r="G221" s="316"/>
      <c r="H221" s="316"/>
      <c r="I221" s="316"/>
      <c r="J221" s="316"/>
      <c r="K221" s="316"/>
      <c r="L221" s="316"/>
      <c r="M221" s="316"/>
      <c r="N221" s="316"/>
      <c r="O221" s="316"/>
      <c r="P221" s="316"/>
      <c r="Q221" s="335"/>
      <c r="R221" s="336"/>
    </row>
    <row r="222" spans="1:18" ht="48.75" customHeight="1" x14ac:dyDescent="0.25">
      <c r="A222" s="419" t="s">
        <v>1113</v>
      </c>
      <c r="B222" s="419"/>
      <c r="C222" s="419"/>
      <c r="D222" s="419"/>
      <c r="E222" s="419"/>
      <c r="F222" s="419"/>
      <c r="G222" s="419"/>
      <c r="H222" s="419"/>
      <c r="I222" s="419"/>
      <c r="J222" s="419"/>
      <c r="K222" s="419"/>
      <c r="L222" s="419"/>
      <c r="M222" s="419"/>
      <c r="N222" s="419"/>
      <c r="O222" s="419"/>
      <c r="P222" s="419"/>
      <c r="Q222" s="419"/>
      <c r="R222" s="419"/>
    </row>
    <row r="223" spans="1:18" ht="27" customHeight="1" x14ac:dyDescent="0.25">
      <c r="A223" s="317"/>
      <c r="B223" s="317"/>
      <c r="C223" s="317"/>
      <c r="D223" s="317"/>
      <c r="E223" s="317"/>
      <c r="F223" s="317"/>
      <c r="G223" s="317"/>
      <c r="H223" s="317"/>
      <c r="I223" s="317"/>
      <c r="J223" s="317"/>
      <c r="K223" s="318"/>
      <c r="L223" s="318"/>
      <c r="M223" s="318"/>
      <c r="N223" s="318"/>
      <c r="O223" s="319"/>
      <c r="P223"/>
    </row>
    <row r="224" spans="1:18" ht="25.5" customHeight="1" x14ac:dyDescent="0.25">
      <c r="A224" s="426" t="s">
        <v>1089</v>
      </c>
      <c r="B224" s="426"/>
      <c r="C224" s="426"/>
      <c r="D224" s="426"/>
      <c r="E224" s="426"/>
      <c r="F224" s="426"/>
      <c r="G224" s="426"/>
      <c r="H224" s="426"/>
      <c r="I224" s="426"/>
      <c r="J224" s="426"/>
      <c r="K224" s="426"/>
      <c r="L224" s="426"/>
      <c r="M224" s="426"/>
      <c r="N224" s="426"/>
      <c r="O224" s="426"/>
      <c r="P224"/>
    </row>
    <row r="225" spans="1:16" ht="35.25" customHeight="1" x14ac:dyDescent="0.25">
      <c r="A225" s="426" t="s">
        <v>1090</v>
      </c>
      <c r="B225" s="426"/>
      <c r="C225" s="426"/>
      <c r="D225" s="426"/>
      <c r="E225" s="426"/>
      <c r="F225" s="426"/>
      <c r="G225" s="426"/>
      <c r="H225" s="426"/>
      <c r="I225" s="426"/>
      <c r="J225" s="426"/>
      <c r="K225" s="426"/>
      <c r="L225" s="426"/>
      <c r="M225" s="426"/>
      <c r="N225" s="426"/>
      <c r="O225" s="426"/>
      <c r="P225" s="426"/>
    </row>
    <row r="226" spans="1:16" x14ac:dyDescent="0.25">
      <c r="A226" s="8"/>
      <c r="B226" s="320"/>
      <c r="C226" s="8"/>
      <c r="D226" s="8"/>
      <c r="E226" s="8"/>
      <c r="F226" s="8"/>
      <c r="G226" s="8"/>
      <c r="H226" s="8"/>
      <c r="I226" s="8"/>
      <c r="J226" s="8"/>
      <c r="K226" s="8"/>
      <c r="L226" s="8"/>
      <c r="M226" s="8"/>
      <c r="N226" s="8"/>
      <c r="O226" s="8"/>
      <c r="P226" s="8"/>
    </row>
    <row r="227" spans="1:16" x14ac:dyDescent="0.25">
      <c r="A227" s="427" t="s">
        <v>1091</v>
      </c>
      <c r="B227" s="427"/>
      <c r="C227" s="427"/>
      <c r="D227" s="427"/>
      <c r="E227" s="427"/>
      <c r="F227" s="427"/>
      <c r="G227" s="427"/>
      <c r="H227" s="427"/>
      <c r="I227" s="427"/>
      <c r="J227" s="427"/>
      <c r="K227" s="427"/>
      <c r="L227" s="427"/>
      <c r="M227" s="427"/>
      <c r="N227" s="427"/>
      <c r="O227" s="427"/>
      <c r="P227" s="8"/>
    </row>
    <row r="228" spans="1:16" x14ac:dyDescent="0.25">
      <c r="A228" s="178"/>
      <c r="B228" s="178"/>
      <c r="C228" s="178"/>
      <c r="D228" s="178"/>
      <c r="E228" s="178"/>
      <c r="F228" s="178"/>
      <c r="G228" s="178"/>
      <c r="H228" s="178"/>
      <c r="I228" s="178"/>
      <c r="J228" s="178"/>
      <c r="K228" s="178"/>
      <c r="L228" s="178"/>
      <c r="M228" s="178"/>
      <c r="N228" s="178"/>
      <c r="O228" s="178"/>
      <c r="P228" s="8"/>
    </row>
    <row r="229" spans="1:16" ht="30" customHeight="1" x14ac:dyDescent="0.25">
      <c r="A229" s="178"/>
      <c r="B229" s="321" t="s">
        <v>18</v>
      </c>
      <c r="C229" s="410" t="s">
        <v>1092</v>
      </c>
      <c r="D229" s="411"/>
      <c r="E229" s="411"/>
      <c r="F229" s="412"/>
      <c r="G229" s="407" t="s">
        <v>1093</v>
      </c>
      <c r="H229" s="407"/>
      <c r="I229" s="407"/>
      <c r="J229" s="407"/>
      <c r="K229" s="407"/>
      <c r="L229" s="407" t="s">
        <v>1094</v>
      </c>
      <c r="M229" s="407"/>
      <c r="N229" s="407"/>
      <c r="O229" s="407"/>
      <c r="P229" s="407"/>
    </row>
    <row r="230" spans="1:16" x14ac:dyDescent="0.25">
      <c r="A230" s="178"/>
      <c r="B230" s="322"/>
      <c r="C230" s="422"/>
      <c r="D230" s="422"/>
      <c r="E230" s="422"/>
      <c r="F230" s="422"/>
      <c r="G230" s="423"/>
      <c r="H230" s="424"/>
      <c r="I230" s="424"/>
      <c r="J230" s="424"/>
      <c r="K230" s="425"/>
      <c r="L230" s="422"/>
      <c r="M230" s="422"/>
      <c r="N230" s="422"/>
      <c r="O230" s="422"/>
      <c r="P230" s="422"/>
    </row>
    <row r="231" spans="1:16" x14ac:dyDescent="0.25">
      <c r="A231" s="178"/>
      <c r="B231" s="322"/>
      <c r="C231" s="422"/>
      <c r="D231" s="422"/>
      <c r="E231" s="422"/>
      <c r="F231" s="422"/>
      <c r="G231" s="423"/>
      <c r="H231" s="424"/>
      <c r="I231" s="424"/>
      <c r="J231" s="424"/>
      <c r="K231" s="425"/>
      <c r="L231" s="422"/>
      <c r="M231" s="422"/>
      <c r="N231" s="422"/>
      <c r="O231" s="422"/>
      <c r="P231" s="422"/>
    </row>
    <row r="232" spans="1:16" x14ac:dyDescent="0.25">
      <c r="A232" s="8"/>
      <c r="B232" s="320"/>
      <c r="C232" s="8"/>
      <c r="D232" s="8"/>
      <c r="E232" s="8"/>
      <c r="F232" s="8"/>
      <c r="G232" s="8"/>
      <c r="H232" s="8"/>
      <c r="I232" s="8"/>
      <c r="J232" s="8"/>
      <c r="K232" s="8"/>
      <c r="L232" s="8"/>
      <c r="M232" s="8"/>
      <c r="N232" s="8"/>
      <c r="O232" s="8"/>
      <c r="P232" s="8"/>
    </row>
    <row r="233" spans="1:16" x14ac:dyDescent="0.25">
      <c r="A233" s="323" t="s">
        <v>1095</v>
      </c>
      <c r="B233" s="324"/>
      <c r="C233" s="323"/>
      <c r="D233" s="323"/>
      <c r="E233" s="323"/>
      <c r="F233" s="323"/>
      <c r="G233" s="323"/>
      <c r="H233" s="323"/>
      <c r="I233" s="323"/>
      <c r="J233" s="8"/>
      <c r="K233" s="8"/>
      <c r="L233" s="8"/>
      <c r="M233" s="8"/>
      <c r="N233" s="8"/>
      <c r="O233" s="8"/>
      <c r="P233" s="8"/>
    </row>
    <row r="234" spans="1:16" x14ac:dyDescent="0.25">
      <c r="A234" s="8"/>
      <c r="B234" s="320"/>
      <c r="C234" s="8"/>
      <c r="D234" s="8"/>
      <c r="E234" s="8"/>
      <c r="F234" s="8"/>
      <c r="G234" s="8"/>
      <c r="H234" s="8"/>
      <c r="I234" s="8"/>
      <c r="J234" s="8"/>
      <c r="K234" s="8"/>
      <c r="L234" s="8"/>
      <c r="M234" s="8"/>
      <c r="N234" s="8"/>
      <c r="O234" s="8"/>
      <c r="P234" s="8"/>
    </row>
    <row r="235" spans="1:16" x14ac:dyDescent="0.25">
      <c r="A235" s="409" t="s">
        <v>1096</v>
      </c>
      <c r="B235" s="409"/>
      <c r="C235" s="409"/>
      <c r="D235" s="409"/>
      <c r="E235" s="409"/>
      <c r="F235" s="409"/>
      <c r="G235" s="409"/>
      <c r="H235" s="409"/>
      <c r="I235" s="409"/>
      <c r="J235" s="409"/>
      <c r="K235" s="409"/>
      <c r="L235" s="409"/>
      <c r="M235" s="409"/>
      <c r="N235" s="409"/>
      <c r="O235" s="409"/>
      <c r="P235" s="8"/>
    </row>
    <row r="236" spans="1:16" x14ac:dyDescent="0.25">
      <c r="A236" s="325"/>
      <c r="B236" s="325"/>
      <c r="C236" s="325"/>
      <c r="D236" s="325"/>
      <c r="E236" s="325"/>
      <c r="F236" s="325"/>
      <c r="G236" s="325"/>
      <c r="H236" s="325"/>
      <c r="I236" s="325"/>
      <c r="J236" s="325"/>
      <c r="K236" s="325"/>
      <c r="L236" s="325"/>
      <c r="M236" s="325"/>
      <c r="N236" s="325"/>
      <c r="O236" s="325"/>
      <c r="P236" s="8"/>
    </row>
    <row r="237" spans="1:16" ht="30" customHeight="1" x14ac:dyDescent="0.25">
      <c r="A237" s="325"/>
      <c r="B237" s="321" t="s">
        <v>1075</v>
      </c>
      <c r="C237" s="407" t="s">
        <v>1097</v>
      </c>
      <c r="D237" s="407"/>
      <c r="E237" s="407"/>
      <c r="F237" s="407"/>
      <c r="G237" s="407" t="s">
        <v>1115</v>
      </c>
      <c r="H237" s="407"/>
      <c r="I237" s="407"/>
      <c r="J237" s="407"/>
      <c r="K237" s="407"/>
      <c r="L237" s="325"/>
      <c r="M237" s="325"/>
      <c r="N237" s="325"/>
      <c r="O237" s="325"/>
      <c r="P237" s="8"/>
    </row>
    <row r="238" spans="1:16" x14ac:dyDescent="0.25">
      <c r="A238" s="325"/>
      <c r="B238" s="326" t="s">
        <v>1250</v>
      </c>
      <c r="C238" s="415" t="s">
        <v>1251</v>
      </c>
      <c r="D238" s="416"/>
      <c r="E238" s="416"/>
      <c r="F238" s="417"/>
      <c r="G238" s="418" t="s">
        <v>1252</v>
      </c>
      <c r="H238" s="418"/>
      <c r="I238" s="418"/>
      <c r="J238" s="418"/>
      <c r="K238" s="418"/>
      <c r="L238" s="325"/>
      <c r="M238" s="325"/>
      <c r="N238" s="325"/>
      <c r="O238" s="325"/>
      <c r="P238" s="8"/>
    </row>
    <row r="239" spans="1:16" x14ac:dyDescent="0.25">
      <c r="A239" s="325"/>
      <c r="B239" s="326"/>
      <c r="C239" s="410"/>
      <c r="D239" s="411"/>
      <c r="E239" s="411"/>
      <c r="F239" s="412"/>
      <c r="G239" s="407"/>
      <c r="H239" s="407"/>
      <c r="I239" s="407"/>
      <c r="J239" s="407"/>
      <c r="K239" s="407"/>
      <c r="L239" s="325"/>
      <c r="M239" s="325"/>
      <c r="N239" s="325"/>
      <c r="O239" s="325"/>
      <c r="P239" s="8"/>
    </row>
    <row r="240" spans="1:16" x14ac:dyDescent="0.25">
      <c r="A240" s="325"/>
      <c r="B240" s="325"/>
      <c r="C240" s="325"/>
      <c r="D240" s="325"/>
      <c r="E240" s="325"/>
      <c r="F240" s="325"/>
      <c r="G240" s="325"/>
      <c r="H240" s="325"/>
      <c r="I240" s="325"/>
      <c r="J240" s="325"/>
      <c r="K240" s="325"/>
      <c r="L240" s="325"/>
      <c r="M240" s="325"/>
      <c r="N240" s="325"/>
      <c r="O240" s="325"/>
      <c r="P240" s="8"/>
    </row>
    <row r="241" spans="1:18" ht="64.5" customHeight="1" x14ac:dyDescent="0.25">
      <c r="A241" s="413" t="s">
        <v>1098</v>
      </c>
      <c r="B241" s="413"/>
      <c r="C241" s="413"/>
      <c r="D241" s="413"/>
      <c r="E241" s="413"/>
      <c r="F241" s="413"/>
      <c r="G241" s="413"/>
      <c r="H241" s="413"/>
      <c r="I241" s="413"/>
      <c r="J241" s="413"/>
      <c r="K241" s="413"/>
      <c r="L241" s="413"/>
      <c r="M241" s="413"/>
      <c r="N241" s="413"/>
      <c r="O241" s="413"/>
      <c r="P241" s="413"/>
    </row>
    <row r="242" spans="1:18" x14ac:dyDescent="0.25">
      <c r="A242" s="327"/>
      <c r="B242" s="327"/>
      <c r="C242" s="327"/>
      <c r="D242" s="327"/>
      <c r="E242" s="327"/>
      <c r="F242" s="327"/>
      <c r="G242" s="327"/>
      <c r="H242" s="327"/>
      <c r="I242" s="327"/>
      <c r="J242" s="327"/>
      <c r="K242" s="327"/>
      <c r="L242" s="327"/>
      <c r="M242" s="327"/>
      <c r="N242" s="327"/>
      <c r="O242" s="327"/>
      <c r="P242" s="327"/>
    </row>
    <row r="243" spans="1:18" ht="18" customHeight="1" x14ac:dyDescent="0.25">
      <c r="A243" s="409" t="s">
        <v>1118</v>
      </c>
      <c r="B243" s="409"/>
      <c r="C243" s="409"/>
      <c r="D243" s="409"/>
      <c r="E243" s="409"/>
      <c r="F243" s="409"/>
      <c r="G243" s="409"/>
      <c r="H243" s="409"/>
      <c r="I243" s="409"/>
      <c r="J243" s="409"/>
      <c r="K243" s="409"/>
      <c r="L243" s="409"/>
      <c r="M243" s="409"/>
      <c r="N243" s="409"/>
      <c r="O243" s="409"/>
      <c r="P243" s="409"/>
      <c r="Q243" s="409"/>
      <c r="R243" s="409"/>
    </row>
    <row r="244" spans="1:18" x14ac:dyDescent="0.25">
      <c r="A244" s="328"/>
      <c r="B244" s="328"/>
      <c r="C244" s="328"/>
      <c r="D244" s="328"/>
      <c r="E244" s="328"/>
      <c r="F244" s="328"/>
      <c r="G244" s="328"/>
      <c r="H244" s="328"/>
      <c r="I244" s="328"/>
      <c r="J244" s="328"/>
      <c r="K244" s="328"/>
      <c r="L244" s="328"/>
      <c r="M244" s="328"/>
      <c r="N244" s="328"/>
      <c r="O244" s="328"/>
      <c r="P244" s="8"/>
    </row>
    <row r="245" spans="1:18" ht="30" x14ac:dyDescent="0.25">
      <c r="A245" s="328"/>
      <c r="B245" s="329" t="s">
        <v>1075</v>
      </c>
      <c r="C245" s="410" t="s">
        <v>1099</v>
      </c>
      <c r="D245" s="411"/>
      <c r="E245" s="411"/>
      <c r="F245" s="411"/>
      <c r="G245" s="411"/>
      <c r="H245" s="412"/>
      <c r="I245" s="414" t="s">
        <v>1100</v>
      </c>
      <c r="J245" s="414"/>
      <c r="K245" s="414"/>
      <c r="L245" s="414"/>
      <c r="M245" s="328"/>
      <c r="N245" s="328"/>
      <c r="O245" s="328"/>
      <c r="P245" s="8"/>
    </row>
    <row r="246" spans="1:18" x14ac:dyDescent="0.25">
      <c r="A246" s="376"/>
      <c r="B246" s="375">
        <v>1</v>
      </c>
      <c r="C246" s="415" t="s">
        <v>1253</v>
      </c>
      <c r="D246" s="416"/>
      <c r="E246" s="416"/>
      <c r="F246" s="416"/>
      <c r="G246" s="416"/>
      <c r="H246" s="417"/>
      <c r="I246" s="372"/>
      <c r="J246" s="373"/>
      <c r="K246" s="490">
        <v>13</v>
      </c>
      <c r="L246" s="374"/>
      <c r="M246" s="376"/>
      <c r="N246" s="376"/>
      <c r="O246" s="376"/>
      <c r="P246" s="8"/>
    </row>
    <row r="247" spans="1:18" x14ac:dyDescent="0.25">
      <c r="A247" s="376"/>
      <c r="B247" s="375">
        <v>2</v>
      </c>
      <c r="C247" s="415" t="s">
        <v>1254</v>
      </c>
      <c r="D247" s="416"/>
      <c r="E247" s="416"/>
      <c r="F247" s="416"/>
      <c r="G247" s="416"/>
      <c r="H247" s="417"/>
      <c r="I247" s="372"/>
      <c r="J247" s="373"/>
      <c r="K247" s="382">
        <v>2</v>
      </c>
      <c r="L247" s="374"/>
      <c r="M247" s="376"/>
      <c r="N247" s="376"/>
      <c r="O247" s="376"/>
      <c r="P247" s="8"/>
    </row>
    <row r="248" spans="1:18" x14ac:dyDescent="0.25">
      <c r="A248" s="376"/>
      <c r="B248" s="375">
        <v>3</v>
      </c>
      <c r="C248" s="415" t="s">
        <v>1255</v>
      </c>
      <c r="D248" s="416"/>
      <c r="E248" s="416"/>
      <c r="F248" s="416"/>
      <c r="G248" s="416"/>
      <c r="H248" s="417"/>
      <c r="I248" s="372"/>
      <c r="J248" s="373"/>
      <c r="K248" s="382">
        <v>8</v>
      </c>
      <c r="L248" s="374"/>
      <c r="M248" s="376"/>
      <c r="N248" s="376"/>
      <c r="O248" s="376"/>
      <c r="P248" s="8"/>
    </row>
    <row r="249" spans="1:18" x14ac:dyDescent="0.25">
      <c r="A249" s="376"/>
      <c r="B249" s="375">
        <v>4</v>
      </c>
      <c r="C249" s="415" t="s">
        <v>1256</v>
      </c>
      <c r="D249" s="416"/>
      <c r="E249" s="416"/>
      <c r="F249" s="416"/>
      <c r="G249" s="416"/>
      <c r="H249" s="417"/>
      <c r="I249" s="372"/>
      <c r="J249" s="373"/>
      <c r="K249" s="382">
        <v>2</v>
      </c>
      <c r="L249" s="374"/>
      <c r="M249" s="376"/>
      <c r="N249" s="376"/>
      <c r="O249" s="376"/>
      <c r="P249" s="8"/>
    </row>
    <row r="250" spans="1:18" x14ac:dyDescent="0.25">
      <c r="A250" s="376"/>
      <c r="B250" s="375">
        <v>5</v>
      </c>
      <c r="C250" s="415" t="s">
        <v>1257</v>
      </c>
      <c r="D250" s="416"/>
      <c r="E250" s="416"/>
      <c r="F250" s="416"/>
      <c r="G250" s="416"/>
      <c r="H250" s="417"/>
      <c r="I250" s="383"/>
      <c r="J250" s="384"/>
      <c r="K250" s="386">
        <v>2</v>
      </c>
      <c r="L250" s="385"/>
      <c r="M250" s="376"/>
      <c r="N250" s="376"/>
      <c r="O250" s="376"/>
      <c r="P250" s="8"/>
    </row>
    <row r="251" spans="1:18" x14ac:dyDescent="0.25">
      <c r="A251" s="376"/>
      <c r="B251" s="375">
        <v>6</v>
      </c>
      <c r="C251" s="415" t="s">
        <v>1258</v>
      </c>
      <c r="D251" s="416"/>
      <c r="E251" s="416"/>
      <c r="F251" s="416"/>
      <c r="G251" s="416"/>
      <c r="H251" s="417"/>
      <c r="I251" s="383"/>
      <c r="J251" s="384"/>
      <c r="K251" s="386">
        <v>2</v>
      </c>
      <c r="L251" s="385"/>
      <c r="M251" s="376"/>
      <c r="N251" s="376"/>
      <c r="O251" s="376"/>
      <c r="P251" s="8"/>
    </row>
    <row r="252" spans="1:18" x14ac:dyDescent="0.25">
      <c r="A252" s="328"/>
      <c r="B252" s="375" t="s">
        <v>1262</v>
      </c>
      <c r="C252" s="418" t="s">
        <v>1263</v>
      </c>
      <c r="D252" s="418"/>
      <c r="E252" s="418"/>
      <c r="F252" s="418"/>
      <c r="G252" s="418"/>
      <c r="H252" s="418"/>
      <c r="I252" s="408">
        <v>1</v>
      </c>
      <c r="J252" s="408"/>
      <c r="K252" s="408"/>
      <c r="L252" s="408"/>
      <c r="M252" s="328"/>
      <c r="N252" s="328"/>
      <c r="O252" s="328"/>
      <c r="P252" s="8"/>
    </row>
    <row r="253" spans="1:18" x14ac:dyDescent="0.25">
      <c r="A253" s="328"/>
      <c r="B253" s="375"/>
      <c r="C253" s="407"/>
      <c r="D253" s="407"/>
      <c r="E253" s="407"/>
      <c r="F253" s="407"/>
      <c r="G253" s="407"/>
      <c r="H253" s="407"/>
      <c r="I253" s="407"/>
      <c r="J253" s="407"/>
      <c r="K253" s="407"/>
      <c r="L253" s="407"/>
      <c r="M253" s="328"/>
      <c r="N253" s="328"/>
      <c r="O253" s="328"/>
      <c r="P253" s="8"/>
    </row>
    <row r="254" spans="1:18" x14ac:dyDescent="0.25">
      <c r="A254" s="328"/>
      <c r="B254" s="328"/>
      <c r="C254" s="325"/>
      <c r="D254" s="325"/>
      <c r="E254" s="325"/>
      <c r="F254" s="325"/>
      <c r="G254" s="325"/>
      <c r="H254" s="325"/>
      <c r="I254" s="325"/>
      <c r="J254" s="328"/>
      <c r="K254" s="328"/>
      <c r="L254" s="328"/>
      <c r="M254" s="328"/>
      <c r="N254" s="328"/>
      <c r="O254" s="328"/>
      <c r="P254" s="8"/>
    </row>
    <row r="255" spans="1:18" ht="15" customHeight="1" x14ac:dyDescent="0.25">
      <c r="A255" s="409" t="s">
        <v>1101</v>
      </c>
      <c r="B255" s="409"/>
      <c r="C255" s="409"/>
      <c r="D255" s="409"/>
      <c r="E255" s="409"/>
      <c r="F255" s="409"/>
      <c r="G255" s="409"/>
      <c r="H255" s="409"/>
      <c r="I255" s="409"/>
      <c r="J255" s="409"/>
      <c r="K255" s="409"/>
      <c r="L255" s="409"/>
      <c r="M255" s="409"/>
      <c r="N255" s="409"/>
      <c r="O255" s="409"/>
      <c r="P255" s="8"/>
    </row>
    <row r="256" spans="1:18" x14ac:dyDescent="0.25">
      <c r="A256" s="328"/>
      <c r="B256" s="328"/>
      <c r="C256" s="325"/>
      <c r="D256" s="325"/>
      <c r="E256" s="325"/>
      <c r="F256" s="325"/>
      <c r="G256" s="325"/>
      <c r="H256" s="325"/>
      <c r="I256" s="325"/>
      <c r="J256" s="328"/>
      <c r="K256" s="328"/>
      <c r="L256" s="328"/>
      <c r="M256" s="328"/>
      <c r="N256" s="328"/>
      <c r="O256" s="328"/>
      <c r="P256" s="8"/>
    </row>
    <row r="257" spans="1:18" x14ac:dyDescent="0.25">
      <c r="A257" s="328"/>
      <c r="B257" s="328"/>
      <c r="C257" s="325"/>
      <c r="D257" s="325"/>
      <c r="E257" s="325"/>
      <c r="F257" s="325"/>
      <c r="G257" s="325"/>
      <c r="H257" s="325"/>
      <c r="I257" s="325"/>
      <c r="J257" s="328"/>
      <c r="K257" s="328"/>
      <c r="L257" s="328"/>
      <c r="M257" s="328"/>
      <c r="N257" s="328"/>
      <c r="O257" s="328"/>
      <c r="P257" s="8"/>
    </row>
    <row r="258" spans="1:18" ht="36" customHeight="1" x14ac:dyDescent="0.25">
      <c r="A258" s="405" t="s">
        <v>1116</v>
      </c>
      <c r="B258" s="405"/>
      <c r="C258" s="405"/>
      <c r="D258" s="405"/>
      <c r="E258" s="405"/>
      <c r="F258" s="405"/>
      <c r="G258" s="405"/>
      <c r="H258" s="405"/>
      <c r="I258" s="405"/>
      <c r="J258" s="405"/>
      <c r="K258" s="405"/>
      <c r="L258" s="405"/>
      <c r="M258" s="405"/>
      <c r="N258" s="405"/>
      <c r="O258" s="405"/>
      <c r="P258" s="405"/>
      <c r="Q258" s="405"/>
      <c r="R258" s="405"/>
    </row>
    <row r="259" spans="1:18" x14ac:dyDescent="0.25">
      <c r="A259" s="8"/>
      <c r="B259" s="8"/>
      <c r="C259" s="8"/>
      <c r="D259" s="8"/>
      <c r="E259" s="8"/>
      <c r="F259" s="8"/>
      <c r="G259" s="8"/>
      <c r="H259" s="8"/>
      <c r="I259" s="8"/>
      <c r="J259" s="8"/>
      <c r="K259" s="8"/>
      <c r="L259" s="8"/>
      <c r="M259" s="8"/>
      <c r="N259" s="8"/>
      <c r="O259" s="8"/>
      <c r="P259" s="8"/>
    </row>
    <row r="260" spans="1:18" x14ac:dyDescent="0.25">
      <c r="A260" s="406" t="s">
        <v>1117</v>
      </c>
      <c r="B260" s="406"/>
      <c r="C260" s="406"/>
      <c r="D260" s="406"/>
      <c r="E260" s="406"/>
      <c r="F260" s="406"/>
      <c r="G260" s="406"/>
      <c r="H260" s="406"/>
      <c r="I260" s="406"/>
      <c r="J260" s="406"/>
      <c r="K260" s="406"/>
      <c r="L260" s="406"/>
      <c r="M260" s="406"/>
      <c r="N260" s="406"/>
      <c r="O260" s="406"/>
      <c r="P260" s="406"/>
      <c r="Q260" s="406"/>
      <c r="R260" s="406"/>
    </row>
    <row r="261" spans="1:18" x14ac:dyDescent="0.25">
      <c r="A261" s="178"/>
      <c r="B261" s="178"/>
      <c r="C261" s="178"/>
      <c r="D261" s="178"/>
      <c r="E261" s="178"/>
      <c r="F261" s="178"/>
      <c r="G261" s="178"/>
      <c r="H261" s="178"/>
      <c r="I261" s="178"/>
      <c r="J261" s="178"/>
      <c r="K261" s="178"/>
      <c r="L261" s="178"/>
      <c r="M261" s="178"/>
      <c r="N261" s="178"/>
      <c r="O261" s="178"/>
      <c r="P261" s="178"/>
      <c r="Q261" s="178"/>
      <c r="R261" s="178"/>
    </row>
    <row r="262" spans="1:18" x14ac:dyDescent="0.25">
      <c r="A262" s="178"/>
      <c r="B262" s="178"/>
      <c r="C262" s="178"/>
      <c r="D262" s="178"/>
      <c r="E262" s="178"/>
      <c r="F262" s="178"/>
      <c r="G262" s="178"/>
      <c r="H262" s="178"/>
      <c r="I262" s="178"/>
      <c r="J262" s="178"/>
      <c r="K262" s="178"/>
      <c r="L262" s="178"/>
      <c r="M262" s="178"/>
      <c r="N262" s="178"/>
      <c r="O262" s="178"/>
      <c r="P262" s="178"/>
      <c r="Q262" s="178"/>
      <c r="R262" s="178"/>
    </row>
    <row r="263" spans="1:18" x14ac:dyDescent="0.25">
      <c r="A263" s="8"/>
      <c r="B263" s="8"/>
      <c r="C263" s="8"/>
      <c r="D263" s="8"/>
      <c r="E263" s="8"/>
      <c r="F263" s="397"/>
      <c r="G263" s="8"/>
      <c r="H263" s="8"/>
      <c r="I263" s="8"/>
      <c r="J263" s="8"/>
      <c r="K263" s="8"/>
      <c r="L263" s="8"/>
      <c r="M263" s="8"/>
      <c r="N263" s="8"/>
      <c r="O263" s="8"/>
      <c r="P263" s="8"/>
    </row>
    <row r="264" spans="1:18" x14ac:dyDescent="0.25">
      <c r="A264" s="8"/>
      <c r="B264" s="402" t="s">
        <v>1261</v>
      </c>
      <c r="C264" s="402"/>
      <c r="D264" s="402"/>
      <c r="E264" s="402"/>
      <c r="F264" s="398"/>
      <c r="G264" s="177"/>
      <c r="H264" s="169"/>
      <c r="I264" s="177" t="s">
        <v>1102</v>
      </c>
      <c r="J264" s="169"/>
      <c r="K264" s="169"/>
      <c r="L264" s="402" t="s">
        <v>1260</v>
      </c>
      <c r="M264" s="402"/>
      <c r="N264" s="402"/>
      <c r="O264" s="402"/>
      <c r="P264" s="8"/>
    </row>
    <row r="265" spans="1:18" ht="36" customHeight="1" x14ac:dyDescent="0.25">
      <c r="A265" s="8"/>
      <c r="B265" s="403" t="s">
        <v>1103</v>
      </c>
      <c r="C265" s="403"/>
      <c r="D265" s="403"/>
      <c r="E265" s="403"/>
      <c r="F265" s="179"/>
      <c r="G265" s="179"/>
      <c r="H265" s="169"/>
      <c r="I265" s="330" t="s">
        <v>1104</v>
      </c>
      <c r="J265" s="169"/>
      <c r="K265" s="331"/>
      <c r="L265" s="404" t="s">
        <v>1105</v>
      </c>
      <c r="M265" s="404"/>
      <c r="N265" s="404"/>
      <c r="O265" s="404"/>
      <c r="P265" s="8"/>
    </row>
    <row r="266" spans="1:18" x14ac:dyDescent="0.25">
      <c r="A266" s="8"/>
      <c r="B266" s="8"/>
      <c r="C266" s="8"/>
      <c r="D266" s="8"/>
      <c r="E266" s="8"/>
      <c r="F266" s="8"/>
      <c r="G266" s="8"/>
      <c r="H266" s="8"/>
      <c r="I266" s="8"/>
      <c r="J266" s="8"/>
      <c r="K266" s="8"/>
      <c r="L266" s="8"/>
      <c r="M266" s="8"/>
      <c r="N266" s="8"/>
      <c r="O266" s="8"/>
      <c r="P266" s="8"/>
    </row>
    <row r="267" spans="1:18" x14ac:dyDescent="0.25">
      <c r="A267" s="8"/>
      <c r="B267" s="8"/>
      <c r="C267" s="8"/>
      <c r="D267" s="8"/>
      <c r="E267" s="8"/>
      <c r="F267" s="8"/>
      <c r="G267" s="8"/>
      <c r="H267" s="8"/>
      <c r="I267" s="8"/>
      <c r="J267" s="8"/>
      <c r="K267" s="8"/>
      <c r="L267" s="8"/>
      <c r="M267" s="8"/>
      <c r="N267" s="8"/>
      <c r="O267" s="8"/>
      <c r="P267" s="8"/>
    </row>
  </sheetData>
  <mergeCells count="129">
    <mergeCell ref="C246:H246"/>
    <mergeCell ref="C247:H247"/>
    <mergeCell ref="C248:H248"/>
    <mergeCell ref="C249:H249"/>
    <mergeCell ref="C250:H250"/>
    <mergeCell ref="C251:H251"/>
    <mergeCell ref="A179:N179"/>
    <mergeCell ref="A86:N86"/>
    <mergeCell ref="A100:N100"/>
    <mergeCell ref="A102:N102"/>
    <mergeCell ref="A116:N116"/>
    <mergeCell ref="A120:N120"/>
    <mergeCell ref="A128:N128"/>
    <mergeCell ref="A130:N130"/>
    <mergeCell ref="A145:N145"/>
    <mergeCell ref="A202:N202"/>
    <mergeCell ref="A204:N204"/>
    <mergeCell ref="A206:N206"/>
    <mergeCell ref="A190:N190"/>
    <mergeCell ref="A192:N192"/>
    <mergeCell ref="A194:N194"/>
    <mergeCell ref="A196:N196"/>
    <mergeCell ref="A200:N200"/>
    <mergeCell ref="A166:N166"/>
    <mergeCell ref="C38:G38"/>
    <mergeCell ref="D48:N48"/>
    <mergeCell ref="A47:N47"/>
    <mergeCell ref="A54:N54"/>
    <mergeCell ref="A56:N56"/>
    <mergeCell ref="A60:N60"/>
    <mergeCell ref="A65:N65"/>
    <mergeCell ref="A123:N123"/>
    <mergeCell ref="A69:N69"/>
    <mergeCell ref="A83:N83"/>
    <mergeCell ref="A79:N79"/>
    <mergeCell ref="A71:N71"/>
    <mergeCell ref="A67:N67"/>
    <mergeCell ref="A168:N168"/>
    <mergeCell ref="A171:N171"/>
    <mergeCell ref="A173:N173"/>
    <mergeCell ref="A175:N175"/>
    <mergeCell ref="N1:R1"/>
    <mergeCell ref="N2:R2"/>
    <mergeCell ref="N3:R3"/>
    <mergeCell ref="H2:M2"/>
    <mergeCell ref="C23:K23"/>
    <mergeCell ref="L23:R23"/>
    <mergeCell ref="C24:K24"/>
    <mergeCell ref="L24:R24"/>
    <mergeCell ref="C14:O14"/>
    <mergeCell ref="G21:I21"/>
    <mergeCell ref="C29:K29"/>
    <mergeCell ref="L29:R29"/>
    <mergeCell ref="A17:R17"/>
    <mergeCell ref="A18:R18"/>
    <mergeCell ref="A19:R19"/>
    <mergeCell ref="A20:R20"/>
    <mergeCell ref="L22:R22"/>
    <mergeCell ref="C22:K22"/>
    <mergeCell ref="A33:R33"/>
    <mergeCell ref="C26:K26"/>
    <mergeCell ref="L26:R26"/>
    <mergeCell ref="C27:K27"/>
    <mergeCell ref="L27:R27"/>
    <mergeCell ref="C28:K28"/>
    <mergeCell ref="L28:R28"/>
    <mergeCell ref="C25:K25"/>
    <mergeCell ref="L25:R25"/>
    <mergeCell ref="A218:R218"/>
    <mergeCell ref="A220:R220"/>
    <mergeCell ref="A188:N188"/>
    <mergeCell ref="A183:N183"/>
    <mergeCell ref="A181:N181"/>
    <mergeCell ref="A137:N137"/>
    <mergeCell ref="A135:N135"/>
    <mergeCell ref="A133:N133"/>
    <mergeCell ref="A108:N108"/>
    <mergeCell ref="A98:N98"/>
    <mergeCell ref="A94:N94"/>
    <mergeCell ref="A155:N155"/>
    <mergeCell ref="A157:N157"/>
    <mergeCell ref="A160:N160"/>
    <mergeCell ref="A162:N162"/>
    <mergeCell ref="A164:N164"/>
    <mergeCell ref="A147:N147"/>
    <mergeCell ref="G238:K238"/>
    <mergeCell ref="A222:R222"/>
    <mergeCell ref="A214:R214"/>
    <mergeCell ref="A216:R216"/>
    <mergeCell ref="A207:P207"/>
    <mergeCell ref="A209:R209"/>
    <mergeCell ref="A212:R212"/>
    <mergeCell ref="A210:R210"/>
    <mergeCell ref="C230:F230"/>
    <mergeCell ref="C231:F231"/>
    <mergeCell ref="L230:P230"/>
    <mergeCell ref="G230:K230"/>
    <mergeCell ref="G231:K231"/>
    <mergeCell ref="L231:P231"/>
    <mergeCell ref="A224:O224"/>
    <mergeCell ref="A225:P225"/>
    <mergeCell ref="A227:O227"/>
    <mergeCell ref="C229:F229"/>
    <mergeCell ref="G229:K229"/>
    <mergeCell ref="L229:P229"/>
    <mergeCell ref="A139:N139"/>
    <mergeCell ref="A141:N141"/>
    <mergeCell ref="A143:N143"/>
    <mergeCell ref="B264:E264"/>
    <mergeCell ref="L264:O264"/>
    <mergeCell ref="B265:E265"/>
    <mergeCell ref="L265:O265"/>
    <mergeCell ref="A258:R258"/>
    <mergeCell ref="A260:R260"/>
    <mergeCell ref="C252:H252"/>
    <mergeCell ref="I252:L252"/>
    <mergeCell ref="C253:H253"/>
    <mergeCell ref="I253:L253"/>
    <mergeCell ref="A255:O255"/>
    <mergeCell ref="C239:F239"/>
    <mergeCell ref="A241:P241"/>
    <mergeCell ref="C245:H245"/>
    <mergeCell ref="I245:L245"/>
    <mergeCell ref="G239:K239"/>
    <mergeCell ref="A243:R243"/>
    <mergeCell ref="A235:O235"/>
    <mergeCell ref="C237:F237"/>
    <mergeCell ref="C238:F238"/>
    <mergeCell ref="G237:K237"/>
  </mergeCells>
  <phoneticPr fontId="26" type="noConversion"/>
  <pageMargins left="0.11811023622047245" right="0.11811023622047245" top="0.55118110236220474" bottom="0.19685039370078741" header="0.31496062992125984" footer="0.31496062992125984"/>
  <pageSetup paperSize="9" scale="70" orientation="landscape" r:id="rId1"/>
  <drawing r:id="rId2"/>
  <legacyDrawing r:id="rId3"/>
  <oleObjects>
    <mc:AlternateContent xmlns:mc="http://schemas.openxmlformats.org/markup-compatibility/2006">
      <mc:Choice Requires="x14">
        <oleObject progId="Unknown" shapeId="1025" r:id="rId4">
          <objectPr defaultSize="0" autoPict="0" r:id="rId5">
            <anchor moveWithCells="1" sizeWithCells="1">
              <from>
                <xdr:col>13</xdr:col>
                <xdr:colOff>361950</xdr:colOff>
                <xdr:row>7</xdr:row>
                <xdr:rowOff>171450</xdr:rowOff>
              </from>
              <to>
                <xdr:col>14</xdr:col>
                <xdr:colOff>504825</xdr:colOff>
                <xdr:row>11</xdr:row>
                <xdr:rowOff>19050</xdr:rowOff>
              </to>
            </anchor>
          </objectPr>
        </oleObject>
      </mc:Choice>
      <mc:Fallback>
        <oleObject progId="Unknow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E12" sqref="E12"/>
    </sheetView>
  </sheetViews>
  <sheetFormatPr defaultRowHeight="15" x14ac:dyDescent="0.25"/>
  <cols>
    <col min="2" max="2" width="45.42578125" customWidth="1"/>
    <col min="3" max="3" width="13.28515625" customWidth="1"/>
    <col min="5" max="5" width="13" customWidth="1"/>
  </cols>
  <sheetData>
    <row r="1" spans="1:5" x14ac:dyDescent="0.25">
      <c r="A1" s="444" t="s">
        <v>1008</v>
      </c>
      <c r="B1" s="444"/>
      <c r="C1" s="444"/>
      <c r="D1" s="444"/>
      <c r="E1" s="444"/>
    </row>
    <row r="2" spans="1:5" x14ac:dyDescent="0.25">
      <c r="A2" s="268"/>
      <c r="B2" s="268"/>
      <c r="C2" s="268"/>
      <c r="D2" s="268"/>
      <c r="E2" s="268"/>
    </row>
    <row r="3" spans="1:5" x14ac:dyDescent="0.25">
      <c r="A3" s="444" t="s">
        <v>1082</v>
      </c>
      <c r="B3" s="444"/>
      <c r="C3" s="444"/>
      <c r="D3" s="444"/>
      <c r="E3" s="444"/>
    </row>
    <row r="4" spans="1:5" ht="15.75" thickBot="1" x14ac:dyDescent="0.3"/>
    <row r="5" spans="1:5" ht="43.5" thickBot="1" x14ac:dyDescent="0.3">
      <c r="A5" s="298" t="s">
        <v>1075</v>
      </c>
      <c r="B5" s="298" t="s">
        <v>1076</v>
      </c>
      <c r="C5" s="310" t="s">
        <v>1077</v>
      </c>
      <c r="D5" s="311" t="s">
        <v>386</v>
      </c>
      <c r="E5" s="312" t="s">
        <v>1078</v>
      </c>
    </row>
    <row r="6" spans="1:5" ht="30.75" customHeight="1" thickBot="1" x14ac:dyDescent="0.3">
      <c r="A6" s="155" t="s">
        <v>1227</v>
      </c>
      <c r="B6" s="156" t="s">
        <v>1009</v>
      </c>
      <c r="C6" s="487"/>
      <c r="D6" s="488"/>
      <c r="E6" s="489"/>
    </row>
    <row r="7" spans="1:5" x14ac:dyDescent="0.25">
      <c r="A7" s="119">
        <v>1</v>
      </c>
      <c r="B7" s="127" t="s">
        <v>995</v>
      </c>
      <c r="C7" s="119"/>
      <c r="D7" s="112"/>
      <c r="E7" s="113"/>
    </row>
    <row r="8" spans="1:5" ht="19.5" customHeight="1" x14ac:dyDescent="0.25">
      <c r="A8" s="120">
        <v>2</v>
      </c>
      <c r="B8" s="126" t="s">
        <v>1088</v>
      </c>
      <c r="C8" s="120"/>
      <c r="D8" s="73"/>
      <c r="E8" s="114"/>
    </row>
    <row r="9" spans="1:5" ht="19.5" customHeight="1" x14ac:dyDescent="0.25">
      <c r="A9" s="120">
        <v>3</v>
      </c>
      <c r="B9" s="126" t="s">
        <v>997</v>
      </c>
      <c r="C9" s="120"/>
      <c r="D9" s="73"/>
      <c r="E9" s="114"/>
    </row>
    <row r="10" spans="1:5" ht="19.5" customHeight="1" x14ac:dyDescent="0.25">
      <c r="A10" s="120">
        <v>4</v>
      </c>
      <c r="B10" s="126" t="s">
        <v>998</v>
      </c>
      <c r="C10" s="120"/>
      <c r="D10" s="73"/>
      <c r="E10" s="114"/>
    </row>
    <row r="11" spans="1:5" ht="21" customHeight="1" x14ac:dyDescent="0.25">
      <c r="A11" s="120">
        <v>5</v>
      </c>
      <c r="B11" s="126" t="s">
        <v>999</v>
      </c>
      <c r="C11" s="120"/>
      <c r="D11" s="73"/>
      <c r="E11" s="114"/>
    </row>
    <row r="12" spans="1:5" ht="20.25" customHeight="1" x14ac:dyDescent="0.25">
      <c r="A12" s="120">
        <v>6</v>
      </c>
      <c r="B12" s="126" t="s">
        <v>1000</v>
      </c>
      <c r="C12" s="120"/>
      <c r="D12" s="73"/>
      <c r="E12" s="114"/>
    </row>
    <row r="13" spans="1:5" ht="18.75" customHeight="1" x14ac:dyDescent="0.25">
      <c r="A13" s="120">
        <v>7</v>
      </c>
      <c r="B13" s="126" t="s">
        <v>1225</v>
      </c>
      <c r="C13" s="120"/>
      <c r="D13" s="73"/>
      <c r="E13" s="114"/>
    </row>
    <row r="14" spans="1:5" ht="18" customHeight="1" x14ac:dyDescent="0.25">
      <c r="A14" s="120">
        <v>8</v>
      </c>
      <c r="B14" s="126" t="s">
        <v>1002</v>
      </c>
      <c r="C14" s="120"/>
      <c r="D14" s="73"/>
      <c r="E14" s="114"/>
    </row>
    <row r="15" spans="1:5" ht="18.75" customHeight="1" x14ac:dyDescent="0.25">
      <c r="A15" s="120">
        <v>9</v>
      </c>
      <c r="B15" s="126" t="s">
        <v>1224</v>
      </c>
      <c r="C15" s="120"/>
      <c r="D15" s="73"/>
      <c r="E15" s="114"/>
    </row>
    <row r="16" spans="1:5" ht="30.75" customHeight="1" x14ac:dyDescent="0.25">
      <c r="A16" s="129">
        <v>10</v>
      </c>
      <c r="B16" s="291" t="s">
        <v>1223</v>
      </c>
      <c r="C16" s="129"/>
      <c r="D16" s="131"/>
      <c r="E16" s="132"/>
    </row>
    <row r="17" spans="1:5" x14ac:dyDescent="0.25">
      <c r="A17" s="476" t="s">
        <v>1079</v>
      </c>
      <c r="B17" s="477"/>
      <c r="C17" s="302"/>
      <c r="D17" s="302"/>
      <c r="E17" s="302"/>
    </row>
    <row r="18" spans="1:5" x14ac:dyDescent="0.25">
      <c r="A18" s="302"/>
      <c r="B18" s="302"/>
      <c r="C18" s="302" t="s">
        <v>1080</v>
      </c>
      <c r="D18" s="302"/>
      <c r="E18" s="302" t="s">
        <v>1081</v>
      </c>
    </row>
  </sheetData>
  <mergeCells count="4">
    <mergeCell ref="A1:E1"/>
    <mergeCell ref="C6:E6"/>
    <mergeCell ref="A3:E3"/>
    <mergeCell ref="A17:B17"/>
  </mergeCells>
  <pageMargins left="0.7" right="0.7" top="0.75" bottom="0.75" header="0.3"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B14" sqref="B14"/>
    </sheetView>
  </sheetViews>
  <sheetFormatPr defaultRowHeight="15" x14ac:dyDescent="0.25"/>
  <cols>
    <col min="2" max="2" width="44.85546875" customWidth="1"/>
    <col min="3" max="3" width="13.42578125" customWidth="1"/>
    <col min="5" max="5" width="12.85546875" customWidth="1"/>
  </cols>
  <sheetData>
    <row r="1" spans="1:5" x14ac:dyDescent="0.25">
      <c r="A1" s="444" t="s">
        <v>1010</v>
      </c>
      <c r="B1" s="444"/>
      <c r="C1" s="444"/>
      <c r="D1" s="444"/>
      <c r="E1" s="444"/>
    </row>
    <row r="2" spans="1:5" x14ac:dyDescent="0.25">
      <c r="A2" s="180"/>
      <c r="B2" s="180"/>
      <c r="C2" s="180"/>
      <c r="D2" s="180"/>
      <c r="E2" s="180"/>
    </row>
    <row r="3" spans="1:5" x14ac:dyDescent="0.25">
      <c r="A3" s="444" t="s">
        <v>1082</v>
      </c>
      <c r="B3" s="444"/>
      <c r="C3" s="444"/>
      <c r="D3" s="444"/>
      <c r="E3" s="444"/>
    </row>
    <row r="4" spans="1:5" ht="15.75" thickBot="1" x14ac:dyDescent="0.3"/>
    <row r="5" spans="1:5" ht="43.5" thickBot="1" x14ac:dyDescent="0.3">
      <c r="A5" s="298" t="s">
        <v>1075</v>
      </c>
      <c r="B5" s="298" t="s">
        <v>1076</v>
      </c>
      <c r="C5" s="310" t="s">
        <v>1077</v>
      </c>
      <c r="D5" s="311" t="s">
        <v>386</v>
      </c>
      <c r="E5" s="312" t="s">
        <v>1078</v>
      </c>
    </row>
    <row r="6" spans="1:5" ht="45" customHeight="1" thickBot="1" x14ac:dyDescent="0.3">
      <c r="A6" s="155" t="s">
        <v>1226</v>
      </c>
      <c r="B6" s="156" t="s">
        <v>1011</v>
      </c>
      <c r="C6" s="487"/>
      <c r="D6" s="488"/>
      <c r="E6" s="489"/>
    </row>
    <row r="7" spans="1:5" x14ac:dyDescent="0.25">
      <c r="A7" s="119">
        <v>1</v>
      </c>
      <c r="B7" s="157" t="s">
        <v>995</v>
      </c>
      <c r="C7" s="119"/>
      <c r="D7" s="112"/>
      <c r="E7" s="113"/>
    </row>
    <row r="8" spans="1:5" x14ac:dyDescent="0.25">
      <c r="A8" s="120">
        <v>2</v>
      </c>
      <c r="B8" s="158" t="s">
        <v>999</v>
      </c>
      <c r="C8" s="120"/>
      <c r="D8" s="73"/>
      <c r="E8" s="114"/>
    </row>
    <row r="9" spans="1:5" ht="16.5" customHeight="1" x14ac:dyDescent="0.25">
      <c r="A9" s="120">
        <v>3</v>
      </c>
      <c r="B9" s="158" t="s">
        <v>1000</v>
      </c>
      <c r="C9" s="120"/>
      <c r="D9" s="73"/>
      <c r="E9" s="114"/>
    </row>
    <row r="10" spans="1:5" ht="16.5" customHeight="1" x14ac:dyDescent="0.25">
      <c r="A10" s="120">
        <v>4</v>
      </c>
      <c r="B10" s="158" t="s">
        <v>1001</v>
      </c>
      <c r="C10" s="120"/>
      <c r="D10" s="73"/>
      <c r="E10" s="114"/>
    </row>
    <row r="11" spans="1:5" ht="18" customHeight="1" x14ac:dyDescent="0.25">
      <c r="A11" s="120">
        <v>5</v>
      </c>
      <c r="B11" s="158" t="s">
        <v>1002</v>
      </c>
      <c r="C11" s="120"/>
      <c r="D11" s="73"/>
      <c r="E11" s="114"/>
    </row>
    <row r="12" spans="1:5" ht="17.25" customHeight="1" x14ac:dyDescent="0.25">
      <c r="A12" s="120">
        <v>6</v>
      </c>
      <c r="B12" s="158" t="s">
        <v>1003</v>
      </c>
      <c r="C12" s="120"/>
      <c r="D12" s="73"/>
      <c r="E12" s="114"/>
    </row>
    <row r="13" spans="1:5" ht="32.25" customHeight="1" x14ac:dyDescent="0.25">
      <c r="A13" s="120">
        <v>7</v>
      </c>
      <c r="B13" s="158" t="s">
        <v>1004</v>
      </c>
      <c r="C13" s="120"/>
      <c r="D13" s="73"/>
      <c r="E13" s="114"/>
    </row>
    <row r="14" spans="1:5" ht="19.5" customHeight="1" x14ac:dyDescent="0.25">
      <c r="A14" s="129">
        <v>8</v>
      </c>
      <c r="B14" s="280" t="s">
        <v>1012</v>
      </c>
      <c r="C14" s="129"/>
      <c r="D14" s="131"/>
      <c r="E14" s="132"/>
    </row>
    <row r="15" spans="1:5" x14ac:dyDescent="0.25">
      <c r="A15" s="476" t="s">
        <v>1079</v>
      </c>
      <c r="B15" s="477"/>
      <c r="C15" s="302"/>
      <c r="D15" s="302"/>
      <c r="E15" s="302"/>
    </row>
    <row r="16" spans="1:5" x14ac:dyDescent="0.25">
      <c r="A16" s="302"/>
      <c r="B16" s="302"/>
      <c r="C16" s="302" t="s">
        <v>1080</v>
      </c>
      <c r="D16" s="302"/>
      <c r="E16" s="302" t="s">
        <v>1081</v>
      </c>
    </row>
  </sheetData>
  <mergeCells count="4">
    <mergeCell ref="A1:E1"/>
    <mergeCell ref="C6:E6"/>
    <mergeCell ref="A3:E3"/>
    <mergeCell ref="A15:B15"/>
  </mergeCells>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27" sqref="B27"/>
    </sheetView>
  </sheetViews>
  <sheetFormatPr defaultRowHeight="15" x14ac:dyDescent="0.25"/>
  <cols>
    <col min="2" max="2" width="44" customWidth="1"/>
    <col min="3" max="3" width="13.140625" customWidth="1"/>
    <col min="5" max="5" width="12.85546875" customWidth="1"/>
  </cols>
  <sheetData>
    <row r="1" spans="1:5" x14ac:dyDescent="0.25">
      <c r="A1" s="444" t="s">
        <v>1013</v>
      </c>
      <c r="B1" s="444"/>
      <c r="C1" s="444"/>
      <c r="D1" s="444"/>
      <c r="E1" s="444"/>
    </row>
    <row r="2" spans="1:5" x14ac:dyDescent="0.25">
      <c r="A2" s="180"/>
      <c r="B2" s="180"/>
      <c r="C2" s="180"/>
      <c r="D2" s="180"/>
      <c r="E2" s="180"/>
    </row>
    <row r="3" spans="1:5" x14ac:dyDescent="0.25">
      <c r="A3" s="444" t="s">
        <v>1082</v>
      </c>
      <c r="B3" s="444"/>
      <c r="C3" s="444"/>
      <c r="D3" s="444"/>
      <c r="E3" s="444"/>
    </row>
    <row r="4" spans="1:5" ht="15.75" thickBot="1" x14ac:dyDescent="0.3"/>
    <row r="5" spans="1:5" ht="43.5" thickBot="1" x14ac:dyDescent="0.3">
      <c r="A5" s="298" t="s">
        <v>1075</v>
      </c>
      <c r="B5" s="298" t="s">
        <v>1076</v>
      </c>
      <c r="C5" s="310" t="s">
        <v>1077</v>
      </c>
      <c r="D5" s="311" t="s">
        <v>386</v>
      </c>
      <c r="E5" s="312" t="s">
        <v>1078</v>
      </c>
    </row>
    <row r="6" spans="1:5" ht="24" customHeight="1" thickBot="1" x14ac:dyDescent="0.3">
      <c r="A6" s="355" t="s">
        <v>1156</v>
      </c>
      <c r="B6" s="356" t="s">
        <v>1014</v>
      </c>
      <c r="C6" s="484"/>
      <c r="D6" s="485"/>
      <c r="E6" s="486"/>
    </row>
    <row r="7" spans="1:5" ht="19.5" customHeight="1" x14ac:dyDescent="0.25">
      <c r="A7" s="119">
        <v>1</v>
      </c>
      <c r="B7" s="127" t="s">
        <v>999</v>
      </c>
      <c r="C7" s="367" t="s">
        <v>1235</v>
      </c>
      <c r="D7" s="368">
        <v>21</v>
      </c>
      <c r="E7" s="369">
        <v>58.08</v>
      </c>
    </row>
    <row r="8" spans="1:5" ht="20.25" customHeight="1" x14ac:dyDescent="0.25">
      <c r="A8" s="120">
        <v>2</v>
      </c>
      <c r="B8" s="126" t="s">
        <v>1000</v>
      </c>
      <c r="C8" s="366" t="s">
        <v>1236</v>
      </c>
      <c r="D8" s="364">
        <v>21</v>
      </c>
      <c r="E8" s="369">
        <v>62.92</v>
      </c>
    </row>
    <row r="9" spans="1:5" ht="21" customHeight="1" x14ac:dyDescent="0.25">
      <c r="A9" s="120">
        <v>3</v>
      </c>
      <c r="B9" s="126" t="s">
        <v>1001</v>
      </c>
      <c r="C9" s="366" t="s">
        <v>1237</v>
      </c>
      <c r="D9" s="364">
        <v>21</v>
      </c>
      <c r="E9" s="369">
        <v>60.5</v>
      </c>
    </row>
    <row r="10" spans="1:5" ht="19.5" customHeight="1" x14ac:dyDescent="0.25">
      <c r="A10" s="120">
        <v>4</v>
      </c>
      <c r="B10" s="126" t="s">
        <v>1002</v>
      </c>
      <c r="C10" s="366" t="s">
        <v>1238</v>
      </c>
      <c r="D10" s="364">
        <v>21</v>
      </c>
      <c r="E10" s="369">
        <v>116.16</v>
      </c>
    </row>
    <row r="11" spans="1:5" ht="21" customHeight="1" x14ac:dyDescent="0.25">
      <c r="A11" s="120">
        <v>5</v>
      </c>
      <c r="B11" s="126" t="s">
        <v>1224</v>
      </c>
      <c r="C11" s="366" t="s">
        <v>1239</v>
      </c>
      <c r="D11" s="364">
        <v>21</v>
      </c>
      <c r="E11" s="114">
        <v>19.36</v>
      </c>
    </row>
    <row r="12" spans="1:5" ht="31.5" customHeight="1" x14ac:dyDescent="0.25">
      <c r="A12" s="129">
        <v>6</v>
      </c>
      <c r="B12" s="291" t="s">
        <v>1015</v>
      </c>
      <c r="C12" s="366" t="s">
        <v>1240</v>
      </c>
      <c r="D12" s="365">
        <v>21</v>
      </c>
      <c r="E12" s="132">
        <v>32.67</v>
      </c>
    </row>
    <row r="13" spans="1:5" x14ac:dyDescent="0.25">
      <c r="A13" s="476" t="s">
        <v>1079</v>
      </c>
      <c r="B13" s="477"/>
      <c r="C13" s="370">
        <v>289</v>
      </c>
      <c r="D13" s="302"/>
      <c r="E13" s="380">
        <f>SUM(E7:E12)</f>
        <v>349.69</v>
      </c>
    </row>
    <row r="14" spans="1:5" x14ac:dyDescent="0.25">
      <c r="A14" s="302"/>
      <c r="B14" s="302"/>
      <c r="C14" s="302" t="s">
        <v>1080</v>
      </c>
      <c r="D14" s="302"/>
      <c r="E14" s="302" t="s">
        <v>1081</v>
      </c>
    </row>
  </sheetData>
  <mergeCells count="4">
    <mergeCell ref="A1:E1"/>
    <mergeCell ref="C6:E6"/>
    <mergeCell ref="A3:E3"/>
    <mergeCell ref="A13:B13"/>
  </mergeCells>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15" sqref="A15"/>
    </sheetView>
  </sheetViews>
  <sheetFormatPr defaultRowHeight="15" x14ac:dyDescent="0.25"/>
  <cols>
    <col min="2" max="2" width="43.7109375" customWidth="1"/>
    <col min="3" max="3" width="13.28515625" customWidth="1"/>
    <col min="5" max="5" width="12.85546875" customWidth="1"/>
  </cols>
  <sheetData>
    <row r="1" spans="1:5" x14ac:dyDescent="0.25">
      <c r="A1" s="444" t="s">
        <v>1016</v>
      </c>
      <c r="B1" s="444"/>
      <c r="C1" s="444"/>
      <c r="D1" s="444"/>
      <c r="E1" s="444"/>
    </row>
    <row r="2" spans="1:5" x14ac:dyDescent="0.25">
      <c r="A2" s="180"/>
      <c r="B2" s="180"/>
      <c r="C2" s="180"/>
      <c r="D2" s="180"/>
      <c r="E2" s="180"/>
    </row>
    <row r="3" spans="1:5" x14ac:dyDescent="0.25">
      <c r="A3" s="444" t="s">
        <v>1082</v>
      </c>
      <c r="B3" s="444"/>
      <c r="C3" s="444"/>
      <c r="D3" s="444"/>
      <c r="E3" s="444"/>
    </row>
    <row r="4" spans="1:5" ht="15.75" thickBot="1" x14ac:dyDescent="0.3"/>
    <row r="5" spans="1:5" ht="42.75" x14ac:dyDescent="0.25">
      <c r="A5" s="298" t="s">
        <v>1075</v>
      </c>
      <c r="B5" s="298" t="s">
        <v>1076</v>
      </c>
      <c r="C5" s="359" t="s">
        <v>1077</v>
      </c>
      <c r="D5" s="357" t="s">
        <v>386</v>
      </c>
      <c r="E5" s="358" t="s">
        <v>1078</v>
      </c>
    </row>
    <row r="6" spans="1:5" ht="76.5" customHeight="1" x14ac:dyDescent="0.25">
      <c r="A6" s="360" t="s">
        <v>1228</v>
      </c>
      <c r="B6" s="360" t="s">
        <v>1229</v>
      </c>
      <c r="C6" s="360"/>
      <c r="D6" s="361"/>
      <c r="E6" s="362"/>
    </row>
    <row r="7" spans="1:5" ht="19.5" customHeight="1" x14ac:dyDescent="0.25">
      <c r="A7" s="122">
        <v>1</v>
      </c>
      <c r="B7" s="152" t="s">
        <v>1000</v>
      </c>
      <c r="C7" s="122"/>
      <c r="D7" s="110"/>
      <c r="E7" s="123"/>
    </row>
    <row r="8" spans="1:5" ht="18.75" customHeight="1" x14ac:dyDescent="0.25">
      <c r="A8" s="120">
        <v>2</v>
      </c>
      <c r="B8" s="126" t="s">
        <v>1225</v>
      </c>
      <c r="C8" s="120"/>
      <c r="D8" s="73"/>
      <c r="E8" s="114"/>
    </row>
    <row r="9" spans="1:5" ht="20.25" customHeight="1" x14ac:dyDescent="0.25">
      <c r="A9" s="120">
        <v>3</v>
      </c>
      <c r="B9" s="126" t="s">
        <v>1002</v>
      </c>
      <c r="C9" s="120"/>
      <c r="D9" s="73"/>
      <c r="E9" s="114"/>
    </row>
    <row r="10" spans="1:5" ht="21" customHeight="1" x14ac:dyDescent="0.25">
      <c r="A10" s="120">
        <v>4</v>
      </c>
      <c r="B10" s="126" t="s">
        <v>1224</v>
      </c>
      <c r="C10" s="120"/>
      <c r="D10" s="73"/>
      <c r="E10" s="114"/>
    </row>
    <row r="11" spans="1:5" ht="29.25" customHeight="1" x14ac:dyDescent="0.25">
      <c r="A11" s="129">
        <v>5</v>
      </c>
      <c r="B11" s="291" t="s">
        <v>1004</v>
      </c>
      <c r="C11" s="129"/>
      <c r="D11" s="131"/>
      <c r="E11" s="132"/>
    </row>
    <row r="12" spans="1:5" x14ac:dyDescent="0.25">
      <c r="A12" s="476" t="s">
        <v>1079</v>
      </c>
      <c r="B12" s="477"/>
      <c r="C12" s="302"/>
      <c r="D12" s="302"/>
      <c r="E12" s="302"/>
    </row>
    <row r="13" spans="1:5" x14ac:dyDescent="0.25">
      <c r="A13" s="302"/>
      <c r="B13" s="302"/>
      <c r="C13" s="302" t="s">
        <v>1080</v>
      </c>
      <c r="D13" s="302"/>
      <c r="E13" s="302" t="s">
        <v>1081</v>
      </c>
    </row>
  </sheetData>
  <mergeCells count="3">
    <mergeCell ref="A1:E1"/>
    <mergeCell ref="A3:E3"/>
    <mergeCell ref="A12:B12"/>
  </mergeCell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workbookViewId="0">
      <selection activeCell="B52" sqref="B51:C52"/>
    </sheetView>
  </sheetViews>
  <sheetFormatPr defaultRowHeight="15" x14ac:dyDescent="0.25"/>
  <cols>
    <col min="1" max="1" width="7.42578125" customWidth="1"/>
    <col min="2" max="2" width="45.7109375" customWidth="1"/>
    <col min="3" max="3" width="9.28515625" customWidth="1"/>
    <col min="4" max="4" width="10.28515625" customWidth="1"/>
    <col min="6" max="6" width="10.7109375" customWidth="1"/>
  </cols>
  <sheetData>
    <row r="1" spans="1:6" x14ac:dyDescent="0.25">
      <c r="A1" s="444" t="s">
        <v>1083</v>
      </c>
      <c r="B1" s="444"/>
      <c r="C1" s="444"/>
      <c r="D1" s="444"/>
      <c r="E1" s="444"/>
      <c r="F1" s="444"/>
    </row>
    <row r="2" spans="1:6" x14ac:dyDescent="0.25">
      <c r="A2" s="268"/>
      <c r="B2" s="268"/>
      <c r="C2" s="268"/>
      <c r="D2" s="268"/>
      <c r="E2" s="268"/>
      <c r="F2" s="268"/>
    </row>
    <row r="3" spans="1:6" x14ac:dyDescent="0.25">
      <c r="A3" s="444" t="s">
        <v>1082</v>
      </c>
      <c r="B3" s="444"/>
      <c r="C3" s="444"/>
      <c r="D3" s="444"/>
      <c r="E3" s="444"/>
      <c r="F3" s="444"/>
    </row>
    <row r="4" spans="1:6" ht="15.75" thickBot="1" x14ac:dyDescent="0.3"/>
    <row r="5" spans="1:6" ht="64.5" thickBot="1" x14ac:dyDescent="0.3">
      <c r="A5" s="78" t="s">
        <v>1075</v>
      </c>
      <c r="B5" s="79" t="s">
        <v>1076</v>
      </c>
      <c r="C5" s="80" t="s">
        <v>428</v>
      </c>
      <c r="D5" s="265" t="s">
        <v>1077</v>
      </c>
      <c r="E5" s="266" t="s">
        <v>386</v>
      </c>
      <c r="F5" s="267" t="s">
        <v>1078</v>
      </c>
    </row>
    <row r="6" spans="1:6" ht="76.5" x14ac:dyDescent="0.25">
      <c r="A6" s="85" t="s">
        <v>567</v>
      </c>
      <c r="B6" s="86" t="s">
        <v>568</v>
      </c>
      <c r="C6" s="87" t="s">
        <v>449</v>
      </c>
      <c r="D6" s="88"/>
      <c r="E6" s="88"/>
      <c r="F6" s="88"/>
    </row>
    <row r="7" spans="1:6" x14ac:dyDescent="0.25">
      <c r="A7" s="81" t="s">
        <v>429</v>
      </c>
      <c r="B7" s="90" t="s">
        <v>450</v>
      </c>
      <c r="C7" s="91">
        <v>570038801</v>
      </c>
      <c r="D7" s="92"/>
      <c r="E7" s="93"/>
      <c r="F7" s="81"/>
    </row>
    <row r="8" spans="1:6" x14ac:dyDescent="0.25">
      <c r="A8" s="81" t="s">
        <v>430</v>
      </c>
      <c r="B8" s="94" t="s">
        <v>451</v>
      </c>
      <c r="C8" s="91">
        <v>570110101</v>
      </c>
      <c r="D8" s="92"/>
      <c r="E8" s="93"/>
      <c r="F8" s="81"/>
    </row>
    <row r="9" spans="1:6" ht="24" x14ac:dyDescent="0.25">
      <c r="A9" s="81" t="s">
        <v>431</v>
      </c>
      <c r="B9" s="95" t="s">
        <v>452</v>
      </c>
      <c r="C9" s="42" t="s">
        <v>453</v>
      </c>
      <c r="D9" s="92"/>
      <c r="E9" s="93"/>
      <c r="F9" s="81"/>
    </row>
    <row r="10" spans="1:6" x14ac:dyDescent="0.25">
      <c r="A10" s="81" t="s">
        <v>433</v>
      </c>
      <c r="B10" s="94" t="s">
        <v>454</v>
      </c>
      <c r="C10" s="91">
        <v>570110102</v>
      </c>
      <c r="D10" s="92"/>
      <c r="E10" s="93"/>
      <c r="F10" s="81"/>
    </row>
    <row r="11" spans="1:6" x14ac:dyDescent="0.25">
      <c r="A11" s="81" t="s">
        <v>435</v>
      </c>
      <c r="B11" s="94" t="s">
        <v>455</v>
      </c>
      <c r="C11" s="91">
        <v>570200501</v>
      </c>
      <c r="D11" s="92"/>
      <c r="E11" s="93"/>
      <c r="F11" s="81"/>
    </row>
    <row r="12" spans="1:6" x14ac:dyDescent="0.25">
      <c r="A12" s="81" t="s">
        <v>437</v>
      </c>
      <c r="B12" s="94" t="s">
        <v>456</v>
      </c>
      <c r="C12" s="91">
        <v>479042002</v>
      </c>
      <c r="D12" s="92"/>
      <c r="E12" s="93"/>
      <c r="F12" s="81"/>
    </row>
    <row r="13" spans="1:6" x14ac:dyDescent="0.25">
      <c r="A13" s="81" t="s">
        <v>439</v>
      </c>
      <c r="B13" s="94" t="s">
        <v>457</v>
      </c>
      <c r="C13" s="91">
        <v>561026601</v>
      </c>
      <c r="D13" s="92"/>
      <c r="E13" s="93"/>
      <c r="F13" s="81"/>
    </row>
    <row r="14" spans="1:6" x14ac:dyDescent="0.25">
      <c r="A14" s="81" t="s">
        <v>441</v>
      </c>
      <c r="B14" s="94" t="s">
        <v>458</v>
      </c>
      <c r="C14" s="91">
        <v>6015964001</v>
      </c>
      <c r="D14" s="92"/>
      <c r="E14" s="93"/>
      <c r="F14" s="81"/>
    </row>
    <row r="15" spans="1:6" x14ac:dyDescent="0.25">
      <c r="A15" s="81" t="s">
        <v>443</v>
      </c>
      <c r="B15" s="94" t="s">
        <v>459</v>
      </c>
      <c r="C15" s="91">
        <v>460029001</v>
      </c>
      <c r="D15" s="92"/>
      <c r="E15" s="93"/>
      <c r="F15" s="81"/>
    </row>
    <row r="16" spans="1:6" x14ac:dyDescent="0.25">
      <c r="A16" s="81" t="s">
        <v>445</v>
      </c>
      <c r="B16" s="94" t="s">
        <v>461</v>
      </c>
      <c r="C16" s="91">
        <v>561025402</v>
      </c>
      <c r="D16" s="92"/>
      <c r="E16" s="93"/>
      <c r="F16" s="81"/>
    </row>
    <row r="17" spans="1:6" x14ac:dyDescent="0.25">
      <c r="A17" s="81" t="s">
        <v>447</v>
      </c>
      <c r="B17" s="94" t="s">
        <v>463</v>
      </c>
      <c r="C17" s="91">
        <v>561025408</v>
      </c>
      <c r="D17" s="92"/>
      <c r="E17" s="93"/>
      <c r="F17" s="81"/>
    </row>
    <row r="18" spans="1:6" x14ac:dyDescent="0.25">
      <c r="A18" s="81" t="s">
        <v>460</v>
      </c>
      <c r="B18" s="94" t="s">
        <v>465</v>
      </c>
      <c r="C18" s="91">
        <v>40421614</v>
      </c>
      <c r="D18" s="97"/>
      <c r="E18" s="93"/>
      <c r="F18" s="96"/>
    </row>
    <row r="19" spans="1:6" x14ac:dyDescent="0.25">
      <c r="A19" s="81" t="s">
        <v>462</v>
      </c>
      <c r="B19" s="94" t="s">
        <v>467</v>
      </c>
      <c r="C19" s="91">
        <v>740431324</v>
      </c>
      <c r="D19" s="97"/>
      <c r="E19" s="93"/>
      <c r="F19" s="81"/>
    </row>
    <row r="20" spans="1:6" x14ac:dyDescent="0.25">
      <c r="A20" s="81" t="s">
        <v>464</v>
      </c>
      <c r="B20" s="94" t="s">
        <v>469</v>
      </c>
      <c r="C20" s="91" t="s">
        <v>470</v>
      </c>
      <c r="D20" s="97"/>
      <c r="E20" s="93"/>
      <c r="F20" s="81"/>
    </row>
    <row r="21" spans="1:6" x14ac:dyDescent="0.25">
      <c r="A21" s="81" t="s">
        <v>466</v>
      </c>
      <c r="B21" s="94" t="s">
        <v>472</v>
      </c>
      <c r="C21" s="91" t="s">
        <v>473</v>
      </c>
      <c r="D21" s="97"/>
      <c r="E21" s="93"/>
      <c r="F21" s="81"/>
    </row>
    <row r="22" spans="1:6" x14ac:dyDescent="0.25">
      <c r="A22" s="81" t="s">
        <v>468</v>
      </c>
      <c r="B22" s="94" t="s">
        <v>475</v>
      </c>
      <c r="C22" s="91">
        <v>561210701</v>
      </c>
      <c r="D22" s="97"/>
      <c r="E22" s="93"/>
      <c r="F22" s="81"/>
    </row>
    <row r="23" spans="1:6" x14ac:dyDescent="0.25">
      <c r="A23" s="81" t="s">
        <v>471</v>
      </c>
      <c r="B23" s="94" t="s">
        <v>477</v>
      </c>
      <c r="C23" s="91">
        <v>570193401</v>
      </c>
      <c r="D23" s="97"/>
      <c r="E23" s="93"/>
      <c r="F23" s="81"/>
    </row>
    <row r="24" spans="1:6" x14ac:dyDescent="0.25">
      <c r="A24" s="81" t="s">
        <v>474</v>
      </c>
      <c r="B24" s="94" t="s">
        <v>479</v>
      </c>
      <c r="C24" s="91" t="s">
        <v>480</v>
      </c>
      <c r="D24" s="97"/>
      <c r="E24" s="93"/>
      <c r="F24" s="81"/>
    </row>
    <row r="25" spans="1:6" x14ac:dyDescent="0.25">
      <c r="A25" s="81" t="s">
        <v>476</v>
      </c>
      <c r="B25" s="94" t="s">
        <v>482</v>
      </c>
      <c r="C25" s="91">
        <v>469517303</v>
      </c>
      <c r="D25" s="97"/>
      <c r="E25" s="93"/>
      <c r="F25" s="81"/>
    </row>
    <row r="26" spans="1:6" x14ac:dyDescent="0.25">
      <c r="A26" s="81" t="s">
        <v>478</v>
      </c>
      <c r="B26" s="94" t="s">
        <v>484</v>
      </c>
      <c r="C26" s="91">
        <v>570086301</v>
      </c>
      <c r="D26" s="97"/>
      <c r="E26" s="93"/>
      <c r="F26" s="81"/>
    </row>
    <row r="27" spans="1:6" x14ac:dyDescent="0.25">
      <c r="A27" s="81" t="s">
        <v>481</v>
      </c>
      <c r="B27" s="94" t="s">
        <v>486</v>
      </c>
      <c r="C27" s="91">
        <v>570001502</v>
      </c>
      <c r="D27" s="97"/>
      <c r="E27" s="93"/>
      <c r="F27" s="81"/>
    </row>
    <row r="28" spans="1:6" x14ac:dyDescent="0.25">
      <c r="A28" s="81" t="s">
        <v>483</v>
      </c>
      <c r="B28" s="94" t="s">
        <v>488</v>
      </c>
      <c r="C28" s="91">
        <v>740440410</v>
      </c>
      <c r="D28" s="97"/>
      <c r="E28" s="93"/>
      <c r="F28" s="81"/>
    </row>
    <row r="29" spans="1:6" x14ac:dyDescent="0.25">
      <c r="A29" s="81" t="s">
        <v>485</v>
      </c>
      <c r="B29" s="94" t="s">
        <v>490</v>
      </c>
      <c r="C29" s="91">
        <v>561025403</v>
      </c>
      <c r="D29" s="97"/>
      <c r="E29" s="93"/>
      <c r="F29" s="81"/>
    </row>
    <row r="30" spans="1:6" x14ac:dyDescent="0.25">
      <c r="A30" s="81" t="s">
        <v>487</v>
      </c>
      <c r="B30" s="94" t="s">
        <v>446</v>
      </c>
      <c r="C30" s="91">
        <v>470788801</v>
      </c>
      <c r="D30" s="97"/>
      <c r="E30" s="93"/>
      <c r="F30" s="81"/>
    </row>
    <row r="31" spans="1:6" x14ac:dyDescent="0.25">
      <c r="A31" s="81" t="s">
        <v>489</v>
      </c>
      <c r="B31" s="94" t="s">
        <v>493</v>
      </c>
      <c r="C31" s="91">
        <v>740431324</v>
      </c>
      <c r="D31" s="97"/>
      <c r="E31" s="93"/>
      <c r="F31" s="81"/>
    </row>
    <row r="32" spans="1:6" x14ac:dyDescent="0.25">
      <c r="A32" s="81" t="s">
        <v>491</v>
      </c>
      <c r="B32" s="94" t="s">
        <v>495</v>
      </c>
      <c r="C32" s="91">
        <v>466669501</v>
      </c>
      <c r="D32" s="97"/>
      <c r="E32" s="93"/>
      <c r="F32" s="81"/>
    </row>
    <row r="33" spans="1:6" x14ac:dyDescent="0.25">
      <c r="A33" s="81" t="s">
        <v>492</v>
      </c>
      <c r="B33" s="98" t="s">
        <v>497</v>
      </c>
      <c r="C33" s="99">
        <v>566065502</v>
      </c>
      <c r="D33" s="97"/>
      <c r="E33" s="93"/>
      <c r="F33" s="81"/>
    </row>
    <row r="34" spans="1:6" x14ac:dyDescent="0.25">
      <c r="A34" s="81" t="s">
        <v>494</v>
      </c>
      <c r="B34" s="98" t="s">
        <v>499</v>
      </c>
      <c r="C34" s="99">
        <v>740431310</v>
      </c>
      <c r="D34" s="97"/>
      <c r="E34" s="93"/>
      <c r="F34" s="81"/>
    </row>
    <row r="35" spans="1:6" x14ac:dyDescent="0.25">
      <c r="A35" s="81" t="s">
        <v>496</v>
      </c>
      <c r="B35" s="90" t="s">
        <v>501</v>
      </c>
      <c r="C35" s="91">
        <v>460111571</v>
      </c>
      <c r="D35" s="97"/>
      <c r="E35" s="93"/>
      <c r="F35" s="81"/>
    </row>
    <row r="36" spans="1:6" x14ac:dyDescent="0.25">
      <c r="A36" s="81" t="s">
        <v>498</v>
      </c>
      <c r="B36" s="94" t="s">
        <v>493</v>
      </c>
      <c r="C36" s="91">
        <v>740431310</v>
      </c>
      <c r="D36" s="97"/>
      <c r="E36" s="93"/>
      <c r="F36" s="81"/>
    </row>
    <row r="37" spans="1:6" x14ac:dyDescent="0.25">
      <c r="A37" s="81" t="s">
        <v>500</v>
      </c>
      <c r="B37" s="95" t="s">
        <v>504</v>
      </c>
      <c r="C37" s="42">
        <v>570039101</v>
      </c>
      <c r="D37" s="97"/>
      <c r="E37" s="93"/>
      <c r="F37" s="81"/>
    </row>
    <row r="38" spans="1:6" x14ac:dyDescent="0.25">
      <c r="A38" s="81" t="s">
        <v>502</v>
      </c>
      <c r="B38" s="95" t="s">
        <v>506</v>
      </c>
      <c r="C38" s="42">
        <v>463199912</v>
      </c>
      <c r="D38" s="97"/>
      <c r="E38" s="93"/>
      <c r="F38" s="81"/>
    </row>
    <row r="39" spans="1:6" x14ac:dyDescent="0.25">
      <c r="A39" s="81" t="s">
        <v>503</v>
      </c>
      <c r="B39" s="94" t="s">
        <v>508</v>
      </c>
      <c r="C39" s="91">
        <v>570038801</v>
      </c>
      <c r="D39" s="92"/>
      <c r="E39" s="93"/>
      <c r="F39" s="81"/>
    </row>
    <row r="40" spans="1:6" x14ac:dyDescent="0.25">
      <c r="A40" s="81" t="s">
        <v>505</v>
      </c>
      <c r="B40" s="94" t="s">
        <v>510</v>
      </c>
      <c r="C40" s="91">
        <v>570121305</v>
      </c>
      <c r="D40" s="92"/>
      <c r="E40" s="93"/>
      <c r="F40" s="81"/>
    </row>
    <row r="41" spans="1:6" x14ac:dyDescent="0.25">
      <c r="A41" s="81" t="s">
        <v>507</v>
      </c>
      <c r="B41" s="94" t="s">
        <v>512</v>
      </c>
      <c r="C41" s="91">
        <v>570121306</v>
      </c>
      <c r="D41" s="92"/>
      <c r="E41" s="93"/>
      <c r="F41" s="81"/>
    </row>
    <row r="42" spans="1:6" x14ac:dyDescent="0.25">
      <c r="A42" s="81" t="s">
        <v>509</v>
      </c>
      <c r="B42" s="94" t="s">
        <v>513</v>
      </c>
      <c r="C42" s="91">
        <v>570121304</v>
      </c>
      <c r="D42" s="92"/>
      <c r="E42" s="93"/>
      <c r="F42" s="81"/>
    </row>
    <row r="43" spans="1:6" x14ac:dyDescent="0.25">
      <c r="A43" s="81" t="s">
        <v>511</v>
      </c>
      <c r="B43" s="94" t="s">
        <v>514</v>
      </c>
      <c r="C43" s="91">
        <v>570021002</v>
      </c>
      <c r="D43" s="92"/>
      <c r="E43" s="93"/>
      <c r="F43" s="81"/>
    </row>
    <row r="44" spans="1:6" ht="25.5" x14ac:dyDescent="0.25">
      <c r="A44" s="85" t="s">
        <v>569</v>
      </c>
      <c r="B44" s="86" t="s">
        <v>570</v>
      </c>
      <c r="C44" s="87" t="s">
        <v>515</v>
      </c>
      <c r="D44" s="88"/>
      <c r="E44" s="88"/>
      <c r="F44" s="88"/>
    </row>
    <row r="45" spans="1:6" ht="16.5" customHeight="1" x14ac:dyDescent="0.25">
      <c r="A45" s="81" t="s">
        <v>429</v>
      </c>
      <c r="B45" s="101" t="s">
        <v>516</v>
      </c>
      <c r="C45" s="102">
        <v>503611600</v>
      </c>
      <c r="D45" s="83"/>
      <c r="E45" s="84"/>
      <c r="F45" s="81"/>
    </row>
    <row r="46" spans="1:6" ht="16.5" customHeight="1" x14ac:dyDescent="0.25">
      <c r="A46" s="81" t="s">
        <v>430</v>
      </c>
      <c r="B46" s="101" t="s">
        <v>517</v>
      </c>
      <c r="C46" s="102">
        <v>503611603</v>
      </c>
      <c r="D46" s="83"/>
      <c r="E46" s="84"/>
      <c r="F46" s="81"/>
    </row>
    <row r="47" spans="1:6" x14ac:dyDescent="0.25">
      <c r="A47" s="81" t="s">
        <v>431</v>
      </c>
      <c r="B47" s="101" t="s">
        <v>518</v>
      </c>
      <c r="C47" s="102">
        <v>930830</v>
      </c>
      <c r="D47" s="83"/>
      <c r="E47" s="84"/>
      <c r="F47" s="81"/>
    </row>
    <row r="48" spans="1:6" x14ac:dyDescent="0.25">
      <c r="A48" s="81" t="s">
        <v>433</v>
      </c>
      <c r="B48" s="101" t="s">
        <v>519</v>
      </c>
      <c r="C48" s="102">
        <v>6001078901</v>
      </c>
      <c r="D48" s="83"/>
      <c r="E48" s="84"/>
      <c r="F48" s="81"/>
    </row>
    <row r="49" spans="1:6" ht="17.25" customHeight="1" x14ac:dyDescent="0.25">
      <c r="A49" s="81" t="s">
        <v>435</v>
      </c>
      <c r="B49" s="101" t="s">
        <v>520</v>
      </c>
      <c r="C49" s="102">
        <v>500745800</v>
      </c>
      <c r="D49" s="83"/>
      <c r="E49" s="84"/>
      <c r="F49" s="81"/>
    </row>
    <row r="50" spans="1:6" ht="17.25" customHeight="1" x14ac:dyDescent="0.25">
      <c r="A50" s="81" t="s">
        <v>437</v>
      </c>
      <c r="B50" s="101" t="s">
        <v>521</v>
      </c>
      <c r="C50" s="102">
        <v>502597500</v>
      </c>
      <c r="D50" s="83"/>
      <c r="E50" s="84"/>
      <c r="F50" s="81"/>
    </row>
    <row r="51" spans="1:6" ht="17.25" customHeight="1" x14ac:dyDescent="0.25">
      <c r="A51" s="81" t="s">
        <v>439</v>
      </c>
      <c r="B51" s="101" t="s">
        <v>522</v>
      </c>
      <c r="C51" s="102">
        <v>501057409</v>
      </c>
      <c r="D51" s="83"/>
      <c r="E51" s="84"/>
      <c r="F51" s="81"/>
    </row>
    <row r="52" spans="1:6" ht="17.25" customHeight="1" x14ac:dyDescent="0.25">
      <c r="A52" s="81" t="s">
        <v>441</v>
      </c>
      <c r="B52" s="101" t="s">
        <v>523</v>
      </c>
      <c r="C52" s="102">
        <v>499040400</v>
      </c>
      <c r="D52" s="83"/>
      <c r="E52" s="84"/>
      <c r="F52" s="81"/>
    </row>
    <row r="53" spans="1:6" ht="17.25" customHeight="1" x14ac:dyDescent="0.25">
      <c r="A53" s="81" t="s">
        <v>443</v>
      </c>
      <c r="B53" s="101" t="s">
        <v>524</v>
      </c>
      <c r="C53" s="102">
        <v>468918102</v>
      </c>
      <c r="D53" s="83"/>
      <c r="E53" s="84"/>
      <c r="F53" s="81"/>
    </row>
    <row r="54" spans="1:6" ht="18" customHeight="1" x14ac:dyDescent="0.25">
      <c r="A54" s="81" t="s">
        <v>445</v>
      </c>
      <c r="B54" s="101" t="s">
        <v>525</v>
      </c>
      <c r="C54" s="102">
        <v>503383401</v>
      </c>
      <c r="D54" s="83"/>
      <c r="E54" s="84"/>
      <c r="F54" s="81"/>
    </row>
    <row r="55" spans="1:6" ht="17.25" customHeight="1" x14ac:dyDescent="0.25">
      <c r="A55" s="81" t="s">
        <v>447</v>
      </c>
      <c r="B55" s="101" t="s">
        <v>526</v>
      </c>
      <c r="C55" s="102">
        <v>477228400</v>
      </c>
      <c r="D55" s="83"/>
      <c r="E55" s="84"/>
      <c r="F55" s="81"/>
    </row>
    <row r="56" spans="1:6" ht="17.25" customHeight="1" x14ac:dyDescent="0.25">
      <c r="A56" s="81" t="s">
        <v>460</v>
      </c>
      <c r="B56" s="101" t="s">
        <v>527</v>
      </c>
      <c r="C56" s="102">
        <v>503305875</v>
      </c>
      <c r="D56" s="83"/>
      <c r="E56" s="84"/>
      <c r="F56" s="81"/>
    </row>
    <row r="57" spans="1:6" ht="27.75" customHeight="1" x14ac:dyDescent="0.25">
      <c r="A57" s="81" t="s">
        <v>462</v>
      </c>
      <c r="B57" s="101" t="s">
        <v>528</v>
      </c>
      <c r="C57" s="102">
        <v>500805800</v>
      </c>
      <c r="D57" s="83"/>
      <c r="E57" s="84"/>
      <c r="F57" s="81"/>
    </row>
    <row r="58" spans="1:6" ht="15.75" customHeight="1" x14ac:dyDescent="0.25">
      <c r="A58" s="81" t="s">
        <v>464</v>
      </c>
      <c r="B58" s="101" t="s">
        <v>529</v>
      </c>
      <c r="C58" s="102">
        <v>931911</v>
      </c>
      <c r="D58" s="83"/>
      <c r="E58" s="84"/>
      <c r="F58" s="81"/>
    </row>
    <row r="59" spans="1:6" ht="15.75" customHeight="1" x14ac:dyDescent="0.25">
      <c r="A59" s="81" t="s">
        <v>466</v>
      </c>
      <c r="B59" s="101" t="s">
        <v>530</v>
      </c>
      <c r="C59" s="102">
        <v>932005</v>
      </c>
      <c r="D59" s="83"/>
      <c r="E59" s="84"/>
      <c r="F59" s="81"/>
    </row>
    <row r="60" spans="1:6" ht="18" customHeight="1" x14ac:dyDescent="0.25">
      <c r="A60" s="81" t="s">
        <v>468</v>
      </c>
      <c r="B60" s="101" t="s">
        <v>531</v>
      </c>
      <c r="C60" s="102">
        <v>500731500</v>
      </c>
      <c r="D60" s="83"/>
      <c r="E60" s="84"/>
      <c r="F60" s="81"/>
    </row>
    <row r="61" spans="1:6" ht="16.5" customHeight="1" x14ac:dyDescent="0.25">
      <c r="A61" s="81" t="s">
        <v>471</v>
      </c>
      <c r="B61" s="101" t="s">
        <v>532</v>
      </c>
      <c r="C61" s="102">
        <v>501322800</v>
      </c>
      <c r="D61" s="83"/>
      <c r="E61" s="84"/>
      <c r="F61" s="81"/>
    </row>
    <row r="62" spans="1:6" x14ac:dyDescent="0.25">
      <c r="A62" s="81" t="s">
        <v>474</v>
      </c>
      <c r="B62" s="101" t="s">
        <v>533</v>
      </c>
      <c r="C62" s="102">
        <v>6001230701</v>
      </c>
      <c r="D62" s="83"/>
      <c r="E62" s="84"/>
      <c r="F62" s="81"/>
    </row>
    <row r="63" spans="1:6" ht="30" customHeight="1" x14ac:dyDescent="0.25">
      <c r="A63" s="81" t="s">
        <v>476</v>
      </c>
      <c r="B63" s="101" t="s">
        <v>534</v>
      </c>
      <c r="C63" s="102">
        <v>502040400</v>
      </c>
      <c r="D63" s="83"/>
      <c r="E63" s="84"/>
      <c r="F63" s="81"/>
    </row>
    <row r="64" spans="1:6" x14ac:dyDescent="0.25">
      <c r="A64" s="81" t="s">
        <v>478</v>
      </c>
      <c r="B64" s="101" t="s">
        <v>535</v>
      </c>
      <c r="C64" s="102">
        <v>501649500</v>
      </c>
      <c r="D64" s="83"/>
      <c r="E64" s="84"/>
      <c r="F64" s="81"/>
    </row>
    <row r="65" spans="1:6" ht="15.75" customHeight="1" x14ac:dyDescent="0.25">
      <c r="A65" s="81" t="s">
        <v>481</v>
      </c>
      <c r="B65" s="101" t="s">
        <v>536</v>
      </c>
      <c r="C65" s="102">
        <v>501865401</v>
      </c>
      <c r="D65" s="83"/>
      <c r="E65" s="84"/>
      <c r="F65" s="81"/>
    </row>
    <row r="66" spans="1:6" x14ac:dyDescent="0.25">
      <c r="A66" s="81" t="s">
        <v>483</v>
      </c>
      <c r="B66" s="103" t="s">
        <v>537</v>
      </c>
      <c r="C66" s="104">
        <v>499434900</v>
      </c>
      <c r="D66" s="100"/>
      <c r="E66" s="84"/>
      <c r="F66" s="81"/>
    </row>
    <row r="67" spans="1:6" x14ac:dyDescent="0.25">
      <c r="A67" s="81" t="s">
        <v>485</v>
      </c>
      <c r="B67" s="103" t="s">
        <v>538</v>
      </c>
      <c r="C67" s="104">
        <v>503662700</v>
      </c>
      <c r="D67" s="100"/>
      <c r="E67" s="84"/>
      <c r="F67" s="81"/>
    </row>
    <row r="68" spans="1:6" ht="30" customHeight="1" x14ac:dyDescent="0.25">
      <c r="A68" s="85" t="s">
        <v>391</v>
      </c>
      <c r="B68" s="86" t="s">
        <v>571</v>
      </c>
      <c r="C68" s="87" t="s">
        <v>556</v>
      </c>
      <c r="D68" s="88"/>
      <c r="E68" s="88"/>
      <c r="F68" s="88"/>
    </row>
    <row r="69" spans="1:6" x14ac:dyDescent="0.25">
      <c r="A69" s="81" t="s">
        <v>429</v>
      </c>
      <c r="B69" s="105" t="s">
        <v>557</v>
      </c>
      <c r="C69" s="106">
        <v>499574800</v>
      </c>
      <c r="D69" s="92"/>
      <c r="E69" s="107"/>
      <c r="F69" s="81"/>
    </row>
    <row r="70" spans="1:6" x14ac:dyDescent="0.25">
      <c r="A70" s="81" t="s">
        <v>430</v>
      </c>
      <c r="B70" s="105" t="s">
        <v>558</v>
      </c>
      <c r="C70" s="106">
        <v>5800135</v>
      </c>
      <c r="D70" s="92"/>
      <c r="E70" s="107"/>
      <c r="F70" s="81"/>
    </row>
    <row r="71" spans="1:6" x14ac:dyDescent="0.25">
      <c r="A71" s="81" t="s">
        <v>431</v>
      </c>
      <c r="B71" s="105" t="s">
        <v>559</v>
      </c>
      <c r="C71" s="106">
        <v>6001286901</v>
      </c>
      <c r="D71" s="92"/>
      <c r="E71" s="107"/>
      <c r="F71" s="81"/>
    </row>
    <row r="72" spans="1:6" x14ac:dyDescent="0.25">
      <c r="A72" s="81" t="s">
        <v>433</v>
      </c>
      <c r="B72" s="105" t="s">
        <v>560</v>
      </c>
      <c r="C72" s="106">
        <v>6001057975</v>
      </c>
      <c r="D72" s="92"/>
      <c r="E72" s="107"/>
      <c r="F72" s="81"/>
    </row>
    <row r="73" spans="1:6" x14ac:dyDescent="0.25">
      <c r="A73" s="81" t="s">
        <v>435</v>
      </c>
      <c r="B73" s="105" t="s">
        <v>561</v>
      </c>
      <c r="C73" s="106">
        <v>501268400</v>
      </c>
      <c r="D73" s="92"/>
      <c r="E73" s="107"/>
      <c r="F73" s="108"/>
    </row>
    <row r="74" spans="1:6" x14ac:dyDescent="0.25">
      <c r="A74" s="81" t="s">
        <v>437</v>
      </c>
      <c r="B74" s="105" t="s">
        <v>562</v>
      </c>
      <c r="C74" s="106">
        <v>499434900</v>
      </c>
      <c r="D74" s="92"/>
      <c r="E74" s="107"/>
      <c r="F74" s="108"/>
    </row>
    <row r="75" spans="1:6" x14ac:dyDescent="0.25">
      <c r="A75" s="81" t="s">
        <v>439</v>
      </c>
      <c r="B75" s="105" t="s">
        <v>563</v>
      </c>
      <c r="C75" s="106">
        <v>500904701</v>
      </c>
      <c r="D75" s="92"/>
      <c r="E75" s="107"/>
      <c r="F75" s="108"/>
    </row>
    <row r="76" spans="1:6" x14ac:dyDescent="0.25">
      <c r="A76" s="81" t="s">
        <v>441</v>
      </c>
      <c r="B76" s="105" t="s">
        <v>564</v>
      </c>
      <c r="C76" s="106">
        <v>500904900</v>
      </c>
      <c r="D76" s="92"/>
      <c r="E76" s="107"/>
      <c r="F76" s="108"/>
    </row>
    <row r="77" spans="1:6" x14ac:dyDescent="0.25">
      <c r="A77" s="81" t="s">
        <v>443</v>
      </c>
      <c r="B77" s="105" t="s">
        <v>565</v>
      </c>
      <c r="C77" s="106">
        <v>501552500</v>
      </c>
      <c r="D77" s="92"/>
      <c r="E77" s="107"/>
      <c r="F77" s="108"/>
    </row>
    <row r="78" spans="1:6" x14ac:dyDescent="0.25">
      <c r="A78" s="81" t="s">
        <v>445</v>
      </c>
      <c r="B78" s="105" t="s">
        <v>566</v>
      </c>
      <c r="C78" s="106">
        <v>500813601</v>
      </c>
      <c r="D78" s="92"/>
      <c r="E78" s="107"/>
      <c r="F78" s="108"/>
    </row>
    <row r="79" spans="1:6" x14ac:dyDescent="0.25">
      <c r="A79" s="445" t="s">
        <v>1079</v>
      </c>
      <c r="B79" s="446"/>
      <c r="C79" s="447"/>
      <c r="D79" s="269"/>
      <c r="E79" s="270"/>
      <c r="F79" s="271"/>
    </row>
    <row r="80" spans="1:6" ht="17.25" customHeight="1" x14ac:dyDescent="0.25">
      <c r="A80" s="272"/>
      <c r="B80" s="273"/>
      <c r="C80" s="274"/>
      <c r="D80" s="275" t="s">
        <v>1080</v>
      </c>
      <c r="E80" s="276"/>
      <c r="F80" s="277" t="s">
        <v>1081</v>
      </c>
    </row>
    <row r="81" spans="1:6" ht="25.5" x14ac:dyDescent="0.25">
      <c r="A81" s="85" t="s">
        <v>398</v>
      </c>
      <c r="B81" s="86" t="s">
        <v>302</v>
      </c>
      <c r="C81" s="87" t="s">
        <v>572</v>
      </c>
      <c r="D81" s="88"/>
      <c r="E81" s="88"/>
      <c r="F81" s="88"/>
    </row>
    <row r="82" spans="1:6" x14ac:dyDescent="0.25">
      <c r="A82" s="81" t="s">
        <v>429</v>
      </c>
      <c r="B82" s="82" t="s">
        <v>432</v>
      </c>
      <c r="C82" s="9">
        <v>6034901136</v>
      </c>
      <c r="D82" s="83"/>
      <c r="E82" s="84"/>
      <c r="F82" s="81"/>
    </row>
    <row r="83" spans="1:6" ht="16.5" customHeight="1" x14ac:dyDescent="0.25">
      <c r="A83" s="81" t="s">
        <v>430</v>
      </c>
      <c r="B83" s="89" t="s">
        <v>434</v>
      </c>
      <c r="C83" s="9">
        <v>48320013</v>
      </c>
      <c r="D83" s="83"/>
      <c r="E83" s="84"/>
      <c r="F83" s="81"/>
    </row>
    <row r="84" spans="1:6" ht="17.25" customHeight="1" x14ac:dyDescent="0.25">
      <c r="A84" s="81" t="s">
        <v>431</v>
      </c>
      <c r="B84" s="89" t="s">
        <v>436</v>
      </c>
      <c r="C84" s="9">
        <v>4835779</v>
      </c>
      <c r="D84" s="83"/>
      <c r="E84" s="84"/>
      <c r="F84" s="81"/>
    </row>
    <row r="85" spans="1:6" ht="27.75" customHeight="1" x14ac:dyDescent="0.25">
      <c r="A85" s="81" t="s">
        <v>433</v>
      </c>
      <c r="B85" s="89" t="s">
        <v>438</v>
      </c>
      <c r="C85" s="9">
        <v>4836236</v>
      </c>
      <c r="D85" s="83"/>
      <c r="E85" s="84"/>
      <c r="F85" s="81"/>
    </row>
    <row r="86" spans="1:6" x14ac:dyDescent="0.25">
      <c r="A86" s="81" t="s">
        <v>435</v>
      </c>
      <c r="B86" s="89" t="s">
        <v>440</v>
      </c>
      <c r="C86" s="9">
        <v>4834100</v>
      </c>
      <c r="D86" s="83"/>
      <c r="E86" s="84"/>
      <c r="F86" s="81"/>
    </row>
    <row r="87" spans="1:6" x14ac:dyDescent="0.25">
      <c r="A87" s="81" t="s">
        <v>437</v>
      </c>
      <c r="B87" s="89" t="s">
        <v>442</v>
      </c>
      <c r="C87" s="9">
        <v>4835874</v>
      </c>
      <c r="D87" s="83"/>
      <c r="E87" s="84"/>
      <c r="F87" s="81"/>
    </row>
    <row r="88" spans="1:6" ht="17.25" customHeight="1" x14ac:dyDescent="0.25">
      <c r="A88" s="81" t="s">
        <v>439</v>
      </c>
      <c r="B88" s="89" t="s">
        <v>444</v>
      </c>
      <c r="C88" s="9">
        <v>48320387</v>
      </c>
      <c r="D88" s="83"/>
      <c r="E88" s="84"/>
      <c r="F88" s="81"/>
    </row>
    <row r="89" spans="1:6" x14ac:dyDescent="0.25">
      <c r="A89" s="81" t="s">
        <v>441</v>
      </c>
      <c r="B89" s="89" t="s">
        <v>446</v>
      </c>
      <c r="C89" s="9">
        <v>4835626</v>
      </c>
      <c r="D89" s="83"/>
      <c r="E89" s="84"/>
      <c r="F89" s="81"/>
    </row>
    <row r="90" spans="1:6" ht="15.75" customHeight="1" x14ac:dyDescent="0.25">
      <c r="A90" s="81" t="s">
        <v>443</v>
      </c>
      <c r="B90" s="89" t="s">
        <v>448</v>
      </c>
      <c r="C90" s="9">
        <v>4836088</v>
      </c>
      <c r="D90" s="83"/>
      <c r="E90" s="84"/>
      <c r="F90" s="81"/>
    </row>
    <row r="91" spans="1:6" x14ac:dyDescent="0.25">
      <c r="A91" s="445" t="s">
        <v>1079</v>
      </c>
      <c r="B91" s="446"/>
      <c r="C91" s="447"/>
      <c r="D91" s="269"/>
      <c r="E91" s="270"/>
      <c r="F91" s="271"/>
    </row>
    <row r="92" spans="1:6" ht="16.5" customHeight="1" x14ac:dyDescent="0.25">
      <c r="A92" s="272"/>
      <c r="B92" s="273"/>
      <c r="C92" s="274"/>
      <c r="D92" s="275" t="s">
        <v>1080</v>
      </c>
      <c r="E92" s="276"/>
      <c r="F92" s="277" t="s">
        <v>1081</v>
      </c>
    </row>
    <row r="93" spans="1:6" ht="33" customHeight="1" x14ac:dyDescent="0.25">
      <c r="A93" s="85" t="s">
        <v>400</v>
      </c>
      <c r="B93" s="86" t="s">
        <v>284</v>
      </c>
      <c r="C93" s="87" t="s">
        <v>539</v>
      </c>
      <c r="D93" s="88"/>
      <c r="E93" s="88"/>
      <c r="F93" s="88"/>
    </row>
    <row r="94" spans="1:6" ht="14.25" customHeight="1" x14ac:dyDescent="0.25">
      <c r="A94" s="81" t="s">
        <v>429</v>
      </c>
      <c r="B94" s="101" t="s">
        <v>516</v>
      </c>
      <c r="C94" s="102">
        <v>503611600</v>
      </c>
      <c r="D94" s="83"/>
      <c r="E94" s="84"/>
      <c r="F94" s="81"/>
    </row>
    <row r="95" spans="1:6" ht="17.25" customHeight="1" x14ac:dyDescent="0.25">
      <c r="A95" s="81" t="s">
        <v>430</v>
      </c>
      <c r="B95" s="101" t="s">
        <v>517</v>
      </c>
      <c r="C95" s="102">
        <v>503611603</v>
      </c>
      <c r="D95" s="83"/>
      <c r="E95" s="84"/>
      <c r="F95" s="81"/>
    </row>
    <row r="96" spans="1:6" x14ac:dyDescent="0.25">
      <c r="A96" s="81" t="s">
        <v>431</v>
      </c>
      <c r="B96" s="101" t="s">
        <v>518</v>
      </c>
      <c r="C96" s="102">
        <v>930830</v>
      </c>
      <c r="D96" s="83"/>
      <c r="E96" s="84"/>
      <c r="F96" s="81"/>
    </row>
    <row r="97" spans="1:6" x14ac:dyDescent="0.25">
      <c r="A97" s="81" t="s">
        <v>433</v>
      </c>
      <c r="B97" s="101" t="s">
        <v>540</v>
      </c>
      <c r="C97" s="102">
        <v>501380400</v>
      </c>
      <c r="D97" s="83"/>
      <c r="E97" s="84"/>
      <c r="F97" s="81"/>
    </row>
    <row r="98" spans="1:6" ht="16.5" customHeight="1" x14ac:dyDescent="0.25">
      <c r="A98" s="81" t="s">
        <v>435</v>
      </c>
      <c r="B98" s="101" t="s">
        <v>541</v>
      </c>
      <c r="C98" s="102">
        <v>501990700</v>
      </c>
      <c r="D98" s="83"/>
      <c r="E98" s="84"/>
      <c r="F98" s="81"/>
    </row>
    <row r="99" spans="1:6" x14ac:dyDescent="0.25">
      <c r="A99" s="81" t="s">
        <v>437</v>
      </c>
      <c r="B99" s="101" t="s">
        <v>542</v>
      </c>
      <c r="C99" s="102">
        <v>501057403</v>
      </c>
      <c r="D99" s="83"/>
      <c r="E99" s="84"/>
      <c r="F99" s="81"/>
    </row>
    <row r="100" spans="1:6" x14ac:dyDescent="0.25">
      <c r="A100" s="81" t="s">
        <v>439</v>
      </c>
      <c r="B100" s="101" t="s">
        <v>543</v>
      </c>
      <c r="C100" s="102">
        <v>501057409</v>
      </c>
      <c r="D100" s="83"/>
      <c r="E100" s="84"/>
      <c r="F100" s="81"/>
    </row>
    <row r="101" spans="1:6" x14ac:dyDescent="0.25">
      <c r="A101" s="81" t="s">
        <v>441</v>
      </c>
      <c r="B101" s="101" t="s">
        <v>544</v>
      </c>
      <c r="C101" s="102">
        <v>499096700</v>
      </c>
      <c r="D101" s="83"/>
      <c r="E101" s="84"/>
      <c r="F101" s="81"/>
    </row>
    <row r="102" spans="1:6" ht="16.5" customHeight="1" x14ac:dyDescent="0.25">
      <c r="A102" s="81" t="s">
        <v>443</v>
      </c>
      <c r="B102" s="101" t="s">
        <v>545</v>
      </c>
      <c r="C102" s="102">
        <v>500362600</v>
      </c>
      <c r="D102" s="83"/>
      <c r="E102" s="84"/>
      <c r="F102" s="81"/>
    </row>
    <row r="103" spans="1:6" ht="15" customHeight="1" x14ac:dyDescent="0.25">
      <c r="A103" s="81" t="s">
        <v>445</v>
      </c>
      <c r="B103" s="101" t="s">
        <v>546</v>
      </c>
      <c r="C103" s="102">
        <v>503383400</v>
      </c>
      <c r="D103" s="83"/>
      <c r="E103" s="84"/>
      <c r="F103" s="81"/>
    </row>
    <row r="104" spans="1:6" x14ac:dyDescent="0.25">
      <c r="A104" s="81" t="s">
        <v>447</v>
      </c>
      <c r="B104" s="101" t="s">
        <v>547</v>
      </c>
      <c r="C104" s="102">
        <v>503383500</v>
      </c>
      <c r="D104" s="83"/>
      <c r="E104" s="84"/>
      <c r="F104" s="81"/>
    </row>
    <row r="105" spans="1:6" x14ac:dyDescent="0.25">
      <c r="A105" s="81" t="s">
        <v>460</v>
      </c>
      <c r="B105" s="101" t="s">
        <v>548</v>
      </c>
      <c r="C105" s="102">
        <v>501251075</v>
      </c>
      <c r="D105" s="83"/>
      <c r="E105" s="84"/>
      <c r="F105" s="81"/>
    </row>
    <row r="106" spans="1:6" ht="18" customHeight="1" x14ac:dyDescent="0.25">
      <c r="A106" s="81" t="s">
        <v>462</v>
      </c>
      <c r="B106" s="101" t="s">
        <v>529</v>
      </c>
      <c r="C106" s="102">
        <v>931911</v>
      </c>
      <c r="D106" s="83"/>
      <c r="E106" s="84"/>
      <c r="F106" s="81"/>
    </row>
    <row r="107" spans="1:6" ht="17.25" customHeight="1" x14ac:dyDescent="0.25">
      <c r="A107" s="81" t="s">
        <v>464</v>
      </c>
      <c r="B107" s="101" t="s">
        <v>530</v>
      </c>
      <c r="C107" s="102">
        <v>932005</v>
      </c>
      <c r="D107" s="83"/>
      <c r="E107" s="84"/>
      <c r="F107" s="81"/>
    </row>
    <row r="108" spans="1:6" ht="15.75" customHeight="1" x14ac:dyDescent="0.25">
      <c r="A108" s="81" t="s">
        <v>466</v>
      </c>
      <c r="B108" s="101" t="s">
        <v>549</v>
      </c>
      <c r="C108" s="102">
        <v>501251100</v>
      </c>
      <c r="D108" s="83"/>
      <c r="E108" s="84"/>
      <c r="F108" s="81"/>
    </row>
    <row r="109" spans="1:6" ht="28.5" customHeight="1" x14ac:dyDescent="0.25">
      <c r="A109" s="81" t="s">
        <v>468</v>
      </c>
      <c r="B109" s="101" t="s">
        <v>550</v>
      </c>
      <c r="C109" s="102">
        <v>501165000</v>
      </c>
      <c r="D109" s="83"/>
      <c r="E109" s="84"/>
      <c r="F109" s="81"/>
    </row>
    <row r="110" spans="1:6" x14ac:dyDescent="0.25">
      <c r="A110" s="81" t="s">
        <v>471</v>
      </c>
      <c r="B110" s="101" t="s">
        <v>551</v>
      </c>
      <c r="C110" s="102">
        <v>503865400</v>
      </c>
      <c r="D110" s="83"/>
      <c r="E110" s="84"/>
      <c r="F110" s="81"/>
    </row>
    <row r="111" spans="1:6" ht="17.25" customHeight="1" x14ac:dyDescent="0.25">
      <c r="A111" s="81" t="s">
        <v>474</v>
      </c>
      <c r="B111" s="101" t="s">
        <v>552</v>
      </c>
      <c r="C111" s="102">
        <v>501991300</v>
      </c>
      <c r="D111" s="83"/>
      <c r="E111" s="84"/>
      <c r="F111" s="81"/>
    </row>
    <row r="112" spans="1:6" x14ac:dyDescent="0.25">
      <c r="A112" s="81" t="s">
        <v>476</v>
      </c>
      <c r="B112" s="101" t="s">
        <v>553</v>
      </c>
      <c r="C112" s="102">
        <v>501167400</v>
      </c>
      <c r="D112" s="83"/>
      <c r="E112" s="84"/>
      <c r="F112" s="81"/>
    </row>
    <row r="113" spans="1:6" ht="16.5" customHeight="1" x14ac:dyDescent="0.25">
      <c r="A113" s="81" t="s">
        <v>478</v>
      </c>
      <c r="B113" s="101" t="s">
        <v>554</v>
      </c>
      <c r="C113" s="102">
        <v>498707000</v>
      </c>
      <c r="D113" s="83"/>
      <c r="E113" s="84"/>
      <c r="F113" s="81"/>
    </row>
    <row r="114" spans="1:6" x14ac:dyDescent="0.25">
      <c r="A114" s="81" t="s">
        <v>481</v>
      </c>
      <c r="B114" s="103" t="s">
        <v>555</v>
      </c>
      <c r="C114" s="104">
        <v>499366802</v>
      </c>
      <c r="D114" s="100"/>
      <c r="E114" s="84"/>
      <c r="F114" s="81"/>
    </row>
    <row r="115" spans="1:6" ht="15.75" customHeight="1" x14ac:dyDescent="0.25">
      <c r="A115" s="81" t="s">
        <v>483</v>
      </c>
      <c r="B115" s="103" t="s">
        <v>1220</v>
      </c>
      <c r="C115" s="104">
        <v>503662700</v>
      </c>
      <c r="D115" s="100"/>
      <c r="E115" s="84"/>
      <c r="F115" s="81"/>
    </row>
    <row r="116" spans="1:6" x14ac:dyDescent="0.25">
      <c r="A116" s="445" t="s">
        <v>1079</v>
      </c>
      <c r="B116" s="446"/>
      <c r="C116" s="447"/>
      <c r="D116" s="269"/>
      <c r="E116" s="270"/>
      <c r="F116" s="271"/>
    </row>
    <row r="117" spans="1:6" ht="15.75" customHeight="1" x14ac:dyDescent="0.25">
      <c r="A117" s="272"/>
      <c r="B117" s="273"/>
      <c r="C117" s="274"/>
      <c r="D117" s="275" t="s">
        <v>1080</v>
      </c>
      <c r="E117" s="276"/>
      <c r="F117" s="277" t="s">
        <v>1081</v>
      </c>
    </row>
  </sheetData>
  <mergeCells count="5">
    <mergeCell ref="A1:F1"/>
    <mergeCell ref="A79:C79"/>
    <mergeCell ref="A91:C91"/>
    <mergeCell ref="A116:C116"/>
    <mergeCell ref="A3:F3"/>
  </mergeCells>
  <hyperlinks>
    <hyperlink ref="C88" r:id="rId1" display="https://getingeonline.com/SIS/part-overview/26535?c4SystemId=-1&amp;parentId=68610&amp;modelId=68411"/>
    <hyperlink ref="C22" r:id="rId2" display="https://getingeonline.com/SIS/part-overview/31176?c4SystemId=-1&amp;parentId=96440&amp;modelId=67370"/>
    <hyperlink ref="C21" r:id="rId3" display="https://getingeonline.com/SIS/part-overview/31074?c4SystemId=-1&amp;parentId=96440&amp;modelId=67370"/>
    <hyperlink ref="C23" r:id="rId4" display="https://getingeonline.com/SIS/part-overview/31119?c4SystemId=-1&amp;parentId=96440&amp;modelId=67370"/>
  </hyperlinks>
  <pageMargins left="0.7" right="0.7" top="0.75" bottom="0.75" header="0.3" footer="0.3"/>
  <pageSetup scale="85"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0"/>
  <sheetViews>
    <sheetView topLeftCell="A55" workbookViewId="0">
      <selection activeCell="J119" sqref="J119"/>
    </sheetView>
  </sheetViews>
  <sheetFormatPr defaultRowHeight="15" x14ac:dyDescent="0.25"/>
  <cols>
    <col min="1" max="1" width="14.28515625" customWidth="1"/>
    <col min="3" max="3" width="15.42578125" customWidth="1"/>
    <col min="4" max="4" width="49.28515625" style="162" customWidth="1"/>
    <col min="5" max="5" width="12.28515625" customWidth="1"/>
    <col min="7" max="7" width="11.28515625" customWidth="1"/>
  </cols>
  <sheetData>
    <row r="1" spans="1:7" x14ac:dyDescent="0.25">
      <c r="A1" s="444" t="s">
        <v>963</v>
      </c>
      <c r="B1" s="444"/>
      <c r="C1" s="444"/>
      <c r="D1" s="444"/>
      <c r="E1" s="444"/>
      <c r="F1" s="444"/>
      <c r="G1" s="444"/>
    </row>
    <row r="2" spans="1:7" x14ac:dyDescent="0.25">
      <c r="A2" s="268"/>
      <c r="B2" s="268"/>
      <c r="C2" s="268"/>
      <c r="D2" s="268"/>
      <c r="E2" s="278"/>
      <c r="F2" s="278"/>
      <c r="G2" s="278"/>
    </row>
    <row r="3" spans="1:7" x14ac:dyDescent="0.25">
      <c r="A3" s="444" t="s">
        <v>1082</v>
      </c>
      <c r="B3" s="444"/>
      <c r="C3" s="444"/>
      <c r="D3" s="444"/>
      <c r="E3" s="444"/>
      <c r="F3" s="444"/>
      <c r="G3" s="444"/>
    </row>
    <row r="5" spans="1:7" x14ac:dyDescent="0.25">
      <c r="A5" s="452" t="s">
        <v>1084</v>
      </c>
      <c r="B5" s="452"/>
      <c r="C5" s="452"/>
      <c r="D5" s="452"/>
    </row>
    <row r="6" spans="1:7" ht="15.75" thickBot="1" x14ac:dyDescent="0.3"/>
    <row r="7" spans="1:7" ht="26.25" thickBot="1" x14ac:dyDescent="0.3">
      <c r="A7" s="281" t="s">
        <v>573</v>
      </c>
      <c r="B7" s="282" t="s">
        <v>965</v>
      </c>
      <c r="C7" s="282" t="s">
        <v>574</v>
      </c>
      <c r="D7" s="283" t="s">
        <v>1076</v>
      </c>
      <c r="E7" s="284" t="s">
        <v>1077</v>
      </c>
      <c r="F7" s="285" t="s">
        <v>386</v>
      </c>
      <c r="G7" s="286" t="s">
        <v>1078</v>
      </c>
    </row>
    <row r="8" spans="1:7" x14ac:dyDescent="0.25">
      <c r="A8" s="453" t="s">
        <v>575</v>
      </c>
      <c r="B8" s="111">
        <v>1</v>
      </c>
      <c r="C8" s="112" t="s">
        <v>785</v>
      </c>
      <c r="D8" s="157" t="s">
        <v>786</v>
      </c>
      <c r="E8" s="119"/>
      <c r="F8" s="112"/>
      <c r="G8" s="113"/>
    </row>
    <row r="9" spans="1:7" x14ac:dyDescent="0.25">
      <c r="A9" s="454"/>
      <c r="B9" s="109">
        <v>2</v>
      </c>
      <c r="C9" s="73" t="s">
        <v>787</v>
      </c>
      <c r="D9" s="158" t="s">
        <v>788</v>
      </c>
      <c r="E9" s="120"/>
      <c r="F9" s="73"/>
      <c r="G9" s="114"/>
    </row>
    <row r="10" spans="1:7" x14ac:dyDescent="0.25">
      <c r="A10" s="454"/>
      <c r="B10" s="109">
        <v>3</v>
      </c>
      <c r="C10" s="73" t="s">
        <v>789</v>
      </c>
      <c r="D10" s="158" t="s">
        <v>790</v>
      </c>
      <c r="E10" s="120"/>
      <c r="F10" s="73"/>
      <c r="G10" s="114"/>
    </row>
    <row r="11" spans="1:7" x14ac:dyDescent="0.25">
      <c r="A11" s="454"/>
      <c r="B11" s="109">
        <v>4</v>
      </c>
      <c r="C11" s="73" t="s">
        <v>791</v>
      </c>
      <c r="D11" s="158" t="s">
        <v>792</v>
      </c>
      <c r="E11" s="120"/>
      <c r="F11" s="73"/>
      <c r="G11" s="114"/>
    </row>
    <row r="12" spans="1:7" x14ac:dyDescent="0.25">
      <c r="A12" s="454"/>
      <c r="B12" s="109">
        <v>5</v>
      </c>
      <c r="C12" s="73" t="s">
        <v>793</v>
      </c>
      <c r="D12" s="158" t="s">
        <v>794</v>
      </c>
      <c r="E12" s="120"/>
      <c r="F12" s="73"/>
      <c r="G12" s="114"/>
    </row>
    <row r="13" spans="1:7" x14ac:dyDescent="0.25">
      <c r="A13" s="454"/>
      <c r="B13" s="109">
        <v>6</v>
      </c>
      <c r="C13" s="73" t="s">
        <v>795</v>
      </c>
      <c r="D13" s="158" t="s">
        <v>796</v>
      </c>
      <c r="E13" s="120"/>
      <c r="F13" s="73"/>
      <c r="G13" s="114"/>
    </row>
    <row r="14" spans="1:7" x14ac:dyDescent="0.25">
      <c r="A14" s="454"/>
      <c r="B14" s="109">
        <v>7</v>
      </c>
      <c r="C14" s="73" t="s">
        <v>797</v>
      </c>
      <c r="D14" s="158" t="s">
        <v>798</v>
      </c>
      <c r="E14" s="120"/>
      <c r="F14" s="73"/>
      <c r="G14" s="114"/>
    </row>
    <row r="15" spans="1:7" x14ac:dyDescent="0.25">
      <c r="A15" s="454"/>
      <c r="B15" s="109">
        <v>8</v>
      </c>
      <c r="C15" s="73" t="s">
        <v>799</v>
      </c>
      <c r="D15" s="158" t="s">
        <v>800</v>
      </c>
      <c r="E15" s="120"/>
      <c r="F15" s="73"/>
      <c r="G15" s="114"/>
    </row>
    <row r="16" spans="1:7" x14ac:dyDescent="0.25">
      <c r="A16" s="454"/>
      <c r="B16" s="109">
        <v>9</v>
      </c>
      <c r="C16" s="73" t="s">
        <v>801</v>
      </c>
      <c r="D16" s="158" t="s">
        <v>802</v>
      </c>
      <c r="E16" s="120"/>
      <c r="F16" s="73"/>
      <c r="G16" s="114"/>
    </row>
    <row r="17" spans="1:7" x14ac:dyDescent="0.25">
      <c r="A17" s="454"/>
      <c r="B17" s="109">
        <v>10</v>
      </c>
      <c r="C17" s="73" t="s">
        <v>803</v>
      </c>
      <c r="D17" s="158" t="s">
        <v>804</v>
      </c>
      <c r="E17" s="120"/>
      <c r="F17" s="73"/>
      <c r="G17" s="114"/>
    </row>
    <row r="18" spans="1:7" x14ac:dyDescent="0.25">
      <c r="A18" s="454"/>
      <c r="B18" s="109">
        <v>11</v>
      </c>
      <c r="C18" s="73" t="s">
        <v>805</v>
      </c>
      <c r="D18" s="158" t="s">
        <v>806</v>
      </c>
      <c r="E18" s="120"/>
      <c r="F18" s="73"/>
      <c r="G18" s="114"/>
    </row>
    <row r="19" spans="1:7" x14ac:dyDescent="0.25">
      <c r="A19" s="454"/>
      <c r="B19" s="109">
        <v>12</v>
      </c>
      <c r="C19" s="73" t="s">
        <v>807</v>
      </c>
      <c r="D19" s="158" t="s">
        <v>808</v>
      </c>
      <c r="E19" s="120"/>
      <c r="F19" s="73"/>
      <c r="G19" s="114"/>
    </row>
    <row r="20" spans="1:7" x14ac:dyDescent="0.25">
      <c r="A20" s="454"/>
      <c r="B20" s="109">
        <v>13</v>
      </c>
      <c r="C20" s="73" t="s">
        <v>809</v>
      </c>
      <c r="D20" s="158" t="s">
        <v>810</v>
      </c>
      <c r="E20" s="120"/>
      <c r="F20" s="73"/>
      <c r="G20" s="114"/>
    </row>
    <row r="21" spans="1:7" x14ac:dyDescent="0.25">
      <c r="A21" s="454"/>
      <c r="B21" s="109">
        <v>14</v>
      </c>
      <c r="C21" s="73" t="s">
        <v>811</v>
      </c>
      <c r="D21" s="158" t="s">
        <v>812</v>
      </c>
      <c r="E21" s="120"/>
      <c r="F21" s="73"/>
      <c r="G21" s="114"/>
    </row>
    <row r="22" spans="1:7" x14ac:dyDescent="0.25">
      <c r="A22" s="454"/>
      <c r="B22" s="109">
        <v>15</v>
      </c>
      <c r="C22" s="73" t="s">
        <v>813</v>
      </c>
      <c r="D22" s="158" t="s">
        <v>814</v>
      </c>
      <c r="E22" s="120"/>
      <c r="F22" s="73"/>
      <c r="G22" s="114"/>
    </row>
    <row r="23" spans="1:7" x14ac:dyDescent="0.25">
      <c r="A23" s="454"/>
      <c r="B23" s="109">
        <v>16</v>
      </c>
      <c r="C23" s="73" t="s">
        <v>815</v>
      </c>
      <c r="D23" s="158" t="s">
        <v>816</v>
      </c>
      <c r="E23" s="120"/>
      <c r="F23" s="73"/>
      <c r="G23" s="114"/>
    </row>
    <row r="24" spans="1:7" x14ac:dyDescent="0.25">
      <c r="A24" s="454"/>
      <c r="B24" s="109">
        <v>17</v>
      </c>
      <c r="C24" s="73" t="s">
        <v>817</v>
      </c>
      <c r="D24" s="158" t="s">
        <v>818</v>
      </c>
      <c r="E24" s="120"/>
      <c r="F24" s="73"/>
      <c r="G24" s="114"/>
    </row>
    <row r="25" spans="1:7" ht="15" customHeight="1" x14ac:dyDescent="0.25">
      <c r="A25" s="454"/>
      <c r="B25" s="109">
        <v>18</v>
      </c>
      <c r="C25" s="73" t="s">
        <v>819</v>
      </c>
      <c r="D25" s="158" t="s">
        <v>820</v>
      </c>
      <c r="E25" s="120"/>
      <c r="F25" s="73"/>
      <c r="G25" s="114"/>
    </row>
    <row r="26" spans="1:7" x14ac:dyDescent="0.25">
      <c r="A26" s="454"/>
      <c r="B26" s="109">
        <v>19</v>
      </c>
      <c r="C26" s="73" t="s">
        <v>821</v>
      </c>
      <c r="D26" s="158" t="s">
        <v>822</v>
      </c>
      <c r="E26" s="120"/>
      <c r="F26" s="73"/>
      <c r="G26" s="114"/>
    </row>
    <row r="27" spans="1:7" x14ac:dyDescent="0.25">
      <c r="A27" s="454"/>
      <c r="B27" s="109">
        <v>20</v>
      </c>
      <c r="C27" s="73" t="s">
        <v>823</v>
      </c>
      <c r="D27" s="158" t="s">
        <v>824</v>
      </c>
      <c r="E27" s="120"/>
      <c r="F27" s="73"/>
      <c r="G27" s="114"/>
    </row>
    <row r="28" spans="1:7" ht="30" x14ac:dyDescent="0.25">
      <c r="A28" s="454"/>
      <c r="B28" s="109">
        <v>21</v>
      </c>
      <c r="C28" s="73" t="s">
        <v>825</v>
      </c>
      <c r="D28" s="158" t="s">
        <v>826</v>
      </c>
      <c r="E28" s="120"/>
      <c r="F28" s="73"/>
      <c r="G28" s="114"/>
    </row>
    <row r="29" spans="1:7" x14ac:dyDescent="0.25">
      <c r="A29" s="454"/>
      <c r="B29" s="109">
        <v>22</v>
      </c>
      <c r="C29" s="73" t="s">
        <v>827</v>
      </c>
      <c r="D29" s="158" t="s">
        <v>828</v>
      </c>
      <c r="E29" s="120"/>
      <c r="F29" s="73"/>
      <c r="G29" s="114"/>
    </row>
    <row r="30" spans="1:7" x14ac:dyDescent="0.25">
      <c r="A30" s="454"/>
      <c r="B30" s="109">
        <v>23</v>
      </c>
      <c r="C30" s="73" t="s">
        <v>829</v>
      </c>
      <c r="D30" s="158" t="s">
        <v>830</v>
      </c>
      <c r="E30" s="120"/>
      <c r="F30" s="73"/>
      <c r="G30" s="114"/>
    </row>
    <row r="31" spans="1:7" x14ac:dyDescent="0.25">
      <c r="A31" s="454"/>
      <c r="B31" s="109">
        <v>24</v>
      </c>
      <c r="C31" s="73" t="s">
        <v>831</v>
      </c>
      <c r="D31" s="158" t="s">
        <v>832</v>
      </c>
      <c r="E31" s="120"/>
      <c r="F31" s="73"/>
      <c r="G31" s="114"/>
    </row>
    <row r="32" spans="1:7" x14ac:dyDescent="0.25">
      <c r="A32" s="454"/>
      <c r="B32" s="109">
        <v>25</v>
      </c>
      <c r="C32" s="73" t="s">
        <v>833</v>
      </c>
      <c r="D32" s="158" t="s">
        <v>834</v>
      </c>
      <c r="E32" s="120"/>
      <c r="F32" s="73"/>
      <c r="G32" s="114"/>
    </row>
    <row r="33" spans="1:7" ht="15.75" thickBot="1" x14ac:dyDescent="0.3">
      <c r="A33" s="455"/>
      <c r="B33" s="115">
        <v>26</v>
      </c>
      <c r="C33" s="116" t="s">
        <v>835</v>
      </c>
      <c r="D33" s="159" t="s">
        <v>672</v>
      </c>
      <c r="E33" s="121"/>
      <c r="F33" s="116"/>
      <c r="G33" s="117"/>
    </row>
    <row r="34" spans="1:7" x14ac:dyDescent="0.25">
      <c r="A34" s="453" t="s">
        <v>608</v>
      </c>
      <c r="B34" s="111">
        <v>27</v>
      </c>
      <c r="C34" s="112" t="s">
        <v>609</v>
      </c>
      <c r="D34" s="157" t="s">
        <v>610</v>
      </c>
      <c r="E34" s="119"/>
      <c r="F34" s="112"/>
      <c r="G34" s="113"/>
    </row>
    <row r="35" spans="1:7" x14ac:dyDescent="0.25">
      <c r="A35" s="454"/>
      <c r="B35" s="109">
        <v>28</v>
      </c>
      <c r="C35" s="73" t="s">
        <v>611</v>
      </c>
      <c r="D35" s="158" t="s">
        <v>612</v>
      </c>
      <c r="E35" s="120"/>
      <c r="F35" s="73"/>
      <c r="G35" s="114"/>
    </row>
    <row r="36" spans="1:7" x14ac:dyDescent="0.25">
      <c r="A36" s="454"/>
      <c r="B36" s="109">
        <v>29</v>
      </c>
      <c r="C36" s="73" t="s">
        <v>613</v>
      </c>
      <c r="D36" s="158" t="s">
        <v>614</v>
      </c>
      <c r="E36" s="120"/>
      <c r="F36" s="73"/>
      <c r="G36" s="114"/>
    </row>
    <row r="37" spans="1:7" x14ac:dyDescent="0.25">
      <c r="A37" s="454"/>
      <c r="B37" s="109">
        <v>30</v>
      </c>
      <c r="C37" s="73" t="s">
        <v>615</v>
      </c>
      <c r="D37" s="158" t="s">
        <v>616</v>
      </c>
      <c r="E37" s="120"/>
      <c r="F37" s="73"/>
      <c r="G37" s="114"/>
    </row>
    <row r="38" spans="1:7" x14ac:dyDescent="0.25">
      <c r="A38" s="454"/>
      <c r="B38" s="109">
        <v>31</v>
      </c>
      <c r="C38" s="73" t="s">
        <v>617</v>
      </c>
      <c r="D38" s="158" t="s">
        <v>618</v>
      </c>
      <c r="E38" s="120"/>
      <c r="F38" s="73"/>
      <c r="G38" s="114"/>
    </row>
    <row r="39" spans="1:7" x14ac:dyDescent="0.25">
      <c r="A39" s="454"/>
      <c r="B39" s="109">
        <v>32</v>
      </c>
      <c r="C39" s="73" t="s">
        <v>619</v>
      </c>
      <c r="D39" s="158" t="s">
        <v>620</v>
      </c>
      <c r="E39" s="120"/>
      <c r="F39" s="73"/>
      <c r="G39" s="114"/>
    </row>
    <row r="40" spans="1:7" x14ac:dyDescent="0.25">
      <c r="A40" s="454"/>
      <c r="B40" s="109">
        <v>33</v>
      </c>
      <c r="C40" s="73" t="s">
        <v>621</v>
      </c>
      <c r="D40" s="158" t="s">
        <v>622</v>
      </c>
      <c r="E40" s="120"/>
      <c r="F40" s="73"/>
      <c r="G40" s="114"/>
    </row>
    <row r="41" spans="1:7" x14ac:dyDescent="0.25">
      <c r="A41" s="454"/>
      <c r="B41" s="109">
        <v>34</v>
      </c>
      <c r="C41" s="73" t="s">
        <v>623</v>
      </c>
      <c r="D41" s="158" t="s">
        <v>624</v>
      </c>
      <c r="E41" s="120"/>
      <c r="F41" s="73"/>
      <c r="G41" s="114"/>
    </row>
    <row r="42" spans="1:7" ht="15.75" thickBot="1" x14ac:dyDescent="0.3">
      <c r="A42" s="455"/>
      <c r="B42" s="115">
        <v>35</v>
      </c>
      <c r="C42" s="116" t="s">
        <v>836</v>
      </c>
      <c r="D42" s="159" t="s">
        <v>837</v>
      </c>
      <c r="E42" s="121"/>
      <c r="F42" s="116"/>
      <c r="G42" s="117"/>
    </row>
    <row r="43" spans="1:7" x14ac:dyDescent="0.25">
      <c r="A43" s="453" t="s">
        <v>838</v>
      </c>
      <c r="B43" s="111">
        <v>36</v>
      </c>
      <c r="C43" s="112" t="s">
        <v>839</v>
      </c>
      <c r="D43" s="157" t="s">
        <v>840</v>
      </c>
      <c r="E43" s="119"/>
      <c r="F43" s="112"/>
      <c r="G43" s="113"/>
    </row>
    <row r="44" spans="1:7" x14ac:dyDescent="0.25">
      <c r="A44" s="454"/>
      <c r="B44" s="109">
        <v>37</v>
      </c>
      <c r="C44" s="73" t="s">
        <v>841</v>
      </c>
      <c r="D44" s="158" t="s">
        <v>842</v>
      </c>
      <c r="E44" s="120"/>
      <c r="F44" s="73"/>
      <c r="G44" s="114"/>
    </row>
    <row r="45" spans="1:7" x14ac:dyDescent="0.25">
      <c r="A45" s="454"/>
      <c r="B45" s="109">
        <v>38</v>
      </c>
      <c r="C45" s="73" t="s">
        <v>843</v>
      </c>
      <c r="D45" s="158" t="s">
        <v>844</v>
      </c>
      <c r="E45" s="120"/>
      <c r="F45" s="73"/>
      <c r="G45" s="114"/>
    </row>
    <row r="46" spans="1:7" x14ac:dyDescent="0.25">
      <c r="A46" s="454"/>
      <c r="B46" s="109">
        <v>39</v>
      </c>
      <c r="C46" s="73" t="s">
        <v>845</v>
      </c>
      <c r="D46" s="158" t="s">
        <v>846</v>
      </c>
      <c r="E46" s="120"/>
      <c r="F46" s="73"/>
      <c r="G46" s="114"/>
    </row>
    <row r="47" spans="1:7" x14ac:dyDescent="0.25">
      <c r="A47" s="454"/>
      <c r="B47" s="109">
        <v>40</v>
      </c>
      <c r="C47" s="73" t="s">
        <v>847</v>
      </c>
      <c r="D47" s="158" t="s">
        <v>848</v>
      </c>
      <c r="E47" s="120"/>
      <c r="F47" s="73"/>
      <c r="G47" s="114"/>
    </row>
    <row r="48" spans="1:7" x14ac:dyDescent="0.25">
      <c r="A48" s="454"/>
      <c r="B48" s="109">
        <v>41</v>
      </c>
      <c r="C48" s="73" t="s">
        <v>849</v>
      </c>
      <c r="D48" s="158" t="s">
        <v>850</v>
      </c>
      <c r="E48" s="120"/>
      <c r="F48" s="73"/>
      <c r="G48" s="114"/>
    </row>
    <row r="49" spans="1:7" x14ac:dyDescent="0.25">
      <c r="A49" s="454"/>
      <c r="B49" s="109">
        <v>42</v>
      </c>
      <c r="C49" s="73" t="s">
        <v>851</v>
      </c>
      <c r="D49" s="158" t="s">
        <v>638</v>
      </c>
      <c r="E49" s="120"/>
      <c r="F49" s="73"/>
      <c r="G49" s="114"/>
    </row>
    <row r="50" spans="1:7" x14ac:dyDescent="0.25">
      <c r="A50" s="454"/>
      <c r="B50" s="109">
        <v>43</v>
      </c>
      <c r="C50" s="73" t="s">
        <v>852</v>
      </c>
      <c r="D50" s="158" t="s">
        <v>853</v>
      </c>
      <c r="E50" s="120"/>
      <c r="F50" s="73"/>
      <c r="G50" s="114"/>
    </row>
    <row r="51" spans="1:7" x14ac:dyDescent="0.25">
      <c r="A51" s="454"/>
      <c r="B51" s="109">
        <v>44</v>
      </c>
      <c r="C51" s="73" t="s">
        <v>854</v>
      </c>
      <c r="D51" s="158" t="s">
        <v>855</v>
      </c>
      <c r="E51" s="120"/>
      <c r="F51" s="73"/>
      <c r="G51" s="114"/>
    </row>
    <row r="52" spans="1:7" x14ac:dyDescent="0.25">
      <c r="A52" s="454"/>
      <c r="B52" s="109">
        <v>45</v>
      </c>
      <c r="C52" s="73" t="s">
        <v>856</v>
      </c>
      <c r="D52" s="158" t="s">
        <v>857</v>
      </c>
      <c r="E52" s="120"/>
      <c r="F52" s="73"/>
      <c r="G52" s="114"/>
    </row>
    <row r="53" spans="1:7" x14ac:dyDescent="0.25">
      <c r="A53" s="454"/>
      <c r="B53" s="109">
        <v>46</v>
      </c>
      <c r="C53" s="73" t="s">
        <v>858</v>
      </c>
      <c r="D53" s="158" t="s">
        <v>859</v>
      </c>
      <c r="E53" s="120"/>
      <c r="F53" s="73"/>
      <c r="G53" s="114"/>
    </row>
    <row r="54" spans="1:7" x14ac:dyDescent="0.25">
      <c r="A54" s="454"/>
      <c r="B54" s="109">
        <v>47</v>
      </c>
      <c r="C54" s="73" t="s">
        <v>860</v>
      </c>
      <c r="D54" s="158" t="s">
        <v>861</v>
      </c>
      <c r="E54" s="120"/>
      <c r="F54" s="73"/>
      <c r="G54" s="114"/>
    </row>
    <row r="55" spans="1:7" x14ac:dyDescent="0.25">
      <c r="A55" s="454"/>
      <c r="B55" s="109">
        <v>48</v>
      </c>
      <c r="C55" s="73" t="s">
        <v>862</v>
      </c>
      <c r="D55" s="158" t="s">
        <v>863</v>
      </c>
      <c r="E55" s="120"/>
      <c r="F55" s="73"/>
      <c r="G55" s="114"/>
    </row>
    <row r="56" spans="1:7" x14ac:dyDescent="0.25">
      <c r="A56" s="454"/>
      <c r="B56" s="109">
        <v>49</v>
      </c>
      <c r="C56" s="73" t="s">
        <v>864</v>
      </c>
      <c r="D56" s="158" t="s">
        <v>865</v>
      </c>
      <c r="E56" s="120"/>
      <c r="F56" s="73"/>
      <c r="G56" s="114"/>
    </row>
    <row r="57" spans="1:7" x14ac:dyDescent="0.25">
      <c r="A57" s="454"/>
      <c r="B57" s="109">
        <v>50</v>
      </c>
      <c r="C57" s="73" t="s">
        <v>866</v>
      </c>
      <c r="D57" s="158" t="s">
        <v>867</v>
      </c>
      <c r="E57" s="120"/>
      <c r="F57" s="73"/>
      <c r="G57" s="114"/>
    </row>
    <row r="58" spans="1:7" x14ac:dyDescent="0.25">
      <c r="A58" s="454"/>
      <c r="B58" s="109">
        <v>51</v>
      </c>
      <c r="C58" s="73" t="s">
        <v>868</v>
      </c>
      <c r="D58" s="158" t="s">
        <v>865</v>
      </c>
      <c r="E58" s="120"/>
      <c r="F58" s="73"/>
      <c r="G58" s="114"/>
    </row>
    <row r="59" spans="1:7" x14ac:dyDescent="0.25">
      <c r="A59" s="454"/>
      <c r="B59" s="109">
        <v>52</v>
      </c>
      <c r="C59" s="73" t="s">
        <v>869</v>
      </c>
      <c r="D59" s="158" t="s">
        <v>867</v>
      </c>
      <c r="E59" s="120"/>
      <c r="F59" s="73"/>
      <c r="G59" s="114"/>
    </row>
    <row r="60" spans="1:7" x14ac:dyDescent="0.25">
      <c r="A60" s="454"/>
      <c r="B60" s="109">
        <v>53</v>
      </c>
      <c r="C60" s="73" t="s">
        <v>870</v>
      </c>
      <c r="D60" s="158" t="s">
        <v>871</v>
      </c>
      <c r="E60" s="120"/>
      <c r="F60" s="73"/>
      <c r="G60" s="114"/>
    </row>
    <row r="61" spans="1:7" x14ac:dyDescent="0.25">
      <c r="A61" s="454"/>
      <c r="B61" s="109">
        <v>54</v>
      </c>
      <c r="C61" s="73" t="s">
        <v>872</v>
      </c>
      <c r="D61" s="158" t="s">
        <v>873</v>
      </c>
      <c r="E61" s="120"/>
      <c r="F61" s="73"/>
      <c r="G61" s="114"/>
    </row>
    <row r="62" spans="1:7" x14ac:dyDescent="0.25">
      <c r="A62" s="454"/>
      <c r="B62" s="109">
        <v>55</v>
      </c>
      <c r="C62" s="73" t="s">
        <v>874</v>
      </c>
      <c r="D62" s="158" t="s">
        <v>875</v>
      </c>
      <c r="E62" s="120"/>
      <c r="F62" s="73"/>
      <c r="G62" s="114"/>
    </row>
    <row r="63" spans="1:7" x14ac:dyDescent="0.25">
      <c r="A63" s="454"/>
      <c r="B63" s="109">
        <v>56</v>
      </c>
      <c r="C63" s="73" t="s">
        <v>876</v>
      </c>
      <c r="D63" s="158" t="s">
        <v>877</v>
      </c>
      <c r="E63" s="120"/>
      <c r="F63" s="73"/>
      <c r="G63" s="114"/>
    </row>
    <row r="64" spans="1:7" ht="15.75" thickBot="1" x14ac:dyDescent="0.3">
      <c r="A64" s="455"/>
      <c r="B64" s="115">
        <v>57</v>
      </c>
      <c r="C64" s="116" t="s">
        <v>631</v>
      </c>
      <c r="D64" s="159" t="s">
        <v>632</v>
      </c>
      <c r="E64" s="121"/>
      <c r="F64" s="116"/>
      <c r="G64" s="117"/>
    </row>
    <row r="65" spans="1:7" x14ac:dyDescent="0.25">
      <c r="A65" s="453" t="s">
        <v>639</v>
      </c>
      <c r="B65" s="111">
        <v>58</v>
      </c>
      <c r="C65" s="112" t="s">
        <v>878</v>
      </c>
      <c r="D65" s="157" t="s">
        <v>879</v>
      </c>
      <c r="E65" s="119"/>
      <c r="F65" s="112"/>
      <c r="G65" s="113"/>
    </row>
    <row r="66" spans="1:7" x14ac:dyDescent="0.25">
      <c r="A66" s="454"/>
      <c r="B66" s="109">
        <v>59</v>
      </c>
      <c r="C66" s="73" t="s">
        <v>880</v>
      </c>
      <c r="D66" s="158" t="s">
        <v>881</v>
      </c>
      <c r="E66" s="120"/>
      <c r="F66" s="73"/>
      <c r="G66" s="114"/>
    </row>
    <row r="67" spans="1:7" x14ac:dyDescent="0.25">
      <c r="A67" s="454"/>
      <c r="B67" s="109">
        <v>60</v>
      </c>
      <c r="C67" s="73" t="s">
        <v>882</v>
      </c>
      <c r="D67" s="158" t="s">
        <v>883</v>
      </c>
      <c r="E67" s="120"/>
      <c r="F67" s="73"/>
      <c r="G67" s="114"/>
    </row>
    <row r="68" spans="1:7" x14ac:dyDescent="0.25">
      <c r="A68" s="454"/>
      <c r="B68" s="109">
        <v>61</v>
      </c>
      <c r="C68" s="73" t="s">
        <v>884</v>
      </c>
      <c r="D68" s="158" t="s">
        <v>647</v>
      </c>
      <c r="E68" s="120"/>
      <c r="F68" s="73"/>
      <c r="G68" s="114"/>
    </row>
    <row r="69" spans="1:7" x14ac:dyDescent="0.25">
      <c r="A69" s="454"/>
      <c r="B69" s="109">
        <v>62</v>
      </c>
      <c r="C69" s="73" t="s">
        <v>885</v>
      </c>
      <c r="D69" s="158" t="s">
        <v>886</v>
      </c>
      <c r="E69" s="120"/>
      <c r="F69" s="73"/>
      <c r="G69" s="114"/>
    </row>
    <row r="70" spans="1:7" x14ac:dyDescent="0.25">
      <c r="A70" s="454"/>
      <c r="B70" s="109">
        <v>63</v>
      </c>
      <c r="C70" s="73" t="s">
        <v>887</v>
      </c>
      <c r="D70" s="158" t="s">
        <v>643</v>
      </c>
      <c r="E70" s="120"/>
      <c r="F70" s="73"/>
      <c r="G70" s="114"/>
    </row>
    <row r="71" spans="1:7" ht="30" x14ac:dyDescent="0.25">
      <c r="A71" s="454"/>
      <c r="B71" s="109">
        <v>64</v>
      </c>
      <c r="C71" s="73" t="s">
        <v>888</v>
      </c>
      <c r="D71" s="158" t="s">
        <v>889</v>
      </c>
      <c r="E71" s="120"/>
      <c r="F71" s="73"/>
      <c r="G71" s="114"/>
    </row>
    <row r="72" spans="1:7" ht="15.75" thickBot="1" x14ac:dyDescent="0.3">
      <c r="A72" s="455"/>
      <c r="B72" s="115">
        <v>65</v>
      </c>
      <c r="C72" s="116" t="s">
        <v>890</v>
      </c>
      <c r="D72" s="159" t="s">
        <v>891</v>
      </c>
      <c r="E72" s="121"/>
      <c r="F72" s="116"/>
      <c r="G72" s="117"/>
    </row>
    <row r="73" spans="1:7" x14ac:dyDescent="0.25">
      <c r="A73" s="453" t="s">
        <v>654</v>
      </c>
      <c r="B73" s="111">
        <v>66</v>
      </c>
      <c r="C73" s="112" t="s">
        <v>892</v>
      </c>
      <c r="D73" s="157" t="s">
        <v>893</v>
      </c>
      <c r="E73" s="119"/>
      <c r="F73" s="112"/>
      <c r="G73" s="113"/>
    </row>
    <row r="74" spans="1:7" x14ac:dyDescent="0.25">
      <c r="A74" s="454"/>
      <c r="B74" s="109">
        <v>67</v>
      </c>
      <c r="C74" s="73" t="s">
        <v>894</v>
      </c>
      <c r="D74" s="158" t="s">
        <v>895</v>
      </c>
      <c r="E74" s="120"/>
      <c r="F74" s="73"/>
      <c r="G74" s="114"/>
    </row>
    <row r="75" spans="1:7" x14ac:dyDescent="0.25">
      <c r="A75" s="454"/>
      <c r="B75" s="109">
        <v>68</v>
      </c>
      <c r="C75" s="73" t="s">
        <v>896</v>
      </c>
      <c r="D75" s="158" t="s">
        <v>897</v>
      </c>
      <c r="E75" s="120"/>
      <c r="F75" s="73"/>
      <c r="G75" s="114"/>
    </row>
    <row r="76" spans="1:7" x14ac:dyDescent="0.25">
      <c r="A76" s="454"/>
      <c r="B76" s="109">
        <v>69</v>
      </c>
      <c r="C76" s="73" t="s">
        <v>898</v>
      </c>
      <c r="D76" s="158" t="s">
        <v>899</v>
      </c>
      <c r="E76" s="120"/>
      <c r="F76" s="73"/>
      <c r="G76" s="114"/>
    </row>
    <row r="77" spans="1:7" x14ac:dyDescent="0.25">
      <c r="A77" s="454"/>
      <c r="B77" s="109">
        <v>70</v>
      </c>
      <c r="C77" s="73" t="s">
        <v>900</v>
      </c>
      <c r="D77" s="158" t="s">
        <v>901</v>
      </c>
      <c r="E77" s="120"/>
      <c r="F77" s="73"/>
      <c r="G77" s="114"/>
    </row>
    <row r="78" spans="1:7" ht="15.75" thickBot="1" x14ac:dyDescent="0.3">
      <c r="A78" s="455"/>
      <c r="B78" s="115">
        <v>71</v>
      </c>
      <c r="C78" s="116" t="s">
        <v>902</v>
      </c>
      <c r="D78" s="159" t="s">
        <v>683</v>
      </c>
      <c r="E78" s="121"/>
      <c r="F78" s="116"/>
      <c r="G78" s="117"/>
    </row>
    <row r="79" spans="1:7" x14ac:dyDescent="0.25">
      <c r="A79" s="453" t="s">
        <v>903</v>
      </c>
      <c r="B79" s="111">
        <v>72</v>
      </c>
      <c r="C79" s="112" t="s">
        <v>904</v>
      </c>
      <c r="D79" s="157" t="s">
        <v>905</v>
      </c>
      <c r="E79" s="119"/>
      <c r="F79" s="112"/>
      <c r="G79" s="113"/>
    </row>
    <row r="80" spans="1:7" x14ac:dyDescent="0.25">
      <c r="A80" s="454"/>
      <c r="B80" s="109">
        <v>73</v>
      </c>
      <c r="C80" s="73" t="s">
        <v>906</v>
      </c>
      <c r="D80" s="158" t="s">
        <v>907</v>
      </c>
      <c r="E80" s="120"/>
      <c r="F80" s="73"/>
      <c r="G80" s="114"/>
    </row>
    <row r="81" spans="1:7" x14ac:dyDescent="0.25">
      <c r="A81" s="454"/>
      <c r="B81" s="109">
        <v>74</v>
      </c>
      <c r="C81" s="73" t="s">
        <v>908</v>
      </c>
      <c r="D81" s="158" t="s">
        <v>909</v>
      </c>
      <c r="E81" s="120"/>
      <c r="F81" s="73"/>
      <c r="G81" s="114"/>
    </row>
    <row r="82" spans="1:7" x14ac:dyDescent="0.25">
      <c r="A82" s="454"/>
      <c r="B82" s="109">
        <v>75</v>
      </c>
      <c r="C82" s="73" t="s">
        <v>910</v>
      </c>
      <c r="D82" s="158" t="s">
        <v>911</v>
      </c>
      <c r="E82" s="120"/>
      <c r="F82" s="73"/>
      <c r="G82" s="114"/>
    </row>
    <row r="83" spans="1:7" x14ac:dyDescent="0.25">
      <c r="A83" s="454"/>
      <c r="B83" s="109">
        <v>76</v>
      </c>
      <c r="C83" s="73" t="s">
        <v>912</v>
      </c>
      <c r="D83" s="158" t="s">
        <v>913</v>
      </c>
      <c r="E83" s="120"/>
      <c r="F83" s="73"/>
      <c r="G83" s="114"/>
    </row>
    <row r="84" spans="1:7" x14ac:dyDescent="0.25">
      <c r="A84" s="454"/>
      <c r="B84" s="109">
        <v>77</v>
      </c>
      <c r="C84" s="73" t="s">
        <v>914</v>
      </c>
      <c r="D84" s="158" t="s">
        <v>915</v>
      </c>
      <c r="E84" s="120"/>
      <c r="F84" s="73"/>
      <c r="G84" s="114"/>
    </row>
    <row r="85" spans="1:7" x14ac:dyDescent="0.25">
      <c r="A85" s="454"/>
      <c r="B85" s="109">
        <v>78</v>
      </c>
      <c r="C85" s="73" t="s">
        <v>916</v>
      </c>
      <c r="D85" s="158" t="s">
        <v>917</v>
      </c>
      <c r="E85" s="120"/>
      <c r="F85" s="73"/>
      <c r="G85" s="114"/>
    </row>
    <row r="86" spans="1:7" ht="15.75" thickBot="1" x14ac:dyDescent="0.3">
      <c r="A86" s="455"/>
      <c r="B86" s="115">
        <v>79</v>
      </c>
      <c r="C86" s="116" t="s">
        <v>918</v>
      </c>
      <c r="D86" s="159" t="s">
        <v>919</v>
      </c>
      <c r="E86" s="121"/>
      <c r="F86" s="116"/>
      <c r="G86" s="117"/>
    </row>
    <row r="87" spans="1:7" x14ac:dyDescent="0.25">
      <c r="A87" s="453" t="s">
        <v>970</v>
      </c>
      <c r="B87" s="111">
        <v>80</v>
      </c>
      <c r="C87" s="112" t="s">
        <v>920</v>
      </c>
      <c r="D87" s="157" t="s">
        <v>921</v>
      </c>
      <c r="E87" s="119"/>
      <c r="F87" s="112"/>
      <c r="G87" s="113"/>
    </row>
    <row r="88" spans="1:7" x14ac:dyDescent="0.25">
      <c r="A88" s="454"/>
      <c r="B88" s="109">
        <v>81</v>
      </c>
      <c r="C88" s="73" t="s">
        <v>922</v>
      </c>
      <c r="D88" s="158" t="s">
        <v>923</v>
      </c>
      <c r="E88" s="120"/>
      <c r="F88" s="73"/>
      <c r="G88" s="114"/>
    </row>
    <row r="89" spans="1:7" ht="30" x14ac:dyDescent="0.25">
      <c r="A89" s="454"/>
      <c r="B89" s="109">
        <v>82</v>
      </c>
      <c r="C89" s="73" t="s">
        <v>924</v>
      </c>
      <c r="D89" s="158" t="s">
        <v>925</v>
      </c>
      <c r="E89" s="120"/>
      <c r="F89" s="73"/>
      <c r="G89" s="114"/>
    </row>
    <row r="90" spans="1:7" ht="30" x14ac:dyDescent="0.25">
      <c r="A90" s="454"/>
      <c r="B90" s="109">
        <v>83</v>
      </c>
      <c r="C90" s="73" t="s">
        <v>926</v>
      </c>
      <c r="D90" s="158" t="s">
        <v>927</v>
      </c>
      <c r="E90" s="120"/>
      <c r="F90" s="73"/>
      <c r="G90" s="114"/>
    </row>
    <row r="91" spans="1:7" ht="30" x14ac:dyDescent="0.25">
      <c r="A91" s="454"/>
      <c r="B91" s="109">
        <v>84</v>
      </c>
      <c r="C91" s="73" t="s">
        <v>928</v>
      </c>
      <c r="D91" s="158" t="s">
        <v>929</v>
      </c>
      <c r="E91" s="120"/>
      <c r="F91" s="73"/>
      <c r="G91" s="114"/>
    </row>
    <row r="92" spans="1:7" ht="30" x14ac:dyDescent="0.25">
      <c r="A92" s="454"/>
      <c r="B92" s="109">
        <v>85</v>
      </c>
      <c r="C92" s="73" t="s">
        <v>930</v>
      </c>
      <c r="D92" s="158" t="s">
        <v>931</v>
      </c>
      <c r="E92" s="120"/>
      <c r="F92" s="73"/>
      <c r="G92" s="114"/>
    </row>
    <row r="93" spans="1:7" ht="16.5" customHeight="1" x14ac:dyDescent="0.25">
      <c r="A93" s="454"/>
      <c r="B93" s="109">
        <v>86</v>
      </c>
      <c r="C93" s="73" t="s">
        <v>932</v>
      </c>
      <c r="D93" s="158" t="s">
        <v>933</v>
      </c>
      <c r="E93" s="120"/>
      <c r="F93" s="73"/>
      <c r="G93" s="114"/>
    </row>
    <row r="94" spans="1:7" x14ac:dyDescent="0.25">
      <c r="A94" s="454"/>
      <c r="B94" s="109">
        <v>87</v>
      </c>
      <c r="C94" s="73" t="s">
        <v>934</v>
      </c>
      <c r="D94" s="158" t="s">
        <v>935</v>
      </c>
      <c r="E94" s="120"/>
      <c r="F94" s="73"/>
      <c r="G94" s="114"/>
    </row>
    <row r="95" spans="1:7" x14ac:dyDescent="0.25">
      <c r="A95" s="454"/>
      <c r="B95" s="109">
        <v>88</v>
      </c>
      <c r="C95" s="73" t="s">
        <v>936</v>
      </c>
      <c r="D95" s="158" t="s">
        <v>937</v>
      </c>
      <c r="E95" s="120"/>
      <c r="F95" s="73"/>
      <c r="G95" s="114"/>
    </row>
    <row r="96" spans="1:7" ht="30" x14ac:dyDescent="0.25">
      <c r="A96" s="454"/>
      <c r="B96" s="109">
        <v>89</v>
      </c>
      <c r="C96" s="73" t="s">
        <v>938</v>
      </c>
      <c r="D96" s="158" t="s">
        <v>939</v>
      </c>
      <c r="E96" s="120"/>
      <c r="F96" s="73"/>
      <c r="G96" s="114"/>
    </row>
    <row r="97" spans="1:7" ht="30" x14ac:dyDescent="0.25">
      <c r="A97" s="454"/>
      <c r="B97" s="109">
        <v>90</v>
      </c>
      <c r="C97" s="73" t="s">
        <v>940</v>
      </c>
      <c r="D97" s="158" t="s">
        <v>941</v>
      </c>
      <c r="E97" s="120"/>
      <c r="F97" s="73"/>
      <c r="G97" s="114"/>
    </row>
    <row r="98" spans="1:7" x14ac:dyDescent="0.25">
      <c r="A98" s="454"/>
      <c r="B98" s="109">
        <v>91</v>
      </c>
      <c r="C98" s="73" t="s">
        <v>942</v>
      </c>
      <c r="D98" s="158" t="s">
        <v>943</v>
      </c>
      <c r="E98" s="120"/>
      <c r="F98" s="73"/>
      <c r="G98" s="114"/>
    </row>
    <row r="99" spans="1:7" x14ac:dyDescent="0.25">
      <c r="A99" s="454"/>
      <c r="B99" s="109">
        <v>92</v>
      </c>
      <c r="C99" s="73" t="s">
        <v>944</v>
      </c>
      <c r="D99" s="158" t="s">
        <v>945</v>
      </c>
      <c r="E99" s="120"/>
      <c r="F99" s="73"/>
      <c r="G99" s="114"/>
    </row>
    <row r="100" spans="1:7" x14ac:dyDescent="0.25">
      <c r="A100" s="454"/>
      <c r="B100" s="109">
        <v>93</v>
      </c>
      <c r="C100" s="73" t="s">
        <v>946</v>
      </c>
      <c r="D100" s="158" t="s">
        <v>947</v>
      </c>
      <c r="E100" s="120"/>
      <c r="F100" s="73"/>
      <c r="G100" s="114"/>
    </row>
    <row r="101" spans="1:7" x14ac:dyDescent="0.25">
      <c r="A101" s="454"/>
      <c r="B101" s="109">
        <v>94</v>
      </c>
      <c r="C101" s="73" t="s">
        <v>948</v>
      </c>
      <c r="D101" s="158" t="s">
        <v>949</v>
      </c>
      <c r="E101" s="120"/>
      <c r="F101" s="73"/>
      <c r="G101" s="114"/>
    </row>
    <row r="102" spans="1:7" x14ac:dyDescent="0.25">
      <c r="A102" s="454"/>
      <c r="B102" s="109">
        <v>95</v>
      </c>
      <c r="C102" s="73" t="s">
        <v>950</v>
      </c>
      <c r="D102" s="158" t="s">
        <v>951</v>
      </c>
      <c r="E102" s="120"/>
      <c r="F102" s="73"/>
      <c r="G102" s="114"/>
    </row>
    <row r="103" spans="1:7" ht="14.25" customHeight="1" x14ac:dyDescent="0.25">
      <c r="A103" s="454"/>
      <c r="B103" s="109">
        <v>96</v>
      </c>
      <c r="C103" s="73" t="s">
        <v>952</v>
      </c>
      <c r="D103" s="158" t="s">
        <v>754</v>
      </c>
      <c r="E103" s="120"/>
      <c r="F103" s="73"/>
      <c r="G103" s="114"/>
    </row>
    <row r="104" spans="1:7" x14ac:dyDescent="0.25">
      <c r="A104" s="454"/>
      <c r="B104" s="109">
        <v>97</v>
      </c>
      <c r="C104" s="73" t="s">
        <v>953</v>
      </c>
      <c r="D104" s="158" t="s">
        <v>758</v>
      </c>
      <c r="E104" s="120"/>
      <c r="F104" s="73"/>
      <c r="G104" s="114"/>
    </row>
    <row r="105" spans="1:7" x14ac:dyDescent="0.25">
      <c r="A105" s="454"/>
      <c r="B105" s="109">
        <v>98</v>
      </c>
      <c r="C105" s="73" t="s">
        <v>705</v>
      </c>
      <c r="D105" s="158" t="s">
        <v>706</v>
      </c>
      <c r="E105" s="120"/>
      <c r="F105" s="73"/>
      <c r="G105" s="114"/>
    </row>
    <row r="106" spans="1:7" x14ac:dyDescent="0.25">
      <c r="A106" s="454"/>
      <c r="B106" s="109">
        <v>99</v>
      </c>
      <c r="C106" s="73" t="s">
        <v>680</v>
      </c>
      <c r="D106" s="158" t="s">
        <v>681</v>
      </c>
      <c r="E106" s="120"/>
      <c r="F106" s="73"/>
      <c r="G106" s="114"/>
    </row>
    <row r="107" spans="1:7" x14ac:dyDescent="0.25">
      <c r="A107" s="454"/>
      <c r="B107" s="109">
        <v>100</v>
      </c>
      <c r="C107" s="73" t="s">
        <v>707</v>
      </c>
      <c r="D107" s="158" t="s">
        <v>708</v>
      </c>
      <c r="E107" s="120"/>
      <c r="F107" s="73"/>
      <c r="G107" s="114"/>
    </row>
    <row r="108" spans="1:7" x14ac:dyDescent="0.25">
      <c r="A108" s="454"/>
      <c r="B108" s="109">
        <v>101</v>
      </c>
      <c r="C108" s="73" t="s">
        <v>709</v>
      </c>
      <c r="D108" s="158" t="s">
        <v>710</v>
      </c>
      <c r="E108" s="120"/>
      <c r="F108" s="73"/>
      <c r="G108" s="114"/>
    </row>
    <row r="109" spans="1:7" x14ac:dyDescent="0.25">
      <c r="A109" s="454"/>
      <c r="B109" s="109">
        <v>102</v>
      </c>
      <c r="C109" s="73" t="s">
        <v>711</v>
      </c>
      <c r="D109" s="158" t="s">
        <v>712</v>
      </c>
      <c r="E109" s="120"/>
      <c r="F109" s="73"/>
      <c r="G109" s="114"/>
    </row>
    <row r="110" spans="1:7" x14ac:dyDescent="0.25">
      <c r="A110" s="454"/>
      <c r="B110" s="109">
        <v>103</v>
      </c>
      <c r="C110" s="73" t="s">
        <v>713</v>
      </c>
      <c r="D110" s="158" t="s">
        <v>714</v>
      </c>
      <c r="E110" s="120"/>
      <c r="F110" s="73"/>
      <c r="G110" s="114"/>
    </row>
    <row r="111" spans="1:7" ht="15.75" thickBot="1" x14ac:dyDescent="0.3">
      <c r="A111" s="455"/>
      <c r="B111" s="115">
        <v>104</v>
      </c>
      <c r="C111" s="116" t="s">
        <v>715</v>
      </c>
      <c r="D111" s="159" t="s">
        <v>716</v>
      </c>
      <c r="E111" s="121"/>
      <c r="F111" s="116"/>
      <c r="G111" s="117"/>
    </row>
    <row r="112" spans="1:7" ht="30" x14ac:dyDescent="0.25">
      <c r="A112" s="453" t="s">
        <v>964</v>
      </c>
      <c r="B112" s="111">
        <v>105</v>
      </c>
      <c r="C112" s="112" t="s">
        <v>954</v>
      </c>
      <c r="D112" s="157" t="s">
        <v>955</v>
      </c>
      <c r="E112" s="119"/>
      <c r="F112" s="112"/>
      <c r="G112" s="113"/>
    </row>
    <row r="113" spans="1:7" ht="30" x14ac:dyDescent="0.25">
      <c r="A113" s="454"/>
      <c r="B113" s="109">
        <v>106</v>
      </c>
      <c r="C113" s="73" t="s">
        <v>956</v>
      </c>
      <c r="D113" s="158" t="s">
        <v>957</v>
      </c>
      <c r="E113" s="120"/>
      <c r="F113" s="73"/>
      <c r="G113" s="114"/>
    </row>
    <row r="114" spans="1:7" x14ac:dyDescent="0.25">
      <c r="A114" s="454"/>
      <c r="B114" s="109">
        <v>107</v>
      </c>
      <c r="C114" s="73" t="s">
        <v>958</v>
      </c>
      <c r="D114" s="158" t="s">
        <v>959</v>
      </c>
      <c r="E114" s="120"/>
      <c r="F114" s="73"/>
      <c r="G114" s="114"/>
    </row>
    <row r="115" spans="1:7" ht="30.75" thickBot="1" x14ac:dyDescent="0.3">
      <c r="A115" s="455"/>
      <c r="B115" s="115">
        <v>108</v>
      </c>
      <c r="C115" s="116" t="s">
        <v>759</v>
      </c>
      <c r="D115" s="159" t="s">
        <v>760</v>
      </c>
      <c r="E115" s="121"/>
      <c r="F115" s="116"/>
      <c r="G115" s="117"/>
    </row>
    <row r="116" spans="1:7" x14ac:dyDescent="0.25">
      <c r="A116" s="453" t="s">
        <v>969</v>
      </c>
      <c r="B116" s="111">
        <v>109</v>
      </c>
      <c r="C116" s="112" t="s">
        <v>960</v>
      </c>
      <c r="D116" s="157" t="s">
        <v>772</v>
      </c>
      <c r="E116" s="119"/>
      <c r="F116" s="112"/>
      <c r="G116" s="113"/>
    </row>
    <row r="117" spans="1:7" x14ac:dyDescent="0.25">
      <c r="A117" s="454"/>
      <c r="B117" s="109">
        <v>110</v>
      </c>
      <c r="C117" s="73" t="s">
        <v>773</v>
      </c>
      <c r="D117" s="158" t="s">
        <v>774</v>
      </c>
      <c r="E117" s="120"/>
      <c r="F117" s="73"/>
      <c r="G117" s="114"/>
    </row>
    <row r="118" spans="1:7" x14ac:dyDescent="0.25">
      <c r="A118" s="454"/>
      <c r="B118" s="279">
        <v>111</v>
      </c>
      <c r="C118" s="131" t="s">
        <v>961</v>
      </c>
      <c r="D118" s="280" t="s">
        <v>962</v>
      </c>
      <c r="E118" s="129"/>
      <c r="F118" s="131"/>
      <c r="G118" s="132"/>
    </row>
    <row r="119" spans="1:7" x14ac:dyDescent="0.25">
      <c r="A119" s="451" t="s">
        <v>1079</v>
      </c>
      <c r="B119" s="451"/>
      <c r="C119" s="451"/>
      <c r="D119" s="451"/>
      <c r="E119" s="287"/>
      <c r="F119" s="287"/>
      <c r="G119" s="287"/>
    </row>
    <row r="120" spans="1:7" x14ac:dyDescent="0.25">
      <c r="A120" s="288"/>
      <c r="B120" s="289"/>
      <c r="C120" s="287"/>
      <c r="D120" s="290"/>
      <c r="E120" s="287" t="s">
        <v>1080</v>
      </c>
      <c r="F120" s="287"/>
      <c r="G120" s="287" t="s">
        <v>1081</v>
      </c>
    </row>
    <row r="121" spans="1:7" x14ac:dyDescent="0.25">
      <c r="A121" s="125"/>
      <c r="B121" s="124"/>
      <c r="C121" s="50"/>
      <c r="D121" s="163"/>
      <c r="E121" s="50"/>
      <c r="F121" s="50"/>
      <c r="G121" s="50"/>
    </row>
    <row r="122" spans="1:7" x14ac:dyDescent="0.25">
      <c r="A122" s="452" t="s">
        <v>1085</v>
      </c>
      <c r="B122" s="452"/>
      <c r="C122" s="452"/>
      <c r="D122" s="452"/>
    </row>
    <row r="123" spans="1:7" ht="15.75" thickBot="1" x14ac:dyDescent="0.3"/>
    <row r="124" spans="1:7" ht="26.25" thickBot="1" x14ac:dyDescent="0.3">
      <c r="A124" s="281" t="s">
        <v>573</v>
      </c>
      <c r="B124" s="282" t="s">
        <v>965</v>
      </c>
      <c r="C124" s="282" t="s">
        <v>574</v>
      </c>
      <c r="D124" s="283" t="s">
        <v>1076</v>
      </c>
      <c r="E124" s="284" t="s">
        <v>1077</v>
      </c>
      <c r="F124" s="285" t="s">
        <v>386</v>
      </c>
      <c r="G124" s="286" t="s">
        <v>1078</v>
      </c>
    </row>
    <row r="125" spans="1:7" x14ac:dyDescent="0.25">
      <c r="A125" s="448" t="s">
        <v>575</v>
      </c>
      <c r="B125" s="111">
        <v>1</v>
      </c>
      <c r="C125" s="112" t="s">
        <v>576</v>
      </c>
      <c r="D125" s="127" t="s">
        <v>577</v>
      </c>
      <c r="E125" s="119"/>
      <c r="F125" s="112"/>
      <c r="G125" s="113"/>
    </row>
    <row r="126" spans="1:7" x14ac:dyDescent="0.25">
      <c r="A126" s="449"/>
      <c r="B126" s="109">
        <v>2</v>
      </c>
      <c r="C126" s="73" t="s">
        <v>578</v>
      </c>
      <c r="D126" s="126" t="s">
        <v>579</v>
      </c>
      <c r="E126" s="120"/>
      <c r="F126" s="73"/>
      <c r="G126" s="114"/>
    </row>
    <row r="127" spans="1:7" x14ac:dyDescent="0.25">
      <c r="A127" s="449"/>
      <c r="B127" s="109">
        <v>3</v>
      </c>
      <c r="C127" s="73" t="s">
        <v>580</v>
      </c>
      <c r="D127" s="126" t="s">
        <v>581</v>
      </c>
      <c r="E127" s="120"/>
      <c r="F127" s="73"/>
      <c r="G127" s="114"/>
    </row>
    <row r="128" spans="1:7" x14ac:dyDescent="0.25">
      <c r="A128" s="449"/>
      <c r="B128" s="109">
        <v>4</v>
      </c>
      <c r="C128" s="73" t="s">
        <v>582</v>
      </c>
      <c r="D128" s="126" t="s">
        <v>583</v>
      </c>
      <c r="E128" s="120"/>
      <c r="F128" s="73"/>
      <c r="G128" s="114"/>
    </row>
    <row r="129" spans="1:7" ht="15.75" thickBot="1" x14ac:dyDescent="0.3">
      <c r="A129" s="450"/>
      <c r="B129" s="115">
        <v>5</v>
      </c>
      <c r="C129" s="116" t="s">
        <v>584</v>
      </c>
      <c r="D129" s="151" t="s">
        <v>585</v>
      </c>
      <c r="E129" s="121"/>
      <c r="F129" s="116"/>
      <c r="G129" s="117"/>
    </row>
    <row r="130" spans="1:7" x14ac:dyDescent="0.25">
      <c r="A130" s="448" t="s">
        <v>966</v>
      </c>
      <c r="B130" s="111">
        <v>6</v>
      </c>
      <c r="C130" s="112" t="s">
        <v>586</v>
      </c>
      <c r="D130" s="127" t="s">
        <v>587</v>
      </c>
      <c r="E130" s="119"/>
      <c r="F130" s="112"/>
      <c r="G130" s="113"/>
    </row>
    <row r="131" spans="1:7" x14ac:dyDescent="0.25">
      <c r="A131" s="449"/>
      <c r="B131" s="109">
        <v>7</v>
      </c>
      <c r="C131" s="73" t="s">
        <v>588</v>
      </c>
      <c r="D131" s="126" t="s">
        <v>589</v>
      </c>
      <c r="E131" s="120"/>
      <c r="F131" s="73"/>
      <c r="G131" s="114"/>
    </row>
    <row r="132" spans="1:7" x14ac:dyDescent="0.25">
      <c r="A132" s="449"/>
      <c r="B132" s="109">
        <v>8</v>
      </c>
      <c r="C132" s="73" t="s">
        <v>590</v>
      </c>
      <c r="D132" s="126" t="s">
        <v>591</v>
      </c>
      <c r="E132" s="120"/>
      <c r="F132" s="73"/>
      <c r="G132" s="114"/>
    </row>
    <row r="133" spans="1:7" x14ac:dyDescent="0.25">
      <c r="A133" s="449"/>
      <c r="B133" s="109">
        <v>9</v>
      </c>
      <c r="C133" s="73" t="s">
        <v>592</v>
      </c>
      <c r="D133" s="126" t="s">
        <v>593</v>
      </c>
      <c r="E133" s="120"/>
      <c r="F133" s="73"/>
      <c r="G133" s="114"/>
    </row>
    <row r="134" spans="1:7" ht="30" x14ac:dyDescent="0.25">
      <c r="A134" s="449"/>
      <c r="B134" s="109">
        <v>10</v>
      </c>
      <c r="C134" s="73" t="s">
        <v>594</v>
      </c>
      <c r="D134" s="126" t="s">
        <v>595</v>
      </c>
      <c r="E134" s="120"/>
      <c r="F134" s="73"/>
      <c r="G134" s="114"/>
    </row>
    <row r="135" spans="1:7" ht="30" x14ac:dyDescent="0.25">
      <c r="A135" s="449"/>
      <c r="B135" s="109">
        <v>11</v>
      </c>
      <c r="C135" s="73" t="s">
        <v>596</v>
      </c>
      <c r="D135" s="126" t="s">
        <v>597</v>
      </c>
      <c r="E135" s="120"/>
      <c r="F135" s="73"/>
      <c r="G135" s="114"/>
    </row>
    <row r="136" spans="1:7" ht="30" x14ac:dyDescent="0.25">
      <c r="A136" s="449"/>
      <c r="B136" s="109">
        <v>12</v>
      </c>
      <c r="C136" s="73" t="s">
        <v>598</v>
      </c>
      <c r="D136" s="126" t="s">
        <v>599</v>
      </c>
      <c r="E136" s="120"/>
      <c r="F136" s="73"/>
      <c r="G136" s="114"/>
    </row>
    <row r="137" spans="1:7" x14ac:dyDescent="0.25">
      <c r="A137" s="449"/>
      <c r="B137" s="109">
        <v>13</v>
      </c>
      <c r="C137" s="73" t="s">
        <v>600</v>
      </c>
      <c r="D137" s="126" t="s">
        <v>601</v>
      </c>
      <c r="E137" s="120"/>
      <c r="F137" s="73"/>
      <c r="G137" s="114"/>
    </row>
    <row r="138" spans="1:7" ht="30" x14ac:dyDescent="0.25">
      <c r="A138" s="449"/>
      <c r="B138" s="109">
        <v>14</v>
      </c>
      <c r="C138" s="73" t="s">
        <v>602</v>
      </c>
      <c r="D138" s="126" t="s">
        <v>603</v>
      </c>
      <c r="E138" s="120"/>
      <c r="F138" s="73"/>
      <c r="G138" s="114"/>
    </row>
    <row r="139" spans="1:7" x14ac:dyDescent="0.25">
      <c r="A139" s="449"/>
      <c r="B139" s="109">
        <v>15</v>
      </c>
      <c r="C139" s="73" t="s">
        <v>604</v>
      </c>
      <c r="D139" s="126" t="s">
        <v>605</v>
      </c>
      <c r="E139" s="120"/>
      <c r="F139" s="73"/>
      <c r="G139" s="114"/>
    </row>
    <row r="140" spans="1:7" ht="15.75" thickBot="1" x14ac:dyDescent="0.3">
      <c r="A140" s="450"/>
      <c r="B140" s="115">
        <v>16</v>
      </c>
      <c r="C140" s="116" t="s">
        <v>606</v>
      </c>
      <c r="D140" s="151" t="s">
        <v>607</v>
      </c>
      <c r="E140" s="121"/>
      <c r="F140" s="116"/>
      <c r="G140" s="117"/>
    </row>
    <row r="141" spans="1:7" x14ac:dyDescent="0.25">
      <c r="A141" s="448" t="s">
        <v>608</v>
      </c>
      <c r="B141" s="111">
        <v>17</v>
      </c>
      <c r="C141" s="112" t="s">
        <v>609</v>
      </c>
      <c r="D141" s="127" t="s">
        <v>610</v>
      </c>
      <c r="E141" s="119"/>
      <c r="F141" s="112"/>
      <c r="G141" s="113"/>
    </row>
    <row r="142" spans="1:7" x14ac:dyDescent="0.25">
      <c r="A142" s="449"/>
      <c r="B142" s="109">
        <v>18</v>
      </c>
      <c r="C142" s="73" t="s">
        <v>611</v>
      </c>
      <c r="D142" s="126" t="s">
        <v>612</v>
      </c>
      <c r="E142" s="120"/>
      <c r="F142" s="73"/>
      <c r="G142" s="114"/>
    </row>
    <row r="143" spans="1:7" x14ac:dyDescent="0.25">
      <c r="A143" s="449"/>
      <c r="B143" s="109">
        <v>19</v>
      </c>
      <c r="C143" s="73" t="s">
        <v>613</v>
      </c>
      <c r="D143" s="126" t="s">
        <v>614</v>
      </c>
      <c r="E143" s="120"/>
      <c r="F143" s="73"/>
      <c r="G143" s="114"/>
    </row>
    <row r="144" spans="1:7" x14ac:dyDescent="0.25">
      <c r="A144" s="449"/>
      <c r="B144" s="109">
        <v>20</v>
      </c>
      <c r="C144" s="73" t="s">
        <v>615</v>
      </c>
      <c r="D144" s="126" t="s">
        <v>616</v>
      </c>
      <c r="E144" s="120"/>
      <c r="F144" s="73"/>
      <c r="G144" s="114"/>
    </row>
    <row r="145" spans="1:7" x14ac:dyDescent="0.25">
      <c r="A145" s="449"/>
      <c r="B145" s="109">
        <v>21</v>
      </c>
      <c r="C145" s="73" t="s">
        <v>617</v>
      </c>
      <c r="D145" s="126" t="s">
        <v>618</v>
      </c>
      <c r="E145" s="120"/>
      <c r="F145" s="73"/>
      <c r="G145" s="114"/>
    </row>
    <row r="146" spans="1:7" x14ac:dyDescent="0.25">
      <c r="A146" s="449"/>
      <c r="B146" s="109">
        <v>22</v>
      </c>
      <c r="C146" s="73" t="s">
        <v>619</v>
      </c>
      <c r="D146" s="126" t="s">
        <v>620</v>
      </c>
      <c r="E146" s="120"/>
      <c r="F146" s="73"/>
      <c r="G146" s="114"/>
    </row>
    <row r="147" spans="1:7" x14ac:dyDescent="0.25">
      <c r="A147" s="449"/>
      <c r="B147" s="109">
        <v>23</v>
      </c>
      <c r="C147" s="73" t="s">
        <v>621</v>
      </c>
      <c r="D147" s="126" t="s">
        <v>622</v>
      </c>
      <c r="E147" s="120"/>
      <c r="F147" s="73"/>
      <c r="G147" s="114"/>
    </row>
    <row r="148" spans="1:7" x14ac:dyDescent="0.25">
      <c r="A148" s="449"/>
      <c r="B148" s="109">
        <v>24</v>
      </c>
      <c r="C148" s="73" t="s">
        <v>623</v>
      </c>
      <c r="D148" s="126" t="s">
        <v>624</v>
      </c>
      <c r="E148" s="120"/>
      <c r="F148" s="73"/>
      <c r="G148" s="114"/>
    </row>
    <row r="149" spans="1:7" x14ac:dyDescent="0.25">
      <c r="A149" s="449"/>
      <c r="B149" s="109">
        <v>25</v>
      </c>
      <c r="C149" s="73" t="s">
        <v>625</v>
      </c>
      <c r="D149" s="126" t="s">
        <v>620</v>
      </c>
      <c r="E149" s="120"/>
      <c r="F149" s="73"/>
      <c r="G149" s="114"/>
    </row>
    <row r="150" spans="1:7" x14ac:dyDescent="0.25">
      <c r="A150" s="449"/>
      <c r="B150" s="109">
        <v>26</v>
      </c>
      <c r="C150" s="73" t="s">
        <v>626</v>
      </c>
      <c r="D150" s="126" t="s">
        <v>627</v>
      </c>
      <c r="E150" s="120"/>
      <c r="F150" s="73"/>
      <c r="G150" s="114"/>
    </row>
    <row r="151" spans="1:7" ht="15.75" thickBot="1" x14ac:dyDescent="0.3">
      <c r="A151" s="450"/>
      <c r="B151" s="115">
        <v>27</v>
      </c>
      <c r="C151" s="116" t="s">
        <v>628</v>
      </c>
      <c r="D151" s="151" t="s">
        <v>629</v>
      </c>
      <c r="E151" s="121"/>
      <c r="F151" s="116"/>
      <c r="G151" s="117"/>
    </row>
    <row r="152" spans="1:7" x14ac:dyDescent="0.25">
      <c r="A152" s="448" t="s">
        <v>630</v>
      </c>
      <c r="B152" s="111">
        <v>28</v>
      </c>
      <c r="C152" s="112" t="s">
        <v>631</v>
      </c>
      <c r="D152" s="127" t="s">
        <v>632</v>
      </c>
      <c r="E152" s="119"/>
      <c r="F152" s="112"/>
      <c r="G152" s="113"/>
    </row>
    <row r="153" spans="1:7" x14ac:dyDescent="0.25">
      <c r="A153" s="449"/>
      <c r="B153" s="109">
        <v>29</v>
      </c>
      <c r="C153" s="73" t="s">
        <v>633</v>
      </c>
      <c r="D153" s="126" t="s">
        <v>634</v>
      </c>
      <c r="E153" s="120"/>
      <c r="F153" s="73"/>
      <c r="G153" s="114"/>
    </row>
    <row r="154" spans="1:7" x14ac:dyDescent="0.25">
      <c r="A154" s="449"/>
      <c r="B154" s="109">
        <v>30</v>
      </c>
      <c r="C154" s="73" t="s">
        <v>635</v>
      </c>
      <c r="D154" s="126" t="s">
        <v>636</v>
      </c>
      <c r="E154" s="120"/>
      <c r="F154" s="73"/>
      <c r="G154" s="114"/>
    </row>
    <row r="155" spans="1:7" ht="15.75" thickBot="1" x14ac:dyDescent="0.3">
      <c r="A155" s="450"/>
      <c r="B155" s="115">
        <v>31</v>
      </c>
      <c r="C155" s="116" t="s">
        <v>637</v>
      </c>
      <c r="D155" s="151" t="s">
        <v>638</v>
      </c>
      <c r="E155" s="121"/>
      <c r="F155" s="116"/>
      <c r="G155" s="117"/>
    </row>
    <row r="156" spans="1:7" ht="30" x14ac:dyDescent="0.25">
      <c r="A156" s="448" t="s">
        <v>639</v>
      </c>
      <c r="B156" s="111">
        <v>32</v>
      </c>
      <c r="C156" s="112" t="s">
        <v>640</v>
      </c>
      <c r="D156" s="127" t="s">
        <v>641</v>
      </c>
      <c r="E156" s="119"/>
      <c r="F156" s="112"/>
      <c r="G156" s="113"/>
    </row>
    <row r="157" spans="1:7" x14ac:dyDescent="0.25">
      <c r="A157" s="449"/>
      <c r="B157" s="109">
        <v>33</v>
      </c>
      <c r="C157" s="73" t="s">
        <v>642</v>
      </c>
      <c r="D157" s="126" t="s">
        <v>643</v>
      </c>
      <c r="E157" s="120"/>
      <c r="F157" s="73"/>
      <c r="G157" s="114"/>
    </row>
    <row r="158" spans="1:7" x14ac:dyDescent="0.25">
      <c r="A158" s="449"/>
      <c r="B158" s="109">
        <v>34</v>
      </c>
      <c r="C158" s="73" t="s">
        <v>644</v>
      </c>
      <c r="D158" s="126" t="s">
        <v>645</v>
      </c>
      <c r="E158" s="120"/>
      <c r="F158" s="73"/>
      <c r="G158" s="114"/>
    </row>
    <row r="159" spans="1:7" x14ac:dyDescent="0.25">
      <c r="A159" s="449"/>
      <c r="B159" s="109">
        <v>35</v>
      </c>
      <c r="C159" s="73" t="s">
        <v>646</v>
      </c>
      <c r="D159" s="126" t="s">
        <v>647</v>
      </c>
      <c r="E159" s="120"/>
      <c r="F159" s="73"/>
      <c r="G159" s="114"/>
    </row>
    <row r="160" spans="1:7" x14ac:dyDescent="0.25">
      <c r="A160" s="449"/>
      <c r="B160" s="109">
        <v>36</v>
      </c>
      <c r="C160" s="73" t="s">
        <v>648</v>
      </c>
      <c r="D160" s="126" t="s">
        <v>649</v>
      </c>
      <c r="E160" s="120"/>
      <c r="F160" s="73"/>
      <c r="G160" s="114"/>
    </row>
    <row r="161" spans="1:7" x14ac:dyDescent="0.25">
      <c r="A161" s="449"/>
      <c r="B161" s="109">
        <v>37</v>
      </c>
      <c r="C161" s="73" t="s">
        <v>650</v>
      </c>
      <c r="D161" s="126" t="s">
        <v>651</v>
      </c>
      <c r="E161" s="120"/>
      <c r="F161" s="73"/>
      <c r="G161" s="114"/>
    </row>
    <row r="162" spans="1:7" ht="15.75" thickBot="1" x14ac:dyDescent="0.3">
      <c r="A162" s="450"/>
      <c r="B162" s="115">
        <v>38</v>
      </c>
      <c r="C162" s="116" t="s">
        <v>652</v>
      </c>
      <c r="D162" s="151" t="s">
        <v>653</v>
      </c>
      <c r="E162" s="121"/>
      <c r="F162" s="116"/>
      <c r="G162" s="117"/>
    </row>
    <row r="163" spans="1:7" ht="30" x14ac:dyDescent="0.25">
      <c r="A163" s="448" t="s">
        <v>654</v>
      </c>
      <c r="B163" s="111">
        <v>39</v>
      </c>
      <c r="C163" s="112" t="s">
        <v>655</v>
      </c>
      <c r="D163" s="127" t="s">
        <v>656</v>
      </c>
      <c r="E163" s="119"/>
      <c r="F163" s="112"/>
      <c r="G163" s="113"/>
    </row>
    <row r="164" spans="1:7" x14ac:dyDescent="0.25">
      <c r="A164" s="449"/>
      <c r="B164" s="109">
        <v>40</v>
      </c>
      <c r="C164" s="73" t="s">
        <v>657</v>
      </c>
      <c r="D164" s="126" t="s">
        <v>658</v>
      </c>
      <c r="E164" s="120"/>
      <c r="F164" s="73"/>
      <c r="G164" s="114"/>
    </row>
    <row r="165" spans="1:7" x14ac:dyDescent="0.25">
      <c r="A165" s="449"/>
      <c r="B165" s="109">
        <v>41</v>
      </c>
      <c r="C165" s="73" t="s">
        <v>659</v>
      </c>
      <c r="D165" s="126" t="s">
        <v>660</v>
      </c>
      <c r="E165" s="120"/>
      <c r="F165" s="73"/>
      <c r="G165" s="114"/>
    </row>
    <row r="166" spans="1:7" x14ac:dyDescent="0.25">
      <c r="A166" s="449"/>
      <c r="B166" s="109">
        <v>42</v>
      </c>
      <c r="C166" s="73" t="s">
        <v>661</v>
      </c>
      <c r="D166" s="126" t="s">
        <v>662</v>
      </c>
      <c r="E166" s="120"/>
      <c r="F166" s="73"/>
      <c r="G166" s="114"/>
    </row>
    <row r="167" spans="1:7" x14ac:dyDescent="0.25">
      <c r="A167" s="449"/>
      <c r="B167" s="109">
        <v>43</v>
      </c>
      <c r="C167" s="73" t="s">
        <v>663</v>
      </c>
      <c r="D167" s="126" t="s">
        <v>664</v>
      </c>
      <c r="E167" s="120"/>
      <c r="F167" s="73"/>
      <c r="G167" s="114"/>
    </row>
    <row r="168" spans="1:7" x14ac:dyDescent="0.25">
      <c r="A168" s="449"/>
      <c r="B168" s="109">
        <v>44</v>
      </c>
      <c r="C168" s="73" t="s">
        <v>665</v>
      </c>
      <c r="D168" s="126" t="s">
        <v>666</v>
      </c>
      <c r="E168" s="120"/>
      <c r="F168" s="73"/>
      <c r="G168" s="114"/>
    </row>
    <row r="169" spans="1:7" x14ac:dyDescent="0.25">
      <c r="A169" s="449"/>
      <c r="B169" s="109">
        <v>45</v>
      </c>
      <c r="C169" s="73" t="s">
        <v>667</v>
      </c>
      <c r="D169" s="126" t="s">
        <v>668</v>
      </c>
      <c r="E169" s="120"/>
      <c r="F169" s="73"/>
      <c r="G169" s="114"/>
    </row>
    <row r="170" spans="1:7" x14ac:dyDescent="0.25">
      <c r="A170" s="449"/>
      <c r="B170" s="109">
        <v>46</v>
      </c>
      <c r="C170" s="73" t="s">
        <v>669</v>
      </c>
      <c r="D170" s="126" t="s">
        <v>670</v>
      </c>
      <c r="E170" s="120"/>
      <c r="F170" s="73"/>
      <c r="G170" s="114"/>
    </row>
    <row r="171" spans="1:7" x14ac:dyDescent="0.25">
      <c r="A171" s="449"/>
      <c r="B171" s="109">
        <v>47</v>
      </c>
      <c r="C171" s="73" t="s">
        <v>671</v>
      </c>
      <c r="D171" s="126" t="s">
        <v>672</v>
      </c>
      <c r="E171" s="120"/>
      <c r="F171" s="73"/>
      <c r="G171" s="114"/>
    </row>
    <row r="172" spans="1:7" x14ac:dyDescent="0.25">
      <c r="A172" s="449"/>
      <c r="B172" s="109">
        <v>48</v>
      </c>
      <c r="C172" s="73" t="s">
        <v>673</v>
      </c>
      <c r="D172" s="126" t="s">
        <v>674</v>
      </c>
      <c r="E172" s="120"/>
      <c r="F172" s="73"/>
      <c r="G172" s="114"/>
    </row>
    <row r="173" spans="1:7" ht="15.75" thickBot="1" x14ac:dyDescent="0.3">
      <c r="A173" s="450"/>
      <c r="B173" s="115">
        <v>49</v>
      </c>
      <c r="C173" s="116" t="s">
        <v>675</v>
      </c>
      <c r="D173" s="151" t="s">
        <v>676</v>
      </c>
      <c r="E173" s="121"/>
      <c r="F173" s="116"/>
      <c r="G173" s="117"/>
    </row>
    <row r="174" spans="1:7" x14ac:dyDescent="0.25">
      <c r="A174" s="448" t="s">
        <v>677</v>
      </c>
      <c r="B174" s="111">
        <v>50</v>
      </c>
      <c r="C174" s="112" t="s">
        <v>678</v>
      </c>
      <c r="D174" s="127" t="s">
        <v>679</v>
      </c>
      <c r="E174" s="119"/>
      <c r="F174" s="112"/>
      <c r="G174" s="113"/>
    </row>
    <row r="175" spans="1:7" x14ac:dyDescent="0.25">
      <c r="A175" s="449"/>
      <c r="B175" s="109">
        <v>51</v>
      </c>
      <c r="C175" s="73" t="s">
        <v>680</v>
      </c>
      <c r="D175" s="126" t="s">
        <v>681</v>
      </c>
      <c r="E175" s="120"/>
      <c r="F175" s="73"/>
      <c r="G175" s="114"/>
    </row>
    <row r="176" spans="1:7" x14ac:dyDescent="0.25">
      <c r="A176" s="449"/>
      <c r="B176" s="109">
        <v>52</v>
      </c>
      <c r="C176" s="73" t="s">
        <v>682</v>
      </c>
      <c r="D176" s="126" t="s">
        <v>683</v>
      </c>
      <c r="E176" s="120"/>
      <c r="F176" s="73"/>
      <c r="G176" s="114"/>
    </row>
    <row r="177" spans="1:7" x14ac:dyDescent="0.25">
      <c r="A177" s="449"/>
      <c r="B177" s="109">
        <v>53</v>
      </c>
      <c r="C177" s="73" t="s">
        <v>684</v>
      </c>
      <c r="D177" s="126" t="s">
        <v>685</v>
      </c>
      <c r="E177" s="120"/>
      <c r="F177" s="73"/>
      <c r="G177" s="114"/>
    </row>
    <row r="178" spans="1:7" x14ac:dyDescent="0.25">
      <c r="A178" s="449"/>
      <c r="B178" s="109">
        <v>54</v>
      </c>
      <c r="C178" s="73" t="s">
        <v>686</v>
      </c>
      <c r="D178" s="126" t="s">
        <v>687</v>
      </c>
      <c r="E178" s="120"/>
      <c r="F178" s="73"/>
      <c r="G178" s="114"/>
    </row>
    <row r="179" spans="1:7" x14ac:dyDescent="0.25">
      <c r="A179" s="449"/>
      <c r="B179" s="109">
        <v>55</v>
      </c>
      <c r="C179" s="73" t="s">
        <v>688</v>
      </c>
      <c r="D179" s="126" t="s">
        <v>685</v>
      </c>
      <c r="E179" s="120"/>
      <c r="F179" s="73"/>
      <c r="G179" s="114"/>
    </row>
    <row r="180" spans="1:7" x14ac:dyDescent="0.25">
      <c r="A180" s="449"/>
      <c r="B180" s="109">
        <v>56</v>
      </c>
      <c r="C180" s="73" t="s">
        <v>689</v>
      </c>
      <c r="D180" s="126" t="s">
        <v>690</v>
      </c>
      <c r="E180" s="120"/>
      <c r="F180" s="73"/>
      <c r="G180" s="114"/>
    </row>
    <row r="181" spans="1:7" x14ac:dyDescent="0.25">
      <c r="A181" s="449"/>
      <c r="B181" s="109">
        <v>57</v>
      </c>
      <c r="C181" s="73" t="s">
        <v>691</v>
      </c>
      <c r="D181" s="126" t="s">
        <v>692</v>
      </c>
      <c r="E181" s="120"/>
      <c r="F181" s="73"/>
      <c r="G181" s="114"/>
    </row>
    <row r="182" spans="1:7" x14ac:dyDescent="0.25">
      <c r="A182" s="449"/>
      <c r="B182" s="109">
        <v>58</v>
      </c>
      <c r="C182" s="73" t="s">
        <v>693</v>
      </c>
      <c r="D182" s="126" t="s">
        <v>694</v>
      </c>
      <c r="E182" s="120"/>
      <c r="F182" s="73"/>
      <c r="G182" s="114"/>
    </row>
    <row r="183" spans="1:7" x14ac:dyDescent="0.25">
      <c r="A183" s="449"/>
      <c r="B183" s="109">
        <v>59</v>
      </c>
      <c r="C183" s="73" t="s">
        <v>695</v>
      </c>
      <c r="D183" s="126" t="s">
        <v>696</v>
      </c>
      <c r="E183" s="120"/>
      <c r="F183" s="73"/>
      <c r="G183" s="114"/>
    </row>
    <row r="184" spans="1:7" x14ac:dyDescent="0.25">
      <c r="A184" s="449"/>
      <c r="B184" s="109">
        <v>60</v>
      </c>
      <c r="C184" s="73" t="s">
        <v>697</v>
      </c>
      <c r="D184" s="126" t="s">
        <v>698</v>
      </c>
      <c r="E184" s="120"/>
      <c r="F184" s="73"/>
      <c r="G184" s="114"/>
    </row>
    <row r="185" spans="1:7" x14ac:dyDescent="0.25">
      <c r="A185" s="449"/>
      <c r="B185" s="109">
        <v>61</v>
      </c>
      <c r="C185" s="73" t="s">
        <v>699</v>
      </c>
      <c r="D185" s="126" t="s">
        <v>700</v>
      </c>
      <c r="E185" s="120"/>
      <c r="F185" s="73"/>
      <c r="G185" s="114"/>
    </row>
    <row r="186" spans="1:7" x14ac:dyDescent="0.25">
      <c r="A186" s="449"/>
      <c r="B186" s="109">
        <v>62</v>
      </c>
      <c r="C186" s="73" t="s">
        <v>701</v>
      </c>
      <c r="D186" s="126" t="s">
        <v>702</v>
      </c>
      <c r="E186" s="120"/>
      <c r="F186" s="73"/>
      <c r="G186" s="114"/>
    </row>
    <row r="187" spans="1:7" ht="30.75" thickBot="1" x14ac:dyDescent="0.3">
      <c r="A187" s="450"/>
      <c r="B187" s="115">
        <v>63</v>
      </c>
      <c r="C187" s="116" t="s">
        <v>703</v>
      </c>
      <c r="D187" s="151" t="s">
        <v>704</v>
      </c>
      <c r="E187" s="121"/>
      <c r="F187" s="116"/>
      <c r="G187" s="117"/>
    </row>
    <row r="188" spans="1:7" x14ac:dyDescent="0.25">
      <c r="A188" s="448" t="s">
        <v>967</v>
      </c>
      <c r="B188" s="111">
        <v>64</v>
      </c>
      <c r="C188" s="112" t="s">
        <v>705</v>
      </c>
      <c r="D188" s="127" t="s">
        <v>706</v>
      </c>
      <c r="E188" s="119"/>
      <c r="F188" s="112"/>
      <c r="G188" s="113"/>
    </row>
    <row r="189" spans="1:7" x14ac:dyDescent="0.25">
      <c r="A189" s="449"/>
      <c r="B189" s="109">
        <v>65</v>
      </c>
      <c r="C189" s="73" t="s">
        <v>707</v>
      </c>
      <c r="D189" s="126" t="s">
        <v>708</v>
      </c>
      <c r="E189" s="120"/>
      <c r="F189" s="73"/>
      <c r="G189" s="114"/>
    </row>
    <row r="190" spans="1:7" x14ac:dyDescent="0.25">
      <c r="A190" s="449"/>
      <c r="B190" s="109">
        <v>66</v>
      </c>
      <c r="C190" s="73" t="s">
        <v>709</v>
      </c>
      <c r="D190" s="126" t="s">
        <v>710</v>
      </c>
      <c r="E190" s="120"/>
      <c r="F190" s="73"/>
      <c r="G190" s="114"/>
    </row>
    <row r="191" spans="1:7" x14ac:dyDescent="0.25">
      <c r="A191" s="449"/>
      <c r="B191" s="109">
        <v>67</v>
      </c>
      <c r="C191" s="73" t="s">
        <v>711</v>
      </c>
      <c r="D191" s="126" t="s">
        <v>712</v>
      </c>
      <c r="E191" s="120"/>
      <c r="F191" s="73"/>
      <c r="G191" s="114"/>
    </row>
    <row r="192" spans="1:7" x14ac:dyDescent="0.25">
      <c r="A192" s="449"/>
      <c r="B192" s="109">
        <v>68</v>
      </c>
      <c r="C192" s="73" t="s">
        <v>713</v>
      </c>
      <c r="D192" s="126" t="s">
        <v>714</v>
      </c>
      <c r="E192" s="120"/>
      <c r="F192" s="73"/>
      <c r="G192" s="114"/>
    </row>
    <row r="193" spans="1:7" x14ac:dyDescent="0.25">
      <c r="A193" s="449"/>
      <c r="B193" s="109">
        <v>69</v>
      </c>
      <c r="C193" s="73" t="s">
        <v>715</v>
      </c>
      <c r="D193" s="126" t="s">
        <v>716</v>
      </c>
      <c r="E193" s="120"/>
      <c r="F193" s="73"/>
      <c r="G193" s="114"/>
    </row>
    <row r="194" spans="1:7" x14ac:dyDescent="0.25">
      <c r="A194" s="449"/>
      <c r="B194" s="109">
        <v>70</v>
      </c>
      <c r="C194" s="73" t="s">
        <v>717</v>
      </c>
      <c r="D194" s="126" t="s">
        <v>718</v>
      </c>
      <c r="E194" s="120"/>
      <c r="F194" s="73"/>
      <c r="G194" s="114"/>
    </row>
    <row r="195" spans="1:7" x14ac:dyDescent="0.25">
      <c r="A195" s="449"/>
      <c r="B195" s="109">
        <v>71</v>
      </c>
      <c r="C195" s="73" t="s">
        <v>719</v>
      </c>
      <c r="D195" s="126" t="s">
        <v>720</v>
      </c>
      <c r="E195" s="120"/>
      <c r="F195" s="73"/>
      <c r="G195" s="114"/>
    </row>
    <row r="196" spans="1:7" x14ac:dyDescent="0.25">
      <c r="A196" s="449"/>
      <c r="B196" s="109">
        <v>72</v>
      </c>
      <c r="C196" s="73" t="s">
        <v>721</v>
      </c>
      <c r="D196" s="126" t="s">
        <v>722</v>
      </c>
      <c r="E196" s="120"/>
      <c r="F196" s="73"/>
      <c r="G196" s="114"/>
    </row>
    <row r="197" spans="1:7" x14ac:dyDescent="0.25">
      <c r="A197" s="449"/>
      <c r="B197" s="109">
        <v>73</v>
      </c>
      <c r="C197" s="73" t="s">
        <v>723</v>
      </c>
      <c r="D197" s="126" t="s">
        <v>724</v>
      </c>
      <c r="E197" s="120"/>
      <c r="F197" s="73"/>
      <c r="G197" s="114"/>
    </row>
    <row r="198" spans="1:7" x14ac:dyDescent="0.25">
      <c r="A198" s="449"/>
      <c r="B198" s="109">
        <v>74</v>
      </c>
      <c r="C198" s="73" t="s">
        <v>725</v>
      </c>
      <c r="D198" s="126" t="s">
        <v>726</v>
      </c>
      <c r="E198" s="120"/>
      <c r="F198" s="73"/>
      <c r="G198" s="114"/>
    </row>
    <row r="199" spans="1:7" ht="30" x14ac:dyDescent="0.25">
      <c r="A199" s="449"/>
      <c r="B199" s="109">
        <v>75</v>
      </c>
      <c r="C199" s="73" t="s">
        <v>727</v>
      </c>
      <c r="D199" s="126" t="s">
        <v>728</v>
      </c>
      <c r="E199" s="120"/>
      <c r="F199" s="73"/>
      <c r="G199" s="114"/>
    </row>
    <row r="200" spans="1:7" ht="30" x14ac:dyDescent="0.25">
      <c r="A200" s="449"/>
      <c r="B200" s="109">
        <v>76</v>
      </c>
      <c r="C200" s="73" t="s">
        <v>729</v>
      </c>
      <c r="D200" s="126" t="s">
        <v>730</v>
      </c>
      <c r="E200" s="120"/>
      <c r="F200" s="73"/>
      <c r="G200" s="114"/>
    </row>
    <row r="201" spans="1:7" ht="15.75" customHeight="1" x14ac:dyDescent="0.25">
      <c r="A201" s="449"/>
      <c r="B201" s="109">
        <v>77</v>
      </c>
      <c r="C201" s="73" t="s">
        <v>731</v>
      </c>
      <c r="D201" s="126" t="s">
        <v>732</v>
      </c>
      <c r="E201" s="120"/>
      <c r="F201" s="73"/>
      <c r="G201" s="114"/>
    </row>
    <row r="202" spans="1:7" ht="30" x14ac:dyDescent="0.25">
      <c r="A202" s="449"/>
      <c r="B202" s="109">
        <v>78</v>
      </c>
      <c r="C202" s="73" t="s">
        <v>733</v>
      </c>
      <c r="D202" s="126" t="s">
        <v>734</v>
      </c>
      <c r="E202" s="120"/>
      <c r="F202" s="73"/>
      <c r="G202" s="114"/>
    </row>
    <row r="203" spans="1:7" ht="30" x14ac:dyDescent="0.25">
      <c r="A203" s="449"/>
      <c r="B203" s="109">
        <v>79</v>
      </c>
      <c r="C203" s="73" t="s">
        <v>735</v>
      </c>
      <c r="D203" s="126" t="s">
        <v>736</v>
      </c>
      <c r="E203" s="120"/>
      <c r="F203" s="73"/>
      <c r="G203" s="114"/>
    </row>
    <row r="204" spans="1:7" ht="30" x14ac:dyDescent="0.25">
      <c r="A204" s="449"/>
      <c r="B204" s="109">
        <v>80</v>
      </c>
      <c r="C204" s="73" t="s">
        <v>737</v>
      </c>
      <c r="D204" s="126" t="s">
        <v>738</v>
      </c>
      <c r="E204" s="120"/>
      <c r="F204" s="73"/>
      <c r="G204" s="114"/>
    </row>
    <row r="205" spans="1:7" x14ac:dyDescent="0.25">
      <c r="A205" s="449"/>
      <c r="B205" s="109">
        <v>81</v>
      </c>
      <c r="C205" s="73" t="s">
        <v>739</v>
      </c>
      <c r="D205" s="126" t="s">
        <v>740</v>
      </c>
      <c r="E205" s="120"/>
      <c r="F205" s="73"/>
      <c r="G205" s="114"/>
    </row>
    <row r="206" spans="1:7" x14ac:dyDescent="0.25">
      <c r="A206" s="449"/>
      <c r="B206" s="109">
        <v>82</v>
      </c>
      <c r="C206" s="73" t="s">
        <v>741</v>
      </c>
      <c r="D206" s="126" t="s">
        <v>742</v>
      </c>
      <c r="E206" s="120"/>
      <c r="F206" s="73"/>
      <c r="G206" s="114"/>
    </row>
    <row r="207" spans="1:7" x14ac:dyDescent="0.25">
      <c r="A207" s="449"/>
      <c r="B207" s="109">
        <v>83</v>
      </c>
      <c r="C207" s="73" t="s">
        <v>743</v>
      </c>
      <c r="D207" s="126" t="s">
        <v>744</v>
      </c>
      <c r="E207" s="120"/>
      <c r="F207" s="73"/>
      <c r="G207" s="114"/>
    </row>
    <row r="208" spans="1:7" x14ac:dyDescent="0.25">
      <c r="A208" s="449"/>
      <c r="B208" s="109">
        <v>84</v>
      </c>
      <c r="C208" s="73" t="s">
        <v>745</v>
      </c>
      <c r="D208" s="126" t="s">
        <v>746</v>
      </c>
      <c r="E208" s="120"/>
      <c r="F208" s="73"/>
      <c r="G208" s="114"/>
    </row>
    <row r="209" spans="1:7" x14ac:dyDescent="0.25">
      <c r="A209" s="449"/>
      <c r="B209" s="109">
        <v>85</v>
      </c>
      <c r="C209" s="73" t="s">
        <v>747</v>
      </c>
      <c r="D209" s="126" t="s">
        <v>748</v>
      </c>
      <c r="E209" s="120"/>
      <c r="F209" s="73"/>
      <c r="G209" s="114"/>
    </row>
    <row r="210" spans="1:7" x14ac:dyDescent="0.25">
      <c r="A210" s="449"/>
      <c r="B210" s="109">
        <v>86</v>
      </c>
      <c r="C210" s="73" t="s">
        <v>749</v>
      </c>
      <c r="D210" s="126" t="s">
        <v>750</v>
      </c>
      <c r="E210" s="120"/>
      <c r="F210" s="73"/>
      <c r="G210" s="114"/>
    </row>
    <row r="211" spans="1:7" x14ac:dyDescent="0.25">
      <c r="A211" s="449"/>
      <c r="B211" s="109">
        <v>87</v>
      </c>
      <c r="C211" s="73" t="s">
        <v>751</v>
      </c>
      <c r="D211" s="126" t="s">
        <v>752</v>
      </c>
      <c r="E211" s="120"/>
      <c r="F211" s="73"/>
      <c r="G211" s="114"/>
    </row>
    <row r="212" spans="1:7" ht="15" customHeight="1" x14ac:dyDescent="0.25">
      <c r="A212" s="449"/>
      <c r="B212" s="109">
        <v>88</v>
      </c>
      <c r="C212" s="73" t="s">
        <v>753</v>
      </c>
      <c r="D212" s="126" t="s">
        <v>754</v>
      </c>
      <c r="E212" s="120"/>
      <c r="F212" s="73"/>
      <c r="G212" s="114"/>
    </row>
    <row r="213" spans="1:7" ht="30" x14ac:dyDescent="0.25">
      <c r="A213" s="449"/>
      <c r="B213" s="109">
        <v>89</v>
      </c>
      <c r="C213" s="73" t="s">
        <v>755</v>
      </c>
      <c r="D213" s="126" t="s">
        <v>756</v>
      </c>
      <c r="E213" s="120"/>
      <c r="F213" s="73"/>
      <c r="G213" s="114"/>
    </row>
    <row r="214" spans="1:7" ht="15.75" thickBot="1" x14ac:dyDescent="0.3">
      <c r="A214" s="450"/>
      <c r="B214" s="115">
        <v>90</v>
      </c>
      <c r="C214" s="116" t="s">
        <v>757</v>
      </c>
      <c r="D214" s="151" t="s">
        <v>758</v>
      </c>
      <c r="E214" s="121"/>
      <c r="F214" s="116"/>
      <c r="G214" s="117"/>
    </row>
    <row r="215" spans="1:7" ht="30" x14ac:dyDescent="0.25">
      <c r="A215" s="448" t="s">
        <v>968</v>
      </c>
      <c r="B215" s="111">
        <v>91</v>
      </c>
      <c r="C215" s="112" t="s">
        <v>759</v>
      </c>
      <c r="D215" s="127" t="s">
        <v>760</v>
      </c>
      <c r="E215" s="119"/>
      <c r="F215" s="112"/>
      <c r="G215" s="113"/>
    </row>
    <row r="216" spans="1:7" x14ac:dyDescent="0.25">
      <c r="A216" s="449"/>
      <c r="B216" s="109">
        <v>92</v>
      </c>
      <c r="C216" s="73" t="s">
        <v>761</v>
      </c>
      <c r="D216" s="126" t="s">
        <v>762</v>
      </c>
      <c r="E216" s="120"/>
      <c r="F216" s="73"/>
      <c r="G216" s="114"/>
    </row>
    <row r="217" spans="1:7" ht="15.75" customHeight="1" x14ac:dyDescent="0.25">
      <c r="A217" s="449"/>
      <c r="B217" s="109">
        <v>93</v>
      </c>
      <c r="C217" s="73" t="s">
        <v>763</v>
      </c>
      <c r="D217" s="126" t="s">
        <v>764</v>
      </c>
      <c r="E217" s="120"/>
      <c r="F217" s="73"/>
      <c r="G217" s="114"/>
    </row>
    <row r="218" spans="1:7" x14ac:dyDescent="0.25">
      <c r="A218" s="449"/>
      <c r="B218" s="109">
        <v>94</v>
      </c>
      <c r="C218" s="73" t="s">
        <v>765</v>
      </c>
      <c r="D218" s="126" t="s">
        <v>766</v>
      </c>
      <c r="E218" s="120"/>
      <c r="F218" s="73"/>
      <c r="G218" s="114"/>
    </row>
    <row r="219" spans="1:7" ht="30" x14ac:dyDescent="0.25">
      <c r="A219" s="449"/>
      <c r="B219" s="109">
        <v>95</v>
      </c>
      <c r="C219" s="73" t="s">
        <v>767</v>
      </c>
      <c r="D219" s="126" t="s">
        <v>768</v>
      </c>
      <c r="E219" s="120"/>
      <c r="F219" s="73"/>
      <c r="G219" s="114"/>
    </row>
    <row r="220" spans="1:7" ht="15.75" thickBot="1" x14ac:dyDescent="0.3">
      <c r="A220" s="450"/>
      <c r="B220" s="115">
        <v>96</v>
      </c>
      <c r="C220" s="116" t="s">
        <v>769</v>
      </c>
      <c r="D220" s="151" t="s">
        <v>770</v>
      </c>
      <c r="E220" s="121"/>
      <c r="F220" s="116"/>
      <c r="G220" s="117"/>
    </row>
    <row r="221" spans="1:7" x14ac:dyDescent="0.25">
      <c r="A221" s="448" t="s">
        <v>969</v>
      </c>
      <c r="B221" s="111">
        <v>97</v>
      </c>
      <c r="C221" s="112" t="s">
        <v>771</v>
      </c>
      <c r="D221" s="127" t="s">
        <v>772</v>
      </c>
      <c r="E221" s="122"/>
      <c r="F221" s="110"/>
      <c r="G221" s="123"/>
    </row>
    <row r="222" spans="1:7" x14ac:dyDescent="0.25">
      <c r="A222" s="449"/>
      <c r="B222" s="109">
        <v>98</v>
      </c>
      <c r="C222" s="73" t="s">
        <v>773</v>
      </c>
      <c r="D222" s="126" t="s">
        <v>774</v>
      </c>
      <c r="E222" s="120"/>
      <c r="F222" s="73"/>
      <c r="G222" s="114"/>
    </row>
    <row r="223" spans="1:7" x14ac:dyDescent="0.25">
      <c r="A223" s="449"/>
      <c r="B223" s="109">
        <v>99</v>
      </c>
      <c r="C223" s="73" t="s">
        <v>775</v>
      </c>
      <c r="D223" s="126" t="s">
        <v>776</v>
      </c>
      <c r="E223" s="120"/>
      <c r="F223" s="73"/>
      <c r="G223" s="114"/>
    </row>
    <row r="224" spans="1:7" x14ac:dyDescent="0.25">
      <c r="A224" s="449"/>
      <c r="B224" s="109">
        <v>100</v>
      </c>
      <c r="C224" s="73" t="s">
        <v>777</v>
      </c>
      <c r="D224" s="126" t="s">
        <v>778</v>
      </c>
      <c r="E224" s="120"/>
      <c r="F224" s="73"/>
      <c r="G224" s="114"/>
    </row>
    <row r="225" spans="1:7" x14ac:dyDescent="0.25">
      <c r="A225" s="449"/>
      <c r="B225" s="109">
        <v>101</v>
      </c>
      <c r="C225" s="73" t="s">
        <v>699</v>
      </c>
      <c r="D225" s="126" t="s">
        <v>700</v>
      </c>
      <c r="E225" s="120"/>
      <c r="F225" s="73"/>
      <c r="G225" s="114"/>
    </row>
    <row r="226" spans="1:7" x14ac:dyDescent="0.25">
      <c r="A226" s="449"/>
      <c r="B226" s="109">
        <v>102</v>
      </c>
      <c r="C226" s="73" t="s">
        <v>779</v>
      </c>
      <c r="D226" s="126" t="s">
        <v>780</v>
      </c>
      <c r="E226" s="120"/>
      <c r="F226" s="73"/>
      <c r="G226" s="114"/>
    </row>
    <row r="227" spans="1:7" x14ac:dyDescent="0.25">
      <c r="A227" s="449"/>
      <c r="B227" s="109">
        <v>103</v>
      </c>
      <c r="C227" s="73" t="s">
        <v>781</v>
      </c>
      <c r="D227" s="126" t="s">
        <v>782</v>
      </c>
      <c r="E227" s="120"/>
      <c r="F227" s="73"/>
      <c r="G227" s="114"/>
    </row>
    <row r="228" spans="1:7" x14ac:dyDescent="0.25">
      <c r="A228" s="449"/>
      <c r="B228" s="279">
        <v>104</v>
      </c>
      <c r="C228" s="131" t="s">
        <v>783</v>
      </c>
      <c r="D228" s="291" t="s">
        <v>784</v>
      </c>
      <c r="E228" s="129"/>
      <c r="F228" s="131"/>
      <c r="G228" s="132"/>
    </row>
    <row r="229" spans="1:7" x14ac:dyDescent="0.25">
      <c r="A229" s="451" t="s">
        <v>1079</v>
      </c>
      <c r="B229" s="451"/>
      <c r="C229" s="451"/>
      <c r="D229" s="451"/>
      <c r="E229" s="287"/>
      <c r="F229" s="287"/>
      <c r="G229" s="287"/>
    </row>
    <row r="230" spans="1:7" x14ac:dyDescent="0.25">
      <c r="A230" s="288"/>
      <c r="B230" s="289"/>
      <c r="C230" s="287"/>
      <c r="D230" s="290"/>
      <c r="E230" s="287" t="s">
        <v>1080</v>
      </c>
      <c r="F230" s="287"/>
      <c r="G230" s="287" t="s">
        <v>1081</v>
      </c>
    </row>
  </sheetData>
  <mergeCells count="25">
    <mergeCell ref="A122:D122"/>
    <mergeCell ref="A1:G1"/>
    <mergeCell ref="A5:D5"/>
    <mergeCell ref="A43:A64"/>
    <mergeCell ref="A65:A72"/>
    <mergeCell ref="A73:A78"/>
    <mergeCell ref="A3:G3"/>
    <mergeCell ref="A8:A33"/>
    <mergeCell ref="A34:A42"/>
    <mergeCell ref="A79:A86"/>
    <mergeCell ref="A87:A111"/>
    <mergeCell ref="A112:A115"/>
    <mergeCell ref="A119:D119"/>
    <mergeCell ref="A116:A118"/>
    <mergeCell ref="A229:D229"/>
    <mergeCell ref="A174:A187"/>
    <mergeCell ref="A188:A214"/>
    <mergeCell ref="A215:A220"/>
    <mergeCell ref="A221:A228"/>
    <mergeCell ref="A152:A155"/>
    <mergeCell ref="A156:A162"/>
    <mergeCell ref="A163:A173"/>
    <mergeCell ref="A125:A129"/>
    <mergeCell ref="A130:A140"/>
    <mergeCell ref="A141:A151"/>
  </mergeCells>
  <pageMargins left="0.7" right="0.7" top="0.75" bottom="0.7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B15" sqref="B15"/>
    </sheetView>
  </sheetViews>
  <sheetFormatPr defaultRowHeight="15" x14ac:dyDescent="0.25"/>
  <cols>
    <col min="2" max="2" width="67.7109375" customWidth="1"/>
    <col min="3" max="3" width="11.5703125" customWidth="1"/>
    <col min="5" max="5" width="11.85546875" customWidth="1"/>
  </cols>
  <sheetData>
    <row r="1" spans="1:5" x14ac:dyDescent="0.25">
      <c r="A1" s="444" t="s">
        <v>971</v>
      </c>
      <c r="B1" s="444"/>
      <c r="C1" s="444"/>
      <c r="D1" s="444"/>
      <c r="E1" s="444"/>
    </row>
    <row r="2" spans="1:5" x14ac:dyDescent="0.25">
      <c r="A2" s="180"/>
      <c r="B2" s="180"/>
      <c r="C2" s="180"/>
      <c r="D2" s="180"/>
      <c r="E2" s="180"/>
    </row>
    <row r="3" spans="1:5" x14ac:dyDescent="0.25">
      <c r="A3" s="444" t="s">
        <v>1082</v>
      </c>
      <c r="B3" s="444"/>
      <c r="C3" s="444"/>
      <c r="D3" s="444"/>
      <c r="E3" s="444"/>
    </row>
    <row r="4" spans="1:5" ht="15.75" thickBot="1" x14ac:dyDescent="0.3">
      <c r="A4" s="69"/>
    </row>
    <row r="5" spans="1:5" ht="26.25" thickBot="1" x14ac:dyDescent="0.3">
      <c r="A5" s="283" t="s">
        <v>1075</v>
      </c>
      <c r="B5" s="283" t="s">
        <v>1076</v>
      </c>
      <c r="C5" s="284" t="s">
        <v>1077</v>
      </c>
      <c r="D5" s="285" t="s">
        <v>386</v>
      </c>
      <c r="E5" s="286" t="s">
        <v>1078</v>
      </c>
    </row>
    <row r="6" spans="1:5" ht="30.75" thickBot="1" x14ac:dyDescent="0.3">
      <c r="A6" s="340" t="s">
        <v>1128</v>
      </c>
      <c r="B6" s="133" t="s">
        <v>972</v>
      </c>
      <c r="C6" s="458"/>
      <c r="D6" s="459"/>
      <c r="E6" s="460"/>
    </row>
    <row r="7" spans="1:5" x14ac:dyDescent="0.25">
      <c r="A7" s="122">
        <v>1</v>
      </c>
      <c r="B7" s="128" t="s">
        <v>397</v>
      </c>
      <c r="C7" s="110"/>
      <c r="D7" s="110"/>
      <c r="E7" s="123"/>
    </row>
    <row r="8" spans="1:5" x14ac:dyDescent="0.25">
      <c r="A8" s="120">
        <v>2</v>
      </c>
      <c r="B8" s="118" t="s">
        <v>399</v>
      </c>
      <c r="C8" s="73"/>
      <c r="D8" s="73"/>
      <c r="E8" s="114"/>
    </row>
    <row r="9" spans="1:5" x14ac:dyDescent="0.25">
      <c r="A9" s="120">
        <v>3</v>
      </c>
      <c r="B9" s="118" t="s">
        <v>401</v>
      </c>
      <c r="C9" s="73"/>
      <c r="D9" s="73"/>
      <c r="E9" s="114"/>
    </row>
    <row r="10" spans="1:5" x14ac:dyDescent="0.25">
      <c r="A10" s="120">
        <v>4</v>
      </c>
      <c r="B10" s="118" t="s">
        <v>402</v>
      </c>
      <c r="C10" s="73"/>
      <c r="D10" s="73"/>
      <c r="E10" s="114"/>
    </row>
    <row r="11" spans="1:5" x14ac:dyDescent="0.25">
      <c r="A11" s="120">
        <v>5</v>
      </c>
      <c r="B11" s="118" t="s">
        <v>403</v>
      </c>
      <c r="C11" s="73"/>
      <c r="D11" s="73"/>
      <c r="E11" s="114"/>
    </row>
    <row r="12" spans="1:5" x14ac:dyDescent="0.25">
      <c r="A12" s="120">
        <v>6</v>
      </c>
      <c r="B12" s="118" t="s">
        <v>404</v>
      </c>
      <c r="C12" s="73"/>
      <c r="D12" s="73"/>
      <c r="E12" s="114"/>
    </row>
    <row r="13" spans="1:5" x14ac:dyDescent="0.25">
      <c r="A13" s="120">
        <v>7</v>
      </c>
      <c r="B13" s="118" t="s">
        <v>405</v>
      </c>
      <c r="C13" s="73"/>
      <c r="D13" s="73"/>
      <c r="E13" s="114"/>
    </row>
    <row r="14" spans="1:5" x14ac:dyDescent="0.25">
      <c r="A14" s="120">
        <v>8</v>
      </c>
      <c r="B14" s="118" t="s">
        <v>406</v>
      </c>
      <c r="C14" s="73"/>
      <c r="D14" s="73"/>
      <c r="E14" s="114"/>
    </row>
    <row r="15" spans="1:5" x14ac:dyDescent="0.25">
      <c r="A15" s="129">
        <v>9</v>
      </c>
      <c r="B15" s="130" t="s">
        <v>407</v>
      </c>
      <c r="C15" s="131"/>
      <c r="D15" s="131"/>
      <c r="E15" s="132"/>
    </row>
    <row r="16" spans="1:5" x14ac:dyDescent="0.25">
      <c r="A16" s="456" t="s">
        <v>1079</v>
      </c>
      <c r="B16" s="457"/>
      <c r="C16" s="287"/>
      <c r="D16" s="287"/>
      <c r="E16" s="287"/>
    </row>
    <row r="17" spans="1:5" x14ac:dyDescent="0.25">
      <c r="A17" s="287"/>
      <c r="B17" s="287"/>
      <c r="C17" s="287" t="s">
        <v>1080</v>
      </c>
      <c r="D17" s="287"/>
      <c r="E17" s="287" t="s">
        <v>1081</v>
      </c>
    </row>
    <row r="18" spans="1:5" ht="30.75" thickBot="1" x14ac:dyDescent="0.3">
      <c r="A18" s="341" t="s">
        <v>1129</v>
      </c>
      <c r="B18" s="292" t="s">
        <v>973</v>
      </c>
      <c r="C18" s="461"/>
      <c r="D18" s="462"/>
      <c r="E18" s="463"/>
    </row>
    <row r="19" spans="1:5" x14ac:dyDescent="0.25">
      <c r="A19" s="122">
        <v>1</v>
      </c>
      <c r="B19" s="128" t="s">
        <v>408</v>
      </c>
      <c r="C19" s="110"/>
      <c r="D19" s="110"/>
      <c r="E19" s="123"/>
    </row>
    <row r="20" spans="1:5" x14ac:dyDescent="0.25">
      <c r="A20" s="120">
        <v>2</v>
      </c>
      <c r="B20" s="118" t="s">
        <v>409</v>
      </c>
      <c r="C20" s="73"/>
      <c r="D20" s="73"/>
      <c r="E20" s="114"/>
    </row>
    <row r="21" spans="1:5" x14ac:dyDescent="0.25">
      <c r="A21" s="120">
        <v>3</v>
      </c>
      <c r="B21" s="118" t="s">
        <v>410</v>
      </c>
      <c r="C21" s="73"/>
      <c r="D21" s="73"/>
      <c r="E21" s="114"/>
    </row>
    <row r="22" spans="1:5" x14ac:dyDescent="0.25">
      <c r="A22" s="120">
        <v>4</v>
      </c>
      <c r="B22" s="118" t="s">
        <v>411</v>
      </c>
      <c r="C22" s="73"/>
      <c r="D22" s="73"/>
      <c r="E22" s="114"/>
    </row>
    <row r="23" spans="1:5" x14ac:dyDescent="0.25">
      <c r="A23" s="120">
        <v>5</v>
      </c>
      <c r="B23" s="118" t="s">
        <v>405</v>
      </c>
      <c r="C23" s="73"/>
      <c r="D23" s="73"/>
      <c r="E23" s="114"/>
    </row>
    <row r="24" spans="1:5" x14ac:dyDescent="0.25">
      <c r="A24" s="120">
        <v>6</v>
      </c>
      <c r="B24" s="118" t="s">
        <v>406</v>
      </c>
      <c r="C24" s="73"/>
      <c r="D24" s="73"/>
      <c r="E24" s="114"/>
    </row>
    <row r="25" spans="1:5" x14ac:dyDescent="0.25">
      <c r="A25" s="129">
        <v>7</v>
      </c>
      <c r="B25" s="130" t="s">
        <v>407</v>
      </c>
      <c r="C25" s="131"/>
      <c r="D25" s="131"/>
      <c r="E25" s="132"/>
    </row>
    <row r="26" spans="1:5" x14ac:dyDescent="0.25">
      <c r="A26" s="456" t="s">
        <v>1079</v>
      </c>
      <c r="B26" s="457"/>
      <c r="C26" s="287"/>
      <c r="D26" s="287"/>
      <c r="E26" s="287"/>
    </row>
    <row r="27" spans="1:5" x14ac:dyDescent="0.25">
      <c r="A27" s="287"/>
      <c r="B27" s="287"/>
      <c r="C27" s="287" t="s">
        <v>1080</v>
      </c>
      <c r="D27" s="287"/>
      <c r="E27" s="287" t="s">
        <v>1081</v>
      </c>
    </row>
  </sheetData>
  <mergeCells count="6">
    <mergeCell ref="A26:B26"/>
    <mergeCell ref="C6:E6"/>
    <mergeCell ref="C18:E18"/>
    <mergeCell ref="A1:E1"/>
    <mergeCell ref="A3:E3"/>
    <mergeCell ref="A16:B16"/>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3"/>
  <sheetViews>
    <sheetView workbookViewId="0">
      <selection activeCell="B15" sqref="B15:C15"/>
    </sheetView>
  </sheetViews>
  <sheetFormatPr defaultRowHeight="15" x14ac:dyDescent="0.25"/>
  <cols>
    <col min="3" max="3" width="56" customWidth="1"/>
    <col min="4" max="4" width="13.140625" customWidth="1"/>
    <col min="6" max="6" width="13" customWidth="1"/>
  </cols>
  <sheetData>
    <row r="2" spans="1:6" x14ac:dyDescent="0.25">
      <c r="A2" s="444" t="s">
        <v>1086</v>
      </c>
      <c r="B2" s="444"/>
      <c r="C2" s="444"/>
      <c r="D2" s="444"/>
      <c r="E2" s="444"/>
      <c r="F2" s="444"/>
    </row>
    <row r="3" spans="1:6" x14ac:dyDescent="0.25">
      <c r="A3" s="293"/>
      <c r="B3" s="293"/>
      <c r="C3" s="278"/>
      <c r="D3" s="278"/>
      <c r="E3" s="278"/>
      <c r="F3" s="278"/>
    </row>
    <row r="4" spans="1:6" x14ac:dyDescent="0.25">
      <c r="A4" s="444" t="s">
        <v>1082</v>
      </c>
      <c r="B4" s="444"/>
      <c r="C4" s="444"/>
      <c r="D4" s="444"/>
      <c r="E4" s="444"/>
      <c r="F4" s="444"/>
    </row>
    <row r="5" spans="1:6" x14ac:dyDescent="0.25">
      <c r="A5" s="69"/>
      <c r="B5" s="69"/>
    </row>
    <row r="6" spans="1:6" x14ac:dyDescent="0.25">
      <c r="A6" s="452" t="s">
        <v>1087</v>
      </c>
      <c r="B6" s="452"/>
      <c r="C6" s="452"/>
      <c r="D6" s="452"/>
      <c r="E6" s="452"/>
      <c r="F6" s="452"/>
    </row>
    <row r="7" spans="1:6" ht="15.75" thickBot="1" x14ac:dyDescent="0.3"/>
    <row r="8" spans="1:6" ht="26.25" thickBot="1" x14ac:dyDescent="0.3">
      <c r="A8" s="294" t="s">
        <v>1075</v>
      </c>
      <c r="B8" s="469" t="s">
        <v>1076</v>
      </c>
      <c r="C8" s="470"/>
      <c r="D8" s="284" t="s">
        <v>1077</v>
      </c>
      <c r="E8" s="285" t="s">
        <v>386</v>
      </c>
      <c r="F8" s="286" t="s">
        <v>1078</v>
      </c>
    </row>
    <row r="9" spans="1:6" ht="27.75" customHeight="1" thickBot="1" x14ac:dyDescent="0.3">
      <c r="A9" s="134" t="s">
        <v>1132</v>
      </c>
      <c r="B9" s="465" t="s">
        <v>974</v>
      </c>
      <c r="C9" s="474"/>
      <c r="D9" s="465"/>
      <c r="E9" s="466"/>
      <c r="F9" s="467"/>
    </row>
    <row r="10" spans="1:6" x14ac:dyDescent="0.25">
      <c r="A10" s="135">
        <v>1</v>
      </c>
      <c r="B10" s="471" t="s">
        <v>318</v>
      </c>
      <c r="C10" s="471"/>
      <c r="D10" s="136"/>
      <c r="E10" s="110"/>
      <c r="F10" s="110"/>
    </row>
    <row r="11" spans="1:6" x14ac:dyDescent="0.25">
      <c r="A11" s="70">
        <v>2</v>
      </c>
      <c r="B11" s="472" t="s">
        <v>319</v>
      </c>
      <c r="C11" s="472"/>
      <c r="D11" s="72"/>
      <c r="E11" s="73"/>
      <c r="F11" s="73"/>
    </row>
    <row r="12" spans="1:6" x14ac:dyDescent="0.25">
      <c r="A12" s="70">
        <v>3</v>
      </c>
      <c r="B12" s="472" t="s">
        <v>320</v>
      </c>
      <c r="C12" s="472"/>
      <c r="D12" s="72"/>
      <c r="E12" s="73"/>
      <c r="F12" s="73"/>
    </row>
    <row r="13" spans="1:6" x14ac:dyDescent="0.25">
      <c r="A13" s="70">
        <v>4</v>
      </c>
      <c r="B13" s="472" t="s">
        <v>321</v>
      </c>
      <c r="C13" s="472"/>
      <c r="D13" s="72"/>
      <c r="E13" s="73"/>
      <c r="F13" s="73"/>
    </row>
    <row r="14" spans="1:6" x14ac:dyDescent="0.25">
      <c r="A14" s="70">
        <v>5</v>
      </c>
      <c r="B14" s="472" t="s">
        <v>322</v>
      </c>
      <c r="C14" s="472"/>
      <c r="D14" s="72"/>
      <c r="E14" s="73"/>
      <c r="F14" s="73"/>
    </row>
    <row r="15" spans="1:6" x14ac:dyDescent="0.25">
      <c r="A15" s="70">
        <v>6</v>
      </c>
      <c r="B15" s="472" t="s">
        <v>323</v>
      </c>
      <c r="C15" s="472"/>
      <c r="D15" s="72"/>
      <c r="E15" s="73"/>
      <c r="F15" s="73"/>
    </row>
    <row r="16" spans="1:6" x14ac:dyDescent="0.25">
      <c r="A16" s="70">
        <v>7</v>
      </c>
      <c r="B16" s="473" t="s">
        <v>324</v>
      </c>
      <c r="C16" s="473"/>
      <c r="D16" s="72"/>
      <c r="E16" s="73"/>
      <c r="F16" s="73"/>
    </row>
    <row r="17" spans="1:6" x14ac:dyDescent="0.25">
      <c r="A17" s="70">
        <v>8</v>
      </c>
      <c r="B17" s="473" t="s">
        <v>325</v>
      </c>
      <c r="C17" s="473"/>
      <c r="D17" s="72"/>
      <c r="E17" s="73"/>
      <c r="F17" s="73"/>
    </row>
    <row r="18" spans="1:6" x14ac:dyDescent="0.25">
      <c r="A18" s="70">
        <v>9</v>
      </c>
      <c r="B18" s="473" t="s">
        <v>326</v>
      </c>
      <c r="C18" s="473"/>
      <c r="D18" s="72"/>
      <c r="E18" s="73"/>
      <c r="F18" s="73"/>
    </row>
    <row r="19" spans="1:6" ht="36" customHeight="1" x14ac:dyDescent="0.25">
      <c r="A19" s="70">
        <v>10</v>
      </c>
      <c r="B19" s="473" t="s">
        <v>327</v>
      </c>
      <c r="C19" s="473"/>
      <c r="D19" s="72"/>
      <c r="E19" s="73"/>
      <c r="F19" s="73"/>
    </row>
    <row r="20" spans="1:6" ht="22.5" customHeight="1" x14ac:dyDescent="0.25">
      <c r="A20" s="70">
        <v>11</v>
      </c>
      <c r="B20" s="473" t="s">
        <v>328</v>
      </c>
      <c r="C20" s="473"/>
      <c r="D20" s="72"/>
      <c r="E20" s="73"/>
      <c r="F20" s="73"/>
    </row>
    <row r="21" spans="1:6" ht="42.75" customHeight="1" x14ac:dyDescent="0.25">
      <c r="A21" s="295">
        <v>12</v>
      </c>
      <c r="B21" s="468" t="s">
        <v>329</v>
      </c>
      <c r="C21" s="468"/>
      <c r="D21" s="296"/>
      <c r="E21" s="131"/>
      <c r="F21" s="131"/>
    </row>
    <row r="22" spans="1:6" x14ac:dyDescent="0.25">
      <c r="A22" s="456" t="s">
        <v>1079</v>
      </c>
      <c r="B22" s="464"/>
      <c r="C22" s="457"/>
      <c r="D22" s="297"/>
      <c r="E22" s="287"/>
      <c r="F22" s="287"/>
    </row>
    <row r="23" spans="1:6" x14ac:dyDescent="0.25">
      <c r="A23" s="287"/>
      <c r="B23" s="287"/>
      <c r="C23" s="287"/>
      <c r="D23" s="287" t="s">
        <v>1080</v>
      </c>
      <c r="E23" s="287"/>
      <c r="F23" s="287" t="s">
        <v>1081</v>
      </c>
    </row>
  </sheetData>
  <mergeCells count="19">
    <mergeCell ref="A6:F6"/>
    <mergeCell ref="A2:F2"/>
    <mergeCell ref="A4:F4"/>
    <mergeCell ref="A22:C22"/>
    <mergeCell ref="D9:F9"/>
    <mergeCell ref="B21:C21"/>
    <mergeCell ref="B8:C8"/>
    <mergeCell ref="B10:C10"/>
    <mergeCell ref="B11:C11"/>
    <mergeCell ref="B12:C12"/>
    <mergeCell ref="B13:C13"/>
    <mergeCell ref="B14:C14"/>
    <mergeCell ref="B15:C15"/>
    <mergeCell ref="B16:C16"/>
    <mergeCell ref="B17:C17"/>
    <mergeCell ref="B18:C18"/>
    <mergeCell ref="B19:C19"/>
    <mergeCell ref="B20:C20"/>
    <mergeCell ref="B9:C9"/>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A14" sqref="A14:E14"/>
    </sheetView>
  </sheetViews>
  <sheetFormatPr defaultRowHeight="15" x14ac:dyDescent="0.25"/>
  <cols>
    <col min="2" max="2" width="25.7109375" customWidth="1"/>
    <col min="3" max="3" width="13.5703125" customWidth="1"/>
    <col min="4" max="4" width="9.85546875" customWidth="1"/>
    <col min="5" max="5" width="14" customWidth="1"/>
  </cols>
  <sheetData>
    <row r="1" spans="1:7" x14ac:dyDescent="0.25">
      <c r="A1" s="444" t="s">
        <v>982</v>
      </c>
      <c r="B1" s="444"/>
      <c r="C1" s="444"/>
      <c r="D1" s="444"/>
      <c r="E1" s="444"/>
      <c r="F1" s="444"/>
      <c r="G1" s="444"/>
    </row>
    <row r="2" spans="1:7" x14ac:dyDescent="0.25">
      <c r="A2" s="180"/>
      <c r="B2" s="180"/>
      <c r="C2" s="180"/>
      <c r="D2" s="180"/>
      <c r="E2" s="180"/>
    </row>
    <row r="3" spans="1:7" x14ac:dyDescent="0.25">
      <c r="A3" s="444" t="s">
        <v>1082</v>
      </c>
      <c r="B3" s="444"/>
      <c r="C3" s="444"/>
      <c r="D3" s="444"/>
      <c r="E3" s="444"/>
      <c r="F3" s="444"/>
      <c r="G3" s="444"/>
    </row>
    <row r="4" spans="1:7" ht="15.75" thickBot="1" x14ac:dyDescent="0.3"/>
    <row r="5" spans="1:7" ht="26.25" thickBot="1" x14ac:dyDescent="0.3">
      <c r="A5" s="305" t="s">
        <v>1075</v>
      </c>
      <c r="B5" s="306" t="s">
        <v>1076</v>
      </c>
      <c r="C5" s="307" t="s">
        <v>1077</v>
      </c>
      <c r="D5" s="308" t="s">
        <v>386</v>
      </c>
      <c r="E5" s="309" t="s">
        <v>1078</v>
      </c>
    </row>
    <row r="6" spans="1:7" ht="43.5" thickBot="1" x14ac:dyDescent="0.3">
      <c r="A6" s="342" t="s">
        <v>983</v>
      </c>
      <c r="B6" s="343" t="s">
        <v>984</v>
      </c>
      <c r="C6" s="344"/>
      <c r="D6" s="344"/>
      <c r="E6" s="345"/>
    </row>
    <row r="7" spans="1:7" x14ac:dyDescent="0.25">
      <c r="A7" s="146">
        <v>1</v>
      </c>
      <c r="B7" s="137" t="s">
        <v>975</v>
      </c>
      <c r="C7" s="138"/>
      <c r="D7" s="139"/>
      <c r="E7" s="140"/>
    </row>
    <row r="8" spans="1:7" x14ac:dyDescent="0.25">
      <c r="A8" s="147">
        <v>2</v>
      </c>
      <c r="B8" s="141" t="s">
        <v>976</v>
      </c>
      <c r="C8" s="142"/>
      <c r="D8" s="143"/>
      <c r="E8" s="144"/>
    </row>
    <row r="9" spans="1:7" ht="30" x14ac:dyDescent="0.25">
      <c r="A9" s="147">
        <v>3</v>
      </c>
      <c r="B9" s="141" t="s">
        <v>977</v>
      </c>
      <c r="C9" s="142"/>
      <c r="D9" s="143"/>
      <c r="E9" s="144"/>
    </row>
    <row r="10" spans="1:7" ht="30" x14ac:dyDescent="0.25">
      <c r="A10" s="147">
        <v>4</v>
      </c>
      <c r="B10" s="141" t="s">
        <v>978</v>
      </c>
      <c r="C10" s="142"/>
      <c r="D10" s="143"/>
      <c r="E10" s="144"/>
    </row>
    <row r="11" spans="1:7" ht="30" x14ac:dyDescent="0.25">
      <c r="A11" s="148">
        <v>5</v>
      </c>
      <c r="B11" s="145" t="s">
        <v>979</v>
      </c>
      <c r="C11" s="299"/>
      <c r="D11" s="300"/>
      <c r="E11" s="301"/>
    </row>
    <row r="12" spans="1:7" x14ac:dyDescent="0.25">
      <c r="A12" s="475" t="s">
        <v>1079</v>
      </c>
      <c r="B12" s="475"/>
      <c r="C12" s="302"/>
      <c r="D12" s="302"/>
      <c r="E12" s="302"/>
    </row>
    <row r="13" spans="1:7" x14ac:dyDescent="0.25">
      <c r="A13" s="303"/>
      <c r="B13" s="304"/>
      <c r="C13" s="302" t="s">
        <v>1080</v>
      </c>
      <c r="D13" s="302"/>
      <c r="E13" s="302" t="s">
        <v>1081</v>
      </c>
    </row>
    <row r="14" spans="1:7" ht="41.25" customHeight="1" thickBot="1" x14ac:dyDescent="0.3">
      <c r="A14" s="346" t="s">
        <v>1141</v>
      </c>
      <c r="B14" s="347" t="s">
        <v>985</v>
      </c>
      <c r="C14" s="348"/>
      <c r="D14" s="348"/>
      <c r="E14" s="349"/>
    </row>
    <row r="15" spans="1:7" x14ac:dyDescent="0.25">
      <c r="A15" s="146">
        <v>1</v>
      </c>
      <c r="B15" s="137" t="s">
        <v>975</v>
      </c>
      <c r="C15" s="138"/>
      <c r="D15" s="139"/>
      <c r="E15" s="140"/>
    </row>
    <row r="16" spans="1:7" x14ac:dyDescent="0.25">
      <c r="A16" s="147">
        <v>2</v>
      </c>
      <c r="B16" s="141" t="s">
        <v>976</v>
      </c>
      <c r="C16" s="142"/>
      <c r="D16" s="143"/>
      <c r="E16" s="144"/>
    </row>
    <row r="17" spans="1:5" ht="30" x14ac:dyDescent="0.25">
      <c r="A17" s="147">
        <v>3</v>
      </c>
      <c r="B17" s="141" t="s">
        <v>980</v>
      </c>
      <c r="C17" s="142"/>
      <c r="D17" s="143"/>
      <c r="E17" s="144"/>
    </row>
    <row r="18" spans="1:5" ht="30" x14ac:dyDescent="0.25">
      <c r="A18" s="147">
        <v>4</v>
      </c>
      <c r="B18" s="141" t="s">
        <v>981</v>
      </c>
      <c r="C18" s="142"/>
      <c r="D18" s="143"/>
      <c r="E18" s="144"/>
    </row>
    <row r="19" spans="1:5" x14ac:dyDescent="0.25">
      <c r="A19" s="475" t="s">
        <v>1079</v>
      </c>
      <c r="B19" s="475"/>
      <c r="C19" s="302"/>
      <c r="D19" s="302"/>
      <c r="E19" s="302"/>
    </row>
    <row r="20" spans="1:5" x14ac:dyDescent="0.25">
      <c r="A20" s="303"/>
      <c r="B20" s="304"/>
      <c r="C20" s="302" t="s">
        <v>1080</v>
      </c>
      <c r="D20" s="302"/>
      <c r="E20" s="302" t="s">
        <v>1081</v>
      </c>
    </row>
  </sheetData>
  <mergeCells count="4">
    <mergeCell ref="A19:B19"/>
    <mergeCell ref="A3:G3"/>
    <mergeCell ref="A1:G1"/>
    <mergeCell ref="A12:B1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B27" sqref="B27"/>
    </sheetView>
  </sheetViews>
  <sheetFormatPr defaultRowHeight="15" x14ac:dyDescent="0.25"/>
  <cols>
    <col min="2" max="2" width="27.7109375" customWidth="1"/>
    <col min="3" max="3" width="13.85546875" customWidth="1"/>
    <col min="5" max="5" width="13.5703125" customWidth="1"/>
  </cols>
  <sheetData>
    <row r="1" spans="1:6" x14ac:dyDescent="0.25">
      <c r="A1" s="444" t="s">
        <v>986</v>
      </c>
      <c r="B1" s="444"/>
      <c r="C1" s="444"/>
      <c r="D1" s="444"/>
      <c r="E1" s="444"/>
      <c r="F1" s="444"/>
    </row>
    <row r="2" spans="1:6" x14ac:dyDescent="0.25">
      <c r="A2" s="268"/>
      <c r="B2" s="268"/>
      <c r="C2" s="268"/>
      <c r="D2" s="268"/>
      <c r="E2" s="268"/>
      <c r="F2" s="278"/>
    </row>
    <row r="3" spans="1:6" x14ac:dyDescent="0.25">
      <c r="A3" s="444" t="s">
        <v>1082</v>
      </c>
      <c r="B3" s="444"/>
      <c r="C3" s="444"/>
      <c r="D3" s="444"/>
      <c r="E3" s="444"/>
      <c r="F3" s="444"/>
    </row>
    <row r="4" spans="1:6" ht="15.75" thickBot="1" x14ac:dyDescent="0.3"/>
    <row r="5" spans="1:6" ht="43.5" thickBot="1" x14ac:dyDescent="0.3">
      <c r="A5" s="298" t="s">
        <v>1075</v>
      </c>
      <c r="B5" s="298" t="s">
        <v>1076</v>
      </c>
      <c r="C5" s="310" t="s">
        <v>1077</v>
      </c>
      <c r="D5" s="311" t="s">
        <v>386</v>
      </c>
      <c r="E5" s="312" t="s">
        <v>1078</v>
      </c>
    </row>
    <row r="6" spans="1:6" ht="29.25" thickBot="1" x14ac:dyDescent="0.3">
      <c r="A6" s="342" t="s">
        <v>1142</v>
      </c>
      <c r="B6" s="350" t="s">
        <v>987</v>
      </c>
      <c r="C6" s="351"/>
      <c r="D6" s="351"/>
      <c r="E6" s="352"/>
    </row>
    <row r="7" spans="1:6" ht="18" customHeight="1" x14ac:dyDescent="0.25">
      <c r="A7" s="149">
        <v>1</v>
      </c>
      <c r="B7" s="150" t="s">
        <v>975</v>
      </c>
      <c r="C7" s="138"/>
      <c r="D7" s="139"/>
      <c r="E7" s="140"/>
    </row>
    <row r="8" spans="1:6" ht="18" customHeight="1" x14ac:dyDescent="0.25">
      <c r="A8" s="147">
        <v>2</v>
      </c>
      <c r="B8" s="141" t="s">
        <v>976</v>
      </c>
      <c r="C8" s="142"/>
      <c r="D8" s="143"/>
      <c r="E8" s="144"/>
    </row>
    <row r="9" spans="1:6" ht="30" x14ac:dyDescent="0.25">
      <c r="A9" s="147">
        <v>3</v>
      </c>
      <c r="B9" s="141" t="s">
        <v>989</v>
      </c>
      <c r="C9" s="142"/>
      <c r="D9" s="143"/>
      <c r="E9" s="144"/>
    </row>
    <row r="10" spans="1:6" ht="18.75" customHeight="1" x14ac:dyDescent="0.25">
      <c r="A10" s="148">
        <v>4</v>
      </c>
      <c r="B10" s="145" t="s">
        <v>988</v>
      </c>
      <c r="C10" s="299"/>
      <c r="D10" s="300"/>
      <c r="E10" s="301"/>
    </row>
    <row r="11" spans="1:6" ht="18.75" customHeight="1" x14ac:dyDescent="0.25">
      <c r="A11" s="476" t="s">
        <v>1079</v>
      </c>
      <c r="B11" s="477"/>
      <c r="C11" s="302"/>
      <c r="D11" s="302"/>
      <c r="E11" s="302"/>
    </row>
    <row r="12" spans="1:6" ht="18.75" customHeight="1" x14ac:dyDescent="0.25">
      <c r="A12" s="302"/>
      <c r="B12" s="302"/>
      <c r="C12" s="302" t="s">
        <v>1080</v>
      </c>
      <c r="D12" s="302"/>
      <c r="E12" s="302" t="s">
        <v>1081</v>
      </c>
    </row>
  </sheetData>
  <mergeCells count="3">
    <mergeCell ref="A3:F3"/>
    <mergeCell ref="A1:F1"/>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H14" sqref="H14"/>
    </sheetView>
  </sheetViews>
  <sheetFormatPr defaultRowHeight="15" x14ac:dyDescent="0.25"/>
  <cols>
    <col min="2" max="2" width="23" customWidth="1"/>
    <col min="3" max="3" width="13.140625" customWidth="1"/>
    <col min="5" max="5" width="13.28515625" customWidth="1"/>
  </cols>
  <sheetData>
    <row r="1" spans="1:5" x14ac:dyDescent="0.25">
      <c r="A1" s="444" t="s">
        <v>990</v>
      </c>
      <c r="B1" s="444"/>
      <c r="C1" s="444"/>
      <c r="D1" s="444"/>
      <c r="E1" s="444"/>
    </row>
    <row r="2" spans="1:5" x14ac:dyDescent="0.25">
      <c r="A2" s="268"/>
      <c r="B2" s="268"/>
      <c r="C2" s="268"/>
      <c r="D2" s="268"/>
      <c r="E2" s="268"/>
    </row>
    <row r="3" spans="1:5" x14ac:dyDescent="0.25">
      <c r="A3" s="444" t="s">
        <v>1082</v>
      </c>
      <c r="B3" s="444"/>
      <c r="C3" s="444"/>
      <c r="D3" s="444"/>
      <c r="E3" s="444"/>
    </row>
    <row r="4" spans="1:5" ht="15.75" thickBot="1" x14ac:dyDescent="0.3"/>
    <row r="5" spans="1:5" ht="43.5" thickBot="1" x14ac:dyDescent="0.3">
      <c r="A5" s="298" t="s">
        <v>1075</v>
      </c>
      <c r="B5" s="298" t="s">
        <v>1076</v>
      </c>
      <c r="C5" s="310" t="s">
        <v>1077</v>
      </c>
      <c r="D5" s="311" t="s">
        <v>386</v>
      </c>
      <c r="E5" s="312" t="s">
        <v>1078</v>
      </c>
    </row>
    <row r="6" spans="1:5" ht="34.5" customHeight="1" thickBot="1" x14ac:dyDescent="0.3">
      <c r="A6" s="342" t="s">
        <v>1145</v>
      </c>
      <c r="B6" s="350" t="s">
        <v>991</v>
      </c>
      <c r="C6" s="481"/>
      <c r="D6" s="482"/>
      <c r="E6" s="483"/>
    </row>
    <row r="7" spans="1:5" ht="30.75" thickBot="1" x14ac:dyDescent="0.3">
      <c r="A7" s="149">
        <v>1</v>
      </c>
      <c r="B7" s="150" t="s">
        <v>975</v>
      </c>
      <c r="C7" s="387">
        <v>200</v>
      </c>
      <c r="D7" s="390">
        <v>21</v>
      </c>
      <c r="E7" s="392">
        <f>SUM(C7*1.21)</f>
        <v>242</v>
      </c>
    </row>
    <row r="8" spans="1:5" ht="30.75" thickBot="1" x14ac:dyDescent="0.3">
      <c r="A8" s="147">
        <v>2</v>
      </c>
      <c r="B8" s="141" t="s">
        <v>976</v>
      </c>
      <c r="C8" s="388">
        <v>1920</v>
      </c>
      <c r="D8" s="371">
        <v>21</v>
      </c>
      <c r="E8" s="392">
        <f t="shared" ref="E8:E10" si="0">SUM(C8*1.21)</f>
        <v>2323.1999999999998</v>
      </c>
    </row>
    <row r="9" spans="1:5" ht="45.75" thickBot="1" x14ac:dyDescent="0.3">
      <c r="A9" s="147">
        <v>3</v>
      </c>
      <c r="B9" s="141" t="s">
        <v>992</v>
      </c>
      <c r="C9" s="388">
        <v>600</v>
      </c>
      <c r="D9" s="371">
        <v>21</v>
      </c>
      <c r="E9" s="392">
        <f t="shared" si="0"/>
        <v>726</v>
      </c>
    </row>
    <row r="10" spans="1:5" ht="30" x14ac:dyDescent="0.25">
      <c r="A10" s="148">
        <v>4</v>
      </c>
      <c r="B10" s="145" t="s">
        <v>988</v>
      </c>
      <c r="C10" s="389">
        <v>1400</v>
      </c>
      <c r="D10" s="391">
        <v>21</v>
      </c>
      <c r="E10" s="392">
        <f t="shared" si="0"/>
        <v>1694</v>
      </c>
    </row>
    <row r="11" spans="1:5" x14ac:dyDescent="0.25">
      <c r="A11" s="476" t="s">
        <v>1079</v>
      </c>
      <c r="B11" s="477"/>
      <c r="C11" s="380">
        <f>SUM(C7:C10)</f>
        <v>4120</v>
      </c>
      <c r="D11" s="302"/>
      <c r="E11" s="380">
        <f>SUM(E7:E10)</f>
        <v>4985.2</v>
      </c>
    </row>
    <row r="12" spans="1:5" x14ac:dyDescent="0.25">
      <c r="A12" s="302"/>
      <c r="B12" s="302"/>
      <c r="C12" s="302" t="s">
        <v>1080</v>
      </c>
      <c r="D12" s="302"/>
      <c r="E12" s="302" t="s">
        <v>1081</v>
      </c>
    </row>
    <row r="13" spans="1:5" ht="29.25" thickBot="1" x14ac:dyDescent="0.3">
      <c r="A13" s="353" t="s">
        <v>1146</v>
      </c>
      <c r="B13" s="354" t="s">
        <v>993</v>
      </c>
      <c r="C13" s="478"/>
      <c r="D13" s="479"/>
      <c r="E13" s="480"/>
    </row>
    <row r="14" spans="1:5" ht="30" x14ac:dyDescent="0.25">
      <c r="A14" s="149">
        <v>1</v>
      </c>
      <c r="B14" s="150" t="s">
        <v>975</v>
      </c>
      <c r="C14" s="387">
        <v>200</v>
      </c>
      <c r="D14" s="390">
        <v>21</v>
      </c>
      <c r="E14" s="392">
        <v>242</v>
      </c>
    </row>
    <row r="15" spans="1:5" ht="30" x14ac:dyDescent="0.25">
      <c r="A15" s="147">
        <v>2</v>
      </c>
      <c r="B15" s="141" t="s">
        <v>976</v>
      </c>
      <c r="C15" s="388">
        <v>1920</v>
      </c>
      <c r="D15" s="371">
        <v>21</v>
      </c>
      <c r="E15" s="393">
        <f>SUM(C15*1.21)</f>
        <v>2323.1999999999998</v>
      </c>
    </row>
    <row r="16" spans="1:5" ht="45" x14ac:dyDescent="0.25">
      <c r="A16" s="147">
        <v>3</v>
      </c>
      <c r="B16" s="141" t="s">
        <v>994</v>
      </c>
      <c r="C16" s="388">
        <v>600</v>
      </c>
      <c r="D16" s="371">
        <v>21</v>
      </c>
      <c r="E16" s="393">
        <f t="shared" ref="E16:E17" si="1">SUM(C16*1.21)</f>
        <v>726</v>
      </c>
    </row>
    <row r="17" spans="1:5" ht="30" x14ac:dyDescent="0.25">
      <c r="A17" s="148">
        <v>4</v>
      </c>
      <c r="B17" s="145" t="s">
        <v>988</v>
      </c>
      <c r="C17" s="389">
        <v>1400</v>
      </c>
      <c r="D17" s="391">
        <v>21</v>
      </c>
      <c r="E17" s="393">
        <f t="shared" si="1"/>
        <v>1694</v>
      </c>
    </row>
    <row r="18" spans="1:5" x14ac:dyDescent="0.25">
      <c r="A18" s="476" t="s">
        <v>1079</v>
      </c>
      <c r="B18" s="477"/>
      <c r="C18" s="380">
        <f>SUM(C14:C17)</f>
        <v>4120</v>
      </c>
      <c r="D18" s="302"/>
      <c r="E18" s="380">
        <f>SUM(E14:E17)</f>
        <v>4985.2</v>
      </c>
    </row>
    <row r="19" spans="1:5" x14ac:dyDescent="0.25">
      <c r="A19" s="302"/>
      <c r="B19" s="302"/>
      <c r="C19" s="302" t="s">
        <v>1080</v>
      </c>
      <c r="D19" s="302"/>
      <c r="E19" s="302" t="s">
        <v>1081</v>
      </c>
    </row>
  </sheetData>
  <mergeCells count="6">
    <mergeCell ref="A18:B18"/>
    <mergeCell ref="A1:E1"/>
    <mergeCell ref="C13:E13"/>
    <mergeCell ref="C6:E6"/>
    <mergeCell ref="A3:E3"/>
    <mergeCell ref="A11:B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A33" sqref="A33"/>
    </sheetView>
  </sheetViews>
  <sheetFormatPr defaultRowHeight="15" x14ac:dyDescent="0.25"/>
  <cols>
    <col min="2" max="2" width="46" customWidth="1"/>
    <col min="3" max="3" width="12.85546875" customWidth="1"/>
    <col min="5" max="5" width="12.7109375" customWidth="1"/>
  </cols>
  <sheetData>
    <row r="1" spans="1:5" x14ac:dyDescent="0.25">
      <c r="A1" s="444" t="s">
        <v>1007</v>
      </c>
      <c r="B1" s="444"/>
      <c r="C1" s="444"/>
      <c r="D1" s="444"/>
      <c r="E1" s="444"/>
    </row>
    <row r="2" spans="1:5" x14ac:dyDescent="0.25">
      <c r="A2" s="180"/>
      <c r="B2" s="180"/>
      <c r="C2" s="180"/>
      <c r="D2" s="180"/>
      <c r="E2" s="180"/>
    </row>
    <row r="3" spans="1:5" x14ac:dyDescent="0.25">
      <c r="A3" s="444" t="s">
        <v>1082</v>
      </c>
      <c r="B3" s="444"/>
      <c r="C3" s="444"/>
      <c r="D3" s="444"/>
      <c r="E3" s="444"/>
    </row>
    <row r="4" spans="1:5" ht="15.75" thickBot="1" x14ac:dyDescent="0.3"/>
    <row r="5" spans="1:5" ht="43.5" thickBot="1" x14ac:dyDescent="0.3">
      <c r="A5" s="298" t="s">
        <v>1075</v>
      </c>
      <c r="B5" s="298" t="s">
        <v>1076</v>
      </c>
      <c r="C5" s="310" t="s">
        <v>1077</v>
      </c>
      <c r="D5" s="311" t="s">
        <v>386</v>
      </c>
      <c r="E5" s="312" t="s">
        <v>1078</v>
      </c>
    </row>
    <row r="6" spans="1:5" ht="30.75" customHeight="1" thickBot="1" x14ac:dyDescent="0.3">
      <c r="A6" s="153" t="s">
        <v>1222</v>
      </c>
      <c r="B6" s="154" t="s">
        <v>1005</v>
      </c>
      <c r="C6" s="484"/>
      <c r="D6" s="485"/>
      <c r="E6" s="486"/>
    </row>
    <row r="7" spans="1:5" x14ac:dyDescent="0.25">
      <c r="A7" s="122">
        <v>1</v>
      </c>
      <c r="B7" s="152" t="s">
        <v>995</v>
      </c>
      <c r="C7" s="122"/>
      <c r="D7" s="110"/>
      <c r="E7" s="123"/>
    </row>
    <row r="8" spans="1:5" x14ac:dyDescent="0.25">
      <c r="A8" s="120">
        <v>2</v>
      </c>
      <c r="B8" s="126" t="s">
        <v>996</v>
      </c>
      <c r="C8" s="120"/>
      <c r="D8" s="73"/>
      <c r="E8" s="114"/>
    </row>
    <row r="9" spans="1:5" x14ac:dyDescent="0.25">
      <c r="A9" s="120">
        <v>3</v>
      </c>
      <c r="B9" s="126" t="s">
        <v>997</v>
      </c>
      <c r="C9" s="120"/>
      <c r="D9" s="73"/>
      <c r="E9" s="114"/>
    </row>
    <row r="10" spans="1:5" x14ac:dyDescent="0.25">
      <c r="A10" s="120">
        <v>4</v>
      </c>
      <c r="B10" s="126" t="s">
        <v>998</v>
      </c>
      <c r="C10" s="120"/>
      <c r="D10" s="73"/>
      <c r="E10" s="114"/>
    </row>
    <row r="11" spans="1:5" x14ac:dyDescent="0.25">
      <c r="A11" s="120">
        <v>5</v>
      </c>
      <c r="B11" s="126" t="s">
        <v>999</v>
      </c>
      <c r="C11" s="120"/>
      <c r="D11" s="73"/>
      <c r="E11" s="114"/>
    </row>
    <row r="12" spans="1:5" x14ac:dyDescent="0.25">
      <c r="A12" s="120">
        <v>6</v>
      </c>
      <c r="B12" s="126" t="s">
        <v>1000</v>
      </c>
      <c r="C12" s="120"/>
      <c r="D12" s="73"/>
      <c r="E12" s="114"/>
    </row>
    <row r="13" spans="1:5" x14ac:dyDescent="0.25">
      <c r="A13" s="120">
        <v>7</v>
      </c>
      <c r="B13" s="126" t="s">
        <v>1001</v>
      </c>
      <c r="C13" s="120"/>
      <c r="D13" s="73"/>
      <c r="E13" s="114"/>
    </row>
    <row r="14" spans="1:5" x14ac:dyDescent="0.25">
      <c r="A14" s="120">
        <v>8</v>
      </c>
      <c r="B14" s="126" t="s">
        <v>1002</v>
      </c>
      <c r="C14" s="120"/>
      <c r="D14" s="73"/>
      <c r="E14" s="114"/>
    </row>
    <row r="15" spans="1:5" ht="16.5" customHeight="1" x14ac:dyDescent="0.25">
      <c r="A15" s="120">
        <v>9</v>
      </c>
      <c r="B15" s="126" t="s">
        <v>1003</v>
      </c>
      <c r="C15" s="120"/>
      <c r="D15" s="73"/>
      <c r="E15" s="114"/>
    </row>
    <row r="16" spans="1:5" ht="33.75" customHeight="1" thickBot="1" x14ac:dyDescent="0.3">
      <c r="A16" s="121">
        <v>10</v>
      </c>
      <c r="B16" s="151" t="s">
        <v>1223</v>
      </c>
      <c r="C16" s="121"/>
      <c r="D16" s="116"/>
      <c r="E16" s="117"/>
    </row>
    <row r="17" spans="1:5" x14ac:dyDescent="0.25">
      <c r="A17" s="476" t="s">
        <v>1079</v>
      </c>
      <c r="B17" s="477"/>
      <c r="C17" s="302"/>
      <c r="D17" s="302"/>
      <c r="E17" s="302"/>
    </row>
    <row r="18" spans="1:5" ht="15.75" thickBot="1" x14ac:dyDescent="0.3">
      <c r="A18" s="302"/>
      <c r="B18" s="302"/>
      <c r="C18" s="302" t="s">
        <v>1080</v>
      </c>
      <c r="D18" s="302"/>
      <c r="E18" s="302" t="s">
        <v>1081</v>
      </c>
    </row>
    <row r="19" spans="1:5" ht="30.75" customHeight="1" thickBot="1" x14ac:dyDescent="0.3">
      <c r="A19" s="153" t="s">
        <v>1221</v>
      </c>
      <c r="B19" s="154" t="s">
        <v>1006</v>
      </c>
      <c r="C19" s="484"/>
      <c r="D19" s="485"/>
      <c r="E19" s="486"/>
    </row>
    <row r="20" spans="1:5" x14ac:dyDescent="0.25">
      <c r="A20" s="122">
        <v>1</v>
      </c>
      <c r="B20" s="152" t="s">
        <v>995</v>
      </c>
      <c r="C20" s="122"/>
      <c r="D20" s="110"/>
      <c r="E20" s="123"/>
    </row>
    <row r="21" spans="1:5" x14ac:dyDescent="0.25">
      <c r="A21" s="120">
        <v>2</v>
      </c>
      <c r="B21" s="126" t="s">
        <v>996</v>
      </c>
      <c r="C21" s="120"/>
      <c r="D21" s="73"/>
      <c r="E21" s="114"/>
    </row>
    <row r="22" spans="1:5" x14ac:dyDescent="0.25">
      <c r="A22" s="120">
        <v>3</v>
      </c>
      <c r="B22" s="126" t="s">
        <v>997</v>
      </c>
      <c r="C22" s="120"/>
      <c r="D22" s="73"/>
      <c r="E22" s="114"/>
    </row>
    <row r="23" spans="1:5" x14ac:dyDescent="0.25">
      <c r="A23" s="120">
        <v>4</v>
      </c>
      <c r="B23" s="126" t="s">
        <v>998</v>
      </c>
      <c r="C23" s="120"/>
      <c r="D23" s="73"/>
      <c r="E23" s="114"/>
    </row>
    <row r="24" spans="1:5" x14ac:dyDescent="0.25">
      <c r="A24" s="120">
        <v>5</v>
      </c>
      <c r="B24" s="126" t="s">
        <v>999</v>
      </c>
      <c r="C24" s="120"/>
      <c r="D24" s="73"/>
      <c r="E24" s="114"/>
    </row>
    <row r="25" spans="1:5" x14ac:dyDescent="0.25">
      <c r="A25" s="120">
        <v>6</v>
      </c>
      <c r="B25" s="126" t="s">
        <v>1000</v>
      </c>
      <c r="C25" s="120"/>
      <c r="D25" s="73"/>
      <c r="E25" s="114"/>
    </row>
    <row r="26" spans="1:5" x14ac:dyDescent="0.25">
      <c r="A26" s="120">
        <v>7</v>
      </c>
      <c r="B26" s="126" t="s">
        <v>1001</v>
      </c>
      <c r="C26" s="120"/>
      <c r="D26" s="73"/>
      <c r="E26" s="114"/>
    </row>
    <row r="27" spans="1:5" x14ac:dyDescent="0.25">
      <c r="A27" s="120">
        <v>8</v>
      </c>
      <c r="B27" s="126" t="s">
        <v>1002</v>
      </c>
      <c r="C27" s="120"/>
      <c r="D27" s="73"/>
      <c r="E27" s="114"/>
    </row>
    <row r="28" spans="1:5" ht="15" customHeight="1" x14ac:dyDescent="0.25">
      <c r="A28" s="120">
        <v>9</v>
      </c>
      <c r="B28" s="126" t="s">
        <v>1224</v>
      </c>
      <c r="C28" s="120"/>
      <c r="D28" s="73"/>
      <c r="E28" s="114"/>
    </row>
    <row r="29" spans="1:5" ht="32.25" customHeight="1" x14ac:dyDescent="0.25">
      <c r="A29" s="129">
        <v>10</v>
      </c>
      <c r="B29" s="291" t="s">
        <v>1223</v>
      </c>
      <c r="C29" s="129"/>
      <c r="D29" s="131"/>
      <c r="E29" s="132"/>
    </row>
    <row r="30" spans="1:5" x14ac:dyDescent="0.25">
      <c r="A30" s="476" t="s">
        <v>1079</v>
      </c>
      <c r="B30" s="477"/>
      <c r="C30" s="302"/>
      <c r="D30" s="302"/>
      <c r="E30" s="302"/>
    </row>
    <row r="31" spans="1:5" x14ac:dyDescent="0.25">
      <c r="A31" s="302"/>
      <c r="B31" s="302"/>
      <c r="C31" s="302" t="s">
        <v>1080</v>
      </c>
      <c r="D31" s="302"/>
      <c r="E31" s="302" t="s">
        <v>1081</v>
      </c>
    </row>
  </sheetData>
  <mergeCells count="6">
    <mergeCell ref="A30:B30"/>
    <mergeCell ref="A1:E1"/>
    <mergeCell ref="C6:E6"/>
    <mergeCell ref="C19:E19"/>
    <mergeCell ref="A3:E3"/>
    <mergeCell ref="A17:B17"/>
  </mergeCell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TP ir remontas 2020</vt:lpstr>
      <vt:lpstr>1 Priedas</vt:lpstr>
      <vt:lpstr>2 Priedas</vt:lpstr>
      <vt:lpstr>3 Priedas</vt:lpstr>
      <vt:lpstr>4 priedas</vt:lpstr>
      <vt:lpstr>5 Priedas</vt:lpstr>
      <vt:lpstr>6 Priedas</vt:lpstr>
      <vt:lpstr>7 Priedas</vt:lpstr>
      <vt:lpstr>8 Priedas</vt:lpstr>
      <vt:lpstr>9 Priedas</vt:lpstr>
      <vt:lpstr>10 Priedas</vt:lpstr>
      <vt:lpstr>11 Priedas</vt:lpstr>
      <vt:lpstr>12 Priedas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Paulius</dc:creator>
  <cp:lastModifiedBy>Pirkimai</cp:lastModifiedBy>
  <cp:lastPrinted>2021-02-12T14:53:08Z</cp:lastPrinted>
  <dcterms:created xsi:type="dcterms:W3CDTF">2020-04-20T08:14:35Z</dcterms:created>
  <dcterms:modified xsi:type="dcterms:W3CDTF">2021-02-12T14:56:48Z</dcterms:modified>
</cp:coreProperties>
</file>