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Lapas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/>
  <c r="I19"/>
  <c r="J19" s="1"/>
  <c r="I18"/>
  <c r="J18" s="1"/>
  <c r="I16"/>
  <c r="J16" s="1"/>
  <c r="I15"/>
  <c r="I14"/>
  <c r="J14" s="1"/>
  <c r="I13"/>
  <c r="I8"/>
  <c r="I9"/>
  <c r="I10"/>
  <c r="I11"/>
  <c r="I12"/>
  <c r="J21"/>
  <c r="J15"/>
  <c r="H20" l="1"/>
  <c r="J13" l="1"/>
  <c r="J12"/>
  <c r="J8"/>
  <c r="J11"/>
  <c r="J10"/>
  <c r="J9"/>
  <c r="D6" l="1"/>
  <c r="I6" s="1"/>
  <c r="J6" s="1"/>
  <c r="D7"/>
  <c r="I7" l="1"/>
  <c r="J7" s="1"/>
</calcChain>
</file>

<file path=xl/sharedStrings.xml><?xml version="1.0" encoding="utf-8"?>
<sst xmlns="http://schemas.openxmlformats.org/spreadsheetml/2006/main" count="85" uniqueCount="77">
  <si>
    <t>REAGENTŲ BEI PAPILDOMŲ PRIEMONIŲ PAVADINIMAI, KIEKIAI IR KAINOS</t>
  </si>
  <si>
    <t xml:space="preserve">Eil.
Nr.
</t>
  </si>
  <si>
    <t>Diagnostinių reagentų, medžiagų pavadinimai</t>
  </si>
  <si>
    <t>Techniniai ir kokybiniai reikalavimai tyrimams</t>
  </si>
  <si>
    <t>Preliminarus tyrimų skaičius per 36 mėn. (vnt kiekis)</t>
  </si>
  <si>
    <t>Reagentų ir priemonių kiekis (ml./vnt.) nurodytam tyrimų skaičiui</t>
  </si>
  <si>
    <t>Siūloma pakuotė</t>
  </si>
  <si>
    <t>Siūlomos pakuotės kaina, EUR be PVM</t>
  </si>
  <si>
    <t>Suma, EUR be PVM 36 mėn.</t>
  </si>
  <si>
    <t>Suma, EUR su PVM 36 mėn.</t>
  </si>
  <si>
    <t>Legionella testas</t>
  </si>
  <si>
    <t>Imunochromatografinis testas L.pneumophilae antigenui šlapime nustatyti</t>
  </si>
  <si>
    <t>Greitas testas S.pneumoniae antigenui šlapime nustatyti</t>
  </si>
  <si>
    <t>47</t>
  </si>
  <si>
    <t>Kokybinis,  imunochromatografinis metodas;Tyrimo jautrumas lyginant su PGR arba ELISA metodu ne mažiau nei 98 proc, specifiškumas ne mažiau  nei 95 proc.</t>
  </si>
  <si>
    <t xml:space="preserve">DIAGNOSTIKOS REAGENTŲ SU ANALIZATORIŲ PANAUDA PIRKIMAS, </t>
  </si>
  <si>
    <t xml:space="preserve">RPR reagentų rinkinys su kontroliniu serumu, plokštelemis, pipetėmis. </t>
  </si>
  <si>
    <t xml:space="preserve"> Imunochromatografinis testas</t>
  </si>
  <si>
    <t xml:space="preserve"> Helicobacter pylori  antigenas išmatose </t>
  </si>
  <si>
    <t>S. pneumoniae testas</t>
  </si>
  <si>
    <t xml:space="preserve">Gripo   A/B  viruso nustatymas </t>
  </si>
  <si>
    <t>Greitas Clostridium difficile specifinės gliutamato dehidrogenazės (GDH) ir Clostridium difficile  toksinų A ir B nustatymas išmatose</t>
  </si>
  <si>
    <t>53</t>
  </si>
  <si>
    <t>56</t>
  </si>
  <si>
    <t>58</t>
  </si>
  <si>
    <t>59</t>
  </si>
  <si>
    <t>60</t>
  </si>
  <si>
    <t>Dažai greitam kraujo tepinėlių dažymui:  ne daugiau, kaip 3x100 ml; ne mažiau kaip 3tabl.</t>
  </si>
  <si>
    <t>Dažai šlapimo nuosėdų mikroskopijai: dažymas Štenheimerio metodu , išfasavimas ne daugiau kaip po 50 ml</t>
  </si>
  <si>
    <t>Objektyviniai stikliukai , Šlifuotu  galu 76x26mm</t>
  </si>
  <si>
    <t>Dengiamieji stikliukai  24x24 mm</t>
  </si>
  <si>
    <t>30 vnt.</t>
  </si>
  <si>
    <t>77</t>
  </si>
  <si>
    <t>Gramo dažai  (rinkinys 4x250ml)</t>
  </si>
  <si>
    <t>79</t>
  </si>
  <si>
    <t>300 ml</t>
  </si>
  <si>
    <t>80</t>
  </si>
  <si>
    <t>107</t>
  </si>
  <si>
    <t>200 vnt.</t>
  </si>
  <si>
    <t xml:space="preserve">Dažai smegenų skysčiui </t>
  </si>
  <si>
    <t xml:space="preserve">Helmintų (kirminų kiaušinėlių  ir pirmuonių cistų) nustatymas išmatose </t>
  </si>
  <si>
    <t xml:space="preserve">Koncentracijos metodas. Rinkinys  skirtas švariai ir efektyviai helmintų kiaušinėlių ir lervų, pirmuonių cistų ir oocistų išskyrimui iš išmatų. Rinkinys  paruoštas naudojimui: reagentai, mėgintuveliai, kitos reikalingos tyrimui priemonės. </t>
  </si>
  <si>
    <t>460 vnt.</t>
  </si>
  <si>
    <t>Objektyviniai stikleliai</t>
  </si>
  <si>
    <t xml:space="preserve">Greitų plazmos reaginų testas su 0,02 % anglies dalelių, ne daugiau 100 testų pakuotėje, su teigiama/neigiama kontrole </t>
  </si>
  <si>
    <t>Samsono, ne daugiau 100 ml buteliukas</t>
  </si>
  <si>
    <t>600 mll</t>
  </si>
  <si>
    <t>30 vnt</t>
  </si>
  <si>
    <t xml:space="preserve">120000 vnt </t>
  </si>
  <si>
    <t xml:space="preserve">70000 vnt. </t>
  </si>
  <si>
    <t>Rota/Adeno viruso Ag nustatymas išmatose</t>
  </si>
  <si>
    <t xml:space="preserve">Imunochromatografinis testas kokybiniam Adeno ir Rota  virusų nustatymui žmogaus išmatose. Pilnas rinkinys su kontrole, vienkartinėmis priemonėmis,  to paties gamintojo kaip ir Nora viruso testo. Pasirinkimo pirmumas tyrimų fasuotėms:  ne daugiau 10 testų. </t>
  </si>
  <si>
    <t>74</t>
  </si>
  <si>
    <t>118</t>
  </si>
  <si>
    <t>107.1</t>
  </si>
  <si>
    <t>107.2</t>
  </si>
  <si>
    <t>107 pirkimo dalies bendra suma Eur:</t>
  </si>
  <si>
    <t>20 testų</t>
  </si>
  <si>
    <t>7000 testų</t>
  </si>
  <si>
    <t>100 testų</t>
  </si>
  <si>
    <t>260 testų</t>
  </si>
  <si>
    <t>2000 testų</t>
  </si>
  <si>
    <t>40 testų</t>
  </si>
  <si>
    <t>1050 testų</t>
  </si>
  <si>
    <t>500 testų</t>
  </si>
  <si>
    <t>30 rinkinių</t>
  </si>
  <si>
    <t>3x100 ml</t>
  </si>
  <si>
    <t>600ml</t>
  </si>
  <si>
    <t>100ml</t>
  </si>
  <si>
    <t>10ml</t>
  </si>
  <si>
    <t>300ml</t>
  </si>
  <si>
    <t>4x240ml</t>
  </si>
  <si>
    <t>31,25 rinkinio</t>
  </si>
  <si>
    <t>50 vnt.</t>
  </si>
  <si>
    <t>150 testų</t>
  </si>
  <si>
    <t>100 tyrimų</t>
  </si>
  <si>
    <t>7700 tyrimų</t>
  </si>
</sst>
</file>

<file path=xl/styles.xml><?xml version="1.0" encoding="utf-8"?>
<styleSheet xmlns="http://schemas.openxmlformats.org/spreadsheetml/2006/main">
  <fonts count="16">
    <font>
      <sz val="9"/>
      <color theme="1"/>
      <name val="Times New Roman"/>
      <family val="1"/>
      <charset val="186"/>
    </font>
    <font>
      <sz val="10"/>
      <name val="Times New Roman1"/>
    </font>
    <font>
      <b/>
      <sz val="10"/>
      <name val="Times New Roman1"/>
    </font>
    <font>
      <sz val="1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1"/>
      <charset val="186"/>
    </font>
    <font>
      <sz val="11"/>
      <color rgb="FF000000"/>
      <name val="Calibri"/>
      <family val="2"/>
    </font>
    <font>
      <sz val="11"/>
      <color rgb="FF00B050"/>
      <name val="Calibri"/>
      <family val="2"/>
      <charset val="186"/>
      <scheme val="minor"/>
    </font>
    <font>
      <b/>
      <sz val="14"/>
      <name val="Times New Roman1"/>
      <charset val="186"/>
    </font>
    <font>
      <sz val="11"/>
      <name val="Calibri"/>
      <family val="2"/>
      <charset val="186"/>
    </font>
    <font>
      <sz val="9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sz val="11"/>
      <color indexed="8"/>
      <name val="Calibri"/>
      <family val="2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7">
    <xf numFmtId="0" fontId="0" fillId="0" borderId="0"/>
    <xf numFmtId="0" fontId="7" fillId="0" borderId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0" fillId="0" borderId="0"/>
    <xf numFmtId="0" fontId="14" fillId="0" borderId="0"/>
    <xf numFmtId="0" fontId="15" fillId="0" borderId="0"/>
  </cellStyleXfs>
  <cellXfs count="39">
    <xf numFmtId="0" fontId="0" fillId="0" borderId="0" xfId="0"/>
    <xf numFmtId="0" fontId="3" fillId="0" borderId="0" xfId="0" applyFont="1" applyFill="1"/>
    <xf numFmtId="0" fontId="0" fillId="0" borderId="0" xfId="0" applyFill="1"/>
    <xf numFmtId="0" fontId="9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right" vertical="top"/>
    </xf>
    <xf numFmtId="49" fontId="5" fillId="0" borderId="5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right" vertical="top"/>
    </xf>
    <xf numFmtId="2" fontId="4" fillId="0" borderId="2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</cellXfs>
  <cellStyles count="7">
    <cellStyle name="Įprastas 2" xfId="4"/>
    <cellStyle name="Normal" xfId="0" builtinId="0" customBuiltin="1"/>
    <cellStyle name="Normal 10" xfId="2"/>
    <cellStyle name="Normal 2" xfId="3"/>
    <cellStyle name="Normal 3" xfId="6"/>
    <cellStyle name="Normal 5" xfId="5"/>
    <cellStyle name="TableStyleLight1" xfId="1"/>
  </cellStyles>
  <dxfs count="0"/>
  <tableStyles count="0" defaultTableStyle="TableStyleMedium2" defaultPivotStyle="PivotStyleLight16"/>
  <colors>
    <mruColors>
      <color rgb="FFFF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tabSelected="1" zoomScale="115" zoomScaleNormal="115" workbookViewId="0">
      <pane ySplit="4" topLeftCell="A17" activePane="bottomLeft" state="frozen"/>
      <selection pane="bottomLeft" activeCell="B16" sqref="B16"/>
    </sheetView>
  </sheetViews>
  <sheetFormatPr defaultColWidth="9.33203125" defaultRowHeight="15"/>
  <cols>
    <col min="1" max="1" width="10.83203125" style="1" customWidth="1"/>
    <col min="2" max="2" width="49" style="1" customWidth="1"/>
    <col min="3" max="3" width="36.1640625" style="1" customWidth="1"/>
    <col min="4" max="4" width="27.83203125" style="6" customWidth="1"/>
    <col min="5" max="5" width="19.6640625" style="6" customWidth="1"/>
    <col min="6" max="6" width="12.33203125" style="6" customWidth="1"/>
    <col min="7" max="7" width="12.33203125" style="6" hidden="1" customWidth="1"/>
    <col min="8" max="8" width="10.5" style="6" customWidth="1"/>
    <col min="9" max="9" width="9.1640625" style="6" bestFit="1" customWidth="1"/>
    <col min="10" max="10" width="10.83203125" style="6" customWidth="1"/>
    <col min="11" max="11" width="9.33203125" style="1"/>
    <col min="12" max="16384" width="9.33203125" style="2"/>
  </cols>
  <sheetData>
    <row r="1" spans="1:11" s="5" customFormat="1" ht="30" customHeight="1">
      <c r="A1" s="38" t="s">
        <v>15</v>
      </c>
      <c r="B1" s="38"/>
      <c r="C1" s="38"/>
      <c r="D1" s="38"/>
      <c r="E1" s="38"/>
      <c r="F1" s="38"/>
      <c r="G1" s="3"/>
      <c r="H1" s="4"/>
      <c r="I1" s="4"/>
      <c r="J1" s="4"/>
      <c r="K1" s="1"/>
    </row>
    <row r="2" spans="1:11" s="5" customFormat="1" ht="21" customHeight="1">
      <c r="A2" s="38" t="s">
        <v>0</v>
      </c>
      <c r="B2" s="38"/>
      <c r="C2" s="38"/>
      <c r="D2" s="38"/>
      <c r="E2" s="38"/>
      <c r="F2" s="38"/>
      <c r="G2" s="3"/>
      <c r="H2" s="4"/>
      <c r="I2" s="4"/>
      <c r="J2" s="4"/>
      <c r="K2" s="1"/>
    </row>
    <row r="3" spans="1:11" s="5" customFormat="1">
      <c r="A3" s="1"/>
      <c r="B3" s="1"/>
      <c r="C3" s="1"/>
      <c r="D3" s="6"/>
      <c r="E3" s="6"/>
      <c r="F3" s="6"/>
      <c r="G3" s="6"/>
      <c r="H3" s="6"/>
      <c r="I3" s="6"/>
      <c r="J3" s="6"/>
      <c r="K3" s="1"/>
    </row>
    <row r="4" spans="1:11" s="5" customFormat="1" ht="76.5" customHeight="1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/>
      <c r="H4" s="8" t="s">
        <v>7</v>
      </c>
      <c r="I4" s="8" t="s">
        <v>8</v>
      </c>
      <c r="J4" s="8" t="s">
        <v>9</v>
      </c>
      <c r="K4" s="1"/>
    </row>
    <row r="5" spans="1:11" s="5" customFormat="1" ht="14.25" customHeight="1">
      <c r="A5" s="9">
        <v>1</v>
      </c>
      <c r="B5" s="10">
        <v>2</v>
      </c>
      <c r="C5" s="11">
        <v>3</v>
      </c>
      <c r="D5" s="10">
        <v>4</v>
      </c>
      <c r="E5" s="10">
        <v>5</v>
      </c>
      <c r="F5" s="10">
        <v>6</v>
      </c>
      <c r="G5" s="10"/>
      <c r="H5" s="10">
        <v>7</v>
      </c>
      <c r="I5" s="10">
        <v>8</v>
      </c>
      <c r="J5" s="10">
        <v>9</v>
      </c>
      <c r="K5" s="1"/>
    </row>
    <row r="6" spans="1:11" s="5" customFormat="1" ht="59.25" customHeight="1">
      <c r="A6" s="12" t="s">
        <v>13</v>
      </c>
      <c r="B6" s="13" t="s">
        <v>16</v>
      </c>
      <c r="C6" s="13" t="s">
        <v>44</v>
      </c>
      <c r="D6" s="14">
        <f>4700+3000</f>
        <v>7700</v>
      </c>
      <c r="E6" s="14" t="s">
        <v>76</v>
      </c>
      <c r="F6" s="14" t="s">
        <v>75</v>
      </c>
      <c r="G6" s="14">
        <v>100</v>
      </c>
      <c r="H6" s="15">
        <v>12</v>
      </c>
      <c r="I6" s="15">
        <f t="shared" ref="I6:I12" si="0">H6*(D6/G6)</f>
        <v>924</v>
      </c>
      <c r="J6" s="15">
        <f t="shared" ref="J6:J16" si="1">I6*1.05</f>
        <v>970.2</v>
      </c>
      <c r="K6" s="1"/>
    </row>
    <row r="7" spans="1:11" s="5" customFormat="1" ht="15" customHeight="1">
      <c r="A7" s="12" t="s">
        <v>22</v>
      </c>
      <c r="B7" s="13" t="s">
        <v>18</v>
      </c>
      <c r="C7" s="13" t="s">
        <v>17</v>
      </c>
      <c r="D7" s="14">
        <f>550+500</f>
        <v>1050</v>
      </c>
      <c r="E7" s="14" t="s">
        <v>63</v>
      </c>
      <c r="F7" s="14" t="s">
        <v>62</v>
      </c>
      <c r="G7" s="14">
        <v>40</v>
      </c>
      <c r="H7" s="15">
        <v>104.97</v>
      </c>
      <c r="I7" s="15">
        <f t="shared" si="0"/>
        <v>2755.4625000000001</v>
      </c>
      <c r="J7" s="15">
        <f t="shared" si="1"/>
        <v>2893.2356250000003</v>
      </c>
      <c r="K7" s="1"/>
    </row>
    <row r="8" spans="1:11" s="5" customFormat="1" ht="15" customHeight="1">
      <c r="A8" s="12" t="s">
        <v>23</v>
      </c>
      <c r="B8" s="13" t="s">
        <v>20</v>
      </c>
      <c r="C8" s="13" t="s">
        <v>17</v>
      </c>
      <c r="D8" s="14">
        <v>2000</v>
      </c>
      <c r="E8" s="14" t="s">
        <v>61</v>
      </c>
      <c r="F8" s="14" t="s">
        <v>57</v>
      </c>
      <c r="G8" s="14">
        <v>20</v>
      </c>
      <c r="H8" s="15">
        <v>75.790000000000006</v>
      </c>
      <c r="I8" s="15">
        <f t="shared" si="0"/>
        <v>7579.0000000000009</v>
      </c>
      <c r="J8" s="15">
        <f t="shared" si="1"/>
        <v>7957.9500000000016</v>
      </c>
      <c r="K8" s="1"/>
    </row>
    <row r="9" spans="1:11" s="17" customFormat="1" ht="63.75">
      <c r="A9" s="12" t="s">
        <v>24</v>
      </c>
      <c r="B9" s="16" t="s">
        <v>21</v>
      </c>
      <c r="C9" s="16" t="s">
        <v>14</v>
      </c>
      <c r="D9" s="14">
        <v>7000</v>
      </c>
      <c r="E9" s="14" t="s">
        <v>58</v>
      </c>
      <c r="F9" s="14" t="s">
        <v>57</v>
      </c>
      <c r="G9" s="14">
        <v>20</v>
      </c>
      <c r="H9" s="15">
        <v>114.4</v>
      </c>
      <c r="I9" s="15">
        <f t="shared" si="0"/>
        <v>40040</v>
      </c>
      <c r="J9" s="15">
        <f t="shared" si="1"/>
        <v>42042</v>
      </c>
      <c r="K9" s="6"/>
    </row>
    <row r="10" spans="1:11" s="5" customFormat="1" ht="42.75" customHeight="1">
      <c r="A10" s="12" t="s">
        <v>25</v>
      </c>
      <c r="B10" s="13" t="s">
        <v>10</v>
      </c>
      <c r="C10" s="13" t="s">
        <v>11</v>
      </c>
      <c r="D10" s="14">
        <v>100</v>
      </c>
      <c r="E10" s="14" t="s">
        <v>59</v>
      </c>
      <c r="F10" s="14" t="s">
        <v>57</v>
      </c>
      <c r="G10" s="14">
        <v>20</v>
      </c>
      <c r="H10" s="15">
        <v>87.52</v>
      </c>
      <c r="I10" s="15">
        <f t="shared" si="0"/>
        <v>437.59999999999997</v>
      </c>
      <c r="J10" s="15">
        <f t="shared" si="1"/>
        <v>459.47999999999996</v>
      </c>
      <c r="K10" s="1"/>
    </row>
    <row r="11" spans="1:11" s="5" customFormat="1" ht="27.75" customHeight="1">
      <c r="A11" s="12" t="s">
        <v>26</v>
      </c>
      <c r="B11" s="13" t="s">
        <v>19</v>
      </c>
      <c r="C11" s="13" t="s">
        <v>12</v>
      </c>
      <c r="D11" s="14">
        <v>260</v>
      </c>
      <c r="E11" s="14" t="s">
        <v>60</v>
      </c>
      <c r="F11" s="14" t="s">
        <v>57</v>
      </c>
      <c r="G11" s="14">
        <v>20</v>
      </c>
      <c r="H11" s="15">
        <v>145.86000000000001</v>
      </c>
      <c r="I11" s="15">
        <f t="shared" si="0"/>
        <v>1896.1800000000003</v>
      </c>
      <c r="J11" s="15">
        <f t="shared" si="1"/>
        <v>1990.9890000000005</v>
      </c>
      <c r="K11" s="1"/>
    </row>
    <row r="12" spans="1:11" s="5" customFormat="1" ht="84">
      <c r="A12" s="18">
        <v>62</v>
      </c>
      <c r="B12" s="19" t="s">
        <v>50</v>
      </c>
      <c r="C12" s="19" t="s">
        <v>51</v>
      </c>
      <c r="D12" s="14">
        <v>500</v>
      </c>
      <c r="E12" s="14" t="s">
        <v>64</v>
      </c>
      <c r="F12" s="14" t="s">
        <v>62</v>
      </c>
      <c r="G12" s="14">
        <v>40</v>
      </c>
      <c r="H12" s="15">
        <v>75.790000000000006</v>
      </c>
      <c r="I12" s="15">
        <f t="shared" si="0"/>
        <v>947.37500000000011</v>
      </c>
      <c r="J12" s="15">
        <f t="shared" si="1"/>
        <v>994.7437500000002</v>
      </c>
      <c r="K12" s="1"/>
    </row>
    <row r="13" spans="1:11" s="5" customFormat="1" ht="25.5">
      <c r="A13" s="12" t="s">
        <v>52</v>
      </c>
      <c r="B13" s="20" t="s">
        <v>27</v>
      </c>
      <c r="C13" s="21"/>
      <c r="D13" s="22" t="s">
        <v>31</v>
      </c>
      <c r="E13" s="14" t="s">
        <v>65</v>
      </c>
      <c r="F13" s="14" t="s">
        <v>66</v>
      </c>
      <c r="G13" s="14">
        <v>30</v>
      </c>
      <c r="H13" s="15">
        <v>47</v>
      </c>
      <c r="I13" s="15">
        <f>H13*G13</f>
        <v>1410</v>
      </c>
      <c r="J13" s="15">
        <f t="shared" si="1"/>
        <v>1480.5</v>
      </c>
      <c r="K13" s="1"/>
    </row>
    <row r="14" spans="1:11" s="5" customFormat="1">
      <c r="A14" s="23" t="s">
        <v>32</v>
      </c>
      <c r="B14" s="20" t="s">
        <v>39</v>
      </c>
      <c r="C14" s="21" t="s">
        <v>45</v>
      </c>
      <c r="D14" s="22" t="s">
        <v>46</v>
      </c>
      <c r="E14" s="14" t="s">
        <v>67</v>
      </c>
      <c r="F14" s="14" t="s">
        <v>68</v>
      </c>
      <c r="G14" s="14">
        <v>6</v>
      </c>
      <c r="H14" s="15">
        <v>132</v>
      </c>
      <c r="I14" s="15">
        <f>H14*G14</f>
        <v>792</v>
      </c>
      <c r="J14" s="15">
        <f t="shared" si="1"/>
        <v>831.6</v>
      </c>
      <c r="K14" s="1"/>
    </row>
    <row r="15" spans="1:11" s="5" customFormat="1" ht="38.25">
      <c r="A15" s="12" t="s">
        <v>34</v>
      </c>
      <c r="B15" s="20" t="s">
        <v>28</v>
      </c>
      <c r="C15" s="24"/>
      <c r="D15" s="25" t="s">
        <v>35</v>
      </c>
      <c r="E15" s="14" t="s">
        <v>70</v>
      </c>
      <c r="F15" s="14" t="s">
        <v>69</v>
      </c>
      <c r="G15" s="14">
        <v>30</v>
      </c>
      <c r="H15" s="15">
        <v>20</v>
      </c>
      <c r="I15" s="15">
        <f>H15*G15</f>
        <v>600</v>
      </c>
      <c r="J15" s="15">
        <f t="shared" si="1"/>
        <v>630</v>
      </c>
      <c r="K15" s="1"/>
    </row>
    <row r="16" spans="1:11" s="5" customFormat="1">
      <c r="A16" s="12" t="s">
        <v>36</v>
      </c>
      <c r="B16" s="26" t="s">
        <v>33</v>
      </c>
      <c r="C16" s="21"/>
      <c r="D16" s="22" t="s">
        <v>47</v>
      </c>
      <c r="E16" s="14" t="s">
        <v>72</v>
      </c>
      <c r="F16" s="14" t="s">
        <v>71</v>
      </c>
      <c r="G16" s="14">
        <v>31.25</v>
      </c>
      <c r="H16" s="15">
        <v>28</v>
      </c>
      <c r="I16" s="15">
        <f>H16*G16</f>
        <v>875</v>
      </c>
      <c r="J16" s="15">
        <f t="shared" si="1"/>
        <v>918.75</v>
      </c>
      <c r="K16" s="1"/>
    </row>
    <row r="17" spans="1:11" s="5" customFormat="1" ht="17.25" customHeight="1">
      <c r="A17" s="12" t="s">
        <v>37</v>
      </c>
      <c r="B17" s="27" t="s">
        <v>43</v>
      </c>
      <c r="C17" s="21"/>
      <c r="D17" s="22"/>
      <c r="E17" s="14"/>
      <c r="F17" s="14"/>
      <c r="G17" s="14"/>
      <c r="H17" s="15"/>
      <c r="I17" s="15"/>
      <c r="J17" s="15"/>
      <c r="K17" s="1"/>
    </row>
    <row r="18" spans="1:11" s="5" customFormat="1">
      <c r="A18" s="12" t="s">
        <v>54</v>
      </c>
      <c r="B18" s="20" t="s">
        <v>29</v>
      </c>
      <c r="C18" s="21"/>
      <c r="D18" s="28" t="s">
        <v>48</v>
      </c>
      <c r="E18" s="28" t="s">
        <v>48</v>
      </c>
      <c r="F18" s="14" t="s">
        <v>73</v>
      </c>
      <c r="G18" s="14">
        <v>2400</v>
      </c>
      <c r="H18" s="15">
        <v>1.3</v>
      </c>
      <c r="I18" s="15">
        <f>H18*G18</f>
        <v>3120</v>
      </c>
      <c r="J18" s="15">
        <f>I18*1.05</f>
        <v>3276</v>
      </c>
      <c r="K18" s="1"/>
    </row>
    <row r="19" spans="1:11" s="5" customFormat="1">
      <c r="A19" s="12" t="s">
        <v>55</v>
      </c>
      <c r="B19" s="20" t="s">
        <v>30</v>
      </c>
      <c r="C19" s="21"/>
      <c r="D19" s="28" t="s">
        <v>49</v>
      </c>
      <c r="E19" s="28" t="s">
        <v>49</v>
      </c>
      <c r="F19" s="14" t="s">
        <v>38</v>
      </c>
      <c r="G19" s="14">
        <v>350</v>
      </c>
      <c r="H19" s="15">
        <v>1.4</v>
      </c>
      <c r="I19" s="15">
        <f>H19*G19</f>
        <v>489.99999999999994</v>
      </c>
      <c r="J19" s="15">
        <f>I19*1.05</f>
        <v>514.5</v>
      </c>
      <c r="K19" s="1"/>
    </row>
    <row r="20" spans="1:11" s="5" customFormat="1">
      <c r="A20" s="33" t="s">
        <v>56</v>
      </c>
      <c r="B20" s="34"/>
      <c r="C20" s="34"/>
      <c r="D20" s="34"/>
      <c r="E20" s="34"/>
      <c r="F20" s="34"/>
      <c r="G20" s="29"/>
      <c r="H20" s="35">
        <f>J18+J19</f>
        <v>3790.5</v>
      </c>
      <c r="I20" s="36"/>
      <c r="J20" s="37"/>
      <c r="K20" s="1"/>
    </row>
    <row r="21" spans="1:11" s="5" customFormat="1" ht="89.25">
      <c r="A21" s="12" t="s">
        <v>53</v>
      </c>
      <c r="B21" s="30" t="s">
        <v>40</v>
      </c>
      <c r="C21" s="31" t="s">
        <v>41</v>
      </c>
      <c r="D21" s="10" t="s">
        <v>42</v>
      </c>
      <c r="E21" s="10" t="s">
        <v>42</v>
      </c>
      <c r="F21" s="10" t="s">
        <v>74</v>
      </c>
      <c r="G21" s="10">
        <v>3.07</v>
      </c>
      <c r="H21" s="32">
        <v>179</v>
      </c>
      <c r="I21" s="15">
        <f>H21*G21</f>
        <v>549.53</v>
      </c>
      <c r="J21" s="15">
        <f>I21*1.05</f>
        <v>577.00649999999996</v>
      </c>
      <c r="K21" s="1"/>
    </row>
  </sheetData>
  <mergeCells count="4">
    <mergeCell ref="A20:F20"/>
    <mergeCell ref="H20:J20"/>
    <mergeCell ref="A1:F1"/>
    <mergeCell ref="A2:F2"/>
  </mergeCells>
  <pageMargins left="0.7" right="0.7" top="0.75" bottom="0.75" header="0.3" footer="0.3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Laimute Dauksiene</dc:creator>
  <cp:lastModifiedBy>Ieva</cp:lastModifiedBy>
  <cp:lastPrinted>2020-10-14T09:47:35Z</cp:lastPrinted>
  <dcterms:created xsi:type="dcterms:W3CDTF">2017-09-04T10:20:10Z</dcterms:created>
  <dcterms:modified xsi:type="dcterms:W3CDTF">2021-02-19T14:55:14Z</dcterms:modified>
</cp:coreProperties>
</file>