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defaultThemeVersion="166925"/>
  <mc:AlternateContent xmlns:mc="http://schemas.openxmlformats.org/markup-compatibility/2006">
    <mc:Choice Requires="x15">
      <x15ac:absPath xmlns:x15ac="http://schemas.microsoft.com/office/spreadsheetml/2010/11/ac" url="Z:\Konkursai\2021\LSMU Kauno ligonine_528482\Dokumentai pasiulymui\"/>
    </mc:Choice>
  </mc:AlternateContent>
  <xr:revisionPtr revIDLastSave="0" documentId="13_ncr:1_{69FB48A8-30D7-41BF-B635-C63773D85BBF}" xr6:coauthVersionLast="46" xr6:coauthVersionMax="46" xr10:uidLastSave="{00000000-0000-0000-0000-000000000000}"/>
  <bookViews>
    <workbookView xWindow="28680" yWindow="-120" windowWidth="29040" windowHeight="15840" xr2:uid="{00000000-000D-0000-FFFF-FFFF00000000}"/>
  </bookViews>
  <sheets>
    <sheet name="Lapas1" sheetId="1" r:id="rId1"/>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0" i="1" l="1"/>
  <c r="J12" i="1"/>
  <c r="I29" i="1"/>
  <c r="I28" i="1"/>
  <c r="I27" i="1"/>
  <c r="I26" i="1"/>
  <c r="I25" i="1"/>
  <c r="I24" i="1"/>
  <c r="I23" i="1"/>
  <c r="I22" i="1"/>
  <c r="I21" i="1"/>
  <c r="I18" i="1"/>
  <c r="I12" i="1"/>
  <c r="J18" i="1"/>
  <c r="I16" i="1"/>
  <c r="J16" i="1" s="1"/>
  <c r="I14" i="1"/>
  <c r="J14" i="1" s="1"/>
  <c r="J22" i="1"/>
  <c r="J21" i="1"/>
  <c r="J26" i="1"/>
  <c r="J27" i="1"/>
  <c r="J28" i="1"/>
  <c r="J29" i="1"/>
  <c r="J25" i="1"/>
  <c r="J24" i="1"/>
  <c r="J23" i="1"/>
</calcChain>
</file>

<file path=xl/sharedStrings.xml><?xml version="1.0" encoding="utf-8"?>
<sst xmlns="http://schemas.openxmlformats.org/spreadsheetml/2006/main" count="144" uniqueCount="125">
  <si>
    <t>REAGENTŲ BEI PAPILDOMŲ PRIEMONIŲ PAVADINIMAI, KIEKIAI IR KAINOS</t>
  </si>
  <si>
    <t>Diagnostinių reagentų, medžiagų pavadinimai</t>
  </si>
  <si>
    <t>Techniniai ir kokybiniai reikalavimai tyrimams</t>
  </si>
  <si>
    <t>Siūloma pakuotė</t>
  </si>
  <si>
    <t>Siūlomos pakuotės kaina, EUR be PVM</t>
  </si>
  <si>
    <t>Suma, EUR be PVM 36 mėn.</t>
  </si>
  <si>
    <t>Suma, EUR su PVM 36 mėn.</t>
  </si>
  <si>
    <t>1</t>
  </si>
  <si>
    <t>2</t>
  </si>
  <si>
    <t>3</t>
  </si>
  <si>
    <t>4</t>
  </si>
  <si>
    <t>5</t>
  </si>
  <si>
    <t>(Analizatoriaus pavadinimas)</t>
  </si>
  <si>
    <t>Gram teigiamų mikroorganizmų identifikavimas</t>
  </si>
  <si>
    <t>Gram neigiamų mikroorganizmų identifikavimas</t>
  </si>
  <si>
    <t>Mieliagrybių identifikavimas</t>
  </si>
  <si>
    <t>Kitos papildomos tyrimo priemonės, reikalingos tyrimui atlikti  su siūlomu analizatoriumi (suspensijos buferiai, mėgintuvėliai, antgaliai ir kt.)</t>
  </si>
  <si>
    <t>PASTABOS:</t>
  </si>
  <si>
    <t>1. Tiekėjas privalo įvertinti ir nurodyti (įrašyti) visas reikiamas sudedamąsias dalis tyrimui atlikti.</t>
  </si>
  <si>
    <t>2. Pateikti reikalingą reagentų, kitų priemonių ir kontrolinių medžiagų (atliekant kasdieninę 2-jų lygių kokybės kontrolę) kiekį, numatomam nurodytam tyrimų skaičiui per 36 mėn. atlikimui.</t>
  </si>
  <si>
    <t>3. Reagentai ir papildomos medžiagos/priemonės turi būti paženklinti CE arba lygiaverčiu ženklu.</t>
  </si>
  <si>
    <t>5. Reagentų galiojimo terminas ne trumpesnis kaip 3 mėnesiai nuo pristatymo dienos.</t>
  </si>
  <si>
    <t>Tyrimo priemones reikalingas tiksliniam tyrimui atlikti tiekėjai privalo nurodyti patys užpildydami specifikacijoje pateiktas lenteles, nebūtinai vadovaujantis tuo kas dalinai nurodyta specifikacijoje, tačiau būtina nurodyti visą spektrą priemonių užtikrinančių kokybišką tyrimo atlikimą. Tyrimams kur nenaudojamos pagalbinės priemonės ar reagentai nurodoma 0 (nulis).</t>
  </si>
  <si>
    <t>Vertinamas tik pilnas pasiūlymas, pilnai  atitinkantis kokybinius ir techninius reikalavimus. Pirkimo dalis perkama iš vieno tiekėjo</t>
  </si>
  <si>
    <t>Pavadinimas/ techniniai parametrai</t>
  </si>
  <si>
    <t>Reikalaujami techniniai parametrai</t>
  </si>
  <si>
    <t>Reikalavimų atitikimas (būtina nurodyti tikslią nuorodą analizatoriaus dokumentacijoje (dokumentacijoje tiksliai pažymimas techninis parametras)</t>
  </si>
  <si>
    <t>Paskirtis:</t>
  </si>
  <si>
    <t>Autonominė automatizuota mikrobiologinių tyrimų sistema</t>
  </si>
  <si>
    <t>Skirta atlikti mikroorganizmų kultūros identifikaciją iki rūšies</t>
  </si>
  <si>
    <t>Mikroorganizmo jautrumo antibiotikams tyrimas ir interpretavimas</t>
  </si>
  <si>
    <t>Darbo principas:</t>
  </si>
  <si>
    <t>Analizatorius naudoja iš anksto paruoštą mikroorganizmų kultūrų suspensiją</t>
  </si>
  <si>
    <t>Analizatorius tyrimo priemones su paruošta suspensija užpildo automatiškai</t>
  </si>
  <si>
    <t>Analizatorius užtikrina tyrimo priemonių saugų uždarymą</t>
  </si>
  <si>
    <t>Automatinis inkubavimas</t>
  </si>
  <si>
    <t>Automatinis tyrimo duomenų nuskaitymas, rezultatų pateikimas ir interpretavimas</t>
  </si>
  <si>
    <t>Automatinis panaudotų tyrimo priemonių pernešimas į atliekų talpyklas</t>
  </si>
  <si>
    <t>Darbo eiga:</t>
  </si>
  <si>
    <t>Naujo tyrimo paleidimas bet kuriuo metu, nepriklausomai nuo kitų atliekamų tyrimų</t>
  </si>
  <si>
    <t>Našumas:</t>
  </si>
  <si>
    <t>Sistema turi užtikrinti nurodyto tyrimų skaičiaus atlikimą</t>
  </si>
  <si>
    <t>Papildomos komplektuojamos priemonės ar periferiniai įrenginiai darbo vietai užtikrinti</t>
  </si>
  <si>
    <t>Nurodo tiekėjas</t>
  </si>
  <si>
    <t>Galimybė prisijungti prie laboratorijos informacinės sistemos (LIS)</t>
  </si>
  <si>
    <t>Būtina</t>
  </si>
  <si>
    <t>CE atitikties sertifikatas</t>
  </si>
  <si>
    <t>Būtinas</t>
  </si>
  <si>
    <t>Naudojimo instrukcija</t>
  </si>
  <si>
    <t>Lietuvių ir anglų kalba</t>
  </si>
  <si>
    <t xml:space="preserve"> </t>
  </si>
  <si>
    <t xml:space="preserve">DIAGNOSTIKOS REAGENTŲ SU ANALIZATORIŲ PANAUDA PIRKIMAS, </t>
  </si>
  <si>
    <t>36.2 REIKALAVIMAI  MIKROBIOLOGINIŲ TYRIMŲ  ANALIZATORIUI</t>
  </si>
  <si>
    <t>1000 vnt.</t>
  </si>
  <si>
    <t>Vertinamas identifikuojamas spektras ir kiekis. Tyrimo metodo patikimumas</t>
  </si>
  <si>
    <t>Anaerobinių ir mikroaerofilinių  mikroorganizmų identifikavimas</t>
  </si>
  <si>
    <t>ne senesnis negu 3 metai nuo pagaminimo datos</t>
  </si>
  <si>
    <t>Remonto darbus ir techninio aptarnavimo paslaugą tiekėjas turi teikti nemokamai, visą sutarties galiojimo laikotarpį. Gamintojo apmokyti ir sertifikuoti (pateikti tai įrodančius sertifikatus) serviso specialistai turi būti kalbantys valstybine kalba, turėti ne mažesnę kaip 3 metų darbo patirtį prižiūrint panaudai teikiamą prietaisą</t>
  </si>
  <si>
    <t>Analizatoriaus jungtys</t>
  </si>
  <si>
    <t>2000 vnt.</t>
  </si>
  <si>
    <t>Integravimo darbai</t>
  </si>
  <si>
    <t>Tiekėjas turi skirti inžinierių (konsultantą) analizatoriaus prijungimui ir integracinės sąsajos sukonfigūravimui duomenų mainams su LIS. Inžinierius turės bendradarbiauti su Užsakovo paskirtais atstovais, konfigūruojančiais LIS pusės integracines sąsajas.  
Privalomas Užsakovo personalo apmokymas.</t>
  </si>
  <si>
    <t>Būtina, kad analizatorius jungtųsi į informacinį laboratorijos tinklą, duomenų siuntimas į centrinę duomenų bazę. RJ45 prievadas integruotas arba komplektuojamas su konverteriu/ adapteriu.</t>
  </si>
  <si>
    <t>Analizatorius privalo turėti dvikryptę komunikaciją (integracinę sąsają) standartiniu protokolu (ASTM, HL7) bendravimui su laboratorijos informacine sistema. Turi būti galimybė užtikrinti tyrimų užsakymų ir atsakymų mainus.
Turi būti pateiktos visos būtinos licencijos protokolų, sąsajų aktyvavimui, integracinės sąsajos naudojimui visą analizatoriaus panaudos (eksploatavimo) laiką.</t>
  </si>
  <si>
    <t>36  PIRKIMO DALIS - REAGENTAI BEI PAPILDOMOS PRIEMONĖS AUTOMATINIAM MIKROBIOLOGINIAM  ANALIZATORIUI PAGAL PANAUDĄ, NE SENESNIAM KAIP 3 METAI NUO PAGAMINIMO DATOS</t>
  </si>
  <si>
    <t>20 kortelių</t>
  </si>
  <si>
    <t xml:space="preserve">Reagentai ir papildomos priemonės automatiniam mikrobiologiniam analizatoriui pagal panaudą </t>
  </si>
  <si>
    <t>21347 VITEK ANC</t>
  </si>
  <si>
    <t>21343 VITEK YST</t>
  </si>
  <si>
    <t>21342 VITEK GP</t>
  </si>
  <si>
    <t xml:space="preserve">21341 VITEK GN </t>
  </si>
  <si>
    <t>21255 Densicheck plus</t>
  </si>
  <si>
    <t>69285 Suspensijų mėgintuvėliai</t>
  </si>
  <si>
    <t>65.809 Mėgintuvėlių kamšteliai</t>
  </si>
  <si>
    <t xml:space="preserve">V1204 Suspensijų tirpalas Vitek </t>
  </si>
  <si>
    <t>3 x 500 ml</t>
  </si>
  <si>
    <t>3 pak</t>
  </si>
  <si>
    <t>2 pak</t>
  </si>
  <si>
    <t>Sarstedt 65.809 Mėgintuvėlių kamšteliai</t>
  </si>
  <si>
    <t xml:space="preserve">bioMerieux V1204 Suspensijų tirpalas Vitek </t>
  </si>
  <si>
    <t>bioMerieux 21347 VITEK ANC</t>
  </si>
  <si>
    <t>bioMerieux 21343 VITEK YST</t>
  </si>
  <si>
    <t>4 x 1</t>
  </si>
  <si>
    <t>Kokybės kontrolės medžiaga E. hormaechei</t>
  </si>
  <si>
    <t>Kokybės kontrolės medžiaga Stenotrophomonas maltophilia</t>
  </si>
  <si>
    <t>Kokybės kontrolės medžiaga E. casseliflavus</t>
  </si>
  <si>
    <t>Kokybės kontrolės medžiaga St. saprophyticus</t>
  </si>
  <si>
    <t>Kokybės kontrolės medžiaga Candida albicans</t>
  </si>
  <si>
    <t>2 talpyklos</t>
  </si>
  <si>
    <t>bioMerieux 21255 Densicheck plus</t>
  </si>
  <si>
    <t>bioMerieux 69285 Suspensijų mėgintuvėliai</t>
  </si>
  <si>
    <t>Microbiologics, 0755P Enterobacter hormaechei ATCC 700323</t>
  </si>
  <si>
    <t>Microbiologics, 0759P Stenotrophomonas matophilia ATCC 17666</t>
  </si>
  <si>
    <t>Microbiologics,0332P Candida albicans ATCC 14053</t>
  </si>
  <si>
    <t>Microbiologics, 0761P Enterococcus casseliflavus ATCC 700327</t>
  </si>
  <si>
    <t xml:space="preserve">36.1  Reagentai bei papildomos priemonės automatiniam mikrobiologiniam analizatoriui VITEK 2 COMPACT (1vnt.) </t>
  </si>
  <si>
    <t>Densitometras</t>
  </si>
  <si>
    <t>3 metų senumo</t>
  </si>
  <si>
    <t>Analizatorius turi dvikryptę komunikaciją (integracinę sąsają) standartiniu protokolu (ASTM, HL7) bendravimui su laboratorijos informacine sistema. Yra  galimybė užtikrinti tyrimų užsakymų ir atsakymų mainus.
Bus pateiktos visos būtinos licencijos protokolų, sąsajų aktyvavimui, integracinės sąsajos naudojimui visą analizatoriaus panaudos (eksploatavimo) laiką.</t>
  </si>
  <si>
    <t>Analizatorius jungiasi į informacinį laboratorijos tinklą, siunčia duomenis į centrinę duomenų bazę. RJ45 prievadas integruotas.</t>
  </si>
  <si>
    <t>Yra, bus pateikta instaliavimo metu</t>
  </si>
  <si>
    <t>Microbiologics, 0134P Staphylococcus saprophyticus ATCC BAA-750</t>
  </si>
  <si>
    <t>bioMerieux, 21342 VITEK GP</t>
  </si>
  <si>
    <t xml:space="preserve">bioMerieux, 21341 VITEK GN </t>
  </si>
  <si>
    <t>Reagentų ir priemonių kiekis (kortelės) nurodytam tyrimų skaičiui</t>
  </si>
  <si>
    <t>Preliminarus tyrimų skaičius per 36 mėn. (vnt kiekis)</t>
  </si>
  <si>
    <t>PVM tarifas</t>
  </si>
  <si>
    <t>Gamintojas, prekės pavadinimas, kodas</t>
  </si>
  <si>
    <t>36.1 pirkimo dalies bendra suma Eur su PVM:</t>
  </si>
  <si>
    <t>4. Visos siūlomos prekės turi būti originalios, tinkamos darbui siūlomiems analizatoriams. (Pateikti gamintojo patvirtinimą)</t>
  </si>
  <si>
    <t>Eil. Nr.</t>
  </si>
  <si>
    <r>
      <t xml:space="preserve">Autonominė automatizuota mikrobiologinių tyrimų sistema
</t>
    </r>
    <r>
      <rPr>
        <b/>
        <sz val="11"/>
        <rFont val="Times New Roman1"/>
        <charset val="186"/>
      </rPr>
      <t>36 p.d. atitikties dokumentai, psl. Nr. 1</t>
    </r>
  </si>
  <si>
    <r>
      <t xml:space="preserve">Skirta atlikti mikroorganizmų kultūros identifikaciją iki rūšies. Identifikuoja 458 mikroorganizmų rūšis
</t>
    </r>
    <r>
      <rPr>
        <b/>
        <sz val="11"/>
        <rFont val="Times New Roman1"/>
        <charset val="186"/>
      </rPr>
      <t>36 p.d. atitikties dokumentai, psl. Nr. 2</t>
    </r>
  </si>
  <si>
    <r>
      <t xml:space="preserve">Mikroorganizmo jautrumo antibiotikams tyrimas ir interpretavimas
</t>
    </r>
    <r>
      <rPr>
        <b/>
        <sz val="11"/>
        <rFont val="Times New Roman1"/>
        <charset val="186"/>
      </rPr>
      <t>36 p.d. atitikties dokumentai, psl. Nr. 4</t>
    </r>
  </si>
  <si>
    <r>
      <t xml:space="preserve">Analizatorius tyrimo priemones su paruošta suspensija užpildo automatiškai
</t>
    </r>
    <r>
      <rPr>
        <b/>
        <sz val="11"/>
        <rFont val="Times New Roman1"/>
        <charset val="186"/>
      </rPr>
      <t>36 p.d. atitikties dokumentai, psl. Nr. 3</t>
    </r>
  </si>
  <si>
    <r>
      <t xml:space="preserve">Analizatorius naudoja iš anksto paruoštą mikroorganizmų kultūrų suspensiją
</t>
    </r>
    <r>
      <rPr>
        <b/>
        <sz val="11"/>
        <rFont val="Times New Roman1"/>
        <charset val="186"/>
      </rPr>
      <t>36 p.d. atitikties dokumentai, psl. Nr. 3, 4</t>
    </r>
  </si>
  <si>
    <r>
      <t xml:space="preserve">Sistema turi užtikrinti nurodyto tyrimų skaičiaus atlikimą
</t>
    </r>
    <r>
      <rPr>
        <b/>
        <sz val="11"/>
        <rFont val="Times New Roman1"/>
        <charset val="186"/>
      </rPr>
      <t>36 p.d. atitikties dokumentai, psl. Nr. 5</t>
    </r>
  </si>
  <si>
    <r>
      <t xml:space="preserve">Naujo tyrimo paleidimas bet kuriuo metu, nepriklausomai nuo kitų atliekamų tyrimų
</t>
    </r>
    <r>
      <rPr>
        <b/>
        <sz val="11"/>
        <rFont val="Times New Roman1"/>
        <charset val="186"/>
      </rPr>
      <t>36 p.d. atitikties dokumentai, psl. Nr. 8</t>
    </r>
  </si>
  <si>
    <r>
      <t xml:space="preserve">Tiekėjas turi paskirtąjį inžinierių (konsultantą) analizatoriaus prijungimui ir integracinės sąsajos sukonfigūravimui duomenų mainams su LIS. Inžinierius įsipareigoja bendradarbiauti su Užsakovo paskirtais atstovais, konfigūruojančiais LIS pusės integracines sąsajas bei įsipareigoja apmokyti Užsakovo personalą.
</t>
    </r>
    <r>
      <rPr>
        <b/>
        <sz val="11"/>
        <rFont val="Times New Roman1"/>
        <charset val="186"/>
      </rPr>
      <t>36 p.d. specialisto sertifikatas</t>
    </r>
  </si>
  <si>
    <r>
      <t xml:space="preserve">Yra, pateikiamas
</t>
    </r>
    <r>
      <rPr>
        <b/>
        <sz val="11"/>
        <rFont val="Times New Roman1"/>
        <charset val="186"/>
      </rPr>
      <t>36 p.d. CE sertifikatas</t>
    </r>
  </si>
  <si>
    <r>
      <t xml:space="preserve">Remonto darbus ir techninio aptarnavimo paslaugą tiekėjas teiks nemokamai, visą sutarties galiojimo laikotarpį. Gamintojo apmokyti ir sertifikuoti (pateikiami tai įrodantys sertifikatai) serviso specialistai kalba lietuvių k., turi ilgesnę nei 3 metų darbo patirtį prižiūrint panaudai teikiamą prietaisą
</t>
    </r>
    <r>
      <rPr>
        <b/>
        <sz val="11"/>
        <rFont val="Times New Roman1"/>
        <charset val="186"/>
      </rPr>
      <t>36 p.d. specialisto sertifikatas</t>
    </r>
  </si>
  <si>
    <r>
      <t xml:space="preserve">Analizatorius užtikrina tyrimo priemonių saugų uždarymą
</t>
    </r>
    <r>
      <rPr>
        <b/>
        <sz val="11"/>
        <rFont val="Times New Roman1"/>
        <charset val="186"/>
      </rPr>
      <t>36 p.d. atitikties dokumentai, psl. Nr. 4</t>
    </r>
  </si>
  <si>
    <r>
      <t xml:space="preserve">Automatinis inkubavimas
</t>
    </r>
    <r>
      <rPr>
        <b/>
        <sz val="11"/>
        <rFont val="Times New Roman1"/>
        <charset val="186"/>
      </rPr>
      <t>36 p.d. atitikties dokumentai, psl. Nr. 7</t>
    </r>
  </si>
  <si>
    <r>
      <t xml:space="preserve">Automatinis tyrimo duomenų nuskaitymas, rezultatų pateikimas ir interpretavimas
</t>
    </r>
    <r>
      <rPr>
        <b/>
        <sz val="11"/>
        <rFont val="Times New Roman1"/>
        <charset val="186"/>
      </rPr>
      <t>36 p.d. atitikties dokumentai, psl. Nr. 7</t>
    </r>
  </si>
  <si>
    <r>
      <t xml:space="preserve">Automatinis panaudotų tyrimo priemonių pernešimas į atliekų talpyklas
</t>
    </r>
    <r>
      <rPr>
        <b/>
        <sz val="11"/>
        <rFont val="Times New Roman1"/>
        <charset val="186"/>
      </rPr>
      <t>36 p.d. atitikties dokumentai, psl. Nr. 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</si>
</sst>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9"/>
      <color theme="1"/>
      <name val="Times New Roman"/>
      <family val="1"/>
      <charset val="186"/>
    </font>
    <font>
      <sz val="11"/>
      <color theme="1"/>
      <name val="Calibri"/>
      <family val="2"/>
      <charset val="186"/>
      <scheme val="minor"/>
    </font>
    <font>
      <sz val="10"/>
      <name val="Times New Roman1"/>
    </font>
    <font>
      <sz val="11"/>
      <name val="Calibri"/>
      <family val="2"/>
      <charset val="186"/>
      <scheme val="minor"/>
    </font>
    <font>
      <sz val="10"/>
      <name val="Times New Roman"/>
      <family val="1"/>
      <charset val="186"/>
    </font>
    <font>
      <sz val="11"/>
      <color rgb="FF000000"/>
      <name val="Calibri"/>
      <family val="2"/>
    </font>
    <font>
      <sz val="11"/>
      <color rgb="FF00B050"/>
      <name val="Calibri"/>
      <family val="2"/>
      <charset val="186"/>
      <scheme val="minor"/>
    </font>
    <font>
      <sz val="11"/>
      <color theme="9" tint="-0.249977111117893"/>
      <name val="Calibri"/>
      <family val="2"/>
      <charset val="186"/>
      <scheme val="minor"/>
    </font>
    <font>
      <sz val="11"/>
      <name val="Calibri"/>
      <family val="2"/>
      <charset val="186"/>
    </font>
    <font>
      <sz val="10"/>
      <color indexed="8"/>
      <name val="Arial"/>
      <family val="2"/>
      <charset val="186"/>
    </font>
    <font>
      <sz val="11"/>
      <color indexed="8"/>
      <name val="Calibri"/>
      <family val="2"/>
      <charset val="1"/>
    </font>
    <font>
      <sz val="11"/>
      <color rgb="FF9C5700"/>
      <name val="Calibri"/>
      <family val="2"/>
      <charset val="186"/>
      <scheme val="minor"/>
    </font>
    <font>
      <sz val="10"/>
      <name val="Arial"/>
      <family val="2"/>
    </font>
    <font>
      <sz val="11"/>
      <name val="Times New Roman1"/>
      <charset val="186"/>
    </font>
    <font>
      <b/>
      <sz val="11"/>
      <name val="Times New Roman1"/>
      <charset val="186"/>
    </font>
    <font>
      <i/>
      <sz val="11"/>
      <name val="Times New Roman1"/>
      <charset val="186"/>
    </font>
  </fonts>
  <fills count="5">
    <fill>
      <patternFill patternType="none"/>
    </fill>
    <fill>
      <patternFill patternType="gray125"/>
    </fill>
    <fill>
      <patternFill patternType="solid">
        <fgColor theme="0"/>
        <bgColor indexed="64"/>
      </patternFill>
    </fill>
    <fill>
      <patternFill patternType="solid">
        <fgColor rgb="FFFFEB9C"/>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9">
    <xf numFmtId="0" fontId="0" fillId="0" borderId="0"/>
    <xf numFmtId="0" fontId="5" fillId="0" borderId="0" applyBorder="0" applyProtection="0"/>
    <xf numFmtId="0" fontId="9" fillId="0" borderId="0" applyNumberFormat="0" applyBorder="0" applyProtection="0"/>
    <xf numFmtId="0" fontId="9" fillId="0" borderId="0" applyNumberFormat="0" applyBorder="0" applyProtection="0"/>
    <xf numFmtId="0" fontId="8" fillId="0" borderId="0"/>
    <xf numFmtId="0" fontId="10" fillId="0" borderId="0"/>
    <xf numFmtId="0" fontId="11" fillId="3" borderId="0" applyNumberFormat="0" applyBorder="0" applyAlignment="0" applyProtection="0"/>
    <xf numFmtId="0" fontId="12" fillId="0" borderId="0"/>
    <xf numFmtId="0" fontId="1" fillId="0" borderId="0"/>
  </cellStyleXfs>
  <cellXfs count="45">
    <xf numFmtId="0" fontId="0" fillId="0" borderId="0" xfId="0"/>
    <xf numFmtId="0" fontId="3" fillId="2" borderId="0" xfId="0" applyFont="1" applyFill="1"/>
    <xf numFmtId="0" fontId="6" fillId="2" borderId="0" xfId="0" applyFont="1" applyFill="1"/>
    <xf numFmtId="0" fontId="0" fillId="2" borderId="0" xfId="0" applyFill="1"/>
    <xf numFmtId="0" fontId="3" fillId="2" borderId="0" xfId="0" applyFont="1" applyFill="1" applyAlignment="1">
      <alignment horizontal="center" vertical="center"/>
    </xf>
    <xf numFmtId="0" fontId="2" fillId="2" borderId="0" xfId="0" applyFont="1" applyFill="1" applyBorder="1" applyAlignment="1">
      <alignment horizontal="center" vertical="center"/>
    </xf>
    <xf numFmtId="0" fontId="7" fillId="2" borderId="0" xfId="0" applyFont="1" applyFill="1"/>
    <xf numFmtId="0" fontId="3" fillId="2" borderId="0" xfId="0" applyFont="1" applyFill="1" applyBorder="1"/>
    <xf numFmtId="0" fontId="4" fillId="2" borderId="0" xfId="0" applyFont="1" applyFill="1" applyBorder="1" applyAlignment="1">
      <alignment horizontal="left" vertical="center" wrapText="1"/>
    </xf>
    <xf numFmtId="0" fontId="3" fillId="4" borderId="0" xfId="0" applyFont="1" applyFill="1"/>
    <xf numFmtId="0" fontId="3" fillId="4" borderId="0" xfId="0" applyFont="1" applyFill="1" applyAlignment="1">
      <alignment horizontal="center" vertical="center"/>
    </xf>
    <xf numFmtId="0" fontId="0" fillId="4" borderId="0" xfId="0" applyFill="1"/>
    <xf numFmtId="0" fontId="3" fillId="0" borderId="0" xfId="0" applyFont="1"/>
    <xf numFmtId="0" fontId="13" fillId="2" borderId="1" xfId="6" applyFont="1" applyFill="1" applyBorder="1" applyAlignment="1">
      <alignment horizontal="left" vertical="center" wrapText="1"/>
    </xf>
    <xf numFmtId="49" fontId="14" fillId="2" borderId="0" xfId="0" applyNumberFormat="1" applyFont="1" applyFill="1" applyBorder="1" applyAlignment="1">
      <alignment horizontal="center" vertical="center" wrapText="1"/>
    </xf>
    <xf numFmtId="49" fontId="14" fillId="2" borderId="0" xfId="0" applyNumberFormat="1" applyFont="1" applyFill="1" applyBorder="1" applyAlignment="1">
      <alignment horizontal="center" vertical="center" wrapText="1"/>
    </xf>
    <xf numFmtId="0" fontId="13" fillId="2" borderId="1" xfId="0" applyFont="1" applyFill="1" applyBorder="1" applyAlignment="1">
      <alignment horizontal="center" vertical="center" wrapText="1"/>
    </xf>
    <xf numFmtId="49" fontId="13" fillId="2" borderId="0" xfId="0" applyNumberFormat="1"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0" xfId="0" applyFont="1" applyFill="1" applyAlignment="1">
      <alignment horizontal="center" vertical="center" wrapText="1"/>
    </xf>
    <xf numFmtId="0" fontId="14" fillId="2" borderId="0"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0" xfId="0" applyFont="1" applyFill="1" applyBorder="1" applyAlignment="1">
      <alignment horizontal="left" vertical="center" wrapText="1"/>
    </xf>
    <xf numFmtId="0" fontId="14" fillId="2" borderId="0" xfId="0" applyFont="1" applyFill="1" applyBorder="1" applyAlignment="1">
      <alignment horizontal="left" vertical="center" wrapText="1"/>
    </xf>
    <xf numFmtId="0" fontId="13" fillId="2" borderId="1" xfId="6" applyFont="1" applyFill="1" applyBorder="1" applyAlignment="1">
      <alignment horizontal="left" vertical="center" wrapText="1" shrinkToFit="1"/>
    </xf>
    <xf numFmtId="0" fontId="13" fillId="2" borderId="1" xfId="0" applyFont="1" applyFill="1" applyBorder="1" applyAlignment="1">
      <alignment horizontal="left" vertical="center" wrapText="1"/>
    </xf>
    <xf numFmtId="0" fontId="13" fillId="2" borderId="1" xfId="0" applyFont="1" applyFill="1" applyBorder="1" applyAlignment="1">
      <alignment horizontal="left" vertical="center" wrapText="1" shrinkToFit="1"/>
    </xf>
    <xf numFmtId="0" fontId="13" fillId="2" borderId="1" xfId="0" applyFont="1" applyFill="1" applyBorder="1" applyAlignment="1">
      <alignment horizontal="left" vertical="center" wrapText="1"/>
    </xf>
    <xf numFmtId="49" fontId="14"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49" fontId="13" fillId="2" borderId="1"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4" fontId="13" fillId="2" borderId="1" xfId="0" applyNumberFormat="1" applyFont="1" applyFill="1" applyBorder="1" applyAlignment="1">
      <alignment horizontal="center" vertical="center" wrapText="1"/>
    </xf>
    <xf numFmtId="4" fontId="14" fillId="2" borderId="1" xfId="0" applyNumberFormat="1" applyFont="1" applyFill="1" applyBorder="1" applyAlignment="1">
      <alignment horizontal="center"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4" fillId="2" borderId="4"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0" fontId="14" fillId="2" borderId="1" xfId="0" applyFont="1" applyFill="1" applyBorder="1" applyAlignment="1">
      <alignment horizontal="right" vertical="center" wrapText="1"/>
    </xf>
    <xf numFmtId="0" fontId="13" fillId="2" borderId="8" xfId="0" applyFont="1" applyFill="1" applyBorder="1" applyAlignment="1">
      <alignment horizontal="left" vertical="center" wrapText="1"/>
    </xf>
    <xf numFmtId="0" fontId="13" fillId="2" borderId="7"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cellXfs>
  <cellStyles count="9">
    <cellStyle name="Įprastas 2" xfId="4" xr:uid="{00000000-0005-0000-0000-000001000000}"/>
    <cellStyle name="Įprastas 3" xfId="8" xr:uid="{8271A3E4-8943-410C-A9F2-E5CA4FA36BD9}"/>
    <cellStyle name="Neutral" xfId="6" builtinId="28"/>
    <cellStyle name="Normal" xfId="0" builtinId="0" customBuiltin="1"/>
    <cellStyle name="Normal 10" xfId="2" xr:uid="{00000000-0005-0000-0000-000004000000}"/>
    <cellStyle name="Normal 2" xfId="3" xr:uid="{00000000-0005-0000-0000-000005000000}"/>
    <cellStyle name="Normal 3" xfId="7" xr:uid="{00000000-0005-0000-0000-000006000000}"/>
    <cellStyle name="Normal 5" xfId="5" xr:uid="{00000000-0005-0000-0000-000007000000}"/>
    <cellStyle name="TableStyleLight1" xfId="1" xr:uid="{00000000-0005-0000-0000-000008000000}"/>
  </cellStyles>
  <dxfs count="0"/>
  <tableStyles count="0" defaultTableStyle="TableStyleMedium2" defaultPivotStyle="PivotStyleLight16"/>
  <colors>
    <mruColors>
      <color rgb="FFFFFF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2"/>
  <sheetViews>
    <sheetView tabSelected="1" zoomScale="80" zoomScaleNormal="80" workbookViewId="0">
      <selection activeCell="L10" sqref="L10"/>
    </sheetView>
  </sheetViews>
  <sheetFormatPr defaultColWidth="9.28515625" defaultRowHeight="14.4"/>
  <cols>
    <col min="1" max="1" width="7.85546875" style="1" customWidth="1"/>
    <col min="2" max="2" width="49" style="1" customWidth="1"/>
    <col min="3" max="3" width="36.140625" style="1" customWidth="1"/>
    <col min="4" max="4" width="27.85546875" style="4" customWidth="1"/>
    <col min="5" max="5" width="19.7109375" style="1" customWidth="1"/>
    <col min="6" max="6" width="12.28515625" style="1" customWidth="1"/>
    <col min="7" max="7" width="12.5703125" style="1" customWidth="1"/>
    <col min="8" max="8" width="10.42578125" style="1" customWidth="1"/>
    <col min="9" max="9" width="13.140625" style="1" customWidth="1"/>
    <col min="10" max="10" width="13.42578125" style="1" customWidth="1"/>
    <col min="11" max="11" width="32.7109375" style="1" customWidth="1"/>
    <col min="12" max="13" width="9.28515625" style="3"/>
    <col min="14" max="14" width="11.140625" style="3" bestFit="1" customWidth="1"/>
    <col min="15" max="16384" width="9.28515625" style="3"/>
  </cols>
  <sheetData>
    <row r="1" spans="1:11" ht="13.8">
      <c r="A1" s="17" t="s">
        <v>50</v>
      </c>
      <c r="B1" s="18"/>
      <c r="C1" s="18"/>
      <c r="D1" s="18"/>
      <c r="E1" s="18"/>
      <c r="F1" s="18"/>
      <c r="G1" s="18"/>
      <c r="H1" s="18"/>
      <c r="I1" s="22"/>
      <c r="J1" s="22"/>
      <c r="K1" s="19"/>
    </row>
    <row r="2" spans="1:11" s="2" customFormat="1" ht="30" customHeight="1">
      <c r="A2" s="21" t="s">
        <v>51</v>
      </c>
      <c r="B2" s="21"/>
      <c r="C2" s="21"/>
      <c r="D2" s="21"/>
      <c r="E2" s="21"/>
      <c r="F2" s="21"/>
      <c r="G2" s="21"/>
      <c r="H2" s="21"/>
      <c r="I2" s="21"/>
      <c r="J2" s="21"/>
      <c r="K2" s="21"/>
    </row>
    <row r="3" spans="1:11" s="2" customFormat="1" ht="21" customHeight="1">
      <c r="A3" s="21" t="s">
        <v>0</v>
      </c>
      <c r="B3" s="21"/>
      <c r="C3" s="21"/>
      <c r="D3" s="21"/>
      <c r="E3" s="21"/>
      <c r="F3" s="21"/>
      <c r="G3" s="21"/>
      <c r="H3" s="21"/>
      <c r="I3" s="21"/>
      <c r="J3" s="21"/>
      <c r="K3" s="21"/>
    </row>
    <row r="4" spans="1:11" s="2" customFormat="1">
      <c r="A4" s="19"/>
      <c r="B4" s="19"/>
      <c r="C4" s="19"/>
      <c r="D4" s="19"/>
      <c r="E4" s="19"/>
      <c r="F4" s="19"/>
      <c r="G4" s="19"/>
      <c r="H4" s="19"/>
      <c r="I4" s="19"/>
      <c r="J4" s="19"/>
      <c r="K4" s="19"/>
    </row>
    <row r="5" spans="1:11" s="2" customFormat="1">
      <c r="A5" s="17"/>
      <c r="B5" s="18"/>
      <c r="C5" s="18"/>
      <c r="D5" s="18"/>
      <c r="E5" s="18"/>
      <c r="F5" s="18"/>
      <c r="G5" s="18"/>
      <c r="H5" s="18"/>
      <c r="I5" s="18"/>
      <c r="J5" s="18"/>
      <c r="K5" s="19"/>
    </row>
    <row r="6" spans="1:11" s="2" customFormat="1" ht="42.75" customHeight="1">
      <c r="A6" s="21" t="s">
        <v>64</v>
      </c>
      <c r="B6" s="21"/>
      <c r="C6" s="21"/>
      <c r="D6" s="21"/>
      <c r="E6" s="21"/>
      <c r="F6" s="21"/>
      <c r="G6" s="21"/>
      <c r="H6" s="21"/>
      <c r="I6" s="21"/>
      <c r="J6" s="21"/>
      <c r="K6" s="21"/>
    </row>
    <row r="7" spans="1:11" s="2" customFormat="1" ht="14.4" customHeight="1">
      <c r="A7" s="21" t="s">
        <v>95</v>
      </c>
      <c r="B7" s="21"/>
      <c r="C7" s="21"/>
      <c r="D7" s="21"/>
      <c r="E7" s="21"/>
      <c r="F7" s="21"/>
      <c r="G7" s="21"/>
      <c r="H7" s="21"/>
      <c r="I7" s="21"/>
      <c r="J7" s="21"/>
      <c r="K7" s="21"/>
    </row>
    <row r="8" spans="1:11" s="2" customFormat="1" ht="14.4" customHeight="1">
      <c r="A8" s="22" t="s">
        <v>12</v>
      </c>
      <c r="B8" s="22"/>
      <c r="C8" s="22"/>
      <c r="D8" s="22"/>
      <c r="E8" s="22"/>
      <c r="F8" s="22"/>
      <c r="G8" s="22"/>
      <c r="H8" s="22"/>
      <c r="I8" s="22"/>
      <c r="J8" s="22"/>
      <c r="K8" s="22"/>
    </row>
    <row r="9" spans="1:11" s="2" customFormat="1">
      <c r="A9" s="19"/>
      <c r="B9" s="19"/>
      <c r="C9" s="19"/>
      <c r="D9" s="19"/>
      <c r="E9" s="19"/>
      <c r="F9" s="19"/>
      <c r="G9" s="19"/>
      <c r="H9" s="19"/>
      <c r="I9" s="19"/>
      <c r="J9" s="19"/>
      <c r="K9" s="19"/>
    </row>
    <row r="10" spans="1:11" s="2" customFormat="1" ht="81" customHeight="1">
      <c r="A10" s="29" t="s">
        <v>110</v>
      </c>
      <c r="B10" s="30" t="s">
        <v>1</v>
      </c>
      <c r="C10" s="30" t="s">
        <v>2</v>
      </c>
      <c r="D10" s="30" t="s">
        <v>105</v>
      </c>
      <c r="E10" s="30" t="s">
        <v>104</v>
      </c>
      <c r="F10" s="30" t="s">
        <v>3</v>
      </c>
      <c r="G10" s="30" t="s">
        <v>4</v>
      </c>
      <c r="H10" s="16" t="s">
        <v>106</v>
      </c>
      <c r="I10" s="30" t="s">
        <v>5</v>
      </c>
      <c r="J10" s="30" t="s">
        <v>6</v>
      </c>
      <c r="K10" s="16" t="s">
        <v>107</v>
      </c>
    </row>
    <row r="11" spans="1:11" s="2" customFormat="1" ht="15" customHeight="1">
      <c r="A11" s="31"/>
      <c r="B11" s="35" t="s">
        <v>66</v>
      </c>
      <c r="C11" s="36"/>
      <c r="D11" s="36"/>
      <c r="E11" s="36"/>
      <c r="F11" s="36"/>
      <c r="G11" s="36"/>
      <c r="H11" s="36"/>
      <c r="I11" s="36"/>
      <c r="J11" s="36"/>
      <c r="K11" s="37"/>
    </row>
    <row r="12" spans="1:11" s="2" customFormat="1" ht="41.4">
      <c r="A12" s="31" t="s">
        <v>7</v>
      </c>
      <c r="B12" s="38" t="s">
        <v>13</v>
      </c>
      <c r="C12" s="28" t="s">
        <v>54</v>
      </c>
      <c r="D12" s="16">
        <v>400</v>
      </c>
      <c r="E12" s="16">
        <v>400</v>
      </c>
      <c r="F12" s="16" t="s">
        <v>65</v>
      </c>
      <c r="G12" s="33">
        <v>190</v>
      </c>
      <c r="H12" s="16">
        <v>5</v>
      </c>
      <c r="I12" s="33">
        <f>G12*20</f>
        <v>3800</v>
      </c>
      <c r="J12" s="33">
        <f>I12*1.05</f>
        <v>3990</v>
      </c>
      <c r="K12" s="39" t="s">
        <v>102</v>
      </c>
    </row>
    <row r="13" spans="1:11" s="2" customFormat="1">
      <c r="A13" s="31"/>
      <c r="B13" s="39" t="s">
        <v>69</v>
      </c>
      <c r="C13" s="28"/>
      <c r="D13" s="16"/>
      <c r="E13" s="16"/>
      <c r="F13" s="16"/>
      <c r="G13" s="33"/>
      <c r="H13" s="16"/>
      <c r="I13" s="33"/>
      <c r="J13" s="33"/>
      <c r="K13" s="28"/>
    </row>
    <row r="14" spans="1:11" s="2" customFormat="1" ht="41.4">
      <c r="A14" s="31" t="s">
        <v>8</v>
      </c>
      <c r="B14" s="38" t="s">
        <v>14</v>
      </c>
      <c r="C14" s="28" t="s">
        <v>54</v>
      </c>
      <c r="D14" s="16">
        <v>600</v>
      </c>
      <c r="E14" s="16">
        <v>600</v>
      </c>
      <c r="F14" s="16" t="s">
        <v>65</v>
      </c>
      <c r="G14" s="33">
        <v>190</v>
      </c>
      <c r="H14" s="16">
        <v>5</v>
      </c>
      <c r="I14" s="33">
        <f>G14*30</f>
        <v>5700</v>
      </c>
      <c r="J14" s="33">
        <f t="shared" ref="J14:J29" si="0">I14*1.05</f>
        <v>5985</v>
      </c>
      <c r="K14" s="39" t="s">
        <v>103</v>
      </c>
    </row>
    <row r="15" spans="1:11" s="2" customFormat="1">
      <c r="A15" s="31"/>
      <c r="B15" s="39" t="s">
        <v>70</v>
      </c>
      <c r="C15" s="28"/>
      <c r="D15" s="16"/>
      <c r="E15" s="16"/>
      <c r="F15" s="16"/>
      <c r="G15" s="33"/>
      <c r="H15" s="16"/>
      <c r="I15" s="33"/>
      <c r="J15" s="33"/>
      <c r="K15" s="28"/>
    </row>
    <row r="16" spans="1:11" s="2" customFormat="1" ht="41.4">
      <c r="A16" s="31" t="s">
        <v>9</v>
      </c>
      <c r="B16" s="38" t="s">
        <v>15</v>
      </c>
      <c r="C16" s="28" t="s">
        <v>54</v>
      </c>
      <c r="D16" s="16">
        <v>120</v>
      </c>
      <c r="E16" s="16">
        <v>120</v>
      </c>
      <c r="F16" s="16" t="s">
        <v>65</v>
      </c>
      <c r="G16" s="33">
        <v>190</v>
      </c>
      <c r="H16" s="16">
        <v>5</v>
      </c>
      <c r="I16" s="33">
        <f>G16*6</f>
        <v>1140</v>
      </c>
      <c r="J16" s="33">
        <f t="shared" si="0"/>
        <v>1197</v>
      </c>
      <c r="K16" s="39" t="s">
        <v>81</v>
      </c>
    </row>
    <row r="17" spans="1:11" s="2" customFormat="1">
      <c r="A17" s="31"/>
      <c r="B17" s="39" t="s">
        <v>68</v>
      </c>
      <c r="C17" s="28"/>
      <c r="D17" s="16"/>
      <c r="E17" s="16"/>
      <c r="F17" s="16"/>
      <c r="G17" s="33"/>
      <c r="H17" s="16"/>
      <c r="I17" s="33"/>
      <c r="J17" s="33"/>
      <c r="K17" s="28"/>
    </row>
    <row r="18" spans="1:11" s="2" customFormat="1" ht="41.4">
      <c r="A18" s="31" t="s">
        <v>10</v>
      </c>
      <c r="B18" s="38" t="s">
        <v>55</v>
      </c>
      <c r="C18" s="28" t="s">
        <v>54</v>
      </c>
      <c r="D18" s="16">
        <v>440</v>
      </c>
      <c r="E18" s="16">
        <v>440</v>
      </c>
      <c r="F18" s="16" t="s">
        <v>65</v>
      </c>
      <c r="G18" s="33">
        <v>190</v>
      </c>
      <c r="H18" s="16">
        <v>5</v>
      </c>
      <c r="I18" s="33">
        <f>22*G18</f>
        <v>4180</v>
      </c>
      <c r="J18" s="33">
        <f t="shared" si="0"/>
        <v>4389</v>
      </c>
      <c r="K18" s="39" t="s">
        <v>80</v>
      </c>
    </row>
    <row r="19" spans="1:11" s="2" customFormat="1">
      <c r="A19" s="31"/>
      <c r="B19" s="39" t="s">
        <v>67</v>
      </c>
      <c r="C19" s="28"/>
      <c r="D19" s="16"/>
      <c r="E19" s="16"/>
      <c r="F19" s="16"/>
      <c r="G19" s="33"/>
      <c r="H19" s="16"/>
      <c r="I19" s="33"/>
      <c r="J19" s="33"/>
      <c r="K19" s="28"/>
    </row>
    <row r="20" spans="1:11" s="2" customFormat="1" ht="55.2">
      <c r="A20" s="31" t="s">
        <v>11</v>
      </c>
      <c r="B20" s="38" t="s">
        <v>16</v>
      </c>
      <c r="C20" s="28"/>
      <c r="D20" s="16">
        <v>2160</v>
      </c>
      <c r="E20" s="16"/>
      <c r="F20" s="16"/>
      <c r="G20" s="33"/>
      <c r="H20" s="16"/>
      <c r="I20" s="33"/>
      <c r="J20" s="33"/>
      <c r="K20" s="28"/>
    </row>
    <row r="21" spans="1:11" s="2" customFormat="1" ht="27.6">
      <c r="A21" s="31"/>
      <c r="B21" s="39" t="s">
        <v>71</v>
      </c>
      <c r="C21" s="28"/>
      <c r="D21" s="16"/>
      <c r="E21" s="16" t="s">
        <v>76</v>
      </c>
      <c r="F21" s="16" t="s">
        <v>82</v>
      </c>
      <c r="G21" s="33">
        <v>150</v>
      </c>
      <c r="H21" s="16">
        <v>5</v>
      </c>
      <c r="I21" s="33">
        <f>3*G21</f>
        <v>450</v>
      </c>
      <c r="J21" s="33">
        <f t="shared" si="0"/>
        <v>472.5</v>
      </c>
      <c r="K21" s="39" t="s">
        <v>89</v>
      </c>
    </row>
    <row r="22" spans="1:11" s="2" customFormat="1" ht="27.6">
      <c r="A22" s="31"/>
      <c r="B22" s="39" t="s">
        <v>72</v>
      </c>
      <c r="C22" s="28"/>
      <c r="D22" s="16"/>
      <c r="E22" s="16" t="s">
        <v>77</v>
      </c>
      <c r="F22" s="16" t="s">
        <v>59</v>
      </c>
      <c r="G22" s="33">
        <v>100</v>
      </c>
      <c r="H22" s="16">
        <v>5</v>
      </c>
      <c r="I22" s="33">
        <f>2*G22</f>
        <v>200</v>
      </c>
      <c r="J22" s="33">
        <f t="shared" si="0"/>
        <v>210</v>
      </c>
      <c r="K22" s="39" t="s">
        <v>90</v>
      </c>
    </row>
    <row r="23" spans="1:11" s="2" customFormat="1" ht="27.6">
      <c r="A23" s="31"/>
      <c r="B23" s="39" t="s">
        <v>73</v>
      </c>
      <c r="C23" s="28"/>
      <c r="D23" s="16"/>
      <c r="E23" s="16" t="s">
        <v>76</v>
      </c>
      <c r="F23" s="16" t="s">
        <v>53</v>
      </c>
      <c r="G23" s="33">
        <v>30</v>
      </c>
      <c r="H23" s="16">
        <v>5</v>
      </c>
      <c r="I23" s="33">
        <f>G23*3</f>
        <v>90</v>
      </c>
      <c r="J23" s="33">
        <f t="shared" si="0"/>
        <v>94.5</v>
      </c>
      <c r="K23" s="39" t="s">
        <v>78</v>
      </c>
    </row>
    <row r="24" spans="1:11" s="2" customFormat="1" ht="27.6">
      <c r="A24" s="31"/>
      <c r="B24" s="39" t="s">
        <v>74</v>
      </c>
      <c r="C24" s="28"/>
      <c r="D24" s="16"/>
      <c r="E24" s="16" t="s">
        <v>76</v>
      </c>
      <c r="F24" s="16" t="s">
        <v>75</v>
      </c>
      <c r="G24" s="33">
        <v>50</v>
      </c>
      <c r="H24" s="16">
        <v>5</v>
      </c>
      <c r="I24" s="33">
        <f>G24*3</f>
        <v>150</v>
      </c>
      <c r="J24" s="33">
        <f t="shared" si="0"/>
        <v>157.5</v>
      </c>
      <c r="K24" s="39" t="s">
        <v>79</v>
      </c>
    </row>
    <row r="25" spans="1:11" s="2" customFormat="1" ht="41.4">
      <c r="A25" s="31"/>
      <c r="B25" s="39" t="s">
        <v>83</v>
      </c>
      <c r="C25" s="28"/>
      <c r="D25" s="16"/>
      <c r="E25" s="16" t="s">
        <v>76</v>
      </c>
      <c r="F25" s="16" t="s">
        <v>88</v>
      </c>
      <c r="G25" s="33">
        <v>145</v>
      </c>
      <c r="H25" s="16">
        <v>5</v>
      </c>
      <c r="I25" s="33">
        <f>G25*3</f>
        <v>435</v>
      </c>
      <c r="J25" s="33">
        <f t="shared" si="0"/>
        <v>456.75</v>
      </c>
      <c r="K25" s="39" t="s">
        <v>91</v>
      </c>
    </row>
    <row r="26" spans="1:11" s="2" customFormat="1" ht="41.4">
      <c r="A26" s="31"/>
      <c r="B26" s="39" t="s">
        <v>84</v>
      </c>
      <c r="C26" s="28"/>
      <c r="D26" s="16"/>
      <c r="E26" s="16" t="s">
        <v>76</v>
      </c>
      <c r="F26" s="16" t="s">
        <v>88</v>
      </c>
      <c r="G26" s="33">
        <v>145</v>
      </c>
      <c r="H26" s="16">
        <v>5</v>
      </c>
      <c r="I26" s="33">
        <f>G26*3</f>
        <v>435</v>
      </c>
      <c r="J26" s="33">
        <f t="shared" si="0"/>
        <v>456.75</v>
      </c>
      <c r="K26" s="39" t="s">
        <v>92</v>
      </c>
    </row>
    <row r="27" spans="1:11" s="2" customFormat="1" ht="41.4">
      <c r="A27" s="31"/>
      <c r="B27" s="39" t="s">
        <v>85</v>
      </c>
      <c r="C27" s="28"/>
      <c r="D27" s="16"/>
      <c r="E27" s="16" t="s">
        <v>76</v>
      </c>
      <c r="F27" s="16" t="s">
        <v>88</v>
      </c>
      <c r="G27" s="33">
        <v>145</v>
      </c>
      <c r="H27" s="16">
        <v>5</v>
      </c>
      <c r="I27" s="33">
        <f>G27*3</f>
        <v>435</v>
      </c>
      <c r="J27" s="33">
        <f t="shared" si="0"/>
        <v>456.75</v>
      </c>
      <c r="K27" s="39" t="s">
        <v>94</v>
      </c>
    </row>
    <row r="28" spans="1:11" s="2" customFormat="1" ht="41.4">
      <c r="A28" s="31"/>
      <c r="B28" s="39" t="s">
        <v>87</v>
      </c>
      <c r="C28" s="28"/>
      <c r="D28" s="16"/>
      <c r="E28" s="16" t="s">
        <v>76</v>
      </c>
      <c r="F28" s="16" t="s">
        <v>88</v>
      </c>
      <c r="G28" s="33">
        <v>145</v>
      </c>
      <c r="H28" s="16">
        <v>5</v>
      </c>
      <c r="I28" s="33">
        <f>G28*3</f>
        <v>435</v>
      </c>
      <c r="J28" s="33">
        <f t="shared" si="0"/>
        <v>456.75</v>
      </c>
      <c r="K28" s="39" t="s">
        <v>93</v>
      </c>
    </row>
    <row r="29" spans="1:11" s="2" customFormat="1" ht="39" customHeight="1">
      <c r="A29" s="31"/>
      <c r="B29" s="39" t="s">
        <v>86</v>
      </c>
      <c r="C29" s="28"/>
      <c r="D29" s="16"/>
      <c r="E29" s="16" t="s">
        <v>76</v>
      </c>
      <c r="F29" s="16" t="s">
        <v>88</v>
      </c>
      <c r="G29" s="33">
        <v>145</v>
      </c>
      <c r="H29" s="16">
        <v>5</v>
      </c>
      <c r="I29" s="33">
        <f>G29*3</f>
        <v>435</v>
      </c>
      <c r="J29" s="33">
        <f t="shared" si="0"/>
        <v>456.75</v>
      </c>
      <c r="K29" s="39" t="s">
        <v>101</v>
      </c>
    </row>
    <row r="30" spans="1:11" s="2" customFormat="1">
      <c r="A30" s="40" t="s">
        <v>108</v>
      </c>
      <c r="B30" s="40"/>
      <c r="C30" s="40"/>
      <c r="D30" s="40"/>
      <c r="E30" s="40"/>
      <c r="F30" s="40"/>
      <c r="G30" s="34">
        <f>J12+J14+J16+J18+J21+J22+J23+J24+J25+J26+J27+J28+J29</f>
        <v>18779.25</v>
      </c>
      <c r="H30" s="34"/>
      <c r="I30" s="34"/>
      <c r="J30" s="34"/>
      <c r="K30" s="28"/>
    </row>
    <row r="31" spans="1:11" s="2" customFormat="1" ht="14.4" customHeight="1">
      <c r="A31" s="41" t="s">
        <v>17</v>
      </c>
      <c r="B31" s="41"/>
      <c r="C31" s="41"/>
      <c r="D31" s="41"/>
      <c r="E31" s="41"/>
      <c r="F31" s="41"/>
      <c r="G31" s="41"/>
      <c r="H31" s="41"/>
      <c r="I31" s="41"/>
      <c r="J31" s="41"/>
      <c r="K31" s="41"/>
    </row>
    <row r="32" spans="1:11" s="2" customFormat="1" ht="13.8" customHeight="1">
      <c r="A32" s="23" t="s">
        <v>18</v>
      </c>
      <c r="B32" s="23"/>
      <c r="C32" s="23"/>
      <c r="D32" s="23"/>
      <c r="E32" s="23"/>
      <c r="F32" s="23"/>
      <c r="G32" s="23"/>
      <c r="H32" s="23"/>
      <c r="I32" s="23"/>
      <c r="J32" s="23"/>
      <c r="K32" s="23"/>
    </row>
    <row r="33" spans="1:11" s="2" customFormat="1" ht="13.2" customHeight="1">
      <c r="A33" s="23" t="s">
        <v>19</v>
      </c>
      <c r="B33" s="23"/>
      <c r="C33" s="23"/>
      <c r="D33" s="23"/>
      <c r="E33" s="23"/>
      <c r="F33" s="23"/>
      <c r="G33" s="23"/>
      <c r="H33" s="23"/>
      <c r="I33" s="23"/>
      <c r="J33" s="23"/>
      <c r="K33" s="23"/>
    </row>
    <row r="34" spans="1:11" s="2" customFormat="1" ht="14.4" customHeight="1">
      <c r="A34" s="23" t="s">
        <v>20</v>
      </c>
      <c r="B34" s="23"/>
      <c r="C34" s="23"/>
      <c r="D34" s="23"/>
      <c r="E34" s="23"/>
      <c r="F34" s="23"/>
      <c r="G34" s="23"/>
      <c r="H34" s="23"/>
      <c r="I34" s="23"/>
      <c r="J34" s="23"/>
      <c r="K34" s="23"/>
    </row>
    <row r="35" spans="1:11" s="2" customFormat="1" ht="11.4" customHeight="1">
      <c r="A35" s="23" t="s">
        <v>109</v>
      </c>
      <c r="B35" s="23"/>
      <c r="C35" s="23"/>
      <c r="D35" s="23"/>
      <c r="E35" s="23"/>
      <c r="F35" s="23"/>
      <c r="G35" s="23"/>
      <c r="H35" s="23"/>
      <c r="I35" s="23"/>
      <c r="J35" s="23"/>
      <c r="K35" s="23"/>
    </row>
    <row r="36" spans="1:11" s="2" customFormat="1" ht="13.8" customHeight="1">
      <c r="A36" s="23" t="s">
        <v>21</v>
      </c>
      <c r="B36" s="23"/>
      <c r="C36" s="23"/>
      <c r="D36" s="23"/>
      <c r="E36" s="23"/>
      <c r="F36" s="23"/>
      <c r="G36" s="23"/>
      <c r="H36" s="23"/>
      <c r="I36" s="23"/>
      <c r="J36" s="23"/>
      <c r="K36" s="23"/>
    </row>
    <row r="37" spans="1:11" s="2" customFormat="1" ht="45.75" customHeight="1">
      <c r="A37" s="24" t="s">
        <v>22</v>
      </c>
      <c r="B37" s="24"/>
      <c r="C37" s="24"/>
      <c r="D37" s="24"/>
      <c r="E37" s="24"/>
      <c r="F37" s="24"/>
      <c r="G37" s="24"/>
      <c r="H37" s="24"/>
      <c r="I37" s="24"/>
      <c r="J37" s="24"/>
      <c r="K37" s="24"/>
    </row>
    <row r="38" spans="1:11" s="2" customFormat="1">
      <c r="A38" s="17"/>
      <c r="B38" s="18"/>
      <c r="C38" s="18"/>
      <c r="D38" s="18"/>
      <c r="E38" s="18"/>
      <c r="F38" s="18"/>
      <c r="G38" s="18"/>
      <c r="H38" s="18"/>
      <c r="I38" s="18"/>
      <c r="J38" s="18"/>
      <c r="K38" s="19"/>
    </row>
    <row r="39" spans="1:11" s="2" customFormat="1" ht="15" customHeight="1">
      <c r="A39" s="14" t="s">
        <v>52</v>
      </c>
      <c r="B39" s="14"/>
      <c r="C39" s="14"/>
      <c r="D39" s="14"/>
      <c r="E39" s="14"/>
      <c r="F39" s="14"/>
      <c r="G39" s="14"/>
      <c r="H39" s="14"/>
      <c r="I39" s="14"/>
      <c r="J39" s="14"/>
      <c r="K39" s="14"/>
    </row>
    <row r="40" spans="1:11" s="2" customFormat="1">
      <c r="A40" s="15"/>
      <c r="B40" s="15"/>
      <c r="C40" s="15"/>
      <c r="D40" s="15"/>
      <c r="E40" s="15"/>
      <c r="F40" s="15"/>
      <c r="G40" s="15"/>
      <c r="H40" s="15"/>
      <c r="I40" s="15"/>
      <c r="J40" s="20"/>
      <c r="K40" s="19"/>
    </row>
    <row r="41" spans="1:11" s="2" customFormat="1" ht="15" customHeight="1">
      <c r="A41" s="22" t="s">
        <v>23</v>
      </c>
      <c r="B41" s="22"/>
      <c r="C41" s="22"/>
      <c r="D41" s="22"/>
      <c r="E41" s="22"/>
      <c r="F41" s="22"/>
      <c r="G41" s="22"/>
      <c r="H41" s="22"/>
      <c r="I41" s="22"/>
      <c r="J41" s="22"/>
      <c r="K41" s="22"/>
    </row>
    <row r="42" spans="1:11" s="2" customFormat="1" ht="95.25" customHeight="1">
      <c r="A42" s="30" t="s">
        <v>110</v>
      </c>
      <c r="B42" s="32" t="s">
        <v>24</v>
      </c>
      <c r="C42" s="32"/>
      <c r="D42" s="32" t="s">
        <v>25</v>
      </c>
      <c r="E42" s="32"/>
      <c r="F42" s="32"/>
      <c r="G42" s="32" t="s">
        <v>26</v>
      </c>
      <c r="H42" s="32"/>
      <c r="I42" s="32"/>
      <c r="J42" s="32"/>
      <c r="K42" s="32"/>
    </row>
    <row r="43" spans="1:11" s="2" customFormat="1" ht="26.25" customHeight="1">
      <c r="A43" s="42">
        <v>1</v>
      </c>
      <c r="B43" s="27" t="s">
        <v>27</v>
      </c>
      <c r="C43" s="27"/>
      <c r="D43" s="27" t="s">
        <v>28</v>
      </c>
      <c r="E43" s="27"/>
      <c r="F43" s="27"/>
      <c r="G43" s="26" t="s">
        <v>111</v>
      </c>
      <c r="H43" s="26"/>
      <c r="I43" s="26"/>
      <c r="J43" s="26"/>
      <c r="K43" s="26"/>
    </row>
    <row r="44" spans="1:11" s="2" customFormat="1" ht="41.25" customHeight="1">
      <c r="A44" s="43"/>
      <c r="B44" s="27"/>
      <c r="C44" s="27"/>
      <c r="D44" s="27" t="s">
        <v>29</v>
      </c>
      <c r="E44" s="27"/>
      <c r="F44" s="27"/>
      <c r="G44" s="26" t="s">
        <v>112</v>
      </c>
      <c r="H44" s="26"/>
      <c r="I44" s="26"/>
      <c r="J44" s="26"/>
      <c r="K44" s="26"/>
    </row>
    <row r="45" spans="1:11" s="2" customFormat="1" ht="32.25" customHeight="1">
      <c r="A45" s="44"/>
      <c r="B45" s="27"/>
      <c r="C45" s="27"/>
      <c r="D45" s="27" t="s">
        <v>30</v>
      </c>
      <c r="E45" s="27"/>
      <c r="F45" s="27"/>
      <c r="G45" s="26" t="s">
        <v>113</v>
      </c>
      <c r="H45" s="26"/>
      <c r="I45" s="26"/>
      <c r="J45" s="26"/>
      <c r="K45" s="26"/>
    </row>
    <row r="46" spans="1:11" s="2" customFormat="1" ht="45" customHeight="1">
      <c r="A46" s="42">
        <v>2</v>
      </c>
      <c r="B46" s="27" t="s">
        <v>31</v>
      </c>
      <c r="C46" s="27"/>
      <c r="D46" s="27" t="s">
        <v>32</v>
      </c>
      <c r="E46" s="27"/>
      <c r="F46" s="27"/>
      <c r="G46" s="26" t="s">
        <v>115</v>
      </c>
      <c r="H46" s="26"/>
      <c r="I46" s="26"/>
      <c r="J46" s="26"/>
      <c r="K46" s="26"/>
    </row>
    <row r="47" spans="1:11" s="2" customFormat="1" ht="49.2" customHeight="1">
      <c r="A47" s="43"/>
      <c r="B47" s="27"/>
      <c r="C47" s="27"/>
      <c r="D47" s="27" t="s">
        <v>33</v>
      </c>
      <c r="E47" s="27"/>
      <c r="F47" s="27"/>
      <c r="G47" s="26" t="s">
        <v>114</v>
      </c>
      <c r="H47" s="26"/>
      <c r="I47" s="26"/>
      <c r="J47" s="26"/>
      <c r="K47" s="26"/>
    </row>
    <row r="48" spans="1:11" s="2" customFormat="1" ht="31.8" customHeight="1">
      <c r="A48" s="43"/>
      <c r="B48" s="27"/>
      <c r="C48" s="27"/>
      <c r="D48" s="27" t="s">
        <v>34</v>
      </c>
      <c r="E48" s="27"/>
      <c r="F48" s="27"/>
      <c r="G48" s="26" t="s">
        <v>121</v>
      </c>
      <c r="H48" s="26"/>
      <c r="I48" s="26"/>
      <c r="J48" s="26"/>
      <c r="K48" s="26"/>
    </row>
    <row r="49" spans="1:13" s="2" customFormat="1" ht="30.6" customHeight="1">
      <c r="A49" s="43"/>
      <c r="B49" s="27"/>
      <c r="C49" s="27"/>
      <c r="D49" s="27" t="s">
        <v>35</v>
      </c>
      <c r="E49" s="27"/>
      <c r="F49" s="27"/>
      <c r="G49" s="26" t="s">
        <v>122</v>
      </c>
      <c r="H49" s="26"/>
      <c r="I49" s="26"/>
      <c r="J49" s="26"/>
      <c r="K49" s="26"/>
    </row>
    <row r="50" spans="1:13" s="2" customFormat="1" ht="44.4" customHeight="1">
      <c r="A50" s="43"/>
      <c r="B50" s="27"/>
      <c r="C50" s="27"/>
      <c r="D50" s="27" t="s">
        <v>36</v>
      </c>
      <c r="E50" s="27"/>
      <c r="F50" s="27"/>
      <c r="G50" s="26" t="s">
        <v>123</v>
      </c>
      <c r="H50" s="26"/>
      <c r="I50" s="26"/>
      <c r="J50" s="26"/>
      <c r="K50" s="26"/>
    </row>
    <row r="51" spans="1:13" s="2" customFormat="1" ht="47.25" customHeight="1">
      <c r="A51" s="44"/>
      <c r="B51" s="27"/>
      <c r="C51" s="27"/>
      <c r="D51" s="27" t="s">
        <v>37</v>
      </c>
      <c r="E51" s="27"/>
      <c r="F51" s="27"/>
      <c r="G51" s="26" t="s">
        <v>124</v>
      </c>
      <c r="H51" s="26"/>
      <c r="I51" s="26"/>
      <c r="J51" s="26"/>
      <c r="K51" s="26"/>
    </row>
    <row r="52" spans="1:13" s="2" customFormat="1" ht="38.4" customHeight="1">
      <c r="A52" s="16">
        <v>3</v>
      </c>
      <c r="B52" s="26" t="s">
        <v>38</v>
      </c>
      <c r="C52" s="26"/>
      <c r="D52" s="27" t="s">
        <v>39</v>
      </c>
      <c r="E52" s="27"/>
      <c r="F52" s="27"/>
      <c r="G52" s="26" t="s">
        <v>117</v>
      </c>
      <c r="H52" s="26"/>
      <c r="I52" s="26"/>
      <c r="J52" s="26"/>
      <c r="K52" s="26"/>
    </row>
    <row r="53" spans="1:13" s="2" customFormat="1" ht="26.25" customHeight="1">
      <c r="A53" s="16">
        <v>4</v>
      </c>
      <c r="B53" s="26" t="s">
        <v>40</v>
      </c>
      <c r="C53" s="26"/>
      <c r="D53" s="27" t="s">
        <v>41</v>
      </c>
      <c r="E53" s="27"/>
      <c r="F53" s="27"/>
      <c r="G53" s="26" t="s">
        <v>116</v>
      </c>
      <c r="H53" s="26"/>
      <c r="I53" s="26"/>
      <c r="J53" s="26"/>
      <c r="K53" s="26"/>
    </row>
    <row r="54" spans="1:13" s="2" customFormat="1" ht="33.6" customHeight="1">
      <c r="A54" s="16">
        <v>5</v>
      </c>
      <c r="B54" s="26" t="s">
        <v>42</v>
      </c>
      <c r="C54" s="26"/>
      <c r="D54" s="27" t="s">
        <v>43</v>
      </c>
      <c r="E54" s="27"/>
      <c r="F54" s="27"/>
      <c r="G54" s="26" t="s">
        <v>96</v>
      </c>
      <c r="H54" s="26"/>
      <c r="I54" s="26"/>
      <c r="J54" s="26"/>
      <c r="K54" s="26"/>
    </row>
    <row r="55" spans="1:13" s="2" customFormat="1" ht="16.5" customHeight="1">
      <c r="A55" s="16">
        <v>6</v>
      </c>
      <c r="B55" s="26" t="s">
        <v>56</v>
      </c>
      <c r="C55" s="26"/>
      <c r="D55" s="27" t="s">
        <v>45</v>
      </c>
      <c r="E55" s="27"/>
      <c r="F55" s="27"/>
      <c r="G55" s="26" t="s">
        <v>97</v>
      </c>
      <c r="H55" s="26"/>
      <c r="I55" s="26"/>
      <c r="J55" s="26"/>
      <c r="K55" s="26"/>
    </row>
    <row r="56" spans="1:13" s="1" customFormat="1" ht="110.4" customHeight="1">
      <c r="A56" s="16">
        <v>7</v>
      </c>
      <c r="B56" s="13" t="s">
        <v>44</v>
      </c>
      <c r="C56" s="13"/>
      <c r="D56" s="25" t="s">
        <v>63</v>
      </c>
      <c r="E56" s="25"/>
      <c r="F56" s="25"/>
      <c r="G56" s="26" t="s">
        <v>98</v>
      </c>
      <c r="H56" s="26"/>
      <c r="I56" s="26"/>
      <c r="J56" s="26"/>
      <c r="K56" s="26"/>
    </row>
    <row r="57" spans="1:13" s="1" customFormat="1" ht="55.8" customHeight="1">
      <c r="A57" s="16">
        <v>8</v>
      </c>
      <c r="B57" s="13" t="s">
        <v>58</v>
      </c>
      <c r="C57" s="13"/>
      <c r="D57" s="13" t="s">
        <v>62</v>
      </c>
      <c r="E57" s="13"/>
      <c r="F57" s="13"/>
      <c r="G57" s="26" t="s">
        <v>99</v>
      </c>
      <c r="H57" s="26"/>
      <c r="I57" s="26"/>
      <c r="J57" s="26"/>
      <c r="K57" s="26"/>
    </row>
    <row r="58" spans="1:13" s="1" customFormat="1" ht="95.4" customHeight="1">
      <c r="A58" s="16">
        <v>9</v>
      </c>
      <c r="B58" s="13" t="s">
        <v>60</v>
      </c>
      <c r="C58" s="13"/>
      <c r="D58" s="13" t="s">
        <v>61</v>
      </c>
      <c r="E58" s="13"/>
      <c r="F58" s="13"/>
      <c r="G58" s="26" t="s">
        <v>118</v>
      </c>
      <c r="H58" s="26"/>
      <c r="I58" s="26"/>
      <c r="J58" s="26"/>
      <c r="K58" s="26"/>
    </row>
    <row r="59" spans="1:13" s="2" customFormat="1" ht="31.8" customHeight="1">
      <c r="A59" s="16">
        <v>10</v>
      </c>
      <c r="B59" s="26" t="s">
        <v>46</v>
      </c>
      <c r="C59" s="26"/>
      <c r="D59" s="27" t="s">
        <v>47</v>
      </c>
      <c r="E59" s="27"/>
      <c r="F59" s="27"/>
      <c r="G59" s="26" t="s">
        <v>119</v>
      </c>
      <c r="H59" s="26"/>
      <c r="I59" s="26"/>
      <c r="J59" s="26"/>
      <c r="K59" s="26"/>
    </row>
    <row r="60" spans="1:13" s="6" customFormat="1" ht="86.4" customHeight="1">
      <c r="A60" s="16">
        <v>11</v>
      </c>
      <c r="B60" s="26" t="s">
        <v>57</v>
      </c>
      <c r="C60" s="26"/>
      <c r="D60" s="26" t="s">
        <v>45</v>
      </c>
      <c r="E60" s="26"/>
      <c r="F60" s="26"/>
      <c r="G60" s="26" t="s">
        <v>120</v>
      </c>
      <c r="H60" s="26"/>
      <c r="I60" s="26"/>
      <c r="J60" s="26"/>
      <c r="K60" s="26"/>
    </row>
    <row r="61" spans="1:13" s="2" customFormat="1" ht="15" customHeight="1">
      <c r="A61" s="16">
        <v>12</v>
      </c>
      <c r="B61" s="26" t="s">
        <v>48</v>
      </c>
      <c r="C61" s="26"/>
      <c r="D61" s="27" t="s">
        <v>49</v>
      </c>
      <c r="E61" s="27"/>
      <c r="F61" s="27"/>
      <c r="G61" s="26" t="s">
        <v>100</v>
      </c>
      <c r="H61" s="26"/>
      <c r="I61" s="26"/>
      <c r="J61" s="26"/>
      <c r="K61" s="26"/>
    </row>
    <row r="62" spans="1:13" customFormat="1">
      <c r="A62" s="5"/>
      <c r="B62" s="8"/>
      <c r="C62" s="8"/>
      <c r="D62" s="8"/>
      <c r="E62" s="8"/>
      <c r="F62" s="8"/>
      <c r="G62" s="7"/>
      <c r="H62" s="7"/>
      <c r="I62" s="7"/>
      <c r="J62" s="7"/>
      <c r="K62" s="12"/>
      <c r="L62" s="12"/>
    </row>
    <row r="63" spans="1:13" customFormat="1">
      <c r="A63" s="12"/>
      <c r="B63" s="12"/>
      <c r="C63" s="12"/>
      <c r="D63" s="12"/>
      <c r="E63" s="12"/>
      <c r="F63" s="12"/>
      <c r="G63" s="12"/>
      <c r="H63" s="12"/>
      <c r="I63" s="12"/>
      <c r="J63" s="12"/>
      <c r="K63" s="12"/>
      <c r="L63" s="12"/>
    </row>
    <row r="64" spans="1:13">
      <c r="A64" s="9"/>
      <c r="B64" s="9"/>
      <c r="C64" s="9"/>
      <c r="D64" s="10"/>
      <c r="E64" s="9"/>
      <c r="F64" s="9"/>
      <c r="G64" s="9"/>
      <c r="H64" s="9"/>
      <c r="I64" s="9"/>
      <c r="J64" s="9"/>
      <c r="K64" s="9"/>
      <c r="L64" s="11"/>
      <c r="M64" s="11"/>
    </row>
    <row r="65" spans="1:13">
      <c r="A65" s="9"/>
      <c r="B65" s="9"/>
      <c r="C65" s="9"/>
      <c r="D65" s="10"/>
      <c r="E65" s="9"/>
      <c r="F65" s="9"/>
      <c r="G65" s="9"/>
      <c r="H65" s="9"/>
      <c r="I65" s="9"/>
      <c r="J65" s="9"/>
      <c r="K65" s="9"/>
      <c r="L65" s="11"/>
      <c r="M65" s="11"/>
    </row>
    <row r="66" spans="1:13">
      <c r="A66" s="9"/>
      <c r="B66" s="9"/>
      <c r="C66" s="9"/>
      <c r="D66" s="10"/>
      <c r="E66" s="9"/>
      <c r="F66" s="9"/>
      <c r="G66" s="9"/>
      <c r="H66" s="9"/>
      <c r="I66" s="9"/>
      <c r="J66" s="9"/>
      <c r="K66" s="9"/>
      <c r="L66" s="11"/>
      <c r="M66" s="11"/>
    </row>
    <row r="67" spans="1:13">
      <c r="A67" s="9"/>
      <c r="B67" s="9"/>
      <c r="C67" s="9"/>
      <c r="D67" s="10"/>
      <c r="E67" s="9"/>
      <c r="F67" s="9"/>
      <c r="G67" s="9"/>
      <c r="H67" s="9"/>
      <c r="I67" s="9"/>
      <c r="J67" s="9"/>
      <c r="K67" s="9"/>
      <c r="L67" s="11"/>
      <c r="M67" s="11"/>
    </row>
    <row r="68" spans="1:13">
      <c r="A68" s="9"/>
      <c r="B68" s="9"/>
      <c r="C68" s="9"/>
      <c r="D68" s="10"/>
      <c r="E68" s="9"/>
      <c r="F68" s="9"/>
      <c r="G68" s="9"/>
      <c r="H68" s="9"/>
      <c r="I68" s="9"/>
      <c r="J68" s="9"/>
      <c r="K68" s="9"/>
      <c r="L68" s="11"/>
      <c r="M68" s="11"/>
    </row>
    <row r="69" spans="1:13">
      <c r="A69" s="9"/>
      <c r="B69" s="9"/>
      <c r="C69" s="9"/>
      <c r="D69" s="10"/>
      <c r="E69" s="9"/>
      <c r="F69" s="9"/>
      <c r="G69" s="9"/>
      <c r="H69" s="9"/>
      <c r="I69" s="9"/>
      <c r="J69" s="9"/>
      <c r="K69" s="9"/>
      <c r="L69" s="11"/>
      <c r="M69" s="11"/>
    </row>
    <row r="70" spans="1:13">
      <c r="A70" s="9"/>
      <c r="B70" s="9"/>
      <c r="C70" s="9"/>
      <c r="D70" s="10"/>
      <c r="E70" s="9"/>
      <c r="F70" s="9"/>
      <c r="G70" s="9"/>
      <c r="H70" s="9"/>
      <c r="I70" s="9"/>
      <c r="J70" s="9"/>
      <c r="K70" s="9"/>
      <c r="L70" s="11"/>
      <c r="M70" s="11"/>
    </row>
    <row r="71" spans="1:13">
      <c r="A71" s="9"/>
      <c r="B71" s="9"/>
      <c r="C71" s="9"/>
      <c r="D71" s="10"/>
      <c r="E71" s="9"/>
      <c r="F71" s="9"/>
      <c r="G71" s="9"/>
      <c r="H71" s="9"/>
      <c r="I71" s="9"/>
      <c r="J71" s="9"/>
      <c r="K71" s="9"/>
      <c r="L71" s="11"/>
      <c r="M71" s="11"/>
    </row>
    <row r="72" spans="1:13">
      <c r="A72" s="9"/>
      <c r="B72" s="9"/>
      <c r="C72" s="9"/>
      <c r="D72" s="10"/>
      <c r="E72" s="9"/>
      <c r="F72" s="9"/>
      <c r="G72" s="9"/>
      <c r="H72" s="9"/>
      <c r="I72" s="9"/>
      <c r="J72" s="9"/>
      <c r="K72" s="9"/>
      <c r="L72" s="11"/>
      <c r="M72" s="11"/>
    </row>
  </sheetData>
  <mergeCells count="73">
    <mergeCell ref="G61:K61"/>
    <mergeCell ref="A43:A45"/>
    <mergeCell ref="A46:A51"/>
    <mergeCell ref="G51:K51"/>
    <mergeCell ref="G52:K52"/>
    <mergeCell ref="G53:K53"/>
    <mergeCell ref="G54:K54"/>
    <mergeCell ref="G55:K55"/>
    <mergeCell ref="G46:K46"/>
    <mergeCell ref="G47:K47"/>
    <mergeCell ref="G48:K48"/>
    <mergeCell ref="G49:K49"/>
    <mergeCell ref="G50:K50"/>
    <mergeCell ref="A31:K31"/>
    <mergeCell ref="A32:K32"/>
    <mergeCell ref="A33:K33"/>
    <mergeCell ref="A34:K34"/>
    <mergeCell ref="A35:K35"/>
    <mergeCell ref="A36:K36"/>
    <mergeCell ref="A37:K37"/>
    <mergeCell ref="A39:K39"/>
    <mergeCell ref="A30:F30"/>
    <mergeCell ref="G30:J30"/>
    <mergeCell ref="A8:K8"/>
    <mergeCell ref="B11:K11"/>
    <mergeCell ref="I1:J1"/>
    <mergeCell ref="A2:K2"/>
    <mergeCell ref="A3:K3"/>
    <mergeCell ref="A6:K6"/>
    <mergeCell ref="A7:K7"/>
    <mergeCell ref="D45:F45"/>
    <mergeCell ref="B42:C42"/>
    <mergeCell ref="D42:F42"/>
    <mergeCell ref="B43:C45"/>
    <mergeCell ref="D43:F43"/>
    <mergeCell ref="D44:F44"/>
    <mergeCell ref="A41:K41"/>
    <mergeCell ref="G42:K42"/>
    <mergeCell ref="G43:K43"/>
    <mergeCell ref="G44:K44"/>
    <mergeCell ref="G45:K45"/>
    <mergeCell ref="D51:F51"/>
    <mergeCell ref="B52:C52"/>
    <mergeCell ref="D52:F52"/>
    <mergeCell ref="B46:C51"/>
    <mergeCell ref="D46:F46"/>
    <mergeCell ref="D47:F47"/>
    <mergeCell ref="D48:F48"/>
    <mergeCell ref="D49:F49"/>
    <mergeCell ref="D50:F50"/>
    <mergeCell ref="D53:F53"/>
    <mergeCell ref="B54:C54"/>
    <mergeCell ref="D54:F54"/>
    <mergeCell ref="B53:C53"/>
    <mergeCell ref="B61:C61"/>
    <mergeCell ref="D61:F61"/>
    <mergeCell ref="B56:C56"/>
    <mergeCell ref="D56:F56"/>
    <mergeCell ref="B57:C57"/>
    <mergeCell ref="D57:F57"/>
    <mergeCell ref="B58:C58"/>
    <mergeCell ref="D58:F58"/>
    <mergeCell ref="G56:K56"/>
    <mergeCell ref="G57:K57"/>
    <mergeCell ref="G58:K58"/>
    <mergeCell ref="G59:K59"/>
    <mergeCell ref="B55:C55"/>
    <mergeCell ref="D55:F55"/>
    <mergeCell ref="B60:C60"/>
    <mergeCell ref="D60:F60"/>
    <mergeCell ref="B59:C59"/>
    <mergeCell ref="D59:F59"/>
    <mergeCell ref="G60:K60"/>
  </mergeCells>
  <pageMargins left="0.70866141732283472" right="0.70866141732283472" top="0.74803149606299213" bottom="0.74803149606299213" header="0.31496062992125984" footer="0.31496062992125984"/>
  <pageSetup paperSize="9" scale="63"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Laimute Dauksiene</dc:creator>
  <cp:lastModifiedBy>Diamedica | Konkursai</cp:lastModifiedBy>
  <cp:lastPrinted>2021-02-15T07:58:51Z</cp:lastPrinted>
  <dcterms:created xsi:type="dcterms:W3CDTF">2017-09-04T10:20:10Z</dcterms:created>
  <dcterms:modified xsi:type="dcterms:W3CDTF">2021-02-19T12:59:43Z</dcterms:modified>
</cp:coreProperties>
</file>