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mkstt970\mgyra$\GRA Medicina\Pirkimai bendras MLS\PIRKIMAI 2025\LINA\6 - Medicinos inventorius Sup.atv\SUTARTYS\Inoveca medtechna sutartis\"/>
    </mc:Choice>
  </mc:AlternateContent>
  <bookViews>
    <workbookView xWindow="-108" yWindow="-108" windowWidth="23256" windowHeight="12576" activeTab="1"/>
  </bookViews>
  <sheets>
    <sheet name="4 pr. Pasiūlymas--1" sheetId="3" r:id="rId1"/>
    <sheet name="4 pr. Pasiūlymas-2" sheetId="5" r:id="rId2"/>
    <sheet name="1 priedas TS" sheetId="4" r:id="rId3"/>
    <sheet name="3 pr. Uzsakymo forma" sheetId="2" r:id="rId4"/>
    <sheet name="2 pr. Įkainiai" sheetId="1" r:id="rId5"/>
  </sheets>
  <definedNames>
    <definedName name="_xlnm.Print_Area" localSheetId="2">'1 priedas TS'!$A$1:$C$25</definedName>
    <definedName name="_xlnm.Print_Area" localSheetId="0">'4 pr. Pasiūlymas--1'!$A$1:$D$33</definedName>
    <definedName name="_xlnm.Print_Titles" localSheetId="4">'2 pr. Įkainiai'!#REF!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6" i="5" l="1"/>
  <c r="F364" i="5"/>
  <c r="G365" i="5" s="1"/>
  <c r="G354" i="5"/>
  <c r="G353" i="5"/>
  <c r="F352" i="5"/>
  <c r="F353" i="5" s="1"/>
  <c r="F354" i="5" s="1"/>
  <c r="F355" i="5" s="1"/>
  <c r="G342" i="5"/>
  <c r="F340" i="5"/>
  <c r="F341" i="5" s="1"/>
  <c r="F342" i="5" s="1"/>
  <c r="F343" i="5" s="1"/>
  <c r="G330" i="5"/>
  <c r="F329" i="5"/>
  <c r="F330" i="5" s="1"/>
  <c r="F331" i="5" s="1"/>
  <c r="F328" i="5"/>
  <c r="G329" i="5" s="1"/>
  <c r="G318" i="5"/>
  <c r="F316" i="5"/>
  <c r="G317" i="5" s="1"/>
  <c r="G306" i="5"/>
  <c r="G305" i="5"/>
  <c r="F304" i="5"/>
  <c r="F305" i="5" s="1"/>
  <c r="F306" i="5" s="1"/>
  <c r="F307" i="5" s="1"/>
  <c r="G294" i="5"/>
  <c r="G293" i="5"/>
  <c r="F292" i="5"/>
  <c r="F293" i="5" s="1"/>
  <c r="F294" i="5" s="1"/>
  <c r="F295" i="5" s="1"/>
  <c r="G282" i="5"/>
  <c r="F281" i="5"/>
  <c r="F282" i="5" s="1"/>
  <c r="F283" i="5" s="1"/>
  <c r="F280" i="5"/>
  <c r="G281" i="5" s="1"/>
  <c r="G270" i="5"/>
  <c r="F268" i="5"/>
  <c r="G269" i="5" s="1"/>
  <c r="G258" i="5"/>
  <c r="G257" i="5"/>
  <c r="F256" i="5"/>
  <c r="F257" i="5" s="1"/>
  <c r="F258" i="5" s="1"/>
  <c r="F259" i="5" s="1"/>
  <c r="G246" i="5"/>
  <c r="G245" i="5"/>
  <c r="F244" i="5"/>
  <c r="F245" i="5" s="1"/>
  <c r="F246" i="5" s="1"/>
  <c r="F247" i="5" s="1"/>
  <c r="G234" i="5"/>
  <c r="F232" i="5"/>
  <c r="F233" i="5" s="1"/>
  <c r="F234" i="5" s="1"/>
  <c r="F235" i="5" s="1"/>
  <c r="G222" i="5"/>
  <c r="F220" i="5"/>
  <c r="G221" i="5" s="1"/>
  <c r="G210" i="5"/>
  <c r="G209" i="5"/>
  <c r="F208" i="5"/>
  <c r="F209" i="5" s="1"/>
  <c r="F210" i="5" s="1"/>
  <c r="F211" i="5" s="1"/>
  <c r="G198" i="5"/>
  <c r="G197" i="5"/>
  <c r="F196" i="5"/>
  <c r="F197" i="5" s="1"/>
  <c r="F198" i="5" s="1"/>
  <c r="F199" i="5" s="1"/>
  <c r="G186" i="5"/>
  <c r="F184" i="5"/>
  <c r="G185" i="5" s="1"/>
  <c r="G174" i="5"/>
  <c r="F172" i="5"/>
  <c r="G173" i="5" s="1"/>
  <c r="G162" i="5"/>
  <c r="G161" i="5"/>
  <c r="F160" i="5"/>
  <c r="F161" i="5" s="1"/>
  <c r="F162" i="5" s="1"/>
  <c r="F163" i="5" s="1"/>
  <c r="G150" i="5"/>
  <c r="G149" i="5"/>
  <c r="F148" i="5"/>
  <c r="F149" i="5" s="1"/>
  <c r="F150" i="5" s="1"/>
  <c r="F151" i="5" s="1"/>
  <c r="G138" i="5"/>
  <c r="F136" i="5"/>
  <c r="G137" i="5" s="1"/>
  <c r="G126" i="5"/>
  <c r="F124" i="5"/>
  <c r="G125" i="5" s="1"/>
  <c r="G114" i="5"/>
  <c r="G113" i="5"/>
  <c r="F112" i="5"/>
  <c r="F111" i="5"/>
  <c r="F113" i="5" s="1"/>
  <c r="F114" i="5" s="1"/>
  <c r="F115" i="5" s="1"/>
  <c r="G101" i="5"/>
  <c r="F101" i="5"/>
  <c r="F102" i="5" s="1"/>
  <c r="F100" i="5"/>
  <c r="F99" i="5"/>
  <c r="G100" i="5" s="1"/>
  <c r="G89" i="5"/>
  <c r="G88" i="5"/>
  <c r="F88" i="5"/>
  <c r="F89" i="5" s="1"/>
  <c r="F90" i="5" s="1"/>
  <c r="F87" i="5"/>
  <c r="G77" i="5"/>
  <c r="F75" i="5"/>
  <c r="G76" i="5" s="1"/>
  <c r="F66" i="5"/>
  <c r="G65" i="5"/>
  <c r="F65" i="5"/>
  <c r="G64" i="5"/>
  <c r="F64" i="5"/>
  <c r="F63" i="5"/>
  <c r="G53" i="5"/>
  <c r="F52" i="5"/>
  <c r="F53" i="5" s="1"/>
  <c r="F54" i="5" s="1"/>
  <c r="F51" i="5"/>
  <c r="F50" i="5"/>
  <c r="F49" i="5"/>
  <c r="G52" i="5" s="1"/>
  <c r="G39" i="5"/>
  <c r="F38" i="5"/>
  <c r="F39" i="5" s="1"/>
  <c r="F40" i="5" s="1"/>
  <c r="F37" i="5"/>
  <c r="G38" i="5" s="1"/>
  <c r="G21" i="5"/>
  <c r="I12" i="1"/>
  <c r="G341" i="5" l="1"/>
  <c r="F137" i="5"/>
  <c r="F138" i="5" s="1"/>
  <c r="F139" i="5" s="1"/>
  <c r="F185" i="5"/>
  <c r="F186" i="5" s="1"/>
  <c r="F187" i="5" s="1"/>
  <c r="F76" i="5"/>
  <c r="F77" i="5" s="1"/>
  <c r="F78" i="5" s="1"/>
  <c r="G233" i="5"/>
  <c r="F125" i="5"/>
  <c r="F126" i="5" s="1"/>
  <c r="F127" i="5" s="1"/>
  <c r="F173" i="5"/>
  <c r="F174" i="5" s="1"/>
  <c r="F175" i="5" s="1"/>
  <c r="F221" i="5"/>
  <c r="F222" i="5" s="1"/>
  <c r="F223" i="5" s="1"/>
  <c r="F269" i="5"/>
  <c r="F270" i="5" s="1"/>
  <c r="F271" i="5" s="1"/>
  <c r="F317" i="5"/>
  <c r="F318" i="5" s="1"/>
  <c r="F319" i="5" s="1"/>
  <c r="F365" i="5"/>
  <c r="F366" i="5" s="1"/>
  <c r="F367" i="5" s="1"/>
  <c r="I10" i="1"/>
</calcChain>
</file>

<file path=xl/sharedStrings.xml><?xml version="1.0" encoding="utf-8"?>
<sst xmlns="http://schemas.openxmlformats.org/spreadsheetml/2006/main" count="737" uniqueCount="272">
  <si>
    <t>Pavadinimas</t>
  </si>
  <si>
    <t>Mato vnt.</t>
  </si>
  <si>
    <t>PIRKĖJAS</t>
  </si>
  <si>
    <t>PARDAVĖJAS</t>
  </si>
  <si>
    <t>Gamintojas, šalis</t>
  </si>
  <si>
    <t>2 priedas</t>
  </si>
  <si>
    <t>Eil. Nr.</t>
  </si>
  <si>
    <t>Suma su PVM</t>
  </si>
  <si>
    <t>(asmens vardas, pavardė, parašas)</t>
  </si>
  <si>
    <t>Rengėjas:</t>
  </si>
  <si>
    <t xml:space="preserve">VISO: </t>
  </si>
  <si>
    <t>Pastabos</t>
  </si>
  <si>
    <t>Pristatymo terminas</t>
  </si>
  <si>
    <t>Suma, Eur</t>
  </si>
  <si>
    <t>Mato vnt. kiekis</t>
  </si>
  <si>
    <t>Kaina, Eur</t>
  </si>
  <si>
    <t>Prekės (paslaugos) pavadinimas</t>
  </si>
  <si>
    <t>Informacija apie prekių tiekimą:</t>
  </si>
  <si>
    <t>(Tiekėjo pavadinimas, sutarties data ir numeris)</t>
  </si>
  <si>
    <t>VYKDANT</t>
  </si>
  <si>
    <t>(užsakymo pateikimo data, numeris)</t>
  </si>
  <si>
    <t xml:space="preserve">TIEKIAMŲ PREKIŲ UŽSAKYMO LAPAS </t>
  </si>
  <si>
    <t>3 priedas</t>
  </si>
  <si>
    <t xml:space="preserve">                                           </t>
  </si>
  <si>
    <t>Taip</t>
  </si>
  <si>
    <t>II. TECHNINIAI REIKALAVIMAI</t>
  </si>
  <si>
    <t>I. BENDROSIOS NUOSTATOS</t>
  </si>
  <si>
    <t>Techniniai  reikalavimai</t>
  </si>
  <si>
    <t>PREKIŲ KIEKIAI IR ĮKAINIAI</t>
  </si>
  <si>
    <t>Pirk.dalies Nr.</t>
  </si>
  <si>
    <t>Prekinis pavadinimas, modelis</t>
  </si>
  <si>
    <t xml:space="preserve">Maksimalus kiekis </t>
  </si>
  <si>
    <t>Mato vieneto įkainis Eur (be PVM)</t>
  </si>
  <si>
    <t>Suma, Eur (be PVM) (7x9)</t>
  </si>
  <si>
    <t>Suma be PVM</t>
  </si>
  <si>
    <t>Taikomas PVM dydis (21 %)</t>
  </si>
  <si>
    <t>PVM suma</t>
  </si>
  <si>
    <t>Gynybos resursų agentūra 
prie Krašto apsaugos ministerijos</t>
  </si>
  <si>
    <t xml:space="preserve">Prekių pirkimo-pardavimo  sutarties </t>
  </si>
  <si>
    <t xml:space="preserve">2025 m.                       Nr. </t>
  </si>
  <si>
    <t>2025 m.                            d.  Nr.</t>
  </si>
  <si>
    <t>2. Prekės privalo būti naujos, nenaudotos ir atitikti II dalyje nurodytus techninės specifikacijos reikalavimus.</t>
  </si>
  <si>
    <t>Pirk. dalies Nr.</t>
  </si>
  <si>
    <t>Techniniai reikalavimai</t>
  </si>
  <si>
    <t>III. ŽENKLINIMAS, PAKAVIMAS, PRIĖMIMAS</t>
  </si>
  <si>
    <t>2025 m.                                         d.  Nr.</t>
  </si>
  <si>
    <t>1 priedas</t>
  </si>
  <si>
    <t>4 priedas</t>
  </si>
  <si>
    <t>TIEKĖJO SIŪLOMI TECHNINIAI RODIKLIAI</t>
  </si>
  <si>
    <t xml:space="preserve">Reikšmė </t>
  </si>
  <si>
    <r>
      <rPr>
        <b/>
        <sz val="12"/>
        <rFont val="Times New Roman"/>
        <family val="1"/>
        <charset val="186"/>
      </rPr>
      <t xml:space="preserve">Siūloma tiekti prekė visiškai atitinka pirkimo dokumentuose nustatytus techninius reikalavimus  ir jos savybės tokios </t>
    </r>
    <r>
      <rPr>
        <sz val="12"/>
        <rFont val="Times New Roman"/>
        <family val="1"/>
        <charset val="186"/>
      </rPr>
      <t xml:space="preserve">
(</t>
    </r>
    <r>
      <rPr>
        <i/>
        <sz val="12"/>
        <rFont val="Times New Roman"/>
        <family val="1"/>
        <charset val="186"/>
      </rPr>
      <t>techninių reikalavimų formuluotėse, kur nurodyta paklaida ar reikalavimas "Taip/Ne (tikslus aprašymas) nurodomos siūlomo objekto charakteristikos)</t>
    </r>
    <r>
      <rPr>
        <sz val="12"/>
        <rFont val="Times New Roman"/>
        <family val="1"/>
        <charset val="186"/>
      </rPr>
      <t xml:space="preserve">
</t>
    </r>
  </si>
  <si>
    <t xml:space="preserve">MEDICINOS INVENTORIAUS TECHNINĖ SPECIFIKACIJA </t>
  </si>
  <si>
    <t>2025 m.  gegužės 16 d. Nr. TS-109</t>
  </si>
  <si>
    <t>1. Prekės turi atitikti Europos Parlamento ir Tarybos reglamento (ES) 2017/745 dėl medicinos priemonių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</si>
  <si>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</si>
  <si>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</si>
  <si>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</si>
  <si>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Dėžutė vaistams dienai</t>
  </si>
  <si>
    <t>Ausies plovimo prietaisas ir priemonės</t>
  </si>
  <si>
    <t>Rėmelis bandomasis su Tabo schema</t>
  </si>
  <si>
    <t>Juostelė juosmens apimties matavimo</t>
  </si>
  <si>
    <t>Stovas infuzijoms</t>
  </si>
  <si>
    <t>Infuzinių skysčių šildytuvas - krepšys</t>
  </si>
  <si>
    <t>Priemonės intraosalinės prieigos</t>
  </si>
  <si>
    <t>Intraosalinė šaudyklė</t>
  </si>
  <si>
    <t>Intraosalinių adatų rinkinys</t>
  </si>
  <si>
    <t>Knyga spalvų skyrimui nustatyti</t>
  </si>
  <si>
    <t>Mentelė akiai pridengti</t>
  </si>
  <si>
    <t>Neštuvai kaušiniai</t>
  </si>
  <si>
    <t>Mažoji stuburo fiksavimo lenta</t>
  </si>
  <si>
    <t>Ištraukimo įrenginys</t>
  </si>
  <si>
    <t>Maišas mirusiųjų kūnų gabenimui</t>
  </si>
  <si>
    <t>Vonelė parafino</t>
  </si>
  <si>
    <t>Kėdė gydytojo</t>
  </si>
  <si>
    <t xml:space="preserve">Kėdė balno formos </t>
  </si>
  <si>
    <t xml:space="preserve">1. Kėdė gydytojui odontologui, balno formos, dviejų dalių (kėdės sėdimoji dalis padalinta į dvi dalis).
2. Skirta naudoti vyrams.
3. Laisvai stumdoma, ne mažiau kaip 5 ratukų.
4. Reguliuojamas sėdynės plotis.
5. Kėdės aukštis reguliuojamas ne siauresnėse ribose kaip 60-85 cm.
5. Dirbtinės odos, lengvai valoma, dezinfekuojama. 
6. Galimybė pasirinkti iš ne mažiau kaip 3 spalvos variantų.
7. Maksimali kėdės apkrova ne mažiau 110 kg. 
8. Garantija ne mažiau 24 mėn. </t>
  </si>
  <si>
    <t>Lova procedūrinė</t>
  </si>
  <si>
    <t>Kėdė sukama</t>
  </si>
  <si>
    <t xml:space="preserve">Otorinooftalmoskopas </t>
  </si>
  <si>
    <t xml:space="preserve">Ausų varnelės otoskopui </t>
  </si>
  <si>
    <t xml:space="preserve">Tacelė kvadrato formos </t>
  </si>
  <si>
    <t>Laringoskopas, taktinis</t>
  </si>
  <si>
    <t>Lempa baktericidinė, uždaro tipo</t>
  </si>
  <si>
    <t>Vežimėlis aparatūrai</t>
  </si>
  <si>
    <t xml:space="preserve">Volelis pozicionavimui </t>
  </si>
  <si>
    <t>Termometras, elektroninis</t>
  </si>
  <si>
    <t>Neštuvai, taktiniai</t>
  </si>
  <si>
    <t>III. ŽENKLINIMAS, PAKAVIMAS IR PRIĖMIMAS</t>
  </si>
  <si>
    <t xml:space="preserve">5. Prekių ženklinimas turi atitikti Europos Parlamento ir Tarybos reglamento (ES) 2017/745 dėl medicinos priemonių  nustatytus ir šioje techninėje specifikacijoje nurodytus reikalavimus. </t>
  </si>
  <si>
    <t>7. Prekės priimamos vadovaujantis pirkimo-pardavimo sutartyje nustatytais reikalavimais.</t>
  </si>
  <si>
    <t xml:space="preserve">8.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</si>
  <si>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Prekėms (visoms išskyrus 13 pirkimo dalį (Maišas mirusiųjų gabenimui)), kurios pagal Europos parlamento ir tarybos reglamento (ES) 2017/745 reikalavimus yra priskiriamos medicinos priemonėms pateikti ES atitikties deklaracijos kopiją, o kurios pagal nurodytą reglamentą yra priskiriamos I klasei (sterilios, turinčios matavimo funkciją, daugkartinio naudojimo chirurginiai instrumentai), IIa, IIb ir III klasei - ir notifikuotosios įstaigos išduotą sertifikato kopiją.</t>
  </si>
  <si>
    <t>6. Prekės priimamos vadovaujantis pirkimo-pardavimo sutartyje nustatytais reikalavimais.</t>
  </si>
  <si>
    <t xml:space="preserve">7.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</si>
  <si>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Pirkimo sąlygų 2 priedas</t>
  </si>
  <si>
    <t>PIRKIMO SĄLYGŲ PRIEDAS "PASIŪLYMO FORMA"</t>
  </si>
  <si>
    <t>MEDICINOS INVENTORIUS</t>
  </si>
  <si>
    <t>Kam:</t>
  </si>
  <si>
    <t>Gynybos resursų agentūra prie KAM</t>
  </si>
  <si>
    <t>Data:</t>
  </si>
  <si>
    <t>Nr.:</t>
  </si>
  <si>
    <t>Vieta:</t>
  </si>
  <si>
    <t>Vilnius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</si>
  <si>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</si>
  <si>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</si>
  <si>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</si>
  <si>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</si>
  <si>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</si>
  <si>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</si>
  <si>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</si>
  <si>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</si>
  <si>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</si>
  <si>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</si>
  <si>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</si>
  <si>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</si>
  <si>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</si>
  <si>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</si>
  <si>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</si>
  <si>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</si>
  <si>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</si>
  <si>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</si>
  <si>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</si>
  <si>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28. DALIS</t>
  </si>
  <si>
    <t>NEŠTUVAI, TAKTINIAI</t>
  </si>
  <si>
    <t>Tiekėjo pasiūlymas:</t>
  </si>
  <si>
    <t>Nr.</t>
  </si>
  <si>
    <t>Maksimalus kiekis</t>
  </si>
  <si>
    <t>Mato vienetas</t>
  </si>
  <si>
    <t>Kaina be PVM, Eur</t>
  </si>
  <si>
    <t>Suma be PVM, Eur</t>
  </si>
  <si>
    <t>Prekės pavadinimas, modelis, kodas</t>
  </si>
  <si>
    <t>Pakuotės dydis (prekių/vnt. skaičius pakuotėje)</t>
  </si>
  <si>
    <t>Gamintojas, kilmės šalis</t>
  </si>
  <si>
    <t>28.</t>
  </si>
  <si>
    <t>28.1.</t>
  </si>
  <si>
    <t>vnt.</t>
  </si>
  <si>
    <t>Taikomas PVM dydis (%)</t>
  </si>
  <si>
    <t>Kėdė balno formos</t>
  </si>
  <si>
    <t>MultiAdjuster (Prekės ženklas - SALLI)</t>
  </si>
  <si>
    <t>Easydoing OY/Salli systems, Suomija</t>
  </si>
  <si>
    <t>Bendra kaina: penki šimtai aštuoniasdešimt eurų 80 centų</t>
  </si>
  <si>
    <t>UAB „Inoveca Medtechna“</t>
  </si>
  <si>
    <t>UAB INOVECA MEDTECHNA</t>
  </si>
  <si>
    <t xml:space="preserve">Verkių g. 29D, LT-09108 Vilnius </t>
  </si>
  <si>
    <t>LT235499515</t>
  </si>
  <si>
    <t>a.s LT207300010112782857, banko pavadinimas AB Swedbank, banko kodas 73000</t>
  </si>
  <si>
    <t xml:space="preserve">Kęstutis Sirgedas </t>
  </si>
  <si>
    <t xml:space="preserve">37060010001, inoveca@gmail.com </t>
  </si>
  <si>
    <t xml:space="preserve">Direktorius Kęstutis Sirgedas </t>
  </si>
  <si>
    <t xml:space="preserve">Direktorius Kęstutis Sirgedas 37060010001, inoveca@gmail.com </t>
  </si>
  <si>
    <t>1. DALIS</t>
  </si>
  <si>
    <t>DĖŽUTĖ VAISTAMS DIENAI</t>
  </si>
  <si>
    <t>1.</t>
  </si>
  <si>
    <t>1.1.</t>
  </si>
  <si>
    <t>2. DALIS</t>
  </si>
  <si>
    <t>AUSIES PLOVIMO PRIETAISAS IR PRIEMONĖS</t>
  </si>
  <si>
    <t>2.</t>
  </si>
  <si>
    <t>2.1.</t>
  </si>
  <si>
    <t>Ausies plovimo prietaisas</t>
  </si>
  <si>
    <t>2.2.</t>
  </si>
  <si>
    <t>Antgaliai ausies plovimo prietaisui, vienkartiniai</t>
  </si>
  <si>
    <t>pakuot.</t>
  </si>
  <si>
    <t>2.3.</t>
  </si>
  <si>
    <t xml:space="preserve">Vienkartinės valymo tabletės </t>
  </si>
  <si>
    <t>3. DALIS</t>
  </si>
  <si>
    <t>RĖMELIS BANDOMASIS SU TABO SCHEMA</t>
  </si>
  <si>
    <t>Kiekis</t>
  </si>
  <si>
    <t>3.</t>
  </si>
  <si>
    <t>3.1.</t>
  </si>
  <si>
    <t>kompl.</t>
  </si>
  <si>
    <t>4. DALIS</t>
  </si>
  <si>
    <t>JUOSTELĖ JUOSMENS APIMTIES MATAVIMO</t>
  </si>
  <si>
    <t>4.</t>
  </si>
  <si>
    <t>4.1.</t>
  </si>
  <si>
    <t>5. DALIS</t>
  </si>
  <si>
    <t>STOVAS INFUZIJOMS</t>
  </si>
  <si>
    <t>5.</t>
  </si>
  <si>
    <t>5.1.</t>
  </si>
  <si>
    <t>6. DALIS</t>
  </si>
  <si>
    <t>INFUZINIŲ SKYSČIŲ ŠILDYTUVAS - KREPŠYS</t>
  </si>
  <si>
    <t>6.</t>
  </si>
  <si>
    <t>6.1.</t>
  </si>
  <si>
    <t>7. DALIS</t>
  </si>
  <si>
    <t>PRIEMONĖS INTRAOSALINĖS PRIEIGOS</t>
  </si>
  <si>
    <t>7.</t>
  </si>
  <si>
    <t>7.1.</t>
  </si>
  <si>
    <t>7.2.</t>
  </si>
  <si>
    <t>8. DALIS</t>
  </si>
  <si>
    <t>KNYGA SPALVŲ SKYRIMUI NUSTATYTI</t>
  </si>
  <si>
    <t>8.</t>
  </si>
  <si>
    <t>8.1.</t>
  </si>
  <si>
    <t>9. DALIS</t>
  </si>
  <si>
    <t>MENTELĖ AKIAI PRIDENGTI</t>
  </si>
  <si>
    <t>9.</t>
  </si>
  <si>
    <t>9.1.</t>
  </si>
  <si>
    <t>10. DALIS</t>
  </si>
  <si>
    <t>NEŠTUVAI KAUŠINIAI</t>
  </si>
  <si>
    <t>10.</t>
  </si>
  <si>
    <t>10.1.</t>
  </si>
  <si>
    <t>11. DALIS</t>
  </si>
  <si>
    <t>MAŽOJI STUBURO FIKSAVIMO LENTA</t>
  </si>
  <si>
    <t>11.</t>
  </si>
  <si>
    <t>11.1.</t>
  </si>
  <si>
    <t>12. DALIS</t>
  </si>
  <si>
    <t>IŠTRAUKIMO ĮRENGINYS </t>
  </si>
  <si>
    <t>12.</t>
  </si>
  <si>
    <t>Ištraukimo įrenginys </t>
  </si>
  <si>
    <t>12.1.</t>
  </si>
  <si>
    <t>13. DALIS</t>
  </si>
  <si>
    <t>MAIŠAS MIRUSIŲJŲ KŪNŲ GABENIMUI</t>
  </si>
  <si>
    <t>13.</t>
  </si>
  <si>
    <t>13.1.</t>
  </si>
  <si>
    <t>14. DALIS</t>
  </si>
  <si>
    <t>INKLINOMETRAS, MECHANINIS</t>
  </si>
  <si>
    <t>14.</t>
  </si>
  <si>
    <t>Inklinometras, mechaninis</t>
  </si>
  <si>
    <t>14.1.</t>
  </si>
  <si>
    <t>15. DALIS</t>
  </si>
  <si>
    <t>VONELĖ PARAFINO</t>
  </si>
  <si>
    <t>15.</t>
  </si>
  <si>
    <t>15.1.</t>
  </si>
  <si>
    <t>16. DALIS</t>
  </si>
  <si>
    <t>KĖDĖ GYDYTOJO</t>
  </si>
  <si>
    <t>16.</t>
  </si>
  <si>
    <t>16.1.</t>
  </si>
  <si>
    <t>17. DALIS</t>
  </si>
  <si>
    <t>KĖDĖ BALNO FORMOS</t>
  </si>
  <si>
    <t>17.</t>
  </si>
  <si>
    <t>17.1.</t>
  </si>
  <si>
    <t>18. DALIS</t>
  </si>
  <si>
    <t>LOVA PROCEDŪRINĖ</t>
  </si>
  <si>
    <t>18.</t>
  </si>
  <si>
    <t>18.1.</t>
  </si>
  <si>
    <t>19. DALIS</t>
  </si>
  <si>
    <t>KĖDĖ SUKAMA</t>
  </si>
  <si>
    <t>19.</t>
  </si>
  <si>
    <t>19.1.</t>
  </si>
  <si>
    <t>20. DALIS</t>
  </si>
  <si>
    <t xml:space="preserve">OTORINOOFTALMOSKOPAS </t>
  </si>
  <si>
    <t>20.</t>
  </si>
  <si>
    <t>20.1.</t>
  </si>
  <si>
    <t>21. DALIS</t>
  </si>
  <si>
    <t xml:space="preserve">AUSŲ VARNELĖS OTOSKOPUI </t>
  </si>
  <si>
    <t>21.</t>
  </si>
  <si>
    <t>21.1.</t>
  </si>
  <si>
    <t>22. DALIS</t>
  </si>
  <si>
    <t xml:space="preserve">TACELĖ KVADRATO FORMOS </t>
  </si>
  <si>
    <t>22.</t>
  </si>
  <si>
    <t>22.1.</t>
  </si>
  <si>
    <t>23. DALIS</t>
  </si>
  <si>
    <t>LARINGOSKOPAS, TAKTINIS</t>
  </si>
  <si>
    <t>23.</t>
  </si>
  <si>
    <t>23.1.</t>
  </si>
  <si>
    <t>24. DALIS</t>
  </si>
  <si>
    <t>LEMPA BAKTERICIDINĖ, UŽDARO TIPO</t>
  </si>
  <si>
    <t>24.</t>
  </si>
  <si>
    <t>24.1.</t>
  </si>
  <si>
    <t>25. DALIS</t>
  </si>
  <si>
    <t>VEŽIMĖLIS APARATŪRAI</t>
  </si>
  <si>
    <t>25.</t>
  </si>
  <si>
    <t>25.1.</t>
  </si>
  <si>
    <t>26. DALIS</t>
  </si>
  <si>
    <t xml:space="preserve">VOLELIS POZICIONAVIMUI </t>
  </si>
  <si>
    <t>26.</t>
  </si>
  <si>
    <t>26.1.</t>
  </si>
  <si>
    <t>Volelis pozicionavimui</t>
  </si>
  <si>
    <t>27. DALIS</t>
  </si>
  <si>
    <t>TERMOMETRAS, ELEKTRONINIS</t>
  </si>
  <si>
    <t>27.</t>
  </si>
  <si>
    <t>27.1.</t>
  </si>
  <si>
    <r>
      <rPr>
        <b/>
        <sz val="12"/>
        <rFont val="Times New Roman"/>
        <family val="1"/>
      </rPr>
      <t xml:space="preserve">Kėdė balno formos modelis MultiAdjuster (Prekės ženklas SALLI), gamintojas Easydoing OY/ Salli systems, Suomija        </t>
    </r>
    <r>
      <rPr>
        <sz val="12"/>
        <rFont val="Times New Roman"/>
        <family val="1"/>
      </rPr>
      <t xml:space="preserve">                                                                               1. Kėdė gydytojui odontologui, balno formos, dviejų dalių (kėdės sėdimoji dalis padalinta į dvi dalis).
2. Skirta naudoti vyrams.
3. Laisvai stumdoma ant 5 ratukų.
4. Reguliuojamas sėdynės plotis.
5. Kėdės aukštis reguliuojamas ribose 59,5 - 85,5 cm.
5. Dirbtinės odos, lengvai valoma, dezinfekuojama. 
6. Galimybė pasirinkti iš 7 spalvos variantų.
7. Maksimali kėdės apkrova 120 kg. 
8. Garantija  24 mėn. </t>
    </r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</si>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</sst>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Lt&quot;_-;\-* #,##0.00\ &quot;Lt&quot;_-;_-* &quot;-&quot;??\ &quot;Lt&quot;_-;_-@_-"/>
    <numFmt numFmtId="165" formatCode="0.0000"/>
    <numFmt numFmtId="166" formatCode="0.00;[Red]0.00"/>
  </numFmts>
  <fonts count="56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186"/>
    </font>
    <font>
      <sz val="8"/>
      <name val="Arial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2"/>
      <name val="Times New Roman"/>
      <family val="1"/>
      <charset val="186"/>
    </font>
    <font>
      <b/>
      <i/>
      <sz val="10"/>
      <name val="Times New Roman"/>
      <family val="1"/>
    </font>
    <font>
      <sz val="1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8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5" fillId="16" borderId="9" applyNumberFormat="0" applyAlignment="0" applyProtection="0"/>
    <xf numFmtId="0" fontId="22" fillId="7" borderId="2" applyNumberFormat="0" applyAlignment="0" applyProtection="0"/>
    <xf numFmtId="0" fontId="2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4" fillId="22" borderId="8" applyNumberFormat="0" applyAlignment="0" applyProtection="0"/>
    <xf numFmtId="0" fontId="26" fillId="0" borderId="0" applyNumberFormat="0" applyFill="0" applyBorder="0" applyAlignment="0" applyProtection="0"/>
    <xf numFmtId="0" fontId="15" fillId="16" borderId="2" applyNumberFormat="0" applyAlignment="0" applyProtection="0"/>
    <xf numFmtId="0" fontId="27" fillId="0" borderId="10" applyNumberFormat="0" applyFill="0" applyAlignment="0" applyProtection="0"/>
    <xf numFmtId="0" fontId="23" fillId="0" borderId="7" applyNumberFormat="0" applyFill="0" applyAlignment="0" applyProtection="0"/>
    <xf numFmtId="0" fontId="16" fillId="23" borderId="3" applyNumberFormat="0" applyAlignment="0" applyProtection="0"/>
    <xf numFmtId="0" fontId="33" fillId="0" borderId="0"/>
    <xf numFmtId="0" fontId="1" fillId="0" borderId="0"/>
    <xf numFmtId="0" fontId="40" fillId="0" borderId="0"/>
    <xf numFmtId="0" fontId="47" fillId="0" borderId="0"/>
    <xf numFmtId="0" fontId="47" fillId="0" borderId="0"/>
  </cellStyleXfs>
  <cellXfs count="24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5" fillId="0" borderId="0" xfId="1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right"/>
    </xf>
    <xf numFmtId="0" fontId="36" fillId="0" borderId="0" xfId="54" applyFont="1"/>
    <xf numFmtId="0" fontId="37" fillId="0" borderId="0" xfId="54" applyFont="1"/>
    <xf numFmtId="0" fontId="38" fillId="0" borderId="0" xfId="54" applyFont="1"/>
    <xf numFmtId="0" fontId="38" fillId="0" borderId="0" xfId="54" applyFont="1" applyAlignment="1">
      <alignment horizontal="left"/>
    </xf>
    <xf numFmtId="0" fontId="36" fillId="0" borderId="14" xfId="54" applyFont="1" applyBorder="1" applyAlignment="1">
      <alignment horizontal="left"/>
    </xf>
    <xf numFmtId="0" fontId="1" fillId="0" borderId="0" xfId="54"/>
    <xf numFmtId="0" fontId="1" fillId="0" borderId="15" xfId="54" applyFont="1" applyBorder="1"/>
    <xf numFmtId="0" fontId="39" fillId="0" borderId="16" xfId="54" applyFont="1" applyBorder="1" applyAlignment="1">
      <alignment horizontal="center"/>
    </xf>
    <xf numFmtId="1" fontId="3" fillId="0" borderId="16" xfId="54" applyNumberFormat="1" applyFont="1" applyFill="1" applyBorder="1" applyAlignment="1" applyProtection="1">
      <alignment horizontal="center" vertical="center"/>
    </xf>
    <xf numFmtId="0" fontId="1" fillId="0" borderId="20" xfId="54" applyFont="1" applyBorder="1"/>
    <xf numFmtId="0" fontId="39" fillId="0" borderId="1" xfId="54" applyFont="1" applyBorder="1" applyAlignment="1">
      <alignment horizontal="center"/>
    </xf>
    <xf numFmtId="1" fontId="9" fillId="0" borderId="1" xfId="54" applyNumberFormat="1" applyFont="1" applyFill="1" applyBorder="1" applyAlignment="1" applyProtection="1">
      <alignment horizontal="center" vertical="center"/>
    </xf>
    <xf numFmtId="49" fontId="41" fillId="0" borderId="12" xfId="55" applyNumberFormat="1" applyFont="1" applyFill="1" applyBorder="1" applyAlignment="1">
      <alignment vertical="center" wrapText="1"/>
    </xf>
    <xf numFmtId="49" fontId="9" fillId="0" borderId="21" xfId="55" applyNumberFormat="1" applyFont="1" applyFill="1" applyBorder="1" applyAlignment="1">
      <alignment horizontal="center" vertical="center" wrapText="1"/>
    </xf>
    <xf numFmtId="49" fontId="41" fillId="0" borderId="1" xfId="55" applyNumberFormat="1" applyFont="1" applyFill="1" applyBorder="1" applyAlignment="1">
      <alignment vertical="center" wrapText="1"/>
    </xf>
    <xf numFmtId="49" fontId="9" fillId="0" borderId="22" xfId="55" applyNumberFormat="1" applyFont="1" applyFill="1" applyBorder="1" applyAlignment="1">
      <alignment horizontal="center" vertical="center" wrapText="1"/>
    </xf>
    <xf numFmtId="0" fontId="1" fillId="0" borderId="23" xfId="54" applyFont="1" applyBorder="1"/>
    <xf numFmtId="0" fontId="39" fillId="0" borderId="24" xfId="54" applyFont="1" applyBorder="1" applyAlignment="1">
      <alignment horizontal="center"/>
    </xf>
    <xf numFmtId="1" fontId="9" fillId="0" borderId="24" xfId="54" applyNumberFormat="1" applyFont="1" applyFill="1" applyBorder="1" applyAlignment="1" applyProtection="1">
      <alignment horizontal="center" vertical="center"/>
    </xf>
    <xf numFmtId="49" fontId="41" fillId="0" borderId="24" xfId="55" applyNumberFormat="1" applyFont="1" applyFill="1" applyBorder="1" applyAlignment="1">
      <alignment vertical="center" wrapText="1"/>
    </xf>
    <xf numFmtId="49" fontId="30" fillId="0" borderId="24" xfId="55" applyNumberFormat="1" applyFont="1" applyFill="1" applyBorder="1" applyAlignment="1">
      <alignment vertical="center" wrapText="1"/>
    </xf>
    <xf numFmtId="0" fontId="36" fillId="0" borderId="0" xfId="54" applyFont="1" applyBorder="1"/>
    <xf numFmtId="0" fontId="46" fillId="0" borderId="0" xfId="54" applyFont="1" applyAlignment="1">
      <alignment horizontal="center"/>
    </xf>
    <xf numFmtId="0" fontId="30" fillId="24" borderId="0" xfId="54" applyFont="1" applyFill="1"/>
    <xf numFmtId="0" fontId="30" fillId="24" borderId="0" xfId="54" applyFont="1" applyFill="1" applyBorder="1"/>
    <xf numFmtId="0" fontId="36" fillId="24" borderId="0" xfId="54" applyFont="1" applyFill="1" applyBorder="1" applyAlignment="1">
      <alignment vertical="top" indent="15"/>
    </xf>
    <xf numFmtId="0" fontId="30" fillId="24" borderId="0" xfId="54" applyFont="1" applyFill="1" applyAlignment="1">
      <alignment wrapText="1"/>
    </xf>
    <xf numFmtId="0" fontId="36" fillId="24" borderId="0" xfId="54" applyFont="1" applyFill="1" applyBorder="1" applyAlignment="1">
      <alignment horizontal="right" vertical="top"/>
    </xf>
    <xf numFmtId="0" fontId="36" fillId="24" borderId="0" xfId="54" applyFont="1" applyFill="1" applyAlignment="1">
      <alignment vertical="top" indent="15"/>
    </xf>
    <xf numFmtId="0" fontId="8" fillId="0" borderId="1" xfId="9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8" fillId="0" borderId="0" xfId="0" applyFont="1" applyFill="1" applyAlignment="1">
      <alignment vertical="center"/>
    </xf>
    <xf numFmtId="0" fontId="34" fillId="26" borderId="1" xfId="9" applyFont="1" applyFill="1" applyBorder="1" applyAlignment="1">
      <alignment horizontal="center" vertical="center" wrapText="1"/>
    </xf>
    <xf numFmtId="0" fontId="30" fillId="0" borderId="0" xfId="0" applyFont="1" applyFill="1"/>
    <xf numFmtId="0" fontId="30" fillId="0" borderId="1" xfId="9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center" vertical="center" wrapText="1"/>
    </xf>
    <xf numFmtId="2" fontId="37" fillId="28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" xfId="9" applyNumberFormat="1" applyFont="1" applyFill="1" applyBorder="1" applyAlignment="1">
      <alignment horizontal="center" vertical="center" wrapText="1"/>
    </xf>
    <xf numFmtId="0" fontId="30" fillId="24" borderId="1" xfId="9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left" vertical="center" wrapText="1"/>
    </xf>
    <xf numFmtId="0" fontId="37" fillId="28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/>
    <xf numFmtId="0" fontId="37" fillId="0" borderId="1" xfId="0" applyFont="1" applyBorder="1" applyAlignment="1">
      <alignment horizontal="left"/>
    </xf>
    <xf numFmtId="2" fontId="48" fillId="0" borderId="1" xfId="0" applyNumberFormat="1" applyFont="1" applyBorder="1" applyAlignment="1">
      <alignment horizontal="center"/>
    </xf>
    <xf numFmtId="0" fontId="37" fillId="0" borderId="0" xfId="0" applyFont="1"/>
    <xf numFmtId="1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/>
    </xf>
    <xf numFmtId="0" fontId="36" fillId="0" borderId="0" xfId="0" applyFont="1"/>
    <xf numFmtId="0" fontId="45" fillId="0" borderId="0" xfId="0" applyFont="1" applyAlignment="1">
      <alignment horizontal="left" vertical="center" wrapText="1"/>
    </xf>
    <xf numFmtId="0" fontId="9" fillId="0" borderId="0" xfId="0" applyFont="1" applyFill="1"/>
    <xf numFmtId="1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vertical="top"/>
    </xf>
    <xf numFmtId="0" fontId="37" fillId="0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horizontal="left" vertical="center" indent="7"/>
    </xf>
    <xf numFmtId="0" fontId="50" fillId="0" borderId="0" xfId="0" applyFont="1"/>
    <xf numFmtId="0" fontId="2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" fillId="0" borderId="0" xfId="0" applyFont="1" applyAlignment="1">
      <alignment horizontal="left" indent="7"/>
    </xf>
    <xf numFmtId="0" fontId="32" fillId="0" borderId="0" xfId="0" applyFont="1"/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1" xfId="0" applyBorder="1"/>
    <xf numFmtId="0" fontId="8" fillId="25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top" wrapText="1"/>
    </xf>
    <xf numFmtId="0" fontId="0" fillId="25" borderId="1" xfId="0" applyFill="1" applyBorder="1"/>
    <xf numFmtId="0" fontId="53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indent="26"/>
    </xf>
    <xf numFmtId="0" fontId="9" fillId="0" borderId="0" xfId="0" applyFont="1" applyFill="1" applyAlignment="1">
      <alignment horizontal="left" indent="26"/>
    </xf>
    <xf numFmtId="0" fontId="9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left"/>
    </xf>
    <xf numFmtId="0" fontId="36" fillId="0" borderId="0" xfId="0" applyFont="1" applyAlignment="1">
      <alignment horizontal="left" indent="26"/>
    </xf>
    <xf numFmtId="0" fontId="3" fillId="0" borderId="0" xfId="5" applyFont="1" applyFill="1" applyAlignment="1">
      <alignment horizontal="center" wrapText="1"/>
    </xf>
    <xf numFmtId="0" fontId="31" fillId="0" borderId="0" xfId="5" applyFont="1" applyFill="1" applyAlignment="1">
      <alignment horizontal="center" wrapText="1"/>
    </xf>
    <xf numFmtId="0" fontId="9" fillId="0" borderId="0" xfId="5" applyFont="1" applyFill="1" applyAlignment="1">
      <alignment horizontal="center" wrapText="1"/>
    </xf>
    <xf numFmtId="0" fontId="30" fillId="0" borderId="0" xfId="5" applyFont="1" applyFill="1" applyAlignment="1">
      <alignment horizontal="center" wrapText="1"/>
    </xf>
    <xf numFmtId="0" fontId="30" fillId="0" borderId="0" xfId="5" applyFont="1" applyFill="1" applyBorder="1" applyAlignment="1">
      <alignment horizontal="justify" vertical="justify" wrapText="1"/>
    </xf>
    <xf numFmtId="0" fontId="30" fillId="0" borderId="0" xfId="0" applyFont="1" applyFill="1" applyAlignment="1">
      <alignment horizontal="justify" vertical="justify" wrapText="1"/>
    </xf>
    <xf numFmtId="0" fontId="30" fillId="0" borderId="0" xfId="0" applyFont="1" applyAlignment="1">
      <alignment horizontal="justify" vertical="justify" wrapText="1"/>
    </xf>
    <xf numFmtId="0" fontId="30" fillId="24" borderId="0" xfId="0" applyFont="1" applyFill="1" applyBorder="1" applyAlignment="1">
      <alignment horizontal="center" vertical="top" wrapText="1"/>
    </xf>
    <xf numFmtId="0" fontId="54" fillId="24" borderId="0" xfId="0" applyFont="1" applyFill="1" applyAlignment="1">
      <alignment horizontal="center" vertical="top" wrapText="1"/>
    </xf>
    <xf numFmtId="0" fontId="31" fillId="0" borderId="11" xfId="5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48" fillId="0" borderId="1" xfId="0" quotePrefix="1" applyFont="1" applyBorder="1" applyAlignment="1">
      <alignment horizontal="center" vertical="center"/>
    </xf>
    <xf numFmtId="0" fontId="31" fillId="24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wrapText="1"/>
    </xf>
    <xf numFmtId="0" fontId="48" fillId="0" borderId="0" xfId="0" quotePrefix="1" applyFont="1" applyBorder="1" applyAlignment="1">
      <alignment horizontal="center" vertical="center"/>
    </xf>
    <xf numFmtId="0" fontId="45" fillId="24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0" fillId="0" borderId="0" xfId="0" applyFill="1"/>
    <xf numFmtId="0" fontId="0" fillId="0" borderId="0" xfId="0" applyFont="1" applyFill="1"/>
    <xf numFmtId="0" fontId="45" fillId="0" borderId="0" xfId="0" applyFont="1" applyAlignment="1">
      <alignment horizontal="right" vertical="center" wrapText="1" indent="1"/>
    </xf>
    <xf numFmtId="0" fontId="9" fillId="0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1" xfId="0" applyFont="1" applyBorder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/>
    </xf>
    <xf numFmtId="0" fontId="9" fillId="24" borderId="1" xfId="5" applyFont="1" applyFill="1" applyBorder="1" applyAlignment="1">
      <alignment horizontal="justify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4" borderId="1" xfId="5" applyFont="1" applyFill="1" applyBorder="1" applyAlignment="1">
      <alignment horizontal="justify" vertical="top" wrapText="1"/>
    </xf>
    <xf numFmtId="0" fontId="9" fillId="24" borderId="1" xfId="0" applyFont="1" applyFill="1" applyBorder="1" applyAlignment="1">
      <alignment horizontal="justify" vertical="justify" wrapText="1"/>
    </xf>
    <xf numFmtId="0" fontId="9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top" wrapText="1"/>
    </xf>
    <xf numFmtId="0" fontId="45" fillId="0" borderId="0" xfId="0" applyFont="1" applyAlignment="1">
      <alignment horizontal="left" vertical="center" wrapText="1" indent="26"/>
    </xf>
    <xf numFmtId="2" fontId="9" fillId="24" borderId="1" xfId="0" quotePrefix="1" applyNumberFormat="1" applyFont="1" applyFill="1" applyBorder="1" applyAlignment="1">
      <alignment horizontal="justify" vertical="justify" wrapText="1"/>
    </xf>
    <xf numFmtId="2" fontId="9" fillId="24" borderId="1" xfId="0" applyNumberFormat="1" applyFont="1" applyFill="1" applyBorder="1" applyAlignment="1">
      <alignment horizontal="justify" vertical="justify" wrapText="1"/>
    </xf>
    <xf numFmtId="0" fontId="9" fillId="24" borderId="1" xfId="0" applyFont="1" applyFill="1" applyBorder="1" applyAlignment="1">
      <alignment horizontal="justify" vertical="justify"/>
    </xf>
    <xf numFmtId="0" fontId="45" fillId="0" borderId="0" xfId="0" applyFont="1" applyBorder="1" applyAlignment="1">
      <alignment horizontal="left" vertical="center" wrapText="1"/>
    </xf>
    <xf numFmtId="2" fontId="9" fillId="24" borderId="0" xfId="0" quotePrefix="1" applyNumberFormat="1" applyFont="1" applyFill="1" applyAlignment="1">
      <alignment horizontal="justify" vertical="justify" wrapText="1"/>
    </xf>
    <xf numFmtId="2" fontId="9" fillId="24" borderId="0" xfId="0" applyNumberFormat="1" applyFont="1" applyFill="1" applyAlignment="1">
      <alignment horizontal="justify" vertical="justify" wrapText="1"/>
    </xf>
    <xf numFmtId="0" fontId="9" fillId="24" borderId="0" xfId="0" applyFont="1" applyFill="1" applyAlignment="1">
      <alignment horizontal="justify" vertical="justify"/>
    </xf>
    <xf numFmtId="0" fontId="45" fillId="0" borderId="0" xfId="0" applyFont="1" applyAlignment="1">
      <alignment horizontal="left" vertical="center" wrapText="1"/>
    </xf>
    <xf numFmtId="0" fontId="30" fillId="24" borderId="0" xfId="0" applyFont="1" applyFill="1" applyBorder="1" applyAlignment="1">
      <alignment horizontal="center" vertical="top" wrapText="1"/>
    </xf>
    <xf numFmtId="0" fontId="54" fillId="24" borderId="0" xfId="0" applyFont="1" applyFill="1" applyAlignment="1">
      <alignment horizontal="center" vertical="top" wrapText="1"/>
    </xf>
    <xf numFmtId="0" fontId="9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5" applyFont="1" applyFill="1" applyAlignment="1">
      <alignment horizontal="center" wrapText="1"/>
    </xf>
    <xf numFmtId="0" fontId="9" fillId="0" borderId="0" xfId="5" applyFont="1" applyFill="1" applyAlignment="1">
      <alignment horizontal="center" wrapText="1"/>
    </xf>
    <xf numFmtId="0" fontId="9" fillId="0" borderId="0" xfId="5" applyFont="1" applyFill="1" applyAlignment="1">
      <alignment horizontal="justify" vertical="top" wrapText="1"/>
    </xf>
    <xf numFmtId="0" fontId="9" fillId="0" borderId="0" xfId="5" applyFont="1" applyFill="1" applyAlignment="1">
      <alignment horizontal="justify" vertical="justify" wrapText="1"/>
    </xf>
    <xf numFmtId="0" fontId="9" fillId="0" borderId="0" xfId="5" applyFont="1" applyFill="1" applyBorder="1" applyAlignment="1">
      <alignment horizontal="justify" vertical="justify" wrapText="1"/>
    </xf>
    <xf numFmtId="0" fontId="9" fillId="0" borderId="0" xfId="0" applyFont="1" applyFill="1" applyAlignment="1">
      <alignment horizontal="justify" vertical="justify" wrapText="1"/>
    </xf>
    <xf numFmtId="0" fontId="45" fillId="0" borderId="0" xfId="54" applyFont="1" applyAlignment="1">
      <alignment horizontal="center"/>
    </xf>
    <xf numFmtId="0" fontId="44" fillId="0" borderId="0" xfId="54" applyFont="1" applyAlignment="1">
      <alignment horizontal="center"/>
    </xf>
    <xf numFmtId="0" fontId="43" fillId="0" borderId="34" xfId="54" applyFont="1" applyBorder="1" applyAlignment="1">
      <alignment horizontal="center" vertical="center" wrapText="1"/>
    </xf>
    <xf numFmtId="0" fontId="43" fillId="0" borderId="29" xfId="54" applyFont="1" applyBorder="1" applyAlignment="1">
      <alignment horizontal="center" vertical="center" wrapText="1"/>
    </xf>
    <xf numFmtId="0" fontId="43" fillId="0" borderId="31" xfId="54" applyFont="1" applyBorder="1" applyAlignment="1">
      <alignment horizontal="center" vertical="center"/>
    </xf>
    <xf numFmtId="0" fontId="43" fillId="0" borderId="26" xfId="54" applyFont="1" applyBorder="1" applyAlignment="1">
      <alignment horizontal="center" vertical="center"/>
    </xf>
    <xf numFmtId="0" fontId="42" fillId="0" borderId="30" xfId="54" applyFont="1" applyBorder="1" applyAlignment="1">
      <alignment horizontal="center" vertical="center" wrapText="1"/>
    </xf>
    <xf numFmtId="0" fontId="42" fillId="0" borderId="25" xfId="54" applyFont="1" applyBorder="1" applyAlignment="1">
      <alignment horizontal="center" vertical="center" wrapText="1"/>
    </xf>
    <xf numFmtId="49" fontId="8" fillId="0" borderId="19" xfId="55" applyNumberFormat="1" applyFont="1" applyFill="1" applyBorder="1" applyAlignment="1">
      <alignment horizontal="right" vertical="center" wrapText="1"/>
    </xf>
    <xf numFmtId="49" fontId="8" fillId="0" borderId="18" xfId="55" applyNumberFormat="1" applyFont="1" applyFill="1" applyBorder="1" applyAlignment="1">
      <alignment horizontal="right" vertical="center" wrapText="1"/>
    </xf>
    <xf numFmtId="49" fontId="8" fillId="0" borderId="17" xfId="55" applyNumberFormat="1" applyFont="1" applyFill="1" applyBorder="1" applyAlignment="1">
      <alignment horizontal="right" vertical="center" wrapText="1"/>
    </xf>
    <xf numFmtId="0" fontId="38" fillId="0" borderId="0" xfId="54" applyFont="1" applyBorder="1" applyAlignment="1">
      <alignment horizontal="center"/>
    </xf>
    <xf numFmtId="0" fontId="38" fillId="0" borderId="35" xfId="54" applyFont="1" applyBorder="1" applyAlignment="1">
      <alignment horizontal="center"/>
    </xf>
    <xf numFmtId="0" fontId="45" fillId="0" borderId="14" xfId="54" applyFont="1" applyBorder="1" applyAlignment="1">
      <alignment horizontal="center"/>
    </xf>
    <xf numFmtId="0" fontId="36" fillId="0" borderId="14" xfId="54" applyFont="1" applyBorder="1" applyAlignment="1">
      <alignment horizontal="center"/>
    </xf>
    <xf numFmtId="0" fontId="43" fillId="0" borderId="33" xfId="54" applyFont="1" applyBorder="1" applyAlignment="1">
      <alignment horizontal="center" vertical="center" wrapText="1" shrinkToFit="1"/>
    </xf>
    <xf numFmtId="0" fontId="43" fillId="0" borderId="28" xfId="54" applyFont="1" applyBorder="1" applyAlignment="1">
      <alignment horizontal="center" vertical="center" wrapText="1" shrinkToFit="1"/>
    </xf>
    <xf numFmtId="0" fontId="43" fillId="0" borderId="32" xfId="54" applyFont="1" applyBorder="1" applyAlignment="1">
      <alignment horizontal="center" vertical="center" wrapText="1" shrinkToFit="1"/>
    </xf>
    <xf numFmtId="0" fontId="43" fillId="0" borderId="27" xfId="54" applyFont="1" applyBorder="1" applyAlignment="1">
      <alignment horizontal="center" vertical="center" wrapText="1" shrinkToFit="1"/>
    </xf>
    <xf numFmtId="0" fontId="43" fillId="0" borderId="31" xfId="54" applyFont="1" applyBorder="1" applyAlignment="1">
      <alignment horizontal="center" vertical="center" wrapText="1" shrinkToFit="1"/>
    </xf>
    <xf numFmtId="0" fontId="43" fillId="0" borderId="26" xfId="54" applyFont="1" applyBorder="1" applyAlignment="1">
      <alignment horizontal="center" vertical="center" wrapText="1" shrinkToFit="1"/>
    </xf>
    <xf numFmtId="0" fontId="42" fillId="0" borderId="31" xfId="54" applyFont="1" applyBorder="1" applyAlignment="1">
      <alignment horizontal="center" vertical="center" wrapText="1"/>
    </xf>
    <xf numFmtId="0" fontId="1" fillId="0" borderId="26" xfId="54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left" wrapText="1"/>
    </xf>
    <xf numFmtId="164" fontId="5" fillId="0" borderId="0" xfId="1" applyFont="1" applyFill="1" applyAlignment="1">
      <alignment horizontal="center"/>
    </xf>
    <xf numFmtId="0" fontId="0" fillId="0" borderId="0" xfId="0" applyFill="1" applyAlignment="1"/>
    <xf numFmtId="0" fontId="37" fillId="24" borderId="11" xfId="0" applyFont="1" applyFill="1" applyBorder="1" applyAlignment="1" applyProtection="1">
      <alignment horizontal="center" vertical="center" wrapText="1"/>
      <protection locked="0"/>
    </xf>
    <xf numFmtId="0" fontId="37" fillId="24" borderId="13" xfId="0" applyFont="1" applyFill="1" applyBorder="1" applyAlignment="1" applyProtection="1">
      <alignment horizontal="center" vertical="center" wrapText="1"/>
      <protection locked="0"/>
    </xf>
    <xf numFmtId="0" fontId="37" fillId="27" borderId="11" xfId="0" applyFont="1" applyFill="1" applyBorder="1" applyAlignment="1">
      <alignment horizontal="right" vertical="center" wrapText="1"/>
    </xf>
    <xf numFmtId="0" fontId="37" fillId="27" borderId="13" xfId="0" applyFont="1" applyFill="1" applyBorder="1" applyAlignment="1">
      <alignment horizontal="right" vertical="center" wrapText="1"/>
    </xf>
    <xf numFmtId="0" fontId="48" fillId="0" borderId="11" xfId="0" applyFont="1" applyBorder="1" applyAlignment="1">
      <alignment horizontal="right"/>
    </xf>
    <xf numFmtId="0" fontId="48" fillId="0" borderId="13" xfId="0" applyFont="1" applyBorder="1" applyAlignment="1">
      <alignment horizontal="right"/>
    </xf>
    <xf numFmtId="0" fontId="37" fillId="0" borderId="39" xfId="0" applyFont="1" applyFill="1" applyBorder="1"/>
    <xf numFmtId="0" fontId="37" fillId="0" borderId="39" xfId="0" applyFont="1" applyFill="1" applyBorder="1" applyAlignment="1" applyProtection="1">
      <alignment wrapText="1"/>
      <protection locked="0"/>
    </xf>
    <xf numFmtId="0" fontId="37" fillId="0" borderId="39" xfId="0" applyFont="1" applyFill="1" applyBorder="1" applyProtection="1">
      <protection locked="0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wrapText="1"/>
    </xf>
    <xf numFmtId="0" fontId="48" fillId="0" borderId="0" xfId="0" applyFont="1" applyFill="1"/>
    <xf numFmtId="0" fontId="48" fillId="0" borderId="0" xfId="0" applyFont="1" applyFill="1" applyAlignment="1">
      <alignment horizontal="center"/>
    </xf>
    <xf numFmtId="0" fontId="37" fillId="0" borderId="1" xfId="0" applyFont="1" applyFill="1" applyBorder="1" applyAlignment="1">
      <alignment horizontal="left"/>
    </xf>
    <xf numFmtId="14" fontId="37" fillId="0" borderId="1" xfId="0" applyNumberFormat="1" applyFont="1" applyFill="1" applyBorder="1" applyProtection="1">
      <protection locked="0"/>
    </xf>
    <xf numFmtId="0" fontId="37" fillId="0" borderId="1" xfId="0" applyFont="1" applyFill="1" applyBorder="1" applyProtection="1">
      <protection locked="0"/>
    </xf>
    <xf numFmtId="0" fontId="37" fillId="0" borderId="1" xfId="0" applyFont="1" applyFill="1" applyBorder="1" applyAlignment="1">
      <alignment vertical="center" wrapText="1"/>
    </xf>
    <xf numFmtId="0" fontId="36" fillId="0" borderId="13" xfId="0" applyFont="1" applyFill="1" applyBorder="1"/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12" xfId="0" applyFont="1" applyFill="1" applyBorder="1" applyProtection="1">
      <protection locked="0"/>
    </xf>
    <xf numFmtId="0" fontId="36" fillId="0" borderId="13" xfId="0" applyFont="1" applyFill="1" applyBorder="1" applyProtection="1">
      <protection locked="0"/>
    </xf>
    <xf numFmtId="49" fontId="55" fillId="0" borderId="37" xfId="0" applyNumberFormat="1" applyFont="1" applyFill="1" applyBorder="1" applyAlignment="1">
      <alignment horizontal="left" vertical="center"/>
    </xf>
    <xf numFmtId="0" fontId="36" fillId="0" borderId="38" xfId="0" applyFont="1" applyFill="1" applyBorder="1"/>
    <xf numFmtId="49" fontId="55" fillId="0" borderId="37" xfId="0" applyNumberFormat="1" applyFont="1" applyFill="1" applyBorder="1" applyAlignment="1">
      <alignment horizontal="left" vertical="center" wrapText="1"/>
    </xf>
    <xf numFmtId="0" fontId="37" fillId="0" borderId="39" xfId="0" applyFont="1" applyFill="1" applyBorder="1" applyAlignment="1">
      <alignment vertical="center" wrapText="1"/>
    </xf>
    <xf numFmtId="0" fontId="36" fillId="0" borderId="39" xfId="0" applyFont="1" applyFill="1" applyBorder="1"/>
    <xf numFmtId="0" fontId="37" fillId="0" borderId="39" xfId="0" applyFont="1" applyFill="1" applyBorder="1" applyAlignment="1" applyProtection="1">
      <alignment horizontal="center" vertical="center" wrapText="1"/>
      <protection locked="0"/>
    </xf>
    <xf numFmtId="0" fontId="36" fillId="0" borderId="39" xfId="0" applyFont="1" applyFill="1" applyBorder="1" applyProtection="1">
      <protection locked="0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 applyProtection="1">
      <alignment horizontal="center" vertical="center" wrapText="1"/>
      <protection locked="0"/>
    </xf>
    <xf numFmtId="0" fontId="48" fillId="0" borderId="0" xfId="0" applyFont="1" applyFill="1"/>
    <xf numFmtId="0" fontId="37" fillId="0" borderId="0" xfId="0" applyFont="1" applyFill="1"/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 applyProtection="1">
      <alignment horizontal="center" wrapText="1"/>
      <protection locked="0"/>
    </xf>
    <xf numFmtId="0" fontId="48" fillId="0" borderId="39" xfId="0" applyFont="1" applyFill="1" applyBorder="1"/>
    <xf numFmtId="0" fontId="48" fillId="0" borderId="39" xfId="0" applyFont="1" applyFill="1" applyBorder="1" applyAlignment="1">
      <alignment horizontal="center" wrapText="1"/>
    </xf>
    <xf numFmtId="0" fontId="48" fillId="0" borderId="39" xfId="0" applyFont="1" applyFill="1" applyBorder="1" applyAlignment="1">
      <alignment wrapText="1"/>
    </xf>
    <xf numFmtId="0" fontId="37" fillId="0" borderId="39" xfId="0" applyFont="1" applyFill="1" applyBorder="1" applyAlignment="1">
      <alignment horizontal="center"/>
    </xf>
    <xf numFmtId="0" fontId="37" fillId="0" borderId="39" xfId="0" applyFont="1" applyFill="1" applyBorder="1" applyAlignment="1">
      <alignment horizontal="center" wrapText="1"/>
    </xf>
    <xf numFmtId="0" fontId="37" fillId="0" borderId="39" xfId="0" applyFont="1" applyFill="1" applyBorder="1" applyAlignment="1">
      <alignment wrapText="1"/>
    </xf>
    <xf numFmtId="0" fontId="48" fillId="0" borderId="39" xfId="0" applyFont="1" applyFill="1" applyBorder="1" applyAlignment="1">
      <alignment horizontal="center"/>
    </xf>
    <xf numFmtId="0" fontId="37" fillId="0" borderId="39" xfId="0" applyFont="1" applyFill="1" applyBorder="1" applyAlignment="1" applyProtection="1">
      <alignment horizontal="center" wrapText="1"/>
      <protection locked="0"/>
    </xf>
    <xf numFmtId="0" fontId="48" fillId="29" borderId="1" xfId="0" quotePrefix="1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horizontal="left" vertical="center" wrapText="1"/>
    </xf>
    <xf numFmtId="0" fontId="37" fillId="29" borderId="1" xfId="0" applyFont="1" applyFill="1" applyBorder="1" applyAlignment="1">
      <alignment vertical="top" wrapText="1"/>
    </xf>
    <xf numFmtId="0" fontId="2" fillId="29" borderId="1" xfId="0" applyFont="1" applyFill="1" applyBorder="1" applyAlignment="1">
      <alignment horizontal="left" vertical="top" wrapText="1"/>
    </xf>
  </cellXfs>
  <cellStyles count="58">
    <cellStyle name="1 antraštė 2" xfId="11"/>
    <cellStyle name="2 antraštė 2" xfId="12"/>
    <cellStyle name="20% – paryškinimas 1 2" xfId="13"/>
    <cellStyle name="20% – paryškinimas 2 2" xfId="14"/>
    <cellStyle name="20% – paryškinimas 3 2" xfId="15"/>
    <cellStyle name="20% – paryškinimas 4 2" xfId="16"/>
    <cellStyle name="20% – paryškinimas 5 2" xfId="17"/>
    <cellStyle name="20% – paryškinimas 6 2" xfId="18"/>
    <cellStyle name="3 antraštė 2" xfId="19"/>
    <cellStyle name="4 antraštė 2" xfId="20"/>
    <cellStyle name="40% – paryškinimas 1 2" xfId="21"/>
    <cellStyle name="40% – paryškinimas 2 2" xfId="22"/>
    <cellStyle name="40% – paryškinimas 3 2" xfId="23"/>
    <cellStyle name="40% – paryškinimas 4 2" xfId="24"/>
    <cellStyle name="40% – paryškinimas 5 2" xfId="25"/>
    <cellStyle name="40% – paryškinimas 6 2" xfId="26"/>
    <cellStyle name="60% – paryškinimas 1 2" xfId="27"/>
    <cellStyle name="60% – paryškinimas 2 2" xfId="28"/>
    <cellStyle name="60% – paryškinimas 3 2" xfId="29"/>
    <cellStyle name="60% – paryškinimas 4 2" xfId="30"/>
    <cellStyle name="60% – paryškinimas 5 2" xfId="31"/>
    <cellStyle name="60% – paryškinimas 6 2" xfId="32"/>
    <cellStyle name="Aiškinamasis tekstas 2" xfId="33"/>
    <cellStyle name="Blogas 2" xfId="34"/>
    <cellStyle name="Currency" xfId="1" builtinId="4"/>
    <cellStyle name="Currency 2" xfId="3"/>
    <cellStyle name="Geras 2" xfId="35"/>
    <cellStyle name="Hipersaitas 2" xfId="36"/>
    <cellStyle name="Hyperlink 2" xfId="4"/>
    <cellStyle name="Įprastas 2" xfId="5"/>
    <cellStyle name="Įspėjimo tekstas 2" xfId="37"/>
    <cellStyle name="Išvestis 2" xfId="38"/>
    <cellStyle name="Įvestis 2" xfId="39"/>
    <cellStyle name="Neutralus 2" xfId="40"/>
    <cellStyle name="Normal" xfId="0" builtinId="0"/>
    <cellStyle name="Normal 17" xfId="6"/>
    <cellStyle name="Normal 2" xfId="7"/>
    <cellStyle name="Normal 2 2 2 2 2 2" xfId="57"/>
    <cellStyle name="Normal 3" xfId="2"/>
    <cellStyle name="Normal 3 2" xfId="8"/>
    <cellStyle name="Normal 4" xfId="53"/>
    <cellStyle name="Normal 5" xfId="54"/>
    <cellStyle name="Normal 6" xfId="56"/>
    <cellStyle name="Normal_Sheet1_1" xfId="55"/>
    <cellStyle name="Paprastas_Lapas1" xfId="9"/>
    <cellStyle name="Paryškinimas 1 2" xfId="41"/>
    <cellStyle name="Paryškinimas 2 2" xfId="42"/>
    <cellStyle name="Paryškinimas 3 2" xfId="43"/>
    <cellStyle name="Paryškinimas 4 2" xfId="44"/>
    <cellStyle name="Paryškinimas 5 2" xfId="45"/>
    <cellStyle name="Paryškinimas 6 2" xfId="46"/>
    <cellStyle name="Pastaba 2" xfId="47"/>
    <cellStyle name="Pavadinimas 2" xfId="48"/>
    <cellStyle name="Procentai 2" xfId="10"/>
    <cellStyle name="Skaičiavimas 2" xfId="49"/>
    <cellStyle name="Suma 2" xfId="50"/>
    <cellStyle name="Susietas langelis 2" xfId="51"/>
    <cellStyle name="Tikrinimo langelis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2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2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2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2"/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13" name="Text Box 7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14" name="Text Box 74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15" name="Text Box 74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7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7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7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7"/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72148"/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72148"/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3" name="Text Box 19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4" name="Text Box 19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5" name="Text Box 1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6" name="Text Box 2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7" name="Text Box 2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8" name="Text Box 2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29" name="Text Box 2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30" name="Text Box 20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37" name="Text Box 2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9" name="Text Box 73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0" name="Text Box 74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1" name="Text Box 74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2" name="Text Box 74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" name="Text Box 74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4" name="Text Box 74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5" name="Text Box 74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6" name="Text Box 74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7" name="Text Box 74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68" name="Text Box 77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9" name="Text Box 77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3" name="Text Box 2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78" name="Text Box 2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79" name="Text Box 2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0" name="Text Box 73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" name="Text Box 74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2" name="Text Box 74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3" name="Text Box 74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4" name="Text Box 74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5" name="Text Box 74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" name="Text Box 74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7" name="Text Box 74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8" name="Text Box 74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89" name="Text Box 77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0" name="Text Box 77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4" name="Text Box 2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95" name="Text Box 2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6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6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6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6"/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25808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25808"/>
    <xdr:sp macro="" textlink="">
      <xdr:nvSpPr>
        <xdr:cNvPr id="122" name="Text Box 2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3" name="Text Box 19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4" name="Text Box 19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5" name="Text Box 19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6" name="Text Box 20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7" name="Text Box 20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8" name="Text Box 20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9" name="Text Box 2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30" name="Text Box 20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2" name="Text Box 2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3" name="Text Box 73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4" name="Text Box 740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5" name="Text Box 74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6" name="Text Box 74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7" name="Text Box 74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8" name="Text Box 74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39" name="Text Box 74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0" name="Text Box 7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1" name="Text Box 74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" name="Text Box 77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5" name="Text Box 1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47" name="Text Box 2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1" name="Text Box 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3" name="Text Box 7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5" name="Text Box 2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6" name="Text Box 3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7" name="Text Box 3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8" name="Text Box 3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9" name="Text Box 73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0" name="Text Box 74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1" name="Text Box 74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" name="Text Box 74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3" name="Text Box 74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4" name="Text Box 74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5" name="Text Box 74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6" name="Text Box 74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7" name="Text Box 74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8" name="Text Box 77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71" name="Text Box 2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72" name="Text Box 2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79" name="Text Box 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5" name="Text Box 2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6" name="Text Box 73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7" name="Text Box 74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8" name="Text Box 74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89" name="Text Box 74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0" name="Text Box 74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1" name="Text Box 74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2" name="Text Box 74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3" name="Text Box 74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4" name="Text Box 74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95" name="Text Box 77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96" name="Text Box 7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201" name="Text Box 2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07" name="Text Box 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09" name="Text Box 2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10" name="Text Box 3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11" name="Text Box 3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12" name="Text Box 3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3" name="Text Box 73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4" name="Text Box 74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5" name="Text Box 74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6" name="Text Box 74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7" name="Text Box 74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8" name="Text Box 74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19" name="Text Box 74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0" name="Text Box 74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1" name="Text Box 74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2" name="Text Box 77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4" name="Text Box 1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25" name="Text Box 2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26" name="Text Box 2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2" name="Text Box 73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3" name="Text Box 74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4" name="Text Box 74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5" name="Text Box 74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6" name="Text Box 74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7" name="Text Box 74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8" name="Text Box 74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39" name="Text Box 74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40" name="Text Box 74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241" name="Text Box 77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242" name="Text Box 77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46" name="Text Box 26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48" name="Text Box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2" name="Text Box 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54" name="Text Box 2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5" name="Text Box 3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6" name="Text Box 3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57" name="Text Box 3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58" name="Text Box 73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59" name="Text Box 74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0" name="Text Box 74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1" name="Text Box 74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2" name="Text Box 74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3" name="Text Box 74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4" name="Text Box 74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5" name="Text Box 74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6" name="Text Box 74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7" name="Text Box 77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270" name="Text Box 2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271" name="Text Box 2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8" name="Text Box 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2" name="Text Box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291" name="Text Box 2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292" name="Text Box 2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5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5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5"/>
    <xdr:sp macro="" textlink="">
      <xdr:nvSpPr>
        <xdr:cNvPr id="296" name="Text Box 2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8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8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8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8"/>
    <xdr:sp macro="" textlink="">
      <xdr:nvSpPr>
        <xdr:cNvPr id="300" name="Text Box 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1" name="Text Box 19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2" name="Text Box 19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3" name="Text Box 199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4" name="Text Box 20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5" name="Text Box 20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6" name="Text Box 20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7" name="Text Box 2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08" name="Text Box 20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1" name="Text Box 73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2" name="Text Box 74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3" name="Text Box 74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4" name="Text Box 74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5" name="Text Box 74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6" name="Text Box 74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7" name="Text Box 74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8" name="Text Box 74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19" name="Text Box 74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20" name="Text Box 77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24" name="Text Box 2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325" name="Text Box 2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31" name="Text Box 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33" name="Text Box 2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34" name="Text Box 3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35" name="Text Box 3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36" name="Text Box 3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37" name="Text Box 73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38" name="Text Box 74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39" name="Text Box 74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0" name="Text Box 74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1" name="Text Box 74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2" name="Text Box 74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3" name="Text Box 74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4" name="Text Box 74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5" name="Text Box 74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6" name="Text Box 77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349" name="Text Box 2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350" name="Text Box 2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5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361" name="Text Box 1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362" name="Text Box 2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3" name="Text Box 2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4" name="Text Box 73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5" name="Text Box 74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6" name="Text Box 74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7" name="Text Box 74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8" name="Text Box 74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69" name="Text Box 74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70" name="Text Box 74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71" name="Text Box 7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72" name="Text Box 74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373" name="Text Box 7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374" name="Text Box 77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378" name="Text Box 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379" name="Text Box 2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5" name="Text Box 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87" name="Text Box 2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8" name="Text Box 3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89" name="Text Box 3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390" name="Text Box 3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1" name="Text Box 7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2" name="Text Box 7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3" name="Text Box 7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4" name="Text Box 7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5" name="Text Box 7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6" name="Text Box 7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7" name="Text Box 7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8" name="Text Box 7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399" name="Text Box 7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00" name="Text Box 77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03" name="Text Box 2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04" name="Text Box 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407" name="Text Box 10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408" name="Text Box 2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09" name="Text Box 2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0" name="Text Box 73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1" name="Text Box 74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2" name="Text Box 74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3" name="Text Box 74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4" name="Text Box 74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5" name="Text Box 74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6" name="Text Box 74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7" name="Text Box 74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18" name="Text Box 74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419" name="Text Box 7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420" name="Text Box 77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24" name="Text Box 26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30" name="Text Box 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2" name="Text Box 2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33" name="Text Box 3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34" name="Text Box 3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35" name="Text Box 3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6" name="Text Box 73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7" name="Text Box 74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8" name="Text Box 74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39" name="Text Box 74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0" name="Text Box 74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1" name="Text Box 74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2" name="Text Box 74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3" name="Text Box 74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4" name="Text Box 74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5" name="Text Box 77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448" name="Text Box 2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449" name="Text Box 2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53" name="Text Box 2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454" name="Text Box 2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3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3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3"/>
    <xdr:sp macro="" textlink="">
      <xdr:nvSpPr>
        <xdr:cNvPr id="457" name="Text Box 1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55503"/>
    <xdr:sp macro="" textlink="">
      <xdr:nvSpPr>
        <xdr:cNvPr id="458" name="Text Box 2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61" name="Text Box 74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62" name="Text Box 74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63" name="Text Box 74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8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8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8"/>
    <xdr:sp macro="" textlink="">
      <xdr:nvSpPr>
        <xdr:cNvPr id="466" name="Text Box 1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99238"/>
    <xdr:sp macro="" textlink="">
      <xdr:nvSpPr>
        <xdr:cNvPr id="467" name="Text Box 2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58813"/>
    <xdr:sp macro="" textlink="">
      <xdr:nvSpPr>
        <xdr:cNvPr id="468" name="Text Box 2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72148"/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72148"/>
    <xdr:sp macro="" textlink="">
      <xdr:nvSpPr>
        <xdr:cNvPr id="470" name="Text Box 3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1" name="Text Box 19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2" name="Text Box 19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3" name="Text Box 19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4" name="Text Box 200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5" name="Text Box 20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6" name="Text Box 20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7" name="Text Box 2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8" name="Text Box 20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79" name="Text Box 3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68338"/>
    <xdr:sp macro="" textlink="">
      <xdr:nvSpPr>
        <xdr:cNvPr id="480" name="Text Box 3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484" name="Text Box 2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485" name="Text Box 2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249288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00" name="Text Box 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3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04" name="Text Box 10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05" name="Text Box 2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06" name="Text Box 2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07" name="Text Box 73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08" name="Text Box 74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09" name="Text Box 74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0" name="Text Box 74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1" name="Text Box 74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2" name="Text Box 74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3" name="Text Box 74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4" name="Text Box 74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5" name="Text Box 74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516" name="Text Box 77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17" name="Text Box 77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20" name="Text Box 1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21" name="Text Box 26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522" name="Text Box 2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526" name="Text Box 2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27" name="Text Box 2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28" name="Text Box 73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29" name="Text Box 74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0" name="Text Box 74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1" name="Text Box 74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2" name="Text Box 74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3" name="Text Box 74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4" name="Text Box 74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5" name="Text Box 74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6" name="Text Box 74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537" name="Text Box 77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538" name="Text Box 77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42" name="Text Box 2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543" name="Text Box 28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50" name="Text Box 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8" name="Text Box 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62" name="Text Box 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63" name="Text Box 2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564" name="Text Box 2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4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4"/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4"/>
    <xdr:sp macro="" textlink="">
      <xdr:nvSpPr>
        <xdr:cNvPr id="567" name="Text Box 1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60894"/>
    <xdr:sp macro="" textlink="">
      <xdr:nvSpPr>
        <xdr:cNvPr id="568" name="Text Box 2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25806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25806"/>
    <xdr:sp macro="" textlink="">
      <xdr:nvSpPr>
        <xdr:cNvPr id="570" name="Text Box 2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1" name="Text Box 197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2" name="Text Box 19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3" name="Text Box 19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4" name="Text Box 20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5" name="Text Box 20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6" name="Text Box 20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7" name="Text Box 20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578" name="Text Box 20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0" name="Text Box 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1" name="Text Box 73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2" name="Text Box 74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3" name="Text Box 74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4" name="Text Box 74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5" name="Text Box 74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6" name="Text Box 74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7" name="Text Box 74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8" name="Text Box 74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89" name="Text Box 74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90" name="Text Box 77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594" name="Text Box 2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595" name="Text Box 2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01" name="Text Box 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03" name="Text Box 2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04" name="Text Box 3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05" name="Text Box 3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06" name="Text Box 3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07" name="Text Box 73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08" name="Text Box 740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09" name="Text Box 74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0" name="Text Box 74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1" name="Text Box 74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2" name="Text Box 74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3" name="Text Box 74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4" name="Text Box 74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5" name="Text Box 747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6" name="Text Box 77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8" name="Text Box 1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619" name="Text Box 26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620" name="Text Box 2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7" name="Text Box 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32" name="Text Box 2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3" name="Text Box 2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4" name="Text Box 73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5" name="Text Box 74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6" name="Text Box 74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7" name="Text Box 74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8" name="Text Box 74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39" name="Text Box 74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40" name="Text Box 74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41" name="Text Box 74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42" name="Text Box 747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643" name="Text Box 77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44" name="Text Box 77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47" name="Text Box 10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48" name="Text Box 2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649" name="Text Box 2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5" name="Text Box 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57" name="Text Box 2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8" name="Text Box 3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59" name="Text Box 3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60" name="Text Box 3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1" name="Text Box 73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2" name="Text Box 740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3" name="Text Box 74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4" name="Text Box 74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5" name="Text Box 74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6" name="Text Box 74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7" name="Text Box 74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8" name="Text Box 746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69" name="Text Box 747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70" name="Text Box 77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72" name="Text Box 1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673" name="Text Box 2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74" name="Text Box 2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77" name="Text Box 1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678" name="Text Box 2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79" name="Text Box 2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0" name="Text Box 73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1" name="Text Box 74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2" name="Text Box 74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3" name="Text Box 74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4" name="Text Box 74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5" name="Text Box 74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6" name="Text Box 74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7" name="Text Box 74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88" name="Text Box 74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689" name="Text Box 77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690" name="Text Box 77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694" name="Text Box 2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700" name="Text Box 7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2" name="Text Box 2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703" name="Text Box 37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704" name="Text Box 3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705" name="Text Box 3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6" name="Text Box 73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7" name="Text Box 740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8" name="Text Box 74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09" name="Text Box 74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0" name="Text Box 74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1" name="Text Box 74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2" name="Text Box 74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3" name="Text Box 74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4" name="Text Box 74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5" name="Text Box 77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7" name="Text Box 1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718" name="Text Box 2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719" name="Text Box 2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6" name="Text Box 7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14631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2" name="Text Box 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4" name="Text Box 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35585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38" name="Text Box 1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39" name="Text Box 2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740" name="Text Box 2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3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3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3"/>
    <xdr:sp macro="" textlink="">
      <xdr:nvSpPr>
        <xdr:cNvPr id="743" name="Text Box 10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26133"/>
    <xdr:sp macro="" textlink="">
      <xdr:nvSpPr>
        <xdr:cNvPr id="744" name="Text Box 2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6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6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6"/>
    <xdr:sp macro="" textlink="">
      <xdr:nvSpPr>
        <xdr:cNvPr id="747" name="Text Box 1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687706"/>
    <xdr:sp macro="" textlink="">
      <xdr:nvSpPr>
        <xdr:cNvPr id="748" name="Text Box 2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49" name="Text Box 19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0" name="Text Box 19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1" name="Text Box 19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2" name="Text Box 20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3" name="Text Box 20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4" name="Text Box 20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5" name="Text Box 20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56" name="Text Box 20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58" name="Text Box 2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59" name="Text Box 73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0" name="Text Box 74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1" name="Text Box 74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2" name="Text Box 74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3" name="Text Box 74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4" name="Text Box 74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5" name="Text Box 74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6" name="Text Box 74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7" name="Text Box 74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68" name="Text Box 77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71" name="Text Box 1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772" name="Text Box 26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773" name="Text Box 28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79" name="Text Box 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1" name="Text Box 2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82" name="Text Box 37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83" name="Text Box 3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84" name="Text Box 3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5" name="Text Box 73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6" name="Text Box 74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7" name="Text Box 74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8" name="Text Box 74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89" name="Text Box 74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0" name="Text Box 74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1" name="Text Box 74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2" name="Text Box 74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3" name="Text Box 74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4" name="Text Box 77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797" name="Text Box 2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798" name="Text Box 2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2" name="Text Box 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4"/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09" name="Text Box 10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10" name="Text Box 26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1" name="Text Box 2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2" name="Text Box 73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3" name="Text Box 740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4" name="Text Box 74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5" name="Text Box 74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6" name="Text Box 74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7" name="Text Box 74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8" name="Text Box 74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19" name="Text Box 74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20" name="Text Box 74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821" name="Text Box 7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22" name="Text Box 778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25" name="Text Box 10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26" name="Text Box 2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827" name="Text Box 28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29" name="Text Box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3" name="Text Box 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34" name="Text Box 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35" name="Text Box 2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6" name="Text Box 37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7" name="Text Box 38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38" name="Text Box 39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39" name="Text Box 73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0" name="Text Box 740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1" name="Text Box 74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2" name="Text Box 74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3" name="Text Box 74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4" name="Text Box 74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5" name="Text Box 74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6" name="Text Box 74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7" name="Text Box 747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8" name="Text Box 778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50" name="Text Box 1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51" name="Text Box 2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52" name="Text Box 28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856" name="Text Box 2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57" name="Text Box 2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58" name="Text Box 73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59" name="Text Box 74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0" name="Text Box 74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1" name="Text Box 74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2" name="Text Box 74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3" name="Text Box 74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4" name="Text Box 74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5" name="Text Box 74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6" name="Text Box 747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867" name="Text Box 77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868" name="Text Box 778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71" name="Text Box 1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72" name="Text Box 2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873" name="Text Box 28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79" name="Text Box 7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1" name="Text Box 28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82" name="Text Box 37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83" name="Text Box 38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84" name="Text Box 39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5" name="Text Box 73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6" name="Text Box 740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7" name="Text Box 74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8" name="Text Box 74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89" name="Text Box 74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0" name="Text Box 74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1" name="Text Box 74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2" name="Text Box 74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3" name="Text Box 74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4" name="Text Box 77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6" name="Text Box 10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897" name="Text Box 2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898" name="Text Box 2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01" name="Text Box 1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02" name="Text Box 2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903" name="Text Box 28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7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7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7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7"/>
    <xdr:sp macro="" textlink="">
      <xdr:nvSpPr>
        <xdr:cNvPr id="907" name="Text Box 2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7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7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7"/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7"/>
    <xdr:sp macro="" textlink="">
      <xdr:nvSpPr>
        <xdr:cNvPr id="911" name="Text Box 26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14" name="Text Box 1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21" name="Text Box 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23" name="Text Box 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27" name="Text Box 1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28" name="Text Box 2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29" name="Text Box 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0" name="Text Box 73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1" name="Text Box 74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2" name="Text Box 74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3" name="Text Box 74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4" name="Text Box 74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5" name="Text Box 74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6" name="Text Box 74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7" name="Text Box 74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38" name="Text Box 74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939" name="Text Box 77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40" name="Text Box 778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43" name="Text Box 10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44" name="Text Box 2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945" name="Text Box 2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48" name="Text Box 1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949" name="Text Box 26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0" name="Text Box 2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1" name="Text Box 73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2" name="Text Box 74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3" name="Text Box 74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4" name="Text Box 74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5" name="Text Box 74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6" name="Text Box 74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7" name="Text Box 74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8" name="Text Box 74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59" name="Text Box 74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960" name="Text Box 77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961" name="Text Box 77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64" name="Text Box 1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65" name="Text Box 2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966" name="Text Box 2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79" name="Text Box 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81" name="Text Box 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85" name="Text Box 10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986" name="Text Box 2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6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6"/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6"/>
    <xdr:sp macro="" textlink="">
      <xdr:nvSpPr>
        <xdr:cNvPr id="989" name="Text Box 1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6"/>
    <xdr:sp macro="" textlink="">
      <xdr:nvSpPr>
        <xdr:cNvPr id="990" name="Text Box 2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54383"/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54383"/>
    <xdr:sp macro="" textlink="">
      <xdr:nvSpPr>
        <xdr:cNvPr id="992" name="Text Box 2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3" name="Text Box 19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4" name="Text Box 198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5" name="Text Box 19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6" name="Text Box 20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7" name="Text Box 20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8" name="Text Box 20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999" name="Text Box 20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00" name="Text Box 20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2" name="Text Box 2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3" name="Text Box 73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4" name="Text Box 74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5" name="Text Box 74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6" name="Text Box 74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7" name="Text Box 74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8" name="Text Box 74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09" name="Text Box 74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0" name="Text Box 74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1" name="Text Box 74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2" name="Text Box 77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15" name="Text Box 10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16" name="Text Box 2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0" name="Text Box 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2" name="Text Box 7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24" name="Text Box 2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5" name="Text Box 3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6" name="Text Box 3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27" name="Text Box 3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28" name="Text Box 73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29" name="Text Box 740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0" name="Text Box 74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1" name="Text Box 74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2" name="Text Box 74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3" name="Text Box 74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4" name="Text Box 74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5" name="Text Box 74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6" name="Text Box 74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7" name="Text Box 77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39" name="Text Box 10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040" name="Text Box 2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8" name="Text Box 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53" name="Text Box 2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4" name="Text Box 2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5" name="Text Box 73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6" name="Text Box 74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7" name="Text Box 74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8" name="Text Box 74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59" name="Text Box 74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60" name="Text Box 74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61" name="Text Box 74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62" name="Text Box 74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63" name="Text Box 747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064" name="Text Box 77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65" name="Text Box 77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069" name="Text Box 2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3" name="Text Box 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5" name="Text Box 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77" name="Text Box 28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8" name="Text Box 3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79" name="Text Box 3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80" name="Text Box 3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1" name="Text Box 73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2" name="Text Box 74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3" name="Text Box 74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4" name="Text Box 74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5" name="Text Box 74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6" name="Text Box 74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7" name="Text Box 74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8" name="Text Box 74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89" name="Text Box 74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90" name="Text Box 77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92" name="Text Box 1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093" name="Text Box 2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094" name="Text Box 2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97" name="Text Box 10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098" name="Text Box 2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099" name="Text Box 2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0" name="Text Box 73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1" name="Text Box 74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2" name="Text Box 74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3" name="Text Box 74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4" name="Text Box 74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5" name="Text Box 74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6" name="Text Box 74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7" name="Text Box 74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08" name="Text Box 74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109" name="Text Box 77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110" name="Text Box 77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14" name="Text Box 2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20" name="Text Box 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2" name="Text Box 2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23" name="Text Box 37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24" name="Text Box 3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25" name="Text Box 3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6" name="Text Box 7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7" name="Text Box 7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8" name="Text Box 7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29" name="Text Box 7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0" name="Text Box 7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1" name="Text Box 7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2" name="Text Box 7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3" name="Text Box 7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4" name="Text Box 7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5" name="Text Box 77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7" name="Text Box 10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138" name="Text Box 2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139" name="Text Box 2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6" name="Text Box 7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4" name="Text Box 7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58" name="Text Box 1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59" name="Text Box 2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5"/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5"/>
    <xdr:sp macro="" textlink="">
      <xdr:nvSpPr>
        <xdr:cNvPr id="1163" name="Text Box 26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3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3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3"/>
    <xdr:sp macro="" textlink="">
      <xdr:nvSpPr>
        <xdr:cNvPr id="1166" name="Text Box 1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3"/>
    <xdr:sp macro="" textlink="">
      <xdr:nvSpPr>
        <xdr:cNvPr id="1167" name="Text Box 2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68" name="Text Box 19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69" name="Text Box 19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0" name="Text Box 19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1" name="Text Box 20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2" name="Text Box 20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3" name="Text Box 20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4" name="Text Box 20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75" name="Text Box 20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78" name="Text Box 73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79" name="Text Box 74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0" name="Text Box 74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1" name="Text Box 74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2" name="Text Box 74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3" name="Text Box 74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4" name="Text Box 74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5" name="Text Box 74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6" name="Text Box 74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87" name="Text Box 778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90" name="Text Box 1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191" name="Text Box 2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5" name="Text Box 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197" name="Text Box 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199" name="Text Box 2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200" name="Text Box 3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201" name="Text Box 38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202" name="Text Box 3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3" name="Text Box 73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4" name="Text Box 74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5" name="Text Box 74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6" name="Text Box 74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7" name="Text Box 74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8" name="Text Box 74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09" name="Text Box 74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0" name="Text Box 74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1" name="Text Box 74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2" name="Text Box 77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19" name="Text Box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21" name="Text Box 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23" name="Text Box 7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7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27" name="Text Box 10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28" name="Text Box 2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29" name="Text Box 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0" name="Text Box 73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1" name="Text Box 74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2" name="Text Box 74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3" name="Text Box 74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4" name="Text Box 74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5" name="Text Box 74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6" name="Text Box 74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7" name="Text Box 74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38" name="Text Box 74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239" name="Text Box 77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40" name="Text Box 77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43" name="Text Box 10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44" name="Text Box 2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50" name="Text Box 7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2" name="Text Box 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53" name="Text Box 3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54" name="Text Box 3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55" name="Text Box 3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6" name="Text Box 73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7" name="Text Box 74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8" name="Text Box 74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59" name="Text Box 74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0" name="Text Box 74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1" name="Text Box 74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2" name="Text Box 74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3" name="Text Box 74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4" name="Text Box 74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5" name="Text Box 77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7" name="Text Box 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68" name="Text Box 26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69" name="Text Box 2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72" name="Text Box 10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273" name="Text Box 2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4" name="Text Box 2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5" name="Text Box 73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6" name="Text Box 740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7" name="Text Box 7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8" name="Text Box 74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79" name="Text Box 74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80" name="Text Box 74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81" name="Text Box 74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82" name="Text Box 74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83" name="Text Box 747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284" name="Text Box 77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285" name="Text Box 77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88" name="Text Box 1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289" name="Text Box 26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1" name="Text Box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3" name="Text Box 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5" name="Text Box 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297" name="Text Box 28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8" name="Text Box 3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299" name="Text Box 3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300" name="Text Box 3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1" name="Text Box 739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2" name="Text Box 74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3" name="Text Box 74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4" name="Text Box 74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5" name="Text Box 74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6" name="Text Box 74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7" name="Text Box 745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8" name="Text Box 746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09" name="Text Box 747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10" name="Text Box 778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12" name="Text Box 10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313" name="Text Box 2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314" name="Text Box 28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17" name="Text Box 1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18" name="Text Box 2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319" name="Text Box 2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8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8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8"/>
    <xdr:sp macro="" textlink="">
      <xdr:nvSpPr>
        <xdr:cNvPr id="1322" name="Text Box 10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84078"/>
    <xdr:sp macro="" textlink="">
      <xdr:nvSpPr>
        <xdr:cNvPr id="1323" name="Text Box 2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8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8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8"/>
    <xdr:sp macro="" textlink="">
      <xdr:nvSpPr>
        <xdr:cNvPr id="1326" name="Text Box 1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8288"/>
    <xdr:sp macro="" textlink="">
      <xdr:nvSpPr>
        <xdr:cNvPr id="1327" name="Text Box 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30" name="Text Box 10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31" name="Text Box 26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332" name="Text Box 2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5" name="Text Box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7" name="Text Box 5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39" name="Text Box 7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8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43" name="Text Box 10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44" name="Text Box 2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5" name="Text Box 2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6" name="Text Box 73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7" name="Text Box 74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8" name="Text Box 74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49" name="Text Box 74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0" name="Text Box 74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1" name="Text Box 74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2" name="Text Box 74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3" name="Text Box 74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4" name="Text Box 74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355" name="Text Box 77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56" name="Text Box 77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59" name="Text Box 10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60" name="Text Box 2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361" name="Text Box 2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64" name="Text Box 1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365" name="Text Box 2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66" name="Text Box 2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67" name="Text Box 73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68" name="Text Box 740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69" name="Text Box 74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0" name="Text Box 74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1" name="Text Box 74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2" name="Text Box 74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3" name="Text Box 74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4" name="Text Box 74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5" name="Text Box 747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376" name="Text Box 77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377" name="Text Box 77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80" name="Text Box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81" name="Text Box 2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009650"/>
    <xdr:sp macro="" textlink="">
      <xdr:nvSpPr>
        <xdr:cNvPr id="1382" name="Text Box 2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89" name="Text Box 7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5" name="Text Box 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7" name="Text Box 7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02" name="Text Box 2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4"/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4"/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4"/>
    <xdr:sp macro="" textlink="">
      <xdr:nvSpPr>
        <xdr:cNvPr id="1405" name="Text Box 1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998994"/>
    <xdr:sp macro="" textlink="">
      <xdr:nvSpPr>
        <xdr:cNvPr id="1406" name="Text Box 2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54381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54381"/>
    <xdr:sp macro="" textlink="">
      <xdr:nvSpPr>
        <xdr:cNvPr id="1408" name="Text Box 2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09" name="Text Box 197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0" name="Text Box 19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1" name="Text Box 19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2" name="Text Box 200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3" name="Text Box 20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4" name="Text Box 20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5" name="Text Box 20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16" name="Text Box 20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18" name="Text Box 2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19" name="Text Box 73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0" name="Text Box 740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1" name="Text Box 74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2" name="Text Box 74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3" name="Text Box 74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4" name="Text Box 74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5" name="Text Box 74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6" name="Text Box 74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7" name="Text Box 747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28" name="Text Box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29" name="Text Box 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30" name="Text Box 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31" name="Text Box 1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32" name="Text Box 2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4" name="Text Box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6" name="Text Box 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38" name="Text Box 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0" name="Text Box 28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41" name="Text Box 3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42" name="Text Box 3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43" name="Text Box 3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4" name="Text Box 73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5" name="Text Box 740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6" name="Text Box 74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7" name="Text Box 74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8" name="Text Box 74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49" name="Text Box 74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0" name="Text Box 74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1" name="Text Box 74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2" name="Text Box 747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3" name="Text Box 778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456" name="Text Box 2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457" name="Text Box 2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0" name="Text Box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4" name="Text Box 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468" name="Text Box 1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469" name="Text Box 2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0" name="Text Box 2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1" name="Text Box 73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2" name="Text Box 740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3" name="Text Box 74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4" name="Text Box 74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5" name="Text Box 74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6" name="Text Box 74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7" name="Text Box 74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8" name="Text Box 74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79" name="Text Box 747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480" name="Text Box 77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481" name="Text Box 77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84" name="Text Box 1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485" name="Text Box 2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89" name="Text Box 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91" name="Text Box 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493" name="Text Box 28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94" name="Text Box 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95" name="Text Box 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496" name="Text Box 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497" name="Text Box 73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498" name="Text Box 74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499" name="Text Box 74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0" name="Text Box 74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1" name="Text Box 74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2" name="Text Box 74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3" name="Text Box 74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4" name="Text Box 74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5" name="Text Box 74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6" name="Text Box 77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8" name="Text Box 1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09" name="Text Box 2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10" name="Text Box 28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1" name="Text Box 8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513" name="Text Box 10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514" name="Text Box 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5" name="Text Box 28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6" name="Text Box 73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7" name="Text Box 740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8" name="Text Box 74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19" name="Text Box 74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0" name="Text Box 74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1" name="Text Box 74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2" name="Text Box 745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3" name="Text Box 746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4" name="Text Box 747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525" name="Text Box 77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526" name="Text Box 77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30" name="Text Box 2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2" name="Text Box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4" name="Text Box 5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6" name="Text Box 7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37" name="Text Box 8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38" name="Text Box 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39" name="Text Box 37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40" name="Text Box 3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41" name="Text Box 39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2" name="Text Box 73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3" name="Text Box 740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4" name="Text Box 74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5" name="Text Box 74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6" name="Text Box 74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7" name="Text Box 74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8" name="Text Box 74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49" name="Text Box 746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50" name="Text Box 747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51" name="Text Box 778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53" name="Text Box 1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554" name="Text Box 2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555" name="Text Box 2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24156"/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6" name="Text Box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8" name="Text Box 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70" name="Text Box 7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45110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72" name="Text Box 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74" name="Text Box 1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575" name="Text Box 2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3"/>
    <xdr:sp macro="" textlink="">
      <xdr:nvSpPr>
        <xdr:cNvPr id="1576" name="Text Box 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3"/>
    <xdr:sp macro="" textlink="">
      <xdr:nvSpPr>
        <xdr:cNvPr id="1577" name="Text Box 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3"/>
    <xdr:sp macro="" textlink="">
      <xdr:nvSpPr>
        <xdr:cNvPr id="1578" name="Text Box 1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864233"/>
    <xdr:sp macro="" textlink="">
      <xdr:nvSpPr>
        <xdr:cNvPr id="1579" name="Text Box 2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1"/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1"/>
    <xdr:sp macro="" textlink="">
      <xdr:nvSpPr>
        <xdr:cNvPr id="1581" name="Text Box 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1"/>
    <xdr:sp macro="" textlink="">
      <xdr:nvSpPr>
        <xdr:cNvPr id="1582" name="Text Box 10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716281"/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4" name="Text Box 197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5" name="Text Box 19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6" name="Text Box 19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7" name="Text Box 200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8" name="Text Box 20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89" name="Text Box 20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90" name="Text Box 20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591" name="Text Box 20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3" name="Text Box 2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4" name="Text Box 73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5" name="Text Box 74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6" name="Text Box 74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7" name="Text Box 74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8" name="Text Box 74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599" name="Text Box 74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0" name="Text Box 745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1" name="Text Box 74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2" name="Text Box 747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3" name="Text Box 77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06" name="Text Box 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07" name="Text Box 2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1" name="Text Box 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3" name="Text Box 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15" name="Text Box 2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6" name="Text Box 3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7" name="Text Box 38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18" name="Text Box 3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19" name="Text Box 73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0" name="Text Box 74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1" name="Text Box 74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2" name="Text Box 74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3" name="Text Box 74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4" name="Text Box 74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5" name="Text Box 74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6" name="Text Box 74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7" name="Text Box 74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8" name="Text Box 7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29" name="Text Box 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30" name="Text Box 1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79070"/>
    <xdr:sp macro="" textlink="">
      <xdr:nvSpPr>
        <xdr:cNvPr id="1631" name="Text Box 2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0975"/>
    <xdr:sp macro="" textlink="">
      <xdr:nvSpPr>
        <xdr:cNvPr id="1632" name="Text Box 2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7" name="Text Box 5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39" name="Text Box 7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254636"/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43" name="Text Box 1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44" name="Text Box 26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5" name="Text Box 28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6" name="Text Box 73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7" name="Text Box 74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8" name="Text Box 74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49" name="Text Box 742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0" name="Text Box 74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1" name="Text Box 74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2" name="Text Box 745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3" name="Text Box 746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4" name="Text Box 74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655" name="Text Box 77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56" name="Text Box 77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59" name="Text Box 1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660" name="Text Box 2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68" name="Text Box 2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69" name="Text Box 3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70" name="Text Box 3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71" name="Text Box 3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2" name="Text Box 73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3" name="Text Box 740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4" name="Text Box 74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5" name="Text Box 74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6" name="Text Box 74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7" name="Text Box 74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8" name="Text Box 745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79" name="Text Box 74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80" name="Text Box 747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81" name="Text Box 77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82" name="Text Box 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83" name="Text Box 1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684" name="Text Box 2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685" name="Text Box 2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88" name="Text Box 1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1000"/>
    <xdr:sp macro="" textlink="">
      <xdr:nvSpPr>
        <xdr:cNvPr id="1689" name="Text Box 26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0" name="Text Box 2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1" name="Text Box 73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2" name="Text Box 74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3" name="Text Box 74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4" name="Text Box 74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5" name="Text Box 74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6" name="Text Box 74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7" name="Text Box 74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8" name="Text Box 74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699" name="Text Box 74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82905"/>
    <xdr:sp macro="" textlink="">
      <xdr:nvSpPr>
        <xdr:cNvPr id="1700" name="Text Box 77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398145"/>
    <xdr:sp macro="" textlink="">
      <xdr:nvSpPr>
        <xdr:cNvPr id="1701" name="Text Box 77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704" name="Text Box 1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466725"/>
    <xdr:sp macro="" textlink="">
      <xdr:nvSpPr>
        <xdr:cNvPr id="1705" name="Text Box 2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07" name="Text Box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09" name="Text Box 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11" name="Text Box 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13" name="Text Box 28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14" name="Text Box 37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15" name="Text Box 3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16" name="Text Box 3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17" name="Text Box 73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18" name="Text Box 740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19" name="Text Box 74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0" name="Text Box 74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1" name="Text Box 74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2" name="Text Box 744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3" name="Text Box 745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4" name="Text Box 74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5" name="Text Box 74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6" name="Text Box 778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6690"/>
    <xdr:sp macro="" textlink="">
      <xdr:nvSpPr>
        <xdr:cNvPr id="1729" name="Text Box 2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76200" cy="188595"/>
    <xdr:sp macro="" textlink="">
      <xdr:nvSpPr>
        <xdr:cNvPr id="1730" name="Text Box 2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31" name="Text Box 20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2" name="Text Box 12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3" name="Text Box 13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4" name="Text Box 12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5" name="Text Box 35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6" name="Text Box 35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2</xdr:row>
      <xdr:rowOff>32385</xdr:rowOff>
    </xdr:to>
    <xdr:sp macro="" textlink="">
      <xdr:nvSpPr>
        <xdr:cNvPr id="1737" name="Text Box 36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2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4" name="Text Box 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161925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2" name="Text Box 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3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4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5" name="Text Box 10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6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7" name="Text Box 1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8" name="Text Box 1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59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1" name="Text Box 16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2" name="Text Box 17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3" name="Text Box 1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4" name="Text Box 1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5" name="Text Box 2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6" name="Text Box 2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7" name="Text Box 2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8" name="Text Box 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69" name="Text Box 2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0" name="Text Box 2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1" name="Text Box 2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2" name="Text Box 2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4" name="Text Box 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5" name="Text Box 3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6" name="Text Box 3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7" name="Text Box 3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8" name="Text Box 3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79" name="Text Box 3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0" name="Text Box 3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1" name="Text Box 3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2" name="Text Box 3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3" name="Text Box 3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4" name="Text Box 3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5" name="Text Box 4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6" name="Text Box 4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7" name="Text Box 4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8" name="Text Box 4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89" name="Text Box 4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0" name="Text Box 4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1" name="Text Box 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2" name="Text Box 4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3" name="Text Box 4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4" name="Text Box 4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5" name="Text Box 5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6" name="Text Box 5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7" name="Text Box 5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799" name="Text Box 5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0" name="Text Box 5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1" name="Text Box 5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2" name="Text Box 5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3" name="Text Box 5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4" name="Text Box 5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5" name="Text Box 6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6" name="Text Box 6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7" name="Text Box 6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8" name="Text Box 6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09" name="Text Box 6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0" name="Text Box 6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1" name="Text Box 6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2" name="Text Box 6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3" name="Text Box 6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4" name="Text Box 6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5" name="Text Box 7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6" name="Text Box 7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7" name="Text Box 7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8" name="Text Box 7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19" name="Text Box 7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0" name="Text Box 7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1" name="Text Box 7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2" name="Text Box 7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3" name="Text Box 7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4" name="Text Box 7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5" name="Text Box 8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6" name="Text Box 8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7" name="Text Box 8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8" name="Text Box 8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29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0" name="Text Box 8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1" name="Text Box 8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2" name="Text Box 8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3" name="Text Box 8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4" name="Text Box 8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5" name="Text Box 9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6" name="Text Box 9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7" name="Text Box 9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8" name="Text Box 9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39" name="Text Box 9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0" name="Text Box 9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1" name="Text Box 9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2" name="Text Box 97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3" name="Text Box 9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4" name="Text Box 9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5" name="Text Box 10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6" name="Text Box 10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7" name="Text Box 10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8" name="Text Box 10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49" name="Text Box 10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0" name="Text Box 10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1" name="Text Box 10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2" name="Text Box 59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3" name="Text Box 60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4" name="Text Box 60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5" name="Text Box 60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6" name="Text Box 60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7" name="Text Box 60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8" name="Text Box 60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59" name="Text Box 60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0" name="Text Box 60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1" name="Text Box 60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2" name="Text Box 60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3" name="Text Box 61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4" name="Text Box 61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5" name="Text Box 61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6" name="Text Box 61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7" name="Text Box 61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8" name="Text Box 6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69" name="Text Box 61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0" name="Text Box 61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1" name="Text Box 61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2" name="Text Box 61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3" name="Text Box 62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4" name="Text Box 62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5" name="Text Box 62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6" name="Text Box 62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7" name="Text Box 62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8" name="Text Box 62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79" name="Text Box 62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0" name="Text Box 62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1" name="Text Box 62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2" name="Text Box 62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3" name="Text Box 63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4" name="Text Box 63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5" name="Text Box 63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6" name="Text Box 63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7" name="Text Box 63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8" name="Text Box 63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89" name="Text Box 63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0" name="Text Box 63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1" name="Text Box 63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2" name="Text Box 63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3" name="Text Box 64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4" name="Text Box 64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5" name="Text Box 64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6" name="Text Box 64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7" name="Text Box 64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8" name="Text Box 64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899" name="Text Box 64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0" name="Text Box 64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1" name="Text Box 64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2" name="Text Box 64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3" name="Text Box 65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4" name="Text Box 65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5" name="Text Box 65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6" name="Text Box 65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7" name="Text Box 65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8" name="Text Box 65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09" name="Text Box 65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0" name="Text Box 65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1" name="Text Box 65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2" name="Text Box 65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3" name="Text Box 66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4" name="Text Box 66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5" name="Text Box 66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6" name="Text Box 66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7" name="Text Box 66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8" name="Text Box 66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19" name="Text Box 66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0" name="Text Box 66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1" name="Text Box 66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2" name="Text Box 66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3" name="Text Box 67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4" name="Text Box 67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5" name="Text Box 67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6" name="Text Box 67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7" name="Text Box 67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8" name="Text Box 67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29" name="Text Box 67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0" name="Text Box 67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1" name="Text Box 67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2" name="Text Box 67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3" name="Text Box 68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4" name="Text Box 68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5" name="Text Box 68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6" name="Text Box 68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7" name="Text Box 68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8" name="Text Box 68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39" name="Text Box 68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0" name="Text Box 68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1" name="Text Box 68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2" name="Text Box 68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3" name="Text Box 69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4" name="Text Box 69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5" name="Text Box 69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6" name="Text Box 69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7" name="Text Box 69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8" name="Text Box 69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49" name="Text Box 69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0" name="Text Box 69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1" name="Text Box 69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2" name="Text Box 69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3" name="Text Box 700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4" name="Text Box 70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5" name="Text Box 70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6" name="Text Box 70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7" name="Text Box 70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8" name="Text Box 70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2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3" name="Text Box 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4" name="Text Box 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5" name="Text Box 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8" name="Text Box 1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69" name="Text Box 1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0" name="Text Box 1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1" name="Text Box 1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5" name="Text Box 1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6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7" name="Text Box 1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8" name="Text Box 2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79" name="Text Box 2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0" name="Text Box 2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1" name="Text Box 2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2" name="Text Box 2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3" name="Text Box 2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4" name="Text Box 2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5" name="Text Box 2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6" name="Text Box 2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7" name="Text Box 2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8" name="Text Box 3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89" name="Text Box 3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1" name="Text Box 3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3" name="Text Box 3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4" name="Text Box 3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5" name="Text Box 3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6" name="Text Box 3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7" name="Text Box 3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8" name="Text Box 4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1999" name="Text Box 4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0" name="Text Box 4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1" name="Text Box 4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2" name="Text Box 4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3" name="Text Box 4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4" name="Text Box 4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5" name="Text Box 4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6" name="Text Box 4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7" name="Text Box 4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8" name="Text Box 5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09" name="Text Box 5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0" name="Text Box 5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1" name="Text Box 5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2" name="Text Box 5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3" name="Text Box 5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4" name="Text Box 5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5" name="Text Box 5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6" name="Text Box 5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7" name="Text Box 5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8" name="Text Box 6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19" name="Text Box 6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0" name="Text Box 6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1" name="Text Box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2" name="Text Box 6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3" name="Text Box 6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4" name="Text Box 6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5" name="Text Box 6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6" name="Text Box 6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7" name="Text Box 6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8" name="Text Box 7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29" name="Text Box 7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0" name="Text Box 7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1" name="Text Box 7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2" name="Text Box 7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3" name="Text Box 7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4" name="Text Box 7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5" name="Text Box 7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6" name="Text Box 7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7" name="Text Box 7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8" name="Text Box 8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39" name="Text Box 8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0" name="Text Box 8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1" name="Text Box 8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2" name="Text Box 8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3" name="Text Box 8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4" name="Text Box 8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5" name="Text Box 8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6" name="Text Box 8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7" name="Text Box 8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8" name="Text Box 9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49" name="Text Box 9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0" name="Text Box 9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1" name="Text Box 9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2" name="Text Box 9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3" name="Text Box 9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4" name="Text Box 9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5" name="Text Box 9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6" name="Text Box 9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7" name="Text Box 9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8" name="Text Box 10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59" name="Text Box 10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0" name="Text Box 10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1" name="Text Box 10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2" name="Text Box 10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3" name="Text Box 10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4" name="Text Box 10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5" name="Text Box 12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6" name="Text Box 81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7" name="Text Box 81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8" name="Text Box 8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69" name="Text Box 81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0" name="Text Box 81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1" name="Text Box 81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2" name="Text Box 81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3" name="Text Box 82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4" name="Text Box 82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5" name="Text Box 82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6" name="Text Box 82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7" name="Text Box 82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8" name="Text Box 82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79" name="Text Box 8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0" name="Text Box 82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1" name="Text Box 82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2" name="Text Box 82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3" name="Text Box 83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4" name="Text Box 83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5" name="Text Box 83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6" name="Text Box 83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7" name="Text Box 83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8" name="Text Box 83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89" name="Text Box 83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0" name="Text Box 837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1" name="Text Box 83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2" name="Text Box 83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3" name="Text Box 840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4" name="Text Box 84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5" name="Text Box 84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6" name="Text Box 84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7" name="Text Box 84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8" name="Text Box 84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099" name="Text Box 84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0" name="Text Box 84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1" name="Text Box 84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2" name="Text Box 84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3" name="Text Box 85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4" name="Text Box 85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5" name="Text Box 8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6" name="Text Box 85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7" name="Text Box 85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8" name="Text Box 85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09" name="Text Box 8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0" name="Text Box 85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1" name="Text Box 85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2" name="Text Box 85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3" name="Text Box 86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4" name="Text Box 86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5" name="Text Box 86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6" name="Text Box 8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7" name="Text Box 86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8" name="Text Box 86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19" name="Text Box 86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0" name="Text Box 8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1" name="Text Box 86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2" name="Text Box 86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3" name="Text Box 8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4" name="Text Box 87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5" name="Text Box 87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6" name="Text Box 87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7" name="Text Box 87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8" name="Text Box 87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29" name="Text Box 87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0" name="Text Box 87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1" name="Text Box 87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2" name="Text Box 87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3" name="Text Box 88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4" name="Text Box 88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5" name="Text Box 88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6" name="Text Box 88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7" name="Text Box 88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8" name="Text Box 88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39" name="Text Box 88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0" name="Text Box 88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1" name="Text Box 88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2" name="Text Box 88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3" name="Text Box 89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4" name="Text Box 89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5" name="Text Box 89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6" name="Text Box 8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7" name="Text Box 89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8" name="Text Box 89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49" name="Text Box 8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0" name="Text Box 89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1" name="Text Box 89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2" name="Text Box 89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3" name="Text Box 90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4" name="Text Box 90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5" name="Text Box 9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6" name="Text Box 90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7" name="Text Box 90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8" name="Text Box 90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59" name="Text Box 90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0" name="Text Box 90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1" name="Text Box 90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2" name="Text Box 90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3" name="Text Box 91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4" name="Text Box 91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5" name="Text Box 91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6" name="Text Box 91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7" name="Text Box 91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8" name="Text Box 9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69" name="Text Box 91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70" name="Text Box 917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71" name="Text Box 9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161925</xdr:rowOff>
    </xdr:to>
    <xdr:sp macro="" textlink="">
      <xdr:nvSpPr>
        <xdr:cNvPr id="2172" name="Text Box 91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0</xdr:row>
      <xdr:rowOff>0</xdr:rowOff>
    </xdr:from>
    <xdr:to>
      <xdr:col>2</xdr:col>
      <xdr:colOff>133350</xdr:colOff>
      <xdr:row>0</xdr:row>
      <xdr:rowOff>152400</xdr:rowOff>
    </xdr:to>
    <xdr:sp macro="" textlink="">
      <xdr:nvSpPr>
        <xdr:cNvPr id="2173" name="Text Box 11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419350" y="5311140"/>
          <a:ext cx="1371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1847850</xdr:rowOff>
    </xdr:from>
    <xdr:to>
      <xdr:col>0</xdr:col>
      <xdr:colOff>400050</xdr:colOff>
      <xdr:row>1</xdr:row>
      <xdr:rowOff>148590</xdr:rowOff>
    </xdr:to>
    <xdr:sp macro="" textlink="">
      <xdr:nvSpPr>
        <xdr:cNvPr id="2174" name="Text Box 11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66700" y="531114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75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76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77" name="Text Box 1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78" name="Text Box 2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76200" cy="1104900"/>
    <xdr:sp macro="" textlink="">
      <xdr:nvSpPr>
        <xdr:cNvPr id="2182" name="Text Box 2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423160" y="531114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266700</xdr:colOff>
      <xdr:row>0</xdr:row>
      <xdr:rowOff>1085850</xdr:rowOff>
    </xdr:from>
    <xdr:ext cx="133350" cy="152400"/>
    <xdr:sp macro="" textlink="">
      <xdr:nvSpPr>
        <xdr:cNvPr id="2183" name="Text Box 11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66700" y="531114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1152525</xdr:colOff>
      <xdr:row>19</xdr:row>
      <xdr:rowOff>0</xdr:rowOff>
    </xdr:from>
    <xdr:ext cx="133350" cy="152400"/>
    <xdr:sp macro="" textlink="">
      <xdr:nvSpPr>
        <xdr:cNvPr id="2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287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5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6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7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8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9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5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6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2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3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4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8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1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7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8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4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5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6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7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8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9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50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53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54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5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6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7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8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59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0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1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2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3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4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65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6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70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1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2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3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4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5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6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7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8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79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80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81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82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84" name="Text Box 25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199196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5629275"/>
          <a:ext cx="76200" cy="19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88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89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90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196198</xdr:rowOff>
    </xdr:to>
    <xdr:sp macro="" textlink="">
      <xdr:nvSpPr>
        <xdr:cNvPr id="91" name="Text Box 108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196198</xdr:rowOff>
    </xdr:to>
    <xdr:sp macro="" textlink="">
      <xdr:nvSpPr>
        <xdr:cNvPr id="92" name="Text Box 109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94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99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0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1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2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3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4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5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6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7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8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09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0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1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2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3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4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5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6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7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8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19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0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1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2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3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4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5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6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7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8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29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0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1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2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3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4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5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6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7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8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39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0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1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2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3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4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5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46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147" name="Text Box 22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148" name="Text Box 25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149" name="Text Box 27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202711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152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153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154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203411</xdr:rowOff>
    </xdr:to>
    <xdr:sp macro="" textlink="">
      <xdr:nvSpPr>
        <xdr:cNvPr id="155" name="Text Box 108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203411</xdr:rowOff>
    </xdr:to>
    <xdr:sp macro="" textlink="">
      <xdr:nvSpPr>
        <xdr:cNvPr id="156" name="Text Box 109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158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200806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4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6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68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69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0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1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2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3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4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5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6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7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8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79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0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1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2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3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4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5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6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7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8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89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0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1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2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3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4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5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6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7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8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199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0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1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2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3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4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5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6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7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8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09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0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1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2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3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4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15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216" name="Text Box 22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217" name="Text Box 25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218" name="Text Box 27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202711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200806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200806</xdr:rowOff>
    </xdr:to>
    <xdr:sp macro="" textlink="">
      <xdr:nvSpPr>
        <xdr:cNvPr id="222" name="Text Box 121"/>
        <xdr:cNvSpPr txBox="1">
          <a:spLocks noChangeArrowheads="1"/>
        </xdr:cNvSpPr>
      </xdr:nvSpPr>
      <xdr:spPr bwMode="auto">
        <a:xfrm>
          <a:off x="0" y="5629275"/>
          <a:ext cx="104775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223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726161</xdr:rowOff>
    </xdr:to>
    <xdr:sp macro="" textlink="">
      <xdr:nvSpPr>
        <xdr:cNvPr id="224" name="Text Box 108"/>
        <xdr:cNvSpPr txBox="1">
          <a:spLocks noChangeArrowheads="1"/>
        </xdr:cNvSpPr>
      </xdr:nvSpPr>
      <xdr:spPr bwMode="auto">
        <a:xfrm>
          <a:off x="0" y="5629275"/>
          <a:ext cx="104775" cy="72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726161</xdr:rowOff>
    </xdr:to>
    <xdr:sp macro="" textlink="">
      <xdr:nvSpPr>
        <xdr:cNvPr id="225" name="Text Box 109"/>
        <xdr:cNvSpPr txBox="1">
          <a:spLocks noChangeArrowheads="1"/>
        </xdr:cNvSpPr>
      </xdr:nvSpPr>
      <xdr:spPr bwMode="auto">
        <a:xfrm>
          <a:off x="0" y="5629275"/>
          <a:ext cx="104775" cy="72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203528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0" y="5629275"/>
          <a:ext cx="104775" cy="20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203528</xdr:rowOff>
    </xdr:to>
    <xdr:sp macro="" textlink="">
      <xdr:nvSpPr>
        <xdr:cNvPr id="227" name="Text Box 29289"/>
        <xdr:cNvSpPr txBox="1">
          <a:spLocks noChangeArrowheads="1"/>
        </xdr:cNvSpPr>
      </xdr:nvSpPr>
      <xdr:spPr bwMode="auto">
        <a:xfrm>
          <a:off x="0" y="5629275"/>
          <a:ext cx="104775" cy="20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200806</xdr:rowOff>
    </xdr:to>
    <xdr:sp macro="" textlink="">
      <xdr:nvSpPr>
        <xdr:cNvPr id="228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3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5" name="Text Box 7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202019</xdr:rowOff>
    </xdr:to>
    <xdr:sp macro="" textlink="">
      <xdr:nvSpPr>
        <xdr:cNvPr id="237" name="Text Box 22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202019</xdr:rowOff>
    </xdr:to>
    <xdr:sp macro="" textlink="">
      <xdr:nvSpPr>
        <xdr:cNvPr id="238" name="Text Box 25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202019</xdr:rowOff>
    </xdr:to>
    <xdr:sp macro="" textlink="">
      <xdr:nvSpPr>
        <xdr:cNvPr id="239" name="Text Box 27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202712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0" y="5629275"/>
          <a:ext cx="76200" cy="20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242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243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244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203412</xdr:rowOff>
    </xdr:to>
    <xdr:sp macro="" textlink="">
      <xdr:nvSpPr>
        <xdr:cNvPr id="245" name="Text Box 108"/>
        <xdr:cNvSpPr txBox="1">
          <a:spLocks noChangeArrowheads="1"/>
        </xdr:cNvSpPr>
      </xdr:nvSpPr>
      <xdr:spPr bwMode="auto">
        <a:xfrm>
          <a:off x="0" y="5629275"/>
          <a:ext cx="104775" cy="2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203412</xdr:rowOff>
    </xdr:to>
    <xdr:sp macro="" textlink="">
      <xdr:nvSpPr>
        <xdr:cNvPr id="246" name="Text Box 109"/>
        <xdr:cNvSpPr txBox="1">
          <a:spLocks noChangeArrowheads="1"/>
        </xdr:cNvSpPr>
      </xdr:nvSpPr>
      <xdr:spPr bwMode="auto">
        <a:xfrm>
          <a:off x="0" y="5629275"/>
          <a:ext cx="104775" cy="2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248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200807</xdr:rowOff>
    </xdr:to>
    <xdr:sp macro="" textlink="">
      <xdr:nvSpPr>
        <xdr:cNvPr id="249" name="Text Box 32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4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5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6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198209</xdr:rowOff>
    </xdr:to>
    <xdr:sp macro="" textlink="">
      <xdr:nvSpPr>
        <xdr:cNvPr id="258" name="Text Box 22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198209</xdr:rowOff>
    </xdr:to>
    <xdr:sp macro="" textlink="">
      <xdr:nvSpPr>
        <xdr:cNvPr id="259" name="Text Box 25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198209</xdr:rowOff>
    </xdr:to>
    <xdr:sp macro="" textlink="">
      <xdr:nvSpPr>
        <xdr:cNvPr id="260" name="Text Box 27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202712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0" y="5629275"/>
          <a:ext cx="76200" cy="20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200807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198902</xdr:rowOff>
    </xdr:to>
    <xdr:sp macro="" textlink="">
      <xdr:nvSpPr>
        <xdr:cNvPr id="263" name="Text Box 20"/>
        <xdr:cNvSpPr txBox="1">
          <a:spLocks noChangeArrowheads="1"/>
        </xdr:cNvSpPr>
      </xdr:nvSpPr>
      <xdr:spPr bwMode="auto">
        <a:xfrm>
          <a:off x="0" y="5629275"/>
          <a:ext cx="76200" cy="19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200807</xdr:rowOff>
    </xdr:to>
    <xdr:sp macro="" textlink="">
      <xdr:nvSpPr>
        <xdr:cNvPr id="264" name="Text Box 121"/>
        <xdr:cNvSpPr txBox="1">
          <a:spLocks noChangeArrowheads="1"/>
        </xdr:cNvSpPr>
      </xdr:nvSpPr>
      <xdr:spPr bwMode="auto">
        <a:xfrm>
          <a:off x="0" y="5629275"/>
          <a:ext cx="104775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198902</xdr:rowOff>
    </xdr:to>
    <xdr:sp macro="" textlink="">
      <xdr:nvSpPr>
        <xdr:cNvPr id="265" name="Text Box 134"/>
        <xdr:cNvSpPr txBox="1">
          <a:spLocks noChangeArrowheads="1"/>
        </xdr:cNvSpPr>
      </xdr:nvSpPr>
      <xdr:spPr bwMode="auto">
        <a:xfrm>
          <a:off x="0" y="5629275"/>
          <a:ext cx="104775" cy="19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726162</xdr:rowOff>
    </xdr:to>
    <xdr:sp macro="" textlink="">
      <xdr:nvSpPr>
        <xdr:cNvPr id="266" name="Text Box 108"/>
        <xdr:cNvSpPr txBox="1">
          <a:spLocks noChangeArrowheads="1"/>
        </xdr:cNvSpPr>
      </xdr:nvSpPr>
      <xdr:spPr bwMode="auto">
        <a:xfrm>
          <a:off x="0" y="5629275"/>
          <a:ext cx="104775" cy="72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726162</xdr:rowOff>
    </xdr:to>
    <xdr:sp macro="" textlink="">
      <xdr:nvSpPr>
        <xdr:cNvPr id="267" name="Text Box 109"/>
        <xdr:cNvSpPr txBox="1">
          <a:spLocks noChangeArrowheads="1"/>
        </xdr:cNvSpPr>
      </xdr:nvSpPr>
      <xdr:spPr bwMode="auto">
        <a:xfrm>
          <a:off x="0" y="5629275"/>
          <a:ext cx="104775" cy="72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203529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0" y="5629275"/>
          <a:ext cx="104775" cy="20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203529</xdr:rowOff>
    </xdr:to>
    <xdr:sp macro="" textlink="">
      <xdr:nvSpPr>
        <xdr:cNvPr id="269" name="Text Box 29289"/>
        <xdr:cNvSpPr txBox="1">
          <a:spLocks noChangeArrowheads="1"/>
        </xdr:cNvSpPr>
      </xdr:nvSpPr>
      <xdr:spPr bwMode="auto">
        <a:xfrm>
          <a:off x="0" y="5629275"/>
          <a:ext cx="104775" cy="20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200807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5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6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7" name="Text Box 7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280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281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282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284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9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92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3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4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5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6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7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8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99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300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301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302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303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304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305" name="Text Box 22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306" name="Text Box 25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204218</xdr:rowOff>
    </xdr:to>
    <xdr:sp macro="" textlink="">
      <xdr:nvSpPr>
        <xdr:cNvPr id="307" name="Text Box 27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199196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0" y="5629275"/>
          <a:ext cx="76200" cy="19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186310</xdr:rowOff>
    </xdr:to>
    <xdr:sp macro="" textlink="">
      <xdr:nvSpPr>
        <xdr:cNvPr id="310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311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186310</xdr:rowOff>
    </xdr:to>
    <xdr:sp macro="" textlink="">
      <xdr:nvSpPr>
        <xdr:cNvPr id="312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196198</xdr:rowOff>
    </xdr:to>
    <xdr:sp macro="" textlink="">
      <xdr:nvSpPr>
        <xdr:cNvPr id="313" name="Text Box 108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196198</xdr:rowOff>
    </xdr:to>
    <xdr:sp macro="" textlink="">
      <xdr:nvSpPr>
        <xdr:cNvPr id="314" name="Text Box 109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181412</xdr:rowOff>
    </xdr:to>
    <xdr:sp macro="" textlink="">
      <xdr:nvSpPr>
        <xdr:cNvPr id="316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184785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1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2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3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4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5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6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7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8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29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0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1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2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3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4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5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6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7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8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39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0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1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2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3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4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5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6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7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8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49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0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1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2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3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4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5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6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7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8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59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0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1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2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3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4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5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6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7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68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369" name="Text Box 22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370" name="Text Box 25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202018</xdr:rowOff>
    </xdr:to>
    <xdr:sp macro="" textlink="">
      <xdr:nvSpPr>
        <xdr:cNvPr id="371" name="Text Box 27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202711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374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375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198901</xdr:rowOff>
    </xdr:to>
    <xdr:sp macro="" textlink="">
      <xdr:nvSpPr>
        <xdr:cNvPr id="376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203411</xdr:rowOff>
    </xdr:to>
    <xdr:sp macro="" textlink="">
      <xdr:nvSpPr>
        <xdr:cNvPr id="377" name="Text Box 108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203411</xdr:rowOff>
    </xdr:to>
    <xdr:sp macro="" textlink="">
      <xdr:nvSpPr>
        <xdr:cNvPr id="378" name="Text Box 109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182573</xdr:rowOff>
    </xdr:to>
    <xdr:sp macro="" textlink="">
      <xdr:nvSpPr>
        <xdr:cNvPr id="380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200806</xdr:rowOff>
    </xdr:to>
    <xdr:sp macro="" textlink="">
      <xdr:nvSpPr>
        <xdr:cNvPr id="381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6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7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8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166560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0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1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2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3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4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5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6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7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8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99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0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1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2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3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4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5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6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7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8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09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0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1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2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3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4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5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6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7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8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19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0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1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2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3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4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5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6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7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8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29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0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1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2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3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4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5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6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437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439" name="Text Box 25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198208</xdr:rowOff>
    </xdr:to>
    <xdr:sp macro="" textlink="">
      <xdr:nvSpPr>
        <xdr:cNvPr id="440" name="Text Box 27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202711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200806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198901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7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8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198160</xdr:rowOff>
    </xdr:to>
    <xdr:sp macro="" textlink="">
      <xdr:nvSpPr>
        <xdr:cNvPr id="449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19</xdr:row>
      <xdr:rowOff>0</xdr:rowOff>
    </xdr:from>
    <xdr:to>
      <xdr:col>1</xdr:col>
      <xdr:colOff>9525</xdr:colOff>
      <xdr:row>19</xdr:row>
      <xdr:rowOff>152400</xdr:rowOff>
    </xdr:to>
    <xdr:sp macro="" textlink="">
      <xdr:nvSpPr>
        <xdr:cNvPr id="450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19</xdr:row>
      <xdr:rowOff>0</xdr:rowOff>
    </xdr:from>
    <xdr:to>
      <xdr:col>1</xdr:col>
      <xdr:colOff>9525</xdr:colOff>
      <xdr:row>19</xdr:row>
      <xdr:rowOff>152400</xdr:rowOff>
    </xdr:to>
    <xdr:sp macro="" textlink="">
      <xdr:nvSpPr>
        <xdr:cNvPr id="451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19</xdr:row>
      <xdr:rowOff>0</xdr:rowOff>
    </xdr:from>
    <xdr:ext cx="133350" cy="152400"/>
    <xdr:sp macro="" textlink="">
      <xdr:nvSpPr>
        <xdr:cNvPr id="452" name="Text Box 112"/>
        <xdr:cNvSpPr txBox="1">
          <a:spLocks noChangeArrowheads="1"/>
        </xdr:cNvSpPr>
      </xdr:nvSpPr>
      <xdr:spPr bwMode="auto">
        <a:xfrm>
          <a:off x="17811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352425</xdr:colOff>
      <xdr:row>19</xdr:row>
      <xdr:rowOff>0</xdr:rowOff>
    </xdr:from>
    <xdr:ext cx="133350" cy="152400"/>
    <xdr:sp macro="" textlink="">
      <xdr:nvSpPr>
        <xdr:cNvPr id="453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286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19</xdr:row>
      <xdr:rowOff>0</xdr:rowOff>
    </xdr:from>
    <xdr:to>
      <xdr:col>1</xdr:col>
      <xdr:colOff>9525</xdr:colOff>
      <xdr:row>19</xdr:row>
      <xdr:rowOff>152400</xdr:rowOff>
    </xdr:to>
    <xdr:sp macro="" textlink="">
      <xdr:nvSpPr>
        <xdr:cNvPr id="454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57" name="Text Box 10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58" name="Text Box 26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61" name="Text Box 10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462" name="Text Box 26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133350</xdr:colOff>
      <xdr:row>19</xdr:row>
      <xdr:rowOff>152400</xdr:rowOff>
    </xdr:to>
    <xdr:sp macro="" textlink="">
      <xdr:nvSpPr>
        <xdr:cNvPr id="463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133350" cy="152400"/>
    <xdr:sp macro="" textlink="">
      <xdr:nvSpPr>
        <xdr:cNvPr id="464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19</xdr:row>
      <xdr:rowOff>0</xdr:rowOff>
    </xdr:from>
    <xdr:ext cx="133350" cy="276225"/>
    <xdr:sp macro="" textlink="">
      <xdr:nvSpPr>
        <xdr:cNvPr id="465" name="Text Box 112"/>
        <xdr:cNvSpPr txBox="1">
          <a:spLocks noChangeArrowheads="1"/>
        </xdr:cNvSpPr>
      </xdr:nvSpPr>
      <xdr:spPr bwMode="auto">
        <a:xfrm>
          <a:off x="3886200" y="10277475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68" name="Text Box 10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69" name="Text Box 26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72" name="Text Box 10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104900"/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133350</xdr:colOff>
      <xdr:row>19</xdr:row>
      <xdr:rowOff>152400</xdr:rowOff>
    </xdr:to>
    <xdr:sp macro="" textlink="">
      <xdr:nvSpPr>
        <xdr:cNvPr id="474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133350" cy="152400"/>
    <xdr:sp macro="" textlink="">
      <xdr:nvSpPr>
        <xdr:cNvPr id="475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47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47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48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1117290</xdr:rowOff>
    </xdr:to>
    <xdr:sp macro="" textlink="">
      <xdr:nvSpPr>
        <xdr:cNvPr id="481" name="Text Box 309"/>
        <xdr:cNvSpPr txBox="1">
          <a:spLocks noChangeArrowheads="1"/>
        </xdr:cNvSpPr>
      </xdr:nvSpPr>
      <xdr:spPr bwMode="auto">
        <a:xfrm>
          <a:off x="3086100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2" name="Text Box 310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3" name="Text Box 311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4" name="Text Box 312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5" name="Text Box 313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6" name="Text Box 314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7" name="Text Box 315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8" name="Text Box 316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89" name="Text Box 31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0" name="Text Box 318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1" name="Text Box 319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2" name="Text Box 320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5" name="Text Box 4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7" name="Text Box 6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498" name="Text Box 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764436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764436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764436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764436</xdr:rowOff>
    </xdr:to>
    <xdr:sp macro="" textlink="">
      <xdr:nvSpPr>
        <xdr:cNvPr id="502" name="Text Box 26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503" name="Text Box 3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504" name="Text Box 38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1117290</xdr:rowOff>
    </xdr:to>
    <xdr:sp macro="" textlink="">
      <xdr:nvSpPr>
        <xdr:cNvPr id="505" name="Text Box 39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08" name="Text Box 745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09" name="Text Box 746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10" name="Text Box 747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638707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638707</xdr:rowOff>
    </xdr:to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638707</xdr:rowOff>
    </xdr:to>
    <xdr:sp macro="" textlink="">
      <xdr:nvSpPr>
        <xdr:cNvPr id="513" name="Text Box 10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638707</xdr:rowOff>
    </xdr:to>
    <xdr:sp macro="" textlink="">
      <xdr:nvSpPr>
        <xdr:cNvPr id="514" name="Text Box 26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1020135</xdr:rowOff>
    </xdr:to>
    <xdr:sp macro="" textlink="">
      <xdr:nvSpPr>
        <xdr:cNvPr id="515" name="Text Box 2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1033470</xdr:rowOff>
    </xdr:to>
    <xdr:sp macro="" textlink="">
      <xdr:nvSpPr>
        <xdr:cNvPr id="516" name="Text Box 32"/>
        <xdr:cNvSpPr txBox="1">
          <a:spLocks noChangeArrowheads="1"/>
        </xdr:cNvSpPr>
      </xdr:nvSpPr>
      <xdr:spPr bwMode="auto">
        <a:xfrm>
          <a:off x="3057525" y="23669625"/>
          <a:ext cx="76200" cy="104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1033470</xdr:rowOff>
    </xdr:to>
    <xdr:sp macro="" textlink="">
      <xdr:nvSpPr>
        <xdr:cNvPr id="517" name="Text Box 33"/>
        <xdr:cNvSpPr txBox="1">
          <a:spLocks noChangeArrowheads="1"/>
        </xdr:cNvSpPr>
      </xdr:nvSpPr>
      <xdr:spPr bwMode="auto">
        <a:xfrm>
          <a:off x="3057525" y="23669625"/>
          <a:ext cx="76200" cy="104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18" name="Text Box 197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19" name="Text Box 198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0" name="Text Box 199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1" name="Text Box 200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2" name="Text Box 201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3" name="Text Box 202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4" name="Text Box 203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5" name="Text Box 204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6" name="Text Box 32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1029660</xdr:rowOff>
    </xdr:to>
    <xdr:sp macro="" textlink="">
      <xdr:nvSpPr>
        <xdr:cNvPr id="527" name="Text Box 33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1081095</xdr:rowOff>
    </xdr:to>
    <xdr:sp macro="" textlink="">
      <xdr:nvSpPr>
        <xdr:cNvPr id="528" name="Text Box 32"/>
        <xdr:cNvSpPr txBox="1">
          <a:spLocks noChangeArrowheads="1"/>
        </xdr:cNvSpPr>
      </xdr:nvSpPr>
      <xdr:spPr bwMode="auto">
        <a:xfrm>
          <a:off x="3057525" y="23669625"/>
          <a:ext cx="76200" cy="10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1081095</xdr:rowOff>
    </xdr:to>
    <xdr:sp macro="" textlink="">
      <xdr:nvSpPr>
        <xdr:cNvPr id="529" name="Text Box 33"/>
        <xdr:cNvSpPr txBox="1">
          <a:spLocks noChangeArrowheads="1"/>
        </xdr:cNvSpPr>
      </xdr:nvSpPr>
      <xdr:spPr bwMode="auto">
        <a:xfrm>
          <a:off x="3057525" y="23669625"/>
          <a:ext cx="76200" cy="10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32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33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534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38" name="Text Box 4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39" name="Text Box 5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40" name="Text Box 6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41" name="Text Box 7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1010610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43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45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46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47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48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49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0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1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2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3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4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5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6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557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58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61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62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563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66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567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68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69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0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1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2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3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4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5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6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7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578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579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3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584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58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58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793769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793769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793769</xdr:rowOff>
    </xdr:to>
    <xdr:sp macro="" textlink="">
      <xdr:nvSpPr>
        <xdr:cNvPr id="592" name="Text Box 10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793769</xdr:rowOff>
    </xdr:to>
    <xdr:sp macro="" textlink="">
      <xdr:nvSpPr>
        <xdr:cNvPr id="593" name="Text Box 26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596" name="Text Box 745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597" name="Text Box 746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598" name="Text Box 747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671809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671809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671809</xdr:rowOff>
    </xdr:to>
    <xdr:sp macro="" textlink="">
      <xdr:nvSpPr>
        <xdr:cNvPr id="601" name="Text Box 10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671809</xdr:rowOff>
    </xdr:to>
    <xdr:sp macro="" textlink="">
      <xdr:nvSpPr>
        <xdr:cNvPr id="602" name="Text Box 26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1042753</xdr:rowOff>
    </xdr:to>
    <xdr:sp macro="" textlink="">
      <xdr:nvSpPr>
        <xdr:cNvPr id="603" name="Text Box 2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1056088</xdr:rowOff>
    </xdr:to>
    <xdr:sp macro="" textlink="">
      <xdr:nvSpPr>
        <xdr:cNvPr id="604" name="Text Box 32"/>
        <xdr:cNvSpPr txBox="1">
          <a:spLocks noChangeArrowheads="1"/>
        </xdr:cNvSpPr>
      </xdr:nvSpPr>
      <xdr:spPr bwMode="auto">
        <a:xfrm>
          <a:off x="3057525" y="23669625"/>
          <a:ext cx="76200" cy="106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1056088</xdr:rowOff>
    </xdr:to>
    <xdr:sp macro="" textlink="">
      <xdr:nvSpPr>
        <xdr:cNvPr id="605" name="Text Box 33"/>
        <xdr:cNvSpPr txBox="1">
          <a:spLocks noChangeArrowheads="1"/>
        </xdr:cNvSpPr>
      </xdr:nvSpPr>
      <xdr:spPr bwMode="auto">
        <a:xfrm>
          <a:off x="3057525" y="23669625"/>
          <a:ext cx="76200" cy="106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06" name="Text Box 197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07" name="Text Box 198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08" name="Text Box 199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09" name="Text Box 200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0" name="Text Box 201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1" name="Text Box 202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2" name="Text Box 203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3" name="Text Box 204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4" name="Text Box 32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1052278</xdr:rowOff>
    </xdr:to>
    <xdr:sp macro="" textlink="">
      <xdr:nvSpPr>
        <xdr:cNvPr id="615" name="Text Box 33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1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62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5" name="Text Box 5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6" name="Text Box 6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7" name="Text Box 7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1033228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31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32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3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4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5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6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7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8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39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40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41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42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643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44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4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4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64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52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5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6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7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8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59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60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61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62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63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664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665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6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6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67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73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674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675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19</xdr:row>
      <xdr:rowOff>0</xdr:rowOff>
    </xdr:from>
    <xdr:to>
      <xdr:col>2</xdr:col>
      <xdr:colOff>104775</xdr:colOff>
      <xdr:row>19</xdr:row>
      <xdr:rowOff>1098038</xdr:rowOff>
    </xdr:to>
    <xdr:sp macro="" textlink="">
      <xdr:nvSpPr>
        <xdr:cNvPr id="676" name="Text Box 309"/>
        <xdr:cNvSpPr txBox="1">
          <a:spLocks noChangeArrowheads="1"/>
        </xdr:cNvSpPr>
      </xdr:nvSpPr>
      <xdr:spPr bwMode="auto">
        <a:xfrm>
          <a:off x="3086100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77" name="Text Box 310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78" name="Text Box 311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79" name="Text Box 312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0" name="Text Box 313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1" name="Text Box 314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2" name="Text Box 315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3" name="Text Box 316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4" name="Text Box 31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5" name="Text Box 318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6" name="Text Box 319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7" name="Text Box 320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0" name="Text Box 4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1" name="Text Box 5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2" name="Text Box 6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3" name="Text Box 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759438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759438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759438</xdr:rowOff>
    </xdr:to>
    <xdr:sp macro="" textlink="">
      <xdr:nvSpPr>
        <xdr:cNvPr id="696" name="Text Box 10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759438</xdr:rowOff>
    </xdr:to>
    <xdr:sp macro="" textlink="">
      <xdr:nvSpPr>
        <xdr:cNvPr id="697" name="Text Box 26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1098038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03" name="Text Box 745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04" name="Text Box 746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05" name="Text Box 747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633709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633709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633709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633709</xdr:rowOff>
    </xdr:to>
    <xdr:sp macro="" textlink="">
      <xdr:nvSpPr>
        <xdr:cNvPr id="709" name="Text Box 26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1004653</xdr:rowOff>
    </xdr:to>
    <xdr:sp macro="" textlink="">
      <xdr:nvSpPr>
        <xdr:cNvPr id="710" name="Text Box 2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1017988</xdr:rowOff>
    </xdr:to>
    <xdr:sp macro="" textlink="">
      <xdr:nvSpPr>
        <xdr:cNvPr id="711" name="Text Box 32"/>
        <xdr:cNvSpPr txBox="1">
          <a:spLocks noChangeArrowheads="1"/>
        </xdr:cNvSpPr>
      </xdr:nvSpPr>
      <xdr:spPr bwMode="auto">
        <a:xfrm>
          <a:off x="3057525" y="23669625"/>
          <a:ext cx="76200" cy="10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1017988</xdr:rowOff>
    </xdr:to>
    <xdr:sp macro="" textlink="">
      <xdr:nvSpPr>
        <xdr:cNvPr id="712" name="Text Box 33"/>
        <xdr:cNvSpPr txBox="1">
          <a:spLocks noChangeArrowheads="1"/>
        </xdr:cNvSpPr>
      </xdr:nvSpPr>
      <xdr:spPr bwMode="auto">
        <a:xfrm>
          <a:off x="3057525" y="23669625"/>
          <a:ext cx="76200" cy="10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3" name="Text Box 197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4" name="Text Box 198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5" name="Text Box 199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6" name="Text Box 200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7" name="Text Box 201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8" name="Text Box 202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19" name="Text Box 203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20" name="Text Box 204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21" name="Text Box 32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1014178</xdr:rowOff>
    </xdr:to>
    <xdr:sp macro="" textlink="">
      <xdr:nvSpPr>
        <xdr:cNvPr id="722" name="Text Box 33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1065613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3057525" y="23669625"/>
          <a:ext cx="76200" cy="107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1065613</xdr:rowOff>
    </xdr:to>
    <xdr:sp macro="" textlink="">
      <xdr:nvSpPr>
        <xdr:cNvPr id="724" name="Text Box 33"/>
        <xdr:cNvSpPr txBox="1">
          <a:spLocks noChangeArrowheads="1"/>
        </xdr:cNvSpPr>
      </xdr:nvSpPr>
      <xdr:spPr bwMode="auto">
        <a:xfrm>
          <a:off x="3057525" y="23669625"/>
          <a:ext cx="76200" cy="107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2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2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2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72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3" name="Text Box 4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4" name="Text Box 5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5" name="Text Box 6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6" name="Text Box 7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995128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41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2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3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4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5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6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7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8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49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50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51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752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53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56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57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758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1000"/>
    <xdr:sp macro="" textlink="">
      <xdr:nvSpPr>
        <xdr:cNvPr id="762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3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4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5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6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7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8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69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70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71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72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82905"/>
    <xdr:sp macro="" textlink="">
      <xdr:nvSpPr>
        <xdr:cNvPr id="773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398145"/>
    <xdr:sp macro="" textlink="">
      <xdr:nvSpPr>
        <xdr:cNvPr id="774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7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466725"/>
    <xdr:sp macro="" textlink="">
      <xdr:nvSpPr>
        <xdr:cNvPr id="77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009650"/>
    <xdr:sp macro="" textlink="">
      <xdr:nvSpPr>
        <xdr:cNvPr id="77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83" name="Text Box 20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4" name="Text Box 12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5" name="Text Box 134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6" name="Text Box 12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7" name="Text Box 358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8" name="Text Box 359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428625</xdr:rowOff>
    </xdr:to>
    <xdr:sp macro="" textlink="">
      <xdr:nvSpPr>
        <xdr:cNvPr id="1689" name="Text Box 36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1" name="Text Box 2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2" name="Text Box 3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3" name="Text Box 4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4" name="Text Box 5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5" name="Text Box 6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6" name="Text Box 7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161925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6" name="Text Box 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8" name="Text Box 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09" name="Text Box 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0" name="Text Box 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1" name="Text Box 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2" name="Text Box 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3" name="Text Box 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4" name="Text Box 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5" name="Text Box 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6" name="Text Box 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7" name="Text Box 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8" name="Text Box 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19" name="Text Box 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0" name="Text Box 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1" name="Text Box 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2" name="Text Box 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3" name="Text Box 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4" name="Text Box 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6" name="Text Box 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7" name="Text Box 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8" name="Text Box 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29" name="Text Box 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0" name="Text Box 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2" name="Text Box 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3" name="Text Box 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4" name="Text Box 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5" name="Text Box 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6" name="Text Box 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7" name="Text Box 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8" name="Text Box 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39" name="Text Box 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0" name="Text Box 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1" name="Text Box 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2" name="Text Box 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3" name="Text Box 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4" name="Text Box 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5" name="Text Box 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6" name="Text Box 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7" name="Text Box 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8" name="Text Box 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49" name="Text Box 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0" name="Text Box 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1" name="Text Box 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2" name="Text Box 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3" name="Text Box 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4" name="Text Box 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5" name="Text Box 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6" name="Text Box 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7" name="Text Box 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8" name="Text Box 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59" name="Text Box 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0" name="Text Box 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1" name="Text Box 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2" name="Text Box 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3" name="Text Box 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4" name="Text Box 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5" name="Text Box 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6" name="Text Box 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7" name="Text Box 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8" name="Text Box 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69" name="Text Box 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0" name="Text Box 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1" name="Text Box 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2" name="Text Box 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3" name="Text Box 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4" name="Text Box 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5" name="Text Box 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6" name="Text Box 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7" name="Text Box 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8" name="Text Box 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79" name="Text Box 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0" name="Text Box 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1" name="Text Box 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2" name="Text Box 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3" name="Text Box 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4" name="Text Box 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5" name="Text Box 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6" name="Text Box 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7" name="Text Box 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8" name="Text Box 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89" name="Text Box 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0" name="Text Box 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1" name="Text Box 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2" name="Text Box 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3" name="Text Box 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4" name="Text Box 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5" name="Text Box 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6" name="Text Box 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7" name="Text Box 1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8" name="Text Box 1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799" name="Text Box 1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0" name="Text Box 1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1" name="Text Box 1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2" name="Text Box 1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3" name="Text Box 1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4" name="Text Box 5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5" name="Text Box 6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6" name="Text Box 6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7" name="Text Box 6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8" name="Text Box 6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09" name="Text Box 6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0" name="Text Box 6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1" name="Text Box 6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2" name="Text Box 60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3" name="Text Box 60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4" name="Text Box 60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5" name="Text Box 6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6" name="Text Box 6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7" name="Text Box 6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8" name="Text Box 6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19" name="Text Box 6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0" name="Text Box 6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1" name="Text Box 6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2" name="Text Box 6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3" name="Text Box 6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4" name="Text Box 6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5" name="Text Box 6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6" name="Text Box 6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7" name="Text Box 6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8" name="Text Box 6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29" name="Text Box 6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0" name="Text Box 6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1" name="Text Box 6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2" name="Text Box 6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3" name="Text Box 6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4" name="Text Box 6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5" name="Text Box 6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6" name="Text Box 6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7" name="Text Box 6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8" name="Text Box 6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39" name="Text Box 6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0" name="Text Box 6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1" name="Text Box 6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2" name="Text Box 6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3" name="Text Box 6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4" name="Text Box 6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5" name="Text Box 6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6" name="Text Box 6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7" name="Text Box 6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8" name="Text Box 6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49" name="Text Box 6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0" name="Text Box 6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1" name="Text Box 6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2" name="Text Box 6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3" name="Text Box 6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4" name="Text Box 6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5" name="Text Box 6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6" name="Text Box 6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7" name="Text Box 6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8" name="Text Box 6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59" name="Text Box 6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0" name="Text Box 6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1" name="Text Box 6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2" name="Text Box 6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3" name="Text Box 6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4" name="Text Box 6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5" name="Text Box 6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6" name="Text Box 6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7" name="Text Box 6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8" name="Text Box 6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69" name="Text Box 6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0" name="Text Box 6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1" name="Text Box 6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2" name="Text Box 6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3" name="Text Box 6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4" name="Text Box 6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5" name="Text Box 6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6" name="Text Box 6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7" name="Text Box 6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8" name="Text Box 6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79" name="Text Box 6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0" name="Text Box 6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1" name="Text Box 6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2" name="Text Box 6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3" name="Text Box 6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4" name="Text Box 6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5" name="Text Box 6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6" name="Text Box 6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7" name="Text Box 6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8" name="Text Box 6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89" name="Text Box 6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0" name="Text Box 6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1" name="Text Box 6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2" name="Text Box 6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3" name="Text Box 6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4" name="Text Box 6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5" name="Text Box 6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6" name="Text Box 6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7" name="Text Box 6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8" name="Text Box 6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899" name="Text Box 6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0" name="Text Box 6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1" name="Text Box 6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2" name="Text Box 6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3" name="Text Box 6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4" name="Text Box 6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5" name="Text Box 7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6" name="Text Box 7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7" name="Text Box 7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8" name="Text Box 7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09" name="Text Box 7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0" name="Text Box 7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2" name="Text Box 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3" name="Text Box 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5" name="Text Box 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6" name="Text Box 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7" name="Text Box 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8" name="Text Box 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19" name="Text Box 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0" name="Text Box 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1" name="Text Box 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2" name="Text Box 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3" name="Text Box 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4" name="Text Box 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5" name="Text Box 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7" name="Text Box 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8" name="Text Box 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29" name="Text Box 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0" name="Text Box 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1" name="Text Box 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2" name="Text Box 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3" name="Text Box 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4" name="Text Box 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5" name="Text Box 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6" name="Text Box 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7" name="Text Box 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8" name="Text Box 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39" name="Text Box 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0" name="Text Box 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1" name="Text Box 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2" name="Text Box 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3" name="Text Box 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5" name="Text Box 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6" name="Text Box 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7" name="Text Box 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8" name="Text Box 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49" name="Text Box 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0" name="Text Box 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1" name="Text Box 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2" name="Text Box 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3" name="Text Box 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4" name="Text Box 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5" name="Text Box 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6" name="Text Box 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7" name="Text Box 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8" name="Text Box 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59" name="Text Box 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0" name="Text Box 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1" name="Text Box 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2" name="Text Box 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3" name="Text Box 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4" name="Text Box 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5" name="Text Box 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6" name="Text Box 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7" name="Text Box 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8" name="Text Box 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69" name="Text Box 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0" name="Text Box 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1" name="Text Box 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2" name="Text Box 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3" name="Text Box 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4" name="Text Box 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5" name="Text Box 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6" name="Text Box 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7" name="Text Box 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8" name="Text Box 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79" name="Text Box 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0" name="Text Box 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1" name="Text Box 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2" name="Text Box 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3" name="Text Box 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4" name="Text Box 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5" name="Text Box 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6" name="Text Box 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7" name="Text Box 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8" name="Text Box 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89" name="Text Box 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0" name="Text Box 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1" name="Text Box 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2" name="Text Box 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3" name="Text Box 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4" name="Text Box 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5" name="Text Box 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6" name="Text Box 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7" name="Text Box 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8" name="Text Box 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1999" name="Text Box 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0" name="Text Box 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1" name="Text Box 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2" name="Text Box 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3" name="Text Box 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4" name="Text Box 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5" name="Text Box 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6" name="Text Box 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7" name="Text Box 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8" name="Text Box 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09" name="Text Box 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0" name="Text Box 1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1" name="Text Box 1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2" name="Text Box 1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3" name="Text Box 1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4" name="Text Box 1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5" name="Text Box 1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6" name="Text Box 1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8" name="Text Box 8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19" name="Text Box 8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0" name="Text Box 8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1" name="Text Box 8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2" name="Text Box 8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3" name="Text Box 8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4" name="Text Box 8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5" name="Text Box 8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6" name="Text Box 8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7" name="Text Box 8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8" name="Text Box 8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29" name="Text Box 8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0" name="Text Box 8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1" name="Text Box 8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2" name="Text Box 8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3" name="Text Box 8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4" name="Text Box 8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5" name="Text Box 8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6" name="Text Box 8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7" name="Text Box 8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8" name="Text Box 8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39" name="Text Box 8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0" name="Text Box 8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1" name="Text Box 8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2" name="Text Box 8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3" name="Text Box 8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4" name="Text Box 8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5" name="Text Box 8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6" name="Text Box 8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7" name="Text Box 8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8" name="Text Box 8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49" name="Text Box 8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0" name="Text Box 8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1" name="Text Box 8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2" name="Text Box 8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3" name="Text Box 8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4" name="Text Box 8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5" name="Text Box 8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6" name="Text Box 8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7" name="Text Box 8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8" name="Text Box 8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59" name="Text Box 8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0" name="Text Box 8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1" name="Text Box 8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2" name="Text Box 8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3" name="Text Box 8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4" name="Text Box 8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5" name="Text Box 8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6" name="Text Box 8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7" name="Text Box 8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8" name="Text Box 8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69" name="Text Box 8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0" name="Text Box 8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1" name="Text Box 8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2" name="Text Box 8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3" name="Text Box 8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4" name="Text Box 8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5" name="Text Box 8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6" name="Text Box 8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7" name="Text Box 8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8" name="Text Box 8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79" name="Text Box 8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0" name="Text Box 8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1" name="Text Box 8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2" name="Text Box 8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3" name="Text Box 8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4" name="Text Box 8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5" name="Text Box 8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6" name="Text Box 8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7" name="Text Box 8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8" name="Text Box 8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89" name="Text Box 8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0" name="Text Box 8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1" name="Text Box 8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2" name="Text Box 8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3" name="Text Box 8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4" name="Text Box 8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5" name="Text Box 8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6" name="Text Box 8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7" name="Text Box 8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8" name="Text Box 8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099" name="Text Box 8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0" name="Text Box 8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1" name="Text Box 8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2" name="Text Box 8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3" name="Text Box 8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4" name="Text Box 8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5" name="Text Box 9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6" name="Text Box 9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7" name="Text Box 9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8" name="Text Box 9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09" name="Text Box 9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0" name="Text Box 9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1" name="Text Box 9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2" name="Text Box 90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3" name="Text Box 90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4" name="Text Box 90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5" name="Text Box 9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6" name="Text Box 9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7" name="Text Box 9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8" name="Text Box 9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19" name="Text Box 9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20" name="Text Box 9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21" name="Text Box 9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22" name="Text Box 9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23" name="Text Box 9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161925</xdr:rowOff>
    </xdr:to>
    <xdr:sp macro="" textlink="">
      <xdr:nvSpPr>
        <xdr:cNvPr id="2124" name="Text Box 9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19</xdr:row>
      <xdr:rowOff>0</xdr:rowOff>
    </xdr:from>
    <xdr:to>
      <xdr:col>1</xdr:col>
      <xdr:colOff>2286000</xdr:colOff>
      <xdr:row>19</xdr:row>
      <xdr:rowOff>152400</xdr:rowOff>
    </xdr:to>
    <xdr:sp macro="" textlink="">
      <xdr:nvSpPr>
        <xdr:cNvPr id="2125" name="Text Box 112"/>
        <xdr:cNvSpPr txBox="1">
          <a:spLocks noChangeArrowheads="1"/>
        </xdr:cNvSpPr>
      </xdr:nvSpPr>
      <xdr:spPr bwMode="auto">
        <a:xfrm>
          <a:off x="2362200" y="128301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19</xdr:row>
      <xdr:rowOff>0</xdr:rowOff>
    </xdr:from>
    <xdr:to>
      <xdr:col>0</xdr:col>
      <xdr:colOff>400050</xdr:colOff>
      <xdr:row>19</xdr:row>
      <xdr:rowOff>407670</xdr:rowOff>
    </xdr:to>
    <xdr:sp macro="" textlink="">
      <xdr:nvSpPr>
        <xdr:cNvPr id="2126" name="Text Box 112"/>
        <xdr:cNvSpPr txBox="1">
          <a:spLocks noChangeArrowheads="1"/>
        </xdr:cNvSpPr>
      </xdr:nvSpPr>
      <xdr:spPr bwMode="auto">
        <a:xfrm>
          <a:off x="266700" y="146780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27" name="Text Box 8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28" name="Text Box 9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29" name="Text Box 10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30" name="Text Box 26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31" name="Text Box 8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32" name="Text Box 9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104900"/>
    <xdr:sp macro="" textlink="">
      <xdr:nvSpPr>
        <xdr:cNvPr id="2134" name="Text Box 26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266700</xdr:colOff>
      <xdr:row>19</xdr:row>
      <xdr:rowOff>0</xdr:rowOff>
    </xdr:from>
    <xdr:ext cx="133350" cy="152400"/>
    <xdr:sp macro="" textlink="">
      <xdr:nvSpPr>
        <xdr:cNvPr id="2135" name="Text Box 112"/>
        <xdr:cNvSpPr txBox="1">
          <a:spLocks noChangeArrowheads="1"/>
        </xdr:cNvSpPr>
      </xdr:nvSpPr>
      <xdr:spPr bwMode="auto">
        <a:xfrm>
          <a:off x="266700" y="162020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36" name="Text Box 20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37" name="Text Box 12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38" name="Text Box 13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39" name="Text Box 12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40" name="Text Box 35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41" name="Text Box 35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428625"/>
    <xdr:sp macro="" textlink="">
      <xdr:nvSpPr>
        <xdr:cNvPr id="2142" name="Text Box 36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7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49" name="Text Box 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61925"/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5" name="Text Box 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7" name="Text Box 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0" name="Text Box 10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1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2" name="Text Box 1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3" name="Text Box 1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4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6" name="Text Box 16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7" name="Text Box 17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8" name="Text Box 1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69" name="Text Box 1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0" name="Text Box 2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1" name="Text Box 2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2" name="Text Box 2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3" name="Text Box 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4" name="Text Box 2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5" name="Text Box 2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6" name="Text Box 2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7" name="Text Box 2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8" name="Text Box 2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79" name="Text Box 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0" name="Text Box 3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1" name="Text Box 3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2" name="Text Box 3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3" name="Text Box 3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4" name="Text Box 3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5" name="Text Box 3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6" name="Text Box 3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7" name="Text Box 3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8" name="Text Box 3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89" name="Text Box 3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0" name="Text Box 4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1" name="Text Box 4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2" name="Text Box 4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3" name="Text Box 4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4" name="Text Box 4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5" name="Text Box 4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6" name="Text Box 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7" name="Text Box 4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8" name="Text Box 4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199" name="Text Box 4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0" name="Text Box 5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1" name="Text Box 5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2" name="Text Box 5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4" name="Text Box 5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5" name="Text Box 5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6" name="Text Box 5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7" name="Text Box 5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8" name="Text Box 5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09" name="Text Box 5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0" name="Text Box 6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1" name="Text Box 6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2" name="Text Box 6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3" name="Text Box 6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4" name="Text Box 6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5" name="Text Box 6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6" name="Text Box 6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7" name="Text Box 6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8" name="Text Box 6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19" name="Text Box 6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0" name="Text Box 7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1" name="Text Box 7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2" name="Text Box 7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3" name="Text Box 7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4" name="Text Box 7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5" name="Text Box 7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6" name="Text Box 7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7" name="Text Box 7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8" name="Text Box 7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29" name="Text Box 7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0" name="Text Box 8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1" name="Text Box 8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2" name="Text Box 8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3" name="Text Box 8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4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5" name="Text Box 8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6" name="Text Box 8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7" name="Text Box 8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8" name="Text Box 8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39" name="Text Box 8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0" name="Text Box 9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1" name="Text Box 9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2" name="Text Box 9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3" name="Text Box 9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4" name="Text Box 9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5" name="Text Box 9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6" name="Text Box 9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7" name="Text Box 97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8" name="Text Box 9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49" name="Text Box 9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0" name="Text Box 10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1" name="Text Box 10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2" name="Text Box 10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3" name="Text Box 10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4" name="Text Box 10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5" name="Text Box 10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6" name="Text Box 10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7" name="Text Box 59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8" name="Text Box 60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59" name="Text Box 60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0" name="Text Box 60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1" name="Text Box 60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2" name="Text Box 60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3" name="Text Box 60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4" name="Text Box 60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5" name="Text Box 60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6" name="Text Box 60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7" name="Text Box 60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8" name="Text Box 61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69" name="Text Box 61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0" name="Text Box 61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1" name="Text Box 61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2" name="Text Box 61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3" name="Text Box 6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4" name="Text Box 61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5" name="Text Box 61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6" name="Text Box 61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7" name="Text Box 61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8" name="Text Box 62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79" name="Text Box 62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0" name="Text Box 62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1" name="Text Box 62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2" name="Text Box 62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3" name="Text Box 62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4" name="Text Box 62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5" name="Text Box 62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6" name="Text Box 62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7" name="Text Box 62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8" name="Text Box 63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89" name="Text Box 63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0" name="Text Box 63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1" name="Text Box 63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2" name="Text Box 63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3" name="Text Box 63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4" name="Text Box 63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5" name="Text Box 63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6" name="Text Box 63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7" name="Text Box 63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8" name="Text Box 64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299" name="Text Box 64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0" name="Text Box 64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1" name="Text Box 64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2" name="Text Box 64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3" name="Text Box 64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4" name="Text Box 64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5" name="Text Box 64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6" name="Text Box 64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7" name="Text Box 64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8" name="Text Box 65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09" name="Text Box 65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0" name="Text Box 65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1" name="Text Box 65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2" name="Text Box 65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3" name="Text Box 65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4" name="Text Box 65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5" name="Text Box 65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6" name="Text Box 65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7" name="Text Box 65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8" name="Text Box 66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19" name="Text Box 66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0" name="Text Box 66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1" name="Text Box 66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2" name="Text Box 66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3" name="Text Box 66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4" name="Text Box 66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5" name="Text Box 66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6" name="Text Box 66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7" name="Text Box 66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8" name="Text Box 67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29" name="Text Box 67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0" name="Text Box 67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1" name="Text Box 67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2" name="Text Box 67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3" name="Text Box 67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4" name="Text Box 67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5" name="Text Box 67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6" name="Text Box 67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7" name="Text Box 67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8" name="Text Box 68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39" name="Text Box 68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0" name="Text Box 68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1" name="Text Box 68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2" name="Text Box 68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3" name="Text Box 68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4" name="Text Box 68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5" name="Text Box 68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6" name="Text Box 68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7" name="Text Box 68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8" name="Text Box 69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49" name="Text Box 69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0" name="Text Box 69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1" name="Text Box 69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2" name="Text Box 69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3" name="Text Box 69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4" name="Text Box 69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5" name="Text Box 69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6" name="Text Box 69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7" name="Text Box 69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8" name="Text Box 700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59" name="Text Box 70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0" name="Text Box 70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1" name="Text Box 70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2" name="Text Box 70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3" name="Text Box 70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8" name="Text Box 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0" name="Text Box 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3" name="Text Box 1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4" name="Text Box 1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5" name="Text Box 1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6" name="Text Box 1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7" name="Text Box 1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79" name="Text Box 1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0" name="Text Box 1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1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2" name="Text Box 1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3" name="Text Box 2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6" name="Text Box 2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7" name="Text Box 2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8" name="Text Box 2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89" name="Text Box 2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0" name="Text Box 2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1" name="Text Box 2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2" name="Text Box 2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3" name="Text Box 3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4" name="Text Box 3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5" name="Text Box 3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6" name="Text Box 3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7" name="Text Box 3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8" name="Text Box 3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399" name="Text Box 3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0" name="Text Box 3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1" name="Text Box 3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2" name="Text Box 3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3" name="Text Box 4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4" name="Text Box 4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5" name="Text Box 4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6" name="Text Box 4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7" name="Text Box 4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8" name="Text Box 4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09" name="Text Box 4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0" name="Text Box 4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1" name="Text Box 4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2" name="Text Box 4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3" name="Text Box 5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4" name="Text Box 5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5" name="Text Box 5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6" name="Text Box 5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7" name="Text Box 5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8" name="Text Box 5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19" name="Text Box 5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0" name="Text Box 5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1" name="Text Box 5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2" name="Text Box 5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3" name="Text Box 6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4" name="Text Box 6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5" name="Text Box 6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6" name="Text Box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7" name="Text Box 6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8" name="Text Box 6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29" name="Text Box 6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0" name="Text Box 6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1" name="Text Box 6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2" name="Text Box 6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3" name="Text Box 7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4" name="Text Box 7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5" name="Text Box 7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6" name="Text Box 7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7" name="Text Box 7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8" name="Text Box 7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39" name="Text Box 7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0" name="Text Box 7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1" name="Text Box 7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2" name="Text Box 7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3" name="Text Box 8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4" name="Text Box 8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5" name="Text Box 8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6" name="Text Box 8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7" name="Text Box 8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8" name="Text Box 8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49" name="Text Box 8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0" name="Text Box 8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1" name="Text Box 8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2" name="Text Box 8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3" name="Text Box 9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4" name="Text Box 9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5" name="Text Box 9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6" name="Text Box 9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7" name="Text Box 9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8" name="Text Box 9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59" name="Text Box 9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0" name="Text Box 9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1" name="Text Box 9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2" name="Text Box 9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3" name="Text Box 10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4" name="Text Box 10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5" name="Text Box 10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6" name="Text Box 10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7" name="Text Box 10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8" name="Text Box 10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69" name="Text Box 10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0" name="Text Box 12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1" name="Text Box 81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2" name="Text Box 81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3" name="Text Box 8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4" name="Text Box 81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5" name="Text Box 81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6" name="Text Box 81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7" name="Text Box 81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8" name="Text Box 82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79" name="Text Box 82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0" name="Text Box 82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1" name="Text Box 82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2" name="Text Box 82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3" name="Text Box 82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4" name="Text Box 8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5" name="Text Box 82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6" name="Text Box 82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7" name="Text Box 82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8" name="Text Box 83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89" name="Text Box 83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0" name="Text Box 83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1" name="Text Box 83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2" name="Text Box 83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3" name="Text Box 83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4" name="Text Box 83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5" name="Text Box 837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6" name="Text Box 83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7" name="Text Box 83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8" name="Text Box 840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499" name="Text Box 84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0" name="Text Box 84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1" name="Text Box 84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2" name="Text Box 84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3" name="Text Box 84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4" name="Text Box 84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5" name="Text Box 84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6" name="Text Box 84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7" name="Text Box 84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8" name="Text Box 85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09" name="Text Box 85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0" name="Text Box 8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1" name="Text Box 85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2" name="Text Box 85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3" name="Text Box 85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4" name="Text Box 8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5" name="Text Box 85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6" name="Text Box 85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7" name="Text Box 85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8" name="Text Box 86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19" name="Text Box 86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0" name="Text Box 86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1" name="Text Box 8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2" name="Text Box 86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3" name="Text Box 86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4" name="Text Box 86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5" name="Text Box 8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6" name="Text Box 86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7" name="Text Box 86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8" name="Text Box 8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29" name="Text Box 87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0" name="Text Box 87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1" name="Text Box 87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2" name="Text Box 87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3" name="Text Box 87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4" name="Text Box 87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5" name="Text Box 87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6" name="Text Box 87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7" name="Text Box 87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8" name="Text Box 88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39" name="Text Box 88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0" name="Text Box 88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1" name="Text Box 88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2" name="Text Box 88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3" name="Text Box 88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4" name="Text Box 88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5" name="Text Box 88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6" name="Text Box 88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7" name="Text Box 88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8" name="Text Box 89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49" name="Text Box 89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0" name="Text Box 89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1" name="Text Box 8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2" name="Text Box 89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3" name="Text Box 89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4" name="Text Box 8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5" name="Text Box 89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6" name="Text Box 89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7" name="Text Box 89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8" name="Text Box 90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59" name="Text Box 90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0" name="Text Box 9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1" name="Text Box 90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2" name="Text Box 90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3" name="Text Box 90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4" name="Text Box 90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5" name="Text Box 90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6" name="Text Box 90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7" name="Text Box 90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8" name="Text Box 91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69" name="Text Box 91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0" name="Text Box 91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1" name="Text Box 91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2" name="Text Box 91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3" name="Text Box 9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4" name="Text Box 91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5" name="Text Box 917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6" name="Text Box 9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2577" name="Text Box 91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78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79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0" name="Text Box 1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1" name="Text Box 2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3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4" name="Text Box 10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2585" name="Text Box 2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18</xdr:row>
      <xdr:rowOff>0</xdr:rowOff>
    </xdr:from>
    <xdr:to>
      <xdr:col>2</xdr:col>
      <xdr:colOff>1311275</xdr:colOff>
      <xdr:row>19</xdr:row>
      <xdr:rowOff>57151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2686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1183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1185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6" zoomScale="120" zoomScaleNormal="120" zoomScaleSheetLayoutView="100" workbookViewId="0">
      <selection activeCell="D24" sqref="D24"/>
    </sheetView>
  </sheetViews>
  <sheetFormatPr defaultRowHeight="13.2" x14ac:dyDescent="0.25"/>
  <cols>
    <col min="2" max="2" width="28.88671875" customWidth="1"/>
    <col min="3" max="3" width="60.109375" customWidth="1"/>
    <col min="4" max="4" width="69.44140625" customWidth="1"/>
  </cols>
  <sheetData>
    <row r="1" spans="1:6" s="97" customFormat="1" ht="15.6" x14ac:dyDescent="0.3">
      <c r="A1" s="140"/>
      <c r="B1" s="140"/>
      <c r="C1" s="140"/>
      <c r="D1" s="96" t="s">
        <v>38</v>
      </c>
      <c r="E1" s="88"/>
      <c r="F1" s="88"/>
    </row>
    <row r="2" spans="1:6" s="97" customFormat="1" ht="15.6" x14ac:dyDescent="0.3">
      <c r="A2" s="98"/>
      <c r="B2" s="98"/>
      <c r="C2" s="98"/>
      <c r="D2" s="96" t="s">
        <v>45</v>
      </c>
      <c r="E2" s="88"/>
      <c r="F2" s="88"/>
    </row>
    <row r="3" spans="1:6" s="97" customFormat="1" ht="15.6" x14ac:dyDescent="0.3">
      <c r="A3" s="98"/>
      <c r="B3" s="98"/>
      <c r="C3" s="98"/>
      <c r="D3" s="99" t="s">
        <v>47</v>
      </c>
      <c r="E3" s="88"/>
      <c r="F3" s="88"/>
    </row>
    <row r="4" spans="1:6" s="100" customFormat="1" ht="18" customHeight="1" x14ac:dyDescent="0.3">
      <c r="A4" s="141" t="s">
        <v>48</v>
      </c>
      <c r="B4" s="141"/>
      <c r="C4" s="141"/>
      <c r="D4" s="141"/>
    </row>
    <row r="5" spans="1:6" s="100" customFormat="1" ht="4.5" customHeight="1" x14ac:dyDescent="0.3">
      <c r="A5" s="101"/>
      <c r="B5" s="102"/>
      <c r="C5" s="102"/>
    </row>
    <row r="6" spans="1:6" s="104" customFormat="1" ht="12.75" customHeight="1" x14ac:dyDescent="0.3">
      <c r="A6" s="144" t="s">
        <v>27</v>
      </c>
      <c r="B6" s="144"/>
      <c r="C6" s="144"/>
      <c r="D6" s="103" t="s">
        <v>49</v>
      </c>
    </row>
    <row r="7" spans="1:6" ht="18" customHeight="1" x14ac:dyDescent="0.25">
      <c r="A7" s="145" t="s">
        <v>26</v>
      </c>
      <c r="B7" s="146"/>
      <c r="C7" s="146"/>
      <c r="D7" s="105"/>
    </row>
    <row r="8" spans="1:6" ht="110.25" customHeight="1" x14ac:dyDescent="0.25">
      <c r="A8" s="147" t="s">
        <v>53</v>
      </c>
      <c r="B8" s="147"/>
      <c r="C8" s="147"/>
      <c r="D8" s="139" t="s">
        <v>91</v>
      </c>
    </row>
    <row r="9" spans="1:6" ht="18.75" customHeight="1" x14ac:dyDescent="0.25">
      <c r="A9" s="143" t="s">
        <v>41</v>
      </c>
      <c r="B9" s="143"/>
      <c r="C9" s="143"/>
      <c r="D9" s="137" t="s">
        <v>24</v>
      </c>
    </row>
    <row r="10" spans="1:6" ht="30" customHeight="1" x14ac:dyDescent="0.25">
      <c r="A10" s="143" t="s">
        <v>54</v>
      </c>
      <c r="B10" s="148"/>
      <c r="C10" s="148"/>
      <c r="D10" s="137" t="s">
        <v>271</v>
      </c>
    </row>
    <row r="11" spans="1:6" ht="21" customHeight="1" x14ac:dyDescent="0.25">
      <c r="A11" s="143" t="s">
        <v>55</v>
      </c>
      <c r="B11" s="143"/>
      <c r="C11" s="143"/>
      <c r="D11" s="138" t="s">
        <v>24</v>
      </c>
    </row>
    <row r="12" spans="1:6" ht="15.6" x14ac:dyDescent="0.25">
      <c r="A12" s="149" t="s">
        <v>25</v>
      </c>
      <c r="B12" s="150"/>
      <c r="C12" s="150"/>
      <c r="D12" s="105"/>
    </row>
    <row r="13" spans="1:6" s="93" customFormat="1" ht="96" customHeight="1" x14ac:dyDescent="0.3">
      <c r="A13" s="106" t="s">
        <v>42</v>
      </c>
      <c r="B13" s="106" t="s">
        <v>0</v>
      </c>
      <c r="C13" s="106" t="s">
        <v>43</v>
      </c>
      <c r="D13" s="107" t="s">
        <v>50</v>
      </c>
    </row>
    <row r="14" spans="1:6" ht="196.2" customHeight="1" x14ac:dyDescent="0.25">
      <c r="A14" s="241">
        <v>17</v>
      </c>
      <c r="B14" s="242" t="s">
        <v>74</v>
      </c>
      <c r="C14" s="243" t="s">
        <v>75</v>
      </c>
      <c r="D14" s="244" t="s">
        <v>270</v>
      </c>
    </row>
    <row r="15" spans="1:6" ht="15.6" x14ac:dyDescent="0.25">
      <c r="A15" s="142" t="s">
        <v>44</v>
      </c>
      <c r="B15" s="142"/>
      <c r="C15" s="142"/>
      <c r="D15" s="108"/>
    </row>
    <row r="16" spans="1:6" ht="33.75" customHeight="1" x14ac:dyDescent="0.25">
      <c r="A16" s="152" t="s">
        <v>88</v>
      </c>
      <c r="B16" s="153"/>
      <c r="C16" s="154"/>
      <c r="D16" s="109" t="s">
        <v>24</v>
      </c>
    </row>
    <row r="17" spans="1:11" ht="16.5" customHeight="1" x14ac:dyDescent="0.25">
      <c r="A17" s="152" t="s">
        <v>92</v>
      </c>
      <c r="B17" s="154"/>
      <c r="C17" s="154"/>
      <c r="D17" s="109" t="s">
        <v>24</v>
      </c>
    </row>
    <row r="18" spans="1:11" ht="78.75" customHeight="1" x14ac:dyDescent="0.25">
      <c r="A18" s="152" t="s">
        <v>93</v>
      </c>
      <c r="B18" s="152"/>
      <c r="C18" s="152"/>
      <c r="D18" s="109" t="s">
        <v>24</v>
      </c>
    </row>
    <row r="19" spans="1:11" s="81" customFormat="1" ht="23.25" customHeight="1" x14ac:dyDescent="0.3">
      <c r="B19" s="155" t="s">
        <v>2</v>
      </c>
      <c r="C19" s="155"/>
      <c r="D19" s="151" t="s">
        <v>3</v>
      </c>
      <c r="E19" s="151"/>
    </row>
    <row r="20" spans="1:11" s="81" customFormat="1" ht="46.5" customHeight="1" x14ac:dyDescent="0.3">
      <c r="B20" s="84" t="s">
        <v>37</v>
      </c>
      <c r="C20" s="84"/>
      <c r="D20" s="110" t="s">
        <v>141</v>
      </c>
      <c r="E20" s="111"/>
      <c r="F20" s="84"/>
      <c r="G20" s="112"/>
      <c r="H20" s="85"/>
      <c r="I20" s="83"/>
      <c r="K20" s="83"/>
    </row>
    <row r="21" spans="1:11" s="81" customFormat="1" ht="9.75" customHeight="1" x14ac:dyDescent="0.3">
      <c r="B21" s="113"/>
      <c r="C21" s="104"/>
      <c r="D21" s="111"/>
      <c r="E21" s="111"/>
      <c r="F21" s="114"/>
      <c r="G21" s="112"/>
      <c r="H21" s="83"/>
      <c r="I21" s="83"/>
      <c r="K21" s="83"/>
    </row>
    <row r="22" spans="1:11" s="81" customFormat="1" ht="15.6" x14ac:dyDescent="0.3">
      <c r="B22" s="115"/>
      <c r="C22" s="104"/>
      <c r="D22" s="111"/>
      <c r="E22" s="111"/>
      <c r="F22" s="114"/>
      <c r="G22" s="112"/>
      <c r="I22" s="83"/>
      <c r="K22" s="83"/>
    </row>
    <row r="23" spans="1:11" s="81" customFormat="1" ht="15.6" x14ac:dyDescent="0.3">
      <c r="B23" s="115"/>
      <c r="C23" s="104"/>
      <c r="D23" s="116"/>
      <c r="E23" s="111"/>
      <c r="F23" s="114"/>
      <c r="G23" s="112"/>
      <c r="H23" s="83"/>
      <c r="I23" s="83"/>
      <c r="K23" s="83"/>
    </row>
  </sheetData>
  <mergeCells count="15">
    <mergeCell ref="D19:E19"/>
    <mergeCell ref="A16:C16"/>
    <mergeCell ref="A17:C17"/>
    <mergeCell ref="A18:C18"/>
    <mergeCell ref="B19:C19"/>
    <mergeCell ref="A1:C1"/>
    <mergeCell ref="A4:D4"/>
    <mergeCell ref="A15:C15"/>
    <mergeCell ref="A11:C11"/>
    <mergeCell ref="A6:C6"/>
    <mergeCell ref="A7:C7"/>
    <mergeCell ref="A8:C8"/>
    <mergeCell ref="A9:C9"/>
    <mergeCell ref="A10:C10"/>
    <mergeCell ref="A12:C12"/>
  </mergeCells>
  <pageMargins left="0.70866141732283472" right="0.39370078740157483" top="0.74803149606299213" bottom="0.74803149606299213" header="0.31496062992125984" footer="0.31496062992125984"/>
  <pageSetup paperSize="9" scale="61" orientation="landscape" r:id="rId1"/>
  <rowBreaks count="1" manualBreakCount="1">
    <brk id="2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5"/>
  <sheetViews>
    <sheetView tabSelected="1" view="pageBreakPreview" zoomScale="60" zoomScaleNormal="100" workbookViewId="0">
      <selection activeCell="H31" sqref="H31"/>
    </sheetView>
  </sheetViews>
  <sheetFormatPr defaultColWidth="12.109375" defaultRowHeight="13.8" x14ac:dyDescent="0.25"/>
  <cols>
    <col min="1" max="1" width="10.109375" style="205" customWidth="1"/>
    <col min="2" max="2" width="29" style="205" customWidth="1"/>
    <col min="3" max="3" width="9.21875" style="206" customWidth="1"/>
    <col min="4" max="4" width="9.44140625" style="207" customWidth="1"/>
    <col min="5" max="5" width="11.6640625" style="205" customWidth="1"/>
    <col min="6" max="6" width="11.109375" style="209" customWidth="1"/>
    <col min="7" max="7" width="24.88671875" style="209" customWidth="1"/>
    <col min="8" max="8" width="10.109375" style="209" customWidth="1"/>
    <col min="9" max="9" width="22.21875" style="205" customWidth="1"/>
    <col min="10" max="15" width="27.77734375" style="205" customWidth="1"/>
    <col min="16" max="16" width="12.109375" style="205" customWidth="1"/>
    <col min="17" max="16384" width="12.109375" style="205"/>
  </cols>
  <sheetData>
    <row r="1" spans="1:7" ht="18" customHeight="1" x14ac:dyDescent="0.25">
      <c r="F1" s="208" t="s">
        <v>94</v>
      </c>
      <c r="G1" s="208"/>
    </row>
    <row r="2" spans="1:7" x14ac:dyDescent="0.25">
      <c r="A2" s="210" t="s">
        <v>95</v>
      </c>
      <c r="B2" s="210"/>
    </row>
    <row r="3" spans="1:7" x14ac:dyDescent="0.25">
      <c r="B3" s="211"/>
    </row>
    <row r="4" spans="1:7" x14ac:dyDescent="0.25">
      <c r="A4" s="210" t="s">
        <v>96</v>
      </c>
      <c r="B4" s="210"/>
    </row>
    <row r="5" spans="1:7" x14ac:dyDescent="0.25">
      <c r="A5" s="210"/>
      <c r="B5" s="210"/>
    </row>
    <row r="6" spans="1:7" x14ac:dyDescent="0.25">
      <c r="A6" s="205" t="s">
        <v>97</v>
      </c>
      <c r="B6" s="210" t="s">
        <v>98</v>
      </c>
    </row>
    <row r="7" spans="1:7" x14ac:dyDescent="0.25">
      <c r="B7" s="210"/>
    </row>
    <row r="8" spans="1:7" x14ac:dyDescent="0.25">
      <c r="A8" s="212" t="s">
        <v>99</v>
      </c>
      <c r="B8" s="213">
        <v>45841</v>
      </c>
    </row>
    <row r="9" spans="1:7" x14ac:dyDescent="0.25">
      <c r="A9" s="212" t="s">
        <v>100</v>
      </c>
      <c r="B9" s="213">
        <v>39142</v>
      </c>
    </row>
    <row r="10" spans="1:7" x14ac:dyDescent="0.25">
      <c r="A10" s="212" t="s">
        <v>101</v>
      </c>
      <c r="B10" s="214" t="s">
        <v>102</v>
      </c>
    </row>
    <row r="12" spans="1:7" ht="15.6" x14ac:dyDescent="0.3">
      <c r="A12" s="215" t="s">
        <v>103</v>
      </c>
      <c r="B12" s="216"/>
      <c r="C12" s="217" t="s">
        <v>142</v>
      </c>
      <c r="D12" s="218"/>
      <c r="E12" s="218"/>
      <c r="F12" s="219"/>
    </row>
    <row r="13" spans="1:7" ht="15.9" customHeight="1" x14ac:dyDescent="0.3">
      <c r="A13" s="220" t="s">
        <v>104</v>
      </c>
      <c r="B13" s="221"/>
      <c r="C13" s="217">
        <v>123549952</v>
      </c>
      <c r="D13" s="218"/>
      <c r="E13" s="218"/>
      <c r="F13" s="219"/>
    </row>
    <row r="14" spans="1:7" ht="15.9" customHeight="1" x14ac:dyDescent="0.3">
      <c r="A14" s="220" t="s">
        <v>105</v>
      </c>
      <c r="B14" s="221"/>
      <c r="C14" s="217" t="s">
        <v>143</v>
      </c>
      <c r="D14" s="218"/>
      <c r="E14" s="218"/>
      <c r="F14" s="219"/>
    </row>
    <row r="15" spans="1:7" ht="15.9" customHeight="1" x14ac:dyDescent="0.3">
      <c r="A15" s="215" t="s">
        <v>106</v>
      </c>
      <c r="B15" s="216"/>
      <c r="C15" s="217" t="s">
        <v>144</v>
      </c>
      <c r="D15" s="218"/>
      <c r="E15" s="218"/>
      <c r="F15" s="219"/>
    </row>
    <row r="16" spans="1:7" ht="63" customHeight="1" x14ac:dyDescent="0.3">
      <c r="A16" s="222" t="s">
        <v>107</v>
      </c>
      <c r="B16" s="221"/>
      <c r="C16" s="217" t="s">
        <v>145</v>
      </c>
      <c r="D16" s="218"/>
      <c r="E16" s="218"/>
      <c r="F16" s="219"/>
    </row>
    <row r="17" spans="1:7" ht="15.9" customHeight="1" x14ac:dyDescent="0.3">
      <c r="A17" s="215" t="s">
        <v>108</v>
      </c>
      <c r="B17" s="216"/>
      <c r="C17" s="217" t="s">
        <v>146</v>
      </c>
      <c r="D17" s="218"/>
      <c r="E17" s="218"/>
      <c r="F17" s="219"/>
    </row>
    <row r="18" spans="1:7" ht="15.9" customHeight="1" x14ac:dyDescent="0.3">
      <c r="A18" s="215" t="s">
        <v>109</v>
      </c>
      <c r="B18" s="216"/>
      <c r="C18" s="217" t="s">
        <v>147</v>
      </c>
      <c r="D18" s="218"/>
      <c r="E18" s="218"/>
      <c r="F18" s="219"/>
    </row>
    <row r="19" spans="1:7" ht="48" customHeight="1" x14ac:dyDescent="0.3">
      <c r="A19" s="215" t="s">
        <v>110</v>
      </c>
      <c r="B19" s="216"/>
      <c r="C19" s="217" t="s">
        <v>148</v>
      </c>
      <c r="D19" s="218"/>
      <c r="E19" s="218"/>
      <c r="F19" s="219"/>
    </row>
    <row r="20" spans="1:7" ht="54.9" customHeight="1" x14ac:dyDescent="0.3">
      <c r="A20" s="215" t="s">
        <v>111</v>
      </c>
      <c r="B20" s="216"/>
      <c r="C20" s="217" t="s">
        <v>149</v>
      </c>
      <c r="D20" s="218"/>
      <c r="E20" s="218"/>
      <c r="F20" s="219"/>
    </row>
    <row r="21" spans="1:7" ht="93.75" customHeight="1" x14ac:dyDescent="0.3">
      <c r="A21" s="223" t="s">
        <v>112</v>
      </c>
      <c r="B21" s="224"/>
      <c r="C21" s="225" t="s">
        <v>148</v>
      </c>
      <c r="D21" s="226"/>
      <c r="E21" s="226"/>
      <c r="F21" s="226"/>
      <c r="G21" s="209" t="str">
        <f>IF((SUMPRODUCT(--(C21=""))&gt;0), "Privaloma užpildyti, kai taikomi pašalinimo pagrindai", "")</f>
        <v/>
      </c>
    </row>
    <row r="22" spans="1:7" ht="18" customHeight="1" x14ac:dyDescent="0.25">
      <c r="A22" s="227"/>
      <c r="B22" s="227"/>
      <c r="C22" s="228"/>
      <c r="D22" s="228"/>
      <c r="E22" s="228"/>
      <c r="F22" s="228"/>
    </row>
    <row r="23" spans="1:7" x14ac:dyDescent="0.25">
      <c r="A23" s="229" t="s">
        <v>113</v>
      </c>
      <c r="B23" s="230"/>
      <c r="C23" s="230"/>
      <c r="D23" s="230"/>
      <c r="E23" s="230"/>
      <c r="F23" s="230"/>
    </row>
    <row r="24" spans="1:7" x14ac:dyDescent="0.25">
      <c r="A24" s="230" t="s">
        <v>114</v>
      </c>
      <c r="B24" s="230"/>
      <c r="C24" s="230"/>
      <c r="D24" s="230"/>
      <c r="E24" s="230"/>
      <c r="F24" s="230"/>
    </row>
    <row r="25" spans="1:7" x14ac:dyDescent="0.25">
      <c r="A25" s="230" t="s">
        <v>115</v>
      </c>
      <c r="B25" s="230"/>
      <c r="C25" s="230"/>
      <c r="D25" s="230"/>
      <c r="E25" s="230"/>
      <c r="F25" s="230"/>
    </row>
    <row r="26" spans="1:7" x14ac:dyDescent="0.25">
      <c r="A26" s="230" t="s">
        <v>116</v>
      </c>
      <c r="B26" s="230"/>
      <c r="C26" s="230"/>
      <c r="D26" s="230"/>
      <c r="E26" s="230"/>
      <c r="F26" s="230"/>
    </row>
    <row r="27" spans="1:7" x14ac:dyDescent="0.25">
      <c r="A27" s="230" t="s">
        <v>117</v>
      </c>
      <c r="B27" s="230"/>
      <c r="C27" s="230"/>
      <c r="D27" s="230"/>
      <c r="E27" s="230"/>
      <c r="F27" s="230"/>
    </row>
    <row r="28" spans="1:7" ht="32.1" customHeight="1" x14ac:dyDescent="0.25">
      <c r="A28" s="231" t="s">
        <v>118</v>
      </c>
      <c r="B28" s="230"/>
      <c r="C28" s="230"/>
      <c r="D28" s="230"/>
      <c r="E28" s="230"/>
      <c r="F28" s="230"/>
    </row>
    <row r="29" spans="1:7" x14ac:dyDescent="0.25">
      <c r="A29" s="230" t="s">
        <v>119</v>
      </c>
      <c r="B29" s="230"/>
      <c r="C29" s="230"/>
      <c r="D29" s="230"/>
      <c r="E29" s="230"/>
      <c r="F29" s="230"/>
    </row>
    <row r="30" spans="1:7" x14ac:dyDescent="0.25">
      <c r="A30" s="205" t="s">
        <v>120</v>
      </c>
      <c r="D30" s="232"/>
    </row>
    <row r="31" spans="1:7" x14ac:dyDescent="0.25">
      <c r="A31" s="205" t="s">
        <v>121</v>
      </c>
    </row>
    <row r="32" spans="1:7" hidden="1" x14ac:dyDescent="0.25">
      <c r="A32" s="210" t="s">
        <v>150</v>
      </c>
      <c r="B32" s="210" t="s">
        <v>151</v>
      </c>
    </row>
    <row r="33" spans="1:9" hidden="1" x14ac:dyDescent="0.25"/>
    <row r="34" spans="1:9" hidden="1" x14ac:dyDescent="0.25">
      <c r="A34" s="210" t="s">
        <v>124</v>
      </c>
    </row>
    <row r="35" spans="1:9" ht="41.4" hidden="1" x14ac:dyDescent="0.25">
      <c r="A35" s="233" t="s">
        <v>125</v>
      </c>
      <c r="B35" s="233" t="s">
        <v>0</v>
      </c>
      <c r="C35" s="234" t="s">
        <v>126</v>
      </c>
      <c r="D35" s="234" t="s">
        <v>127</v>
      </c>
      <c r="E35" s="233" t="s">
        <v>128</v>
      </c>
      <c r="F35" s="235" t="s">
        <v>129</v>
      </c>
      <c r="G35" s="235" t="s">
        <v>130</v>
      </c>
      <c r="H35" s="235" t="s">
        <v>131</v>
      </c>
      <c r="I35" s="233" t="s">
        <v>132</v>
      </c>
    </row>
    <row r="36" spans="1:9" hidden="1" x14ac:dyDescent="0.25">
      <c r="A36" s="233" t="s">
        <v>152</v>
      </c>
      <c r="B36" s="233" t="s">
        <v>57</v>
      </c>
      <c r="C36" s="236"/>
      <c r="D36" s="237"/>
      <c r="E36" s="202"/>
      <c r="F36" s="238"/>
      <c r="G36" s="238"/>
      <c r="H36" s="238"/>
      <c r="I36" s="202"/>
    </row>
    <row r="37" spans="1:9" hidden="1" x14ac:dyDescent="0.25">
      <c r="A37" s="202" t="s">
        <v>153</v>
      </c>
      <c r="B37" s="202" t="s">
        <v>57</v>
      </c>
      <c r="C37" s="236">
        <v>50</v>
      </c>
      <c r="D37" s="237" t="s">
        <v>135</v>
      </c>
      <c r="E37" s="204"/>
      <c r="F37" s="238" t="str">
        <f>IF(ISBLANK(E37),"", PRODUCT(C37,E37))</f>
        <v/>
      </c>
      <c r="G37" s="203"/>
      <c r="H37" s="203"/>
      <c r="I37" s="204"/>
    </row>
    <row r="38" spans="1:9" ht="27.6" hidden="1" x14ac:dyDescent="0.25">
      <c r="E38" s="233" t="s">
        <v>34</v>
      </c>
      <c r="F38" s="235" t="str">
        <f>IF(F37="","",ROUND(SUM(F37:F37),2))</f>
        <v/>
      </c>
      <c r="G38" s="209" t="str">
        <f>IF(F37="","Neužpildytos visos objektų kainos","")</f>
        <v>Neužpildytos visos objektų kainos</v>
      </c>
    </row>
    <row r="39" spans="1:9" ht="27.6" hidden="1" x14ac:dyDescent="0.25">
      <c r="C39" s="239" t="s">
        <v>136</v>
      </c>
      <c r="D39" s="240"/>
      <c r="E39" s="233" t="s">
        <v>36</v>
      </c>
      <c r="F39" s="235" t="str">
        <f>IF(OR(F38="",D39=""),"", ROUND(PRODUCT(D39,F38)/100,2))</f>
        <v/>
      </c>
      <c r="G39" s="209" t="str">
        <f>IF(D39="", "Nurodykite taikomą PVM dydį", "")</f>
        <v>Nurodykite taikomą PVM dydį</v>
      </c>
    </row>
    <row r="40" spans="1:9" hidden="1" x14ac:dyDescent="0.25">
      <c r="E40" s="233" t="s">
        <v>7</v>
      </c>
      <c r="F40" s="235">
        <f>IF(ISBLANK(F39), "", ROUND(SUM(F38:F39),2))</f>
        <v>0</v>
      </c>
    </row>
    <row r="41" spans="1:9" hidden="1" x14ac:dyDescent="0.25"/>
    <row r="42" spans="1:9" hidden="1" x14ac:dyDescent="0.25"/>
    <row r="43" spans="1:9" hidden="1" x14ac:dyDescent="0.25"/>
    <row r="44" spans="1:9" hidden="1" x14ac:dyDescent="0.25">
      <c r="A44" s="210" t="s">
        <v>154</v>
      </c>
      <c r="B44" s="210" t="s">
        <v>155</v>
      </c>
    </row>
    <row r="45" spans="1:9" hidden="1" x14ac:dyDescent="0.25"/>
    <row r="46" spans="1:9" hidden="1" x14ac:dyDescent="0.25">
      <c r="A46" s="210" t="s">
        <v>124</v>
      </c>
    </row>
    <row r="47" spans="1:9" ht="41.4" hidden="1" x14ac:dyDescent="0.25">
      <c r="A47" s="233" t="s">
        <v>125</v>
      </c>
      <c r="B47" s="233" t="s">
        <v>0</v>
      </c>
      <c r="C47" s="234" t="s">
        <v>126</v>
      </c>
      <c r="D47" s="234" t="s">
        <v>127</v>
      </c>
      <c r="E47" s="233" t="s">
        <v>128</v>
      </c>
      <c r="F47" s="235" t="s">
        <v>129</v>
      </c>
      <c r="G47" s="235" t="s">
        <v>130</v>
      </c>
      <c r="H47" s="235" t="s">
        <v>131</v>
      </c>
      <c r="I47" s="233" t="s">
        <v>132</v>
      </c>
    </row>
    <row r="48" spans="1:9" hidden="1" x14ac:dyDescent="0.25">
      <c r="A48" s="233" t="s">
        <v>156</v>
      </c>
      <c r="B48" s="233" t="s">
        <v>58</v>
      </c>
      <c r="C48" s="236"/>
      <c r="D48" s="237"/>
      <c r="E48" s="202"/>
      <c r="F48" s="238"/>
      <c r="G48" s="238"/>
      <c r="H48" s="238"/>
      <c r="I48" s="202"/>
    </row>
    <row r="49" spans="1:9" hidden="1" x14ac:dyDescent="0.25">
      <c r="A49" s="202" t="s">
        <v>157</v>
      </c>
      <c r="B49" s="202" t="s">
        <v>158</v>
      </c>
      <c r="C49" s="236">
        <v>9</v>
      </c>
      <c r="D49" s="237" t="s">
        <v>135</v>
      </c>
      <c r="E49" s="204"/>
      <c r="F49" s="238" t="str">
        <f>IF(ISBLANK(E49),"", PRODUCT(C49,E49))</f>
        <v/>
      </c>
      <c r="G49" s="203"/>
      <c r="H49" s="203"/>
      <c r="I49" s="204"/>
    </row>
    <row r="50" spans="1:9" hidden="1" x14ac:dyDescent="0.25">
      <c r="A50" s="202" t="s">
        <v>159</v>
      </c>
      <c r="B50" s="202" t="s">
        <v>160</v>
      </c>
      <c r="C50" s="236">
        <v>21</v>
      </c>
      <c r="D50" s="237" t="s">
        <v>161</v>
      </c>
      <c r="E50" s="204"/>
      <c r="F50" s="238" t="str">
        <f>IF(ISBLANK(E50),"", PRODUCT(C50,E50))</f>
        <v/>
      </c>
      <c r="G50" s="203"/>
      <c r="H50" s="203"/>
      <c r="I50" s="204"/>
    </row>
    <row r="51" spans="1:9" hidden="1" x14ac:dyDescent="0.25">
      <c r="A51" s="202" t="s">
        <v>162</v>
      </c>
      <c r="B51" s="202" t="s">
        <v>163</v>
      </c>
      <c r="C51" s="236">
        <v>11</v>
      </c>
      <c r="D51" s="237" t="s">
        <v>161</v>
      </c>
      <c r="E51" s="204"/>
      <c r="F51" s="238" t="str">
        <f>IF(ISBLANK(E51),"", PRODUCT(C51,E51))</f>
        <v/>
      </c>
      <c r="G51" s="203"/>
      <c r="H51" s="203"/>
      <c r="I51" s="204"/>
    </row>
    <row r="52" spans="1:9" ht="27.6" hidden="1" x14ac:dyDescent="0.25">
      <c r="E52" s="233" t="s">
        <v>34</v>
      </c>
      <c r="F52" s="235" t="str">
        <f>IF((SUMPRODUCT(--(F49:F51=""))&gt;0), "", ROUND(SUM(F49:F51),2))</f>
        <v/>
      </c>
      <c r="G52" s="209" t="str">
        <f>IF((SUMPRODUCT(--(F49:F51=""))&gt;0), "Neužpildytos visų objektų kainos", "")</f>
        <v>Neužpildytos visų objektų kainos</v>
      </c>
    </row>
    <row r="53" spans="1:9" ht="27.6" hidden="1" x14ac:dyDescent="0.25">
      <c r="C53" s="239" t="s">
        <v>136</v>
      </c>
      <c r="D53" s="240"/>
      <c r="E53" s="233" t="s">
        <v>36</v>
      </c>
      <c r="F53" s="235" t="str">
        <f>IF(OR(F52="",D53=""),"", ROUND(PRODUCT(D53,F52)/100,2))</f>
        <v/>
      </c>
      <c r="G53" s="209" t="str">
        <f>IF(D53="", "Nurodykite taikomą PVM dydį", "")</f>
        <v>Nurodykite taikomą PVM dydį</v>
      </c>
    </row>
    <row r="54" spans="1:9" hidden="1" x14ac:dyDescent="0.25">
      <c r="E54" s="233" t="s">
        <v>7</v>
      </c>
      <c r="F54" s="235">
        <f>IF(ISBLANK(F53), "", ROUND(SUM(F52:F53),2))</f>
        <v>0</v>
      </c>
    </row>
    <row r="55" spans="1:9" hidden="1" x14ac:dyDescent="0.25"/>
    <row r="56" spans="1:9" hidden="1" x14ac:dyDescent="0.25"/>
    <row r="57" spans="1:9" hidden="1" x14ac:dyDescent="0.25"/>
    <row r="58" spans="1:9" hidden="1" x14ac:dyDescent="0.25">
      <c r="A58" s="210" t="s">
        <v>164</v>
      </c>
      <c r="B58" s="210" t="s">
        <v>165</v>
      </c>
    </row>
    <row r="59" spans="1:9" hidden="1" x14ac:dyDescent="0.25"/>
    <row r="60" spans="1:9" hidden="1" x14ac:dyDescent="0.25">
      <c r="A60" s="210" t="s">
        <v>124</v>
      </c>
    </row>
    <row r="61" spans="1:9" ht="41.4" hidden="1" x14ac:dyDescent="0.25">
      <c r="A61" s="233" t="s">
        <v>125</v>
      </c>
      <c r="B61" s="233" t="s">
        <v>0</v>
      </c>
      <c r="C61" s="234" t="s">
        <v>166</v>
      </c>
      <c r="D61" s="234" t="s">
        <v>127</v>
      </c>
      <c r="E61" s="233" t="s">
        <v>128</v>
      </c>
      <c r="F61" s="235" t="s">
        <v>129</v>
      </c>
      <c r="G61" s="235" t="s">
        <v>130</v>
      </c>
      <c r="H61" s="235" t="s">
        <v>131</v>
      </c>
      <c r="I61" s="233" t="s">
        <v>132</v>
      </c>
    </row>
    <row r="62" spans="1:9" hidden="1" x14ac:dyDescent="0.25">
      <c r="A62" s="233" t="s">
        <v>167</v>
      </c>
      <c r="B62" s="233" t="s">
        <v>59</v>
      </c>
      <c r="C62" s="236"/>
      <c r="D62" s="237"/>
      <c r="E62" s="202"/>
      <c r="F62" s="238"/>
      <c r="G62" s="238"/>
      <c r="H62" s="238"/>
      <c r="I62" s="202"/>
    </row>
    <row r="63" spans="1:9" hidden="1" x14ac:dyDescent="0.25">
      <c r="A63" s="202" t="s">
        <v>168</v>
      </c>
      <c r="B63" s="202" t="s">
        <v>59</v>
      </c>
      <c r="C63" s="236">
        <v>2</v>
      </c>
      <c r="D63" s="237" t="s">
        <v>169</v>
      </c>
      <c r="E63" s="204"/>
      <c r="F63" s="238" t="str">
        <f>IF(ISBLANK(E63),"", PRODUCT(C63,E63))</f>
        <v/>
      </c>
      <c r="G63" s="203"/>
      <c r="H63" s="203"/>
      <c r="I63" s="204"/>
    </row>
    <row r="64" spans="1:9" ht="27.6" hidden="1" x14ac:dyDescent="0.25">
      <c r="E64" s="233" t="s">
        <v>34</v>
      </c>
      <c r="F64" s="235" t="str">
        <f>IF(F63="","",ROUND(SUM(F63:F63),2))</f>
        <v/>
      </c>
      <c r="G64" s="209" t="str">
        <f>IF(F63="","Neužpildytos visos objektų kainos","")</f>
        <v>Neužpildytos visos objektų kainos</v>
      </c>
    </row>
    <row r="65" spans="1:9" ht="27.6" hidden="1" x14ac:dyDescent="0.25">
      <c r="C65" s="239" t="s">
        <v>136</v>
      </c>
      <c r="D65" s="240"/>
      <c r="E65" s="233" t="s">
        <v>36</v>
      </c>
      <c r="F65" s="235" t="str">
        <f>IF(OR(F64="",D65=""),"", ROUND(PRODUCT(D65,F64)/100,2))</f>
        <v/>
      </c>
      <c r="G65" s="209" t="str">
        <f>IF(D65="", "Nurodykite taikomą PVM dydį", "")</f>
        <v>Nurodykite taikomą PVM dydį</v>
      </c>
    </row>
    <row r="66" spans="1:9" hidden="1" x14ac:dyDescent="0.25">
      <c r="E66" s="233" t="s">
        <v>7</v>
      </c>
      <c r="F66" s="235">
        <f>IF(ISBLANK(F65), "", ROUND(SUM(F64:F65),2))</f>
        <v>0</v>
      </c>
    </row>
    <row r="67" spans="1:9" hidden="1" x14ac:dyDescent="0.25"/>
    <row r="68" spans="1:9" hidden="1" x14ac:dyDescent="0.25"/>
    <row r="69" spans="1:9" hidden="1" x14ac:dyDescent="0.25"/>
    <row r="70" spans="1:9" hidden="1" x14ac:dyDescent="0.25">
      <c r="A70" s="210" t="s">
        <v>170</v>
      </c>
      <c r="B70" s="210" t="s">
        <v>171</v>
      </c>
    </row>
    <row r="71" spans="1:9" hidden="1" x14ac:dyDescent="0.25"/>
    <row r="72" spans="1:9" hidden="1" x14ac:dyDescent="0.25">
      <c r="A72" s="210" t="s">
        <v>124</v>
      </c>
    </row>
    <row r="73" spans="1:9" ht="41.4" hidden="1" x14ac:dyDescent="0.25">
      <c r="A73" s="233" t="s">
        <v>125</v>
      </c>
      <c r="B73" s="233" t="s">
        <v>0</v>
      </c>
      <c r="C73" s="234" t="s">
        <v>126</v>
      </c>
      <c r="D73" s="234" t="s">
        <v>127</v>
      </c>
      <c r="E73" s="233" t="s">
        <v>128</v>
      </c>
      <c r="F73" s="235" t="s">
        <v>129</v>
      </c>
      <c r="G73" s="235" t="s">
        <v>130</v>
      </c>
      <c r="H73" s="235" t="s">
        <v>131</v>
      </c>
      <c r="I73" s="233" t="s">
        <v>132</v>
      </c>
    </row>
    <row r="74" spans="1:9" hidden="1" x14ac:dyDescent="0.25">
      <c r="A74" s="233" t="s">
        <v>172</v>
      </c>
      <c r="B74" s="233" t="s">
        <v>60</v>
      </c>
      <c r="C74" s="236"/>
      <c r="D74" s="237"/>
      <c r="E74" s="202"/>
      <c r="F74" s="238"/>
      <c r="G74" s="238"/>
      <c r="H74" s="238"/>
      <c r="I74" s="202"/>
    </row>
    <row r="75" spans="1:9" hidden="1" x14ac:dyDescent="0.25">
      <c r="A75" s="202" t="s">
        <v>173</v>
      </c>
      <c r="B75" s="202" t="s">
        <v>60</v>
      </c>
      <c r="C75" s="236">
        <v>50</v>
      </c>
      <c r="D75" s="237" t="s">
        <v>135</v>
      </c>
      <c r="E75" s="204"/>
      <c r="F75" s="238" t="str">
        <f>IF(ISBLANK(E75),"", PRODUCT(C75,E75))</f>
        <v/>
      </c>
      <c r="G75" s="203"/>
      <c r="H75" s="203"/>
      <c r="I75" s="204"/>
    </row>
    <row r="76" spans="1:9" ht="27.6" hidden="1" x14ac:dyDescent="0.25">
      <c r="E76" s="233" t="s">
        <v>34</v>
      </c>
      <c r="F76" s="235" t="str">
        <f>IF(F75="","",ROUND(SUM(F75:F75),2))</f>
        <v/>
      </c>
      <c r="G76" s="209" t="str">
        <f>IF(F75="","Neužpildytos visos objektų kainos","")</f>
        <v>Neužpildytos visos objektų kainos</v>
      </c>
    </row>
    <row r="77" spans="1:9" ht="27.6" hidden="1" x14ac:dyDescent="0.25">
      <c r="C77" s="239" t="s">
        <v>136</v>
      </c>
      <c r="D77" s="240"/>
      <c r="E77" s="233" t="s">
        <v>36</v>
      </c>
      <c r="F77" s="235" t="str">
        <f>IF(OR(F76="",D77=""),"", ROUND(PRODUCT(D77,F76)/100,2))</f>
        <v/>
      </c>
      <c r="G77" s="209" t="str">
        <f>IF(D77="", "Nurodykite taikomą PVM dydį", "")</f>
        <v>Nurodykite taikomą PVM dydį</v>
      </c>
    </row>
    <row r="78" spans="1:9" hidden="1" x14ac:dyDescent="0.25">
      <c r="E78" s="233" t="s">
        <v>7</v>
      </c>
      <c r="F78" s="235">
        <f>IF(ISBLANK(F77), "", ROUND(SUM(F76:F77),2))</f>
        <v>0</v>
      </c>
    </row>
    <row r="79" spans="1:9" hidden="1" x14ac:dyDescent="0.25"/>
    <row r="80" spans="1:9" hidden="1" x14ac:dyDescent="0.25"/>
    <row r="81" spans="1:9" hidden="1" x14ac:dyDescent="0.25"/>
    <row r="82" spans="1:9" hidden="1" x14ac:dyDescent="0.25">
      <c r="A82" s="210" t="s">
        <v>174</v>
      </c>
      <c r="B82" s="210" t="s">
        <v>175</v>
      </c>
    </row>
    <row r="83" spans="1:9" hidden="1" x14ac:dyDescent="0.25"/>
    <row r="84" spans="1:9" hidden="1" x14ac:dyDescent="0.25">
      <c r="A84" s="210" t="s">
        <v>124</v>
      </c>
    </row>
    <row r="85" spans="1:9" ht="41.4" hidden="1" x14ac:dyDescent="0.25">
      <c r="A85" s="233" t="s">
        <v>125</v>
      </c>
      <c r="B85" s="233" t="s">
        <v>0</v>
      </c>
      <c r="C85" s="234" t="s">
        <v>166</v>
      </c>
      <c r="D85" s="234" t="s">
        <v>127</v>
      </c>
      <c r="E85" s="233" t="s">
        <v>128</v>
      </c>
      <c r="F85" s="235" t="s">
        <v>129</v>
      </c>
      <c r="G85" s="235" t="s">
        <v>130</v>
      </c>
      <c r="H85" s="235" t="s">
        <v>131</v>
      </c>
      <c r="I85" s="233" t="s">
        <v>132</v>
      </c>
    </row>
    <row r="86" spans="1:9" hidden="1" x14ac:dyDescent="0.25">
      <c r="A86" s="233" t="s">
        <v>176</v>
      </c>
      <c r="B86" s="233" t="s">
        <v>61</v>
      </c>
      <c r="C86" s="236"/>
      <c r="D86" s="237"/>
      <c r="E86" s="202"/>
      <c r="F86" s="238"/>
      <c r="G86" s="238"/>
      <c r="H86" s="238"/>
      <c r="I86" s="202"/>
    </row>
    <row r="87" spans="1:9" hidden="1" x14ac:dyDescent="0.25">
      <c r="A87" s="202" t="s">
        <v>177</v>
      </c>
      <c r="B87" s="202" t="s">
        <v>61</v>
      </c>
      <c r="C87" s="236">
        <v>28</v>
      </c>
      <c r="D87" s="237" t="s">
        <v>135</v>
      </c>
      <c r="E87" s="204"/>
      <c r="F87" s="238" t="str">
        <f>IF(ISBLANK(E87),"", PRODUCT(C87,E87))</f>
        <v/>
      </c>
      <c r="G87" s="203"/>
      <c r="H87" s="203"/>
      <c r="I87" s="204"/>
    </row>
    <row r="88" spans="1:9" ht="27.6" hidden="1" x14ac:dyDescent="0.25">
      <c r="E88" s="233" t="s">
        <v>34</v>
      </c>
      <c r="F88" s="235" t="str">
        <f>IF(F87="","",ROUND(SUM(F87:F87),2))</f>
        <v/>
      </c>
      <c r="G88" s="209" t="str">
        <f>IF(F87="","Neužpildytos visos objektų kainos","")</f>
        <v>Neužpildytos visos objektų kainos</v>
      </c>
    </row>
    <row r="89" spans="1:9" ht="27.6" hidden="1" x14ac:dyDescent="0.25">
      <c r="C89" s="239" t="s">
        <v>136</v>
      </c>
      <c r="D89" s="240"/>
      <c r="E89" s="233" t="s">
        <v>36</v>
      </c>
      <c r="F89" s="235" t="str">
        <f>IF(OR(F88="",D89=""),"", ROUND(PRODUCT(D89,F88)/100,2))</f>
        <v/>
      </c>
      <c r="G89" s="209" t="str">
        <f>IF(D89="", "Nurodykite taikomą PVM dydį", "")</f>
        <v>Nurodykite taikomą PVM dydį</v>
      </c>
    </row>
    <row r="90" spans="1:9" hidden="1" x14ac:dyDescent="0.25">
      <c r="E90" s="233" t="s">
        <v>7</v>
      </c>
      <c r="F90" s="235">
        <f>IF(ISBLANK(F89), "", ROUND(SUM(F88:F89),2))</f>
        <v>0</v>
      </c>
    </row>
    <row r="91" spans="1:9" hidden="1" x14ac:dyDescent="0.25"/>
    <row r="92" spans="1:9" hidden="1" x14ac:dyDescent="0.25"/>
    <row r="93" spans="1:9" hidden="1" x14ac:dyDescent="0.25"/>
    <row r="94" spans="1:9" hidden="1" x14ac:dyDescent="0.25">
      <c r="A94" s="210" t="s">
        <v>178</v>
      </c>
      <c r="B94" s="210" t="s">
        <v>179</v>
      </c>
    </row>
    <row r="95" spans="1:9" hidden="1" x14ac:dyDescent="0.25"/>
    <row r="96" spans="1:9" hidden="1" x14ac:dyDescent="0.25">
      <c r="A96" s="210" t="s">
        <v>124</v>
      </c>
    </row>
    <row r="97" spans="1:9" ht="41.4" hidden="1" x14ac:dyDescent="0.25">
      <c r="A97" s="233" t="s">
        <v>125</v>
      </c>
      <c r="B97" s="233" t="s">
        <v>0</v>
      </c>
      <c r="C97" s="234" t="s">
        <v>126</v>
      </c>
      <c r="D97" s="234" t="s">
        <v>127</v>
      </c>
      <c r="E97" s="233" t="s">
        <v>128</v>
      </c>
      <c r="F97" s="235" t="s">
        <v>129</v>
      </c>
      <c r="G97" s="235" t="s">
        <v>130</v>
      </c>
      <c r="H97" s="235" t="s">
        <v>131</v>
      </c>
      <c r="I97" s="233" t="s">
        <v>132</v>
      </c>
    </row>
    <row r="98" spans="1:9" hidden="1" x14ac:dyDescent="0.25">
      <c r="A98" s="233" t="s">
        <v>180</v>
      </c>
      <c r="B98" s="233" t="s">
        <v>62</v>
      </c>
      <c r="C98" s="236"/>
      <c r="D98" s="237"/>
      <c r="E98" s="202"/>
      <c r="F98" s="238"/>
      <c r="G98" s="238"/>
      <c r="H98" s="238"/>
      <c r="I98" s="202"/>
    </row>
    <row r="99" spans="1:9" hidden="1" x14ac:dyDescent="0.25">
      <c r="A99" s="202" t="s">
        <v>181</v>
      </c>
      <c r="B99" s="202" t="s">
        <v>62</v>
      </c>
      <c r="C99" s="236">
        <v>13</v>
      </c>
      <c r="D99" s="237" t="s">
        <v>135</v>
      </c>
      <c r="E99" s="204"/>
      <c r="F99" s="238" t="str">
        <f>IF(ISBLANK(E99),"", PRODUCT(C99,E99))</f>
        <v/>
      </c>
      <c r="G99" s="203"/>
      <c r="H99" s="203"/>
      <c r="I99" s="204"/>
    </row>
    <row r="100" spans="1:9" ht="27.6" hidden="1" x14ac:dyDescent="0.25">
      <c r="E100" s="233" t="s">
        <v>34</v>
      </c>
      <c r="F100" s="235" t="str">
        <f>IF(F99="","",ROUND(SUM(F99:F99),2))</f>
        <v/>
      </c>
      <c r="G100" s="209" t="str">
        <f>IF(F99="","Neužpildytos visos objektų kainos","")</f>
        <v>Neužpildytos visos objektų kainos</v>
      </c>
    </row>
    <row r="101" spans="1:9" ht="27.6" hidden="1" x14ac:dyDescent="0.25">
      <c r="C101" s="239" t="s">
        <v>136</v>
      </c>
      <c r="D101" s="240"/>
      <c r="E101" s="233" t="s">
        <v>36</v>
      </c>
      <c r="F101" s="235" t="str">
        <f>IF(OR(F100="",D101=""),"", ROUND(PRODUCT(D101,F100)/100,2))</f>
        <v/>
      </c>
      <c r="G101" s="209" t="str">
        <f>IF(D101="", "Nurodykite taikomą PVM dydį", "")</f>
        <v>Nurodykite taikomą PVM dydį</v>
      </c>
    </row>
    <row r="102" spans="1:9" hidden="1" x14ac:dyDescent="0.25">
      <c r="E102" s="233" t="s">
        <v>7</v>
      </c>
      <c r="F102" s="235">
        <f>IF(ISBLANK(F101), "", ROUND(SUM(F100:F101),2))</f>
        <v>0</v>
      </c>
    </row>
    <row r="103" spans="1:9" hidden="1" x14ac:dyDescent="0.25"/>
    <row r="104" spans="1:9" hidden="1" x14ac:dyDescent="0.25"/>
    <row r="105" spans="1:9" hidden="1" x14ac:dyDescent="0.25"/>
    <row r="106" spans="1:9" hidden="1" x14ac:dyDescent="0.25">
      <c r="A106" s="210" t="s">
        <v>182</v>
      </c>
      <c r="B106" s="210" t="s">
        <v>183</v>
      </c>
    </row>
    <row r="107" spans="1:9" hidden="1" x14ac:dyDescent="0.25"/>
    <row r="108" spans="1:9" hidden="1" x14ac:dyDescent="0.25">
      <c r="A108" s="210" t="s">
        <v>124</v>
      </c>
    </row>
    <row r="109" spans="1:9" ht="41.4" hidden="1" x14ac:dyDescent="0.25">
      <c r="A109" s="233" t="s">
        <v>125</v>
      </c>
      <c r="B109" s="233" t="s">
        <v>0</v>
      </c>
      <c r="C109" s="234" t="s">
        <v>126</v>
      </c>
      <c r="D109" s="234" t="s">
        <v>127</v>
      </c>
      <c r="E109" s="233" t="s">
        <v>128</v>
      </c>
      <c r="F109" s="235" t="s">
        <v>129</v>
      </c>
      <c r="G109" s="235" t="s">
        <v>130</v>
      </c>
      <c r="H109" s="235" t="s">
        <v>131</v>
      </c>
      <c r="I109" s="233" t="s">
        <v>132</v>
      </c>
    </row>
    <row r="110" spans="1:9" hidden="1" x14ac:dyDescent="0.25">
      <c r="A110" s="233" t="s">
        <v>184</v>
      </c>
      <c r="B110" s="233" t="s">
        <v>63</v>
      </c>
      <c r="C110" s="236"/>
      <c r="D110" s="237"/>
      <c r="E110" s="202"/>
      <c r="F110" s="238"/>
      <c r="G110" s="238"/>
      <c r="H110" s="238"/>
      <c r="I110" s="202"/>
    </row>
    <row r="111" spans="1:9" hidden="1" x14ac:dyDescent="0.25">
      <c r="A111" s="202" t="s">
        <v>185</v>
      </c>
      <c r="B111" s="202" t="s">
        <v>64</v>
      </c>
      <c r="C111" s="236">
        <v>7</v>
      </c>
      <c r="D111" s="237" t="s">
        <v>135</v>
      </c>
      <c r="E111" s="204"/>
      <c r="F111" s="238" t="str">
        <f>IF(ISBLANK(E111),"", PRODUCT(C111,E111))</f>
        <v/>
      </c>
      <c r="G111" s="203"/>
      <c r="H111" s="203"/>
      <c r="I111" s="204"/>
    </row>
    <row r="112" spans="1:9" hidden="1" x14ac:dyDescent="0.25">
      <c r="A112" s="202" t="s">
        <v>186</v>
      </c>
      <c r="B112" s="202" t="s">
        <v>65</v>
      </c>
      <c r="C112" s="236">
        <v>6</v>
      </c>
      <c r="D112" s="237" t="s">
        <v>161</v>
      </c>
      <c r="E112" s="204"/>
      <c r="F112" s="238" t="str">
        <f>IF(ISBLANK(E112),"", PRODUCT(C112,E112))</f>
        <v/>
      </c>
      <c r="G112" s="203"/>
      <c r="H112" s="203"/>
      <c r="I112" s="204"/>
    </row>
    <row r="113" spans="1:9" ht="27.6" hidden="1" x14ac:dyDescent="0.25">
      <c r="E113" s="233" t="s">
        <v>34</v>
      </c>
      <c r="F113" s="235" t="str">
        <f>IF((SUMPRODUCT(--(F111:F112=""))&gt;0), "", ROUND(SUM(F111:F112),2))</f>
        <v/>
      </c>
      <c r="G113" s="209" t="str">
        <f>IF((SUMPRODUCT(--(F111:F112=""))&gt;0), "Neužpildytos visų objektų kainos", "")</f>
        <v>Neužpildytos visų objektų kainos</v>
      </c>
    </row>
    <row r="114" spans="1:9" ht="27.6" hidden="1" x14ac:dyDescent="0.25">
      <c r="C114" s="239" t="s">
        <v>136</v>
      </c>
      <c r="D114" s="240"/>
      <c r="E114" s="233" t="s">
        <v>36</v>
      </c>
      <c r="F114" s="235" t="str">
        <f>IF(OR(F113="",D114=""),"", ROUND(PRODUCT(D114,F113)/100,2))</f>
        <v/>
      </c>
      <c r="G114" s="209" t="str">
        <f>IF(D114="", "Nurodykite taikomą PVM dydį", "")</f>
        <v>Nurodykite taikomą PVM dydį</v>
      </c>
    </row>
    <row r="115" spans="1:9" hidden="1" x14ac:dyDescent="0.25">
      <c r="E115" s="233" t="s">
        <v>7</v>
      </c>
      <c r="F115" s="235">
        <f>IF(ISBLANK(F114), "", ROUND(SUM(F113:F114),2))</f>
        <v>0</v>
      </c>
    </row>
    <row r="116" spans="1:9" hidden="1" x14ac:dyDescent="0.25"/>
    <row r="117" spans="1:9" hidden="1" x14ac:dyDescent="0.25"/>
    <row r="118" spans="1:9" hidden="1" x14ac:dyDescent="0.25"/>
    <row r="119" spans="1:9" hidden="1" x14ac:dyDescent="0.25">
      <c r="A119" s="210" t="s">
        <v>187</v>
      </c>
      <c r="B119" s="210" t="s">
        <v>188</v>
      </c>
    </row>
    <row r="120" spans="1:9" hidden="1" x14ac:dyDescent="0.25"/>
    <row r="121" spans="1:9" hidden="1" x14ac:dyDescent="0.25">
      <c r="A121" s="210" t="s">
        <v>124</v>
      </c>
    </row>
    <row r="122" spans="1:9" ht="41.4" hidden="1" x14ac:dyDescent="0.25">
      <c r="A122" s="233" t="s">
        <v>125</v>
      </c>
      <c r="B122" s="233" t="s">
        <v>0</v>
      </c>
      <c r="C122" s="234" t="s">
        <v>126</v>
      </c>
      <c r="D122" s="234" t="s">
        <v>127</v>
      </c>
      <c r="E122" s="233" t="s">
        <v>128</v>
      </c>
      <c r="F122" s="235" t="s">
        <v>129</v>
      </c>
      <c r="G122" s="235" t="s">
        <v>130</v>
      </c>
      <c r="H122" s="235" t="s">
        <v>131</v>
      </c>
      <c r="I122" s="233" t="s">
        <v>132</v>
      </c>
    </row>
    <row r="123" spans="1:9" hidden="1" x14ac:dyDescent="0.25">
      <c r="A123" s="233" t="s">
        <v>189</v>
      </c>
      <c r="B123" s="233" t="s">
        <v>66</v>
      </c>
      <c r="C123" s="236"/>
      <c r="D123" s="237"/>
      <c r="E123" s="202"/>
      <c r="F123" s="238"/>
      <c r="G123" s="238"/>
      <c r="H123" s="238"/>
      <c r="I123" s="202"/>
    </row>
    <row r="124" spans="1:9" hidden="1" x14ac:dyDescent="0.25">
      <c r="A124" s="202" t="s">
        <v>190</v>
      </c>
      <c r="B124" s="202" t="s">
        <v>66</v>
      </c>
      <c r="C124" s="236">
        <v>4</v>
      </c>
      <c r="D124" s="237" t="s">
        <v>135</v>
      </c>
      <c r="E124" s="204"/>
      <c r="F124" s="238" t="str">
        <f>IF(ISBLANK(E124),"", PRODUCT(C124,E124))</f>
        <v/>
      </c>
      <c r="G124" s="203"/>
      <c r="H124" s="203"/>
      <c r="I124" s="204"/>
    </row>
    <row r="125" spans="1:9" ht="27.6" hidden="1" x14ac:dyDescent="0.25">
      <c r="E125" s="233" t="s">
        <v>34</v>
      </c>
      <c r="F125" s="235" t="str">
        <f>IF(F124="","",ROUND(SUM(F124:F124),2))</f>
        <v/>
      </c>
      <c r="G125" s="209" t="str">
        <f>IF(F124="","Neužpildytos visos objektų kainos","")</f>
        <v>Neužpildytos visos objektų kainos</v>
      </c>
    </row>
    <row r="126" spans="1:9" ht="27.6" hidden="1" x14ac:dyDescent="0.25">
      <c r="C126" s="239" t="s">
        <v>136</v>
      </c>
      <c r="D126" s="240"/>
      <c r="E126" s="233" t="s">
        <v>36</v>
      </c>
      <c r="F126" s="235" t="str">
        <f>IF(OR(F125="",D126=""),"", ROUND(PRODUCT(D126,F125)/100,2))</f>
        <v/>
      </c>
      <c r="G126" s="209" t="str">
        <f>IF(D126="", "Nurodykite taikomą PVM dydį", "")</f>
        <v>Nurodykite taikomą PVM dydį</v>
      </c>
    </row>
    <row r="127" spans="1:9" hidden="1" x14ac:dyDescent="0.25">
      <c r="E127" s="233" t="s">
        <v>7</v>
      </c>
      <c r="F127" s="235">
        <f>IF(ISBLANK(F126), "", ROUND(SUM(F125:F126),2))</f>
        <v>0</v>
      </c>
    </row>
    <row r="128" spans="1:9" hidden="1" x14ac:dyDescent="0.25"/>
    <row r="129" spans="1:9" hidden="1" x14ac:dyDescent="0.25"/>
    <row r="130" spans="1:9" hidden="1" x14ac:dyDescent="0.25"/>
    <row r="131" spans="1:9" hidden="1" x14ac:dyDescent="0.25">
      <c r="A131" s="210" t="s">
        <v>191</v>
      </c>
      <c r="B131" s="210" t="s">
        <v>192</v>
      </c>
    </row>
    <row r="132" spans="1:9" hidden="1" x14ac:dyDescent="0.25"/>
    <row r="133" spans="1:9" hidden="1" x14ac:dyDescent="0.25">
      <c r="A133" s="210" t="s">
        <v>124</v>
      </c>
    </row>
    <row r="134" spans="1:9" ht="41.4" hidden="1" x14ac:dyDescent="0.25">
      <c r="A134" s="233" t="s">
        <v>125</v>
      </c>
      <c r="B134" s="233" t="s">
        <v>0</v>
      </c>
      <c r="C134" s="234" t="s">
        <v>126</v>
      </c>
      <c r="D134" s="234" t="s">
        <v>127</v>
      </c>
      <c r="E134" s="233" t="s">
        <v>128</v>
      </c>
      <c r="F134" s="235" t="s">
        <v>129</v>
      </c>
      <c r="G134" s="235" t="s">
        <v>130</v>
      </c>
      <c r="H134" s="235" t="s">
        <v>131</v>
      </c>
      <c r="I134" s="233" t="s">
        <v>132</v>
      </c>
    </row>
    <row r="135" spans="1:9" hidden="1" x14ac:dyDescent="0.25">
      <c r="A135" s="233" t="s">
        <v>193</v>
      </c>
      <c r="B135" s="233" t="s">
        <v>67</v>
      </c>
      <c r="C135" s="236"/>
      <c r="D135" s="237"/>
      <c r="E135" s="202"/>
      <c r="F135" s="238"/>
      <c r="G135" s="238"/>
      <c r="H135" s="238"/>
      <c r="I135" s="202"/>
    </row>
    <row r="136" spans="1:9" hidden="1" x14ac:dyDescent="0.25">
      <c r="A136" s="202" t="s">
        <v>194</v>
      </c>
      <c r="B136" s="202" t="s">
        <v>67</v>
      </c>
      <c r="C136" s="236">
        <v>5</v>
      </c>
      <c r="D136" s="237" t="s">
        <v>135</v>
      </c>
      <c r="E136" s="204"/>
      <c r="F136" s="238" t="str">
        <f>IF(ISBLANK(E136),"", PRODUCT(C136,E136))</f>
        <v/>
      </c>
      <c r="G136" s="203"/>
      <c r="H136" s="203"/>
      <c r="I136" s="204"/>
    </row>
    <row r="137" spans="1:9" ht="27.6" hidden="1" x14ac:dyDescent="0.25">
      <c r="E137" s="233" t="s">
        <v>34</v>
      </c>
      <c r="F137" s="235" t="str">
        <f>IF(F136="","",ROUND(SUM(F136:F136),2))</f>
        <v/>
      </c>
      <c r="G137" s="209" t="str">
        <f>IF(F136="","Neužpildytos visos objektų kainos","")</f>
        <v>Neužpildytos visos objektų kainos</v>
      </c>
    </row>
    <row r="138" spans="1:9" ht="27.6" hidden="1" x14ac:dyDescent="0.25">
      <c r="C138" s="239" t="s">
        <v>136</v>
      </c>
      <c r="D138" s="240"/>
      <c r="E138" s="233" t="s">
        <v>36</v>
      </c>
      <c r="F138" s="235" t="str">
        <f>IF(OR(F137="",D138=""),"", ROUND(PRODUCT(D138,F137)/100,2))</f>
        <v/>
      </c>
      <c r="G138" s="209" t="str">
        <f>IF(D138="", "Nurodykite taikomą PVM dydį", "")</f>
        <v>Nurodykite taikomą PVM dydį</v>
      </c>
    </row>
    <row r="139" spans="1:9" hidden="1" x14ac:dyDescent="0.25">
      <c r="E139" s="233" t="s">
        <v>7</v>
      </c>
      <c r="F139" s="235">
        <f>IF(ISBLANK(F138), "", ROUND(SUM(F137:F138),2))</f>
        <v>0</v>
      </c>
    </row>
    <row r="140" spans="1:9" hidden="1" x14ac:dyDescent="0.25"/>
    <row r="141" spans="1:9" hidden="1" x14ac:dyDescent="0.25"/>
    <row r="142" spans="1:9" hidden="1" x14ac:dyDescent="0.25"/>
    <row r="143" spans="1:9" hidden="1" x14ac:dyDescent="0.25">
      <c r="A143" s="210" t="s">
        <v>195</v>
      </c>
      <c r="B143" s="210" t="s">
        <v>196</v>
      </c>
    </row>
    <row r="144" spans="1:9" hidden="1" x14ac:dyDescent="0.25"/>
    <row r="145" spans="1:9" hidden="1" x14ac:dyDescent="0.25">
      <c r="A145" s="210" t="s">
        <v>124</v>
      </c>
    </row>
    <row r="146" spans="1:9" ht="41.4" hidden="1" x14ac:dyDescent="0.25">
      <c r="A146" s="233" t="s">
        <v>125</v>
      </c>
      <c r="B146" s="233" t="s">
        <v>0</v>
      </c>
      <c r="C146" s="234" t="s">
        <v>126</v>
      </c>
      <c r="D146" s="234" t="s">
        <v>127</v>
      </c>
      <c r="E146" s="233" t="s">
        <v>128</v>
      </c>
      <c r="F146" s="235" t="s">
        <v>129</v>
      </c>
      <c r="G146" s="235" t="s">
        <v>130</v>
      </c>
      <c r="H146" s="235" t="s">
        <v>131</v>
      </c>
      <c r="I146" s="233" t="s">
        <v>132</v>
      </c>
    </row>
    <row r="147" spans="1:9" hidden="1" x14ac:dyDescent="0.25">
      <c r="A147" s="233" t="s">
        <v>197</v>
      </c>
      <c r="B147" s="233" t="s">
        <v>68</v>
      </c>
      <c r="C147" s="236"/>
      <c r="D147" s="237"/>
      <c r="E147" s="202"/>
      <c r="F147" s="238"/>
      <c r="G147" s="238"/>
      <c r="H147" s="238"/>
      <c r="I147" s="202"/>
    </row>
    <row r="148" spans="1:9" hidden="1" x14ac:dyDescent="0.25">
      <c r="A148" s="202" t="s">
        <v>198</v>
      </c>
      <c r="B148" s="202" t="s">
        <v>68</v>
      </c>
      <c r="C148" s="236">
        <v>5</v>
      </c>
      <c r="D148" s="237" t="s">
        <v>135</v>
      </c>
      <c r="E148" s="204"/>
      <c r="F148" s="238" t="str">
        <f>IF(ISBLANK(E148),"", PRODUCT(C148,E148))</f>
        <v/>
      </c>
      <c r="G148" s="203"/>
      <c r="H148" s="203"/>
      <c r="I148" s="204"/>
    </row>
    <row r="149" spans="1:9" ht="27.6" hidden="1" x14ac:dyDescent="0.25">
      <c r="E149" s="233" t="s">
        <v>34</v>
      </c>
      <c r="F149" s="235" t="str">
        <f>IF(F148="","",ROUND(SUM(F148:F148),2))</f>
        <v/>
      </c>
      <c r="G149" s="209" t="str">
        <f>IF(F148="","Neužpildytos visos objektų kainos","")</f>
        <v>Neužpildytos visos objektų kainos</v>
      </c>
    </row>
    <row r="150" spans="1:9" ht="27.6" hidden="1" x14ac:dyDescent="0.25">
      <c r="C150" s="239" t="s">
        <v>136</v>
      </c>
      <c r="D150" s="240"/>
      <c r="E150" s="233" t="s">
        <v>36</v>
      </c>
      <c r="F150" s="235" t="str">
        <f>IF(OR(F149="",D150=""),"", ROUND(PRODUCT(D150,F149)/100,2))</f>
        <v/>
      </c>
      <c r="G150" s="209" t="str">
        <f>IF(D150="", "Nurodykite taikomą PVM dydį", "")</f>
        <v>Nurodykite taikomą PVM dydį</v>
      </c>
    </row>
    <row r="151" spans="1:9" hidden="1" x14ac:dyDescent="0.25">
      <c r="E151" s="233" t="s">
        <v>7</v>
      </c>
      <c r="F151" s="235">
        <f>IF(ISBLANK(F150), "", ROUND(SUM(F149:F150),2))</f>
        <v>0</v>
      </c>
    </row>
    <row r="152" spans="1:9" hidden="1" x14ac:dyDescent="0.25"/>
    <row r="153" spans="1:9" hidden="1" x14ac:dyDescent="0.25"/>
    <row r="154" spans="1:9" hidden="1" x14ac:dyDescent="0.25"/>
    <row r="155" spans="1:9" hidden="1" x14ac:dyDescent="0.25">
      <c r="A155" s="210" t="s">
        <v>199</v>
      </c>
      <c r="B155" s="210" t="s">
        <v>200</v>
      </c>
    </row>
    <row r="156" spans="1:9" hidden="1" x14ac:dyDescent="0.25"/>
    <row r="157" spans="1:9" hidden="1" x14ac:dyDescent="0.25">
      <c r="A157" s="210" t="s">
        <v>124</v>
      </c>
    </row>
    <row r="158" spans="1:9" ht="41.4" hidden="1" x14ac:dyDescent="0.25">
      <c r="A158" s="233" t="s">
        <v>125</v>
      </c>
      <c r="B158" s="233" t="s">
        <v>0</v>
      </c>
      <c r="C158" s="234" t="s">
        <v>126</v>
      </c>
      <c r="D158" s="234" t="s">
        <v>127</v>
      </c>
      <c r="E158" s="233" t="s">
        <v>128</v>
      </c>
      <c r="F158" s="235" t="s">
        <v>129</v>
      </c>
      <c r="G158" s="235" t="s">
        <v>130</v>
      </c>
      <c r="H158" s="235" t="s">
        <v>131</v>
      </c>
      <c r="I158" s="233" t="s">
        <v>132</v>
      </c>
    </row>
    <row r="159" spans="1:9" hidden="1" x14ac:dyDescent="0.25">
      <c r="A159" s="233" t="s">
        <v>201</v>
      </c>
      <c r="B159" s="233" t="s">
        <v>69</v>
      </c>
      <c r="C159" s="236"/>
      <c r="D159" s="237"/>
      <c r="E159" s="202"/>
      <c r="F159" s="238"/>
      <c r="G159" s="238"/>
      <c r="H159" s="238"/>
      <c r="I159" s="202"/>
    </row>
    <row r="160" spans="1:9" hidden="1" x14ac:dyDescent="0.25">
      <c r="A160" s="202" t="s">
        <v>202</v>
      </c>
      <c r="B160" s="202" t="s">
        <v>69</v>
      </c>
      <c r="C160" s="236">
        <v>4</v>
      </c>
      <c r="D160" s="237" t="s">
        <v>135</v>
      </c>
      <c r="E160" s="204"/>
      <c r="F160" s="238" t="str">
        <f>IF(ISBLANK(E160),"", PRODUCT(C160,E160))</f>
        <v/>
      </c>
      <c r="G160" s="203"/>
      <c r="H160" s="203"/>
      <c r="I160" s="204"/>
    </row>
    <row r="161" spans="1:9" ht="27.6" hidden="1" x14ac:dyDescent="0.25">
      <c r="E161" s="233" t="s">
        <v>34</v>
      </c>
      <c r="F161" s="235" t="str">
        <f>IF(F160="","",ROUND(SUM(F160:F160),2))</f>
        <v/>
      </c>
      <c r="G161" s="209" t="str">
        <f>IF(F160="","Neužpildytos visos objektų kainos","")</f>
        <v>Neužpildytos visos objektų kainos</v>
      </c>
    </row>
    <row r="162" spans="1:9" ht="27.6" hidden="1" x14ac:dyDescent="0.25">
      <c r="C162" s="239" t="s">
        <v>136</v>
      </c>
      <c r="D162" s="240"/>
      <c r="E162" s="233" t="s">
        <v>36</v>
      </c>
      <c r="F162" s="235" t="str">
        <f>IF(OR(F161="",D162=""),"", ROUND(PRODUCT(D162,F161)/100,2))</f>
        <v/>
      </c>
      <c r="G162" s="209" t="str">
        <f>IF(D162="", "Nurodykite taikomą PVM dydį", "")</f>
        <v>Nurodykite taikomą PVM dydį</v>
      </c>
    </row>
    <row r="163" spans="1:9" hidden="1" x14ac:dyDescent="0.25">
      <c r="E163" s="233" t="s">
        <v>7</v>
      </c>
      <c r="F163" s="235">
        <f>IF(ISBLANK(F162), "", ROUND(SUM(F161:F162),2))</f>
        <v>0</v>
      </c>
    </row>
    <row r="164" spans="1:9" hidden="1" x14ac:dyDescent="0.25"/>
    <row r="165" spans="1:9" hidden="1" x14ac:dyDescent="0.25"/>
    <row r="166" spans="1:9" hidden="1" x14ac:dyDescent="0.25"/>
    <row r="167" spans="1:9" hidden="1" x14ac:dyDescent="0.25">
      <c r="A167" s="210" t="s">
        <v>203</v>
      </c>
      <c r="B167" s="210" t="s">
        <v>204</v>
      </c>
    </row>
    <row r="168" spans="1:9" hidden="1" x14ac:dyDescent="0.25"/>
    <row r="169" spans="1:9" hidden="1" x14ac:dyDescent="0.25">
      <c r="A169" s="210" t="s">
        <v>124</v>
      </c>
    </row>
    <row r="170" spans="1:9" ht="41.4" hidden="1" x14ac:dyDescent="0.25">
      <c r="A170" s="233" t="s">
        <v>125</v>
      </c>
      <c r="B170" s="233" t="s">
        <v>0</v>
      </c>
      <c r="C170" s="234" t="s">
        <v>126</v>
      </c>
      <c r="D170" s="234" t="s">
        <v>127</v>
      </c>
      <c r="E170" s="233" t="s">
        <v>128</v>
      </c>
      <c r="F170" s="235" t="s">
        <v>129</v>
      </c>
      <c r="G170" s="235" t="s">
        <v>130</v>
      </c>
      <c r="H170" s="235" t="s">
        <v>131</v>
      </c>
      <c r="I170" s="233" t="s">
        <v>132</v>
      </c>
    </row>
    <row r="171" spans="1:9" hidden="1" x14ac:dyDescent="0.25">
      <c r="A171" s="233" t="s">
        <v>205</v>
      </c>
      <c r="B171" s="233" t="s">
        <v>206</v>
      </c>
      <c r="C171" s="236"/>
      <c r="D171" s="237"/>
      <c r="E171" s="202"/>
      <c r="F171" s="238"/>
      <c r="G171" s="238"/>
      <c r="H171" s="238"/>
      <c r="I171" s="202"/>
    </row>
    <row r="172" spans="1:9" hidden="1" x14ac:dyDescent="0.25">
      <c r="A172" s="202" t="s">
        <v>207</v>
      </c>
      <c r="B172" s="202" t="s">
        <v>70</v>
      </c>
      <c r="C172" s="236">
        <v>3</v>
      </c>
      <c r="D172" s="237" t="s">
        <v>135</v>
      </c>
      <c r="E172" s="204"/>
      <c r="F172" s="238" t="str">
        <f>IF(ISBLANK(E172),"", PRODUCT(C172,E172))</f>
        <v/>
      </c>
      <c r="G172" s="203"/>
      <c r="H172" s="203"/>
      <c r="I172" s="204"/>
    </row>
    <row r="173" spans="1:9" ht="27.6" hidden="1" x14ac:dyDescent="0.25">
      <c r="E173" s="233" t="s">
        <v>34</v>
      </c>
      <c r="F173" s="235" t="str">
        <f>IF(F172="","",ROUND(SUM(F172:F172),2))</f>
        <v/>
      </c>
      <c r="G173" s="209" t="str">
        <f>IF(F172="","Neužpildytos visos objektų kainos","")</f>
        <v>Neužpildytos visos objektų kainos</v>
      </c>
    </row>
    <row r="174" spans="1:9" ht="27.6" hidden="1" x14ac:dyDescent="0.25">
      <c r="C174" s="239" t="s">
        <v>136</v>
      </c>
      <c r="D174" s="240"/>
      <c r="E174" s="233" t="s">
        <v>36</v>
      </c>
      <c r="F174" s="235" t="str">
        <f>IF(OR(F173="",D174=""),"", ROUND(PRODUCT(D174,F173)/100,2))</f>
        <v/>
      </c>
      <c r="G174" s="209" t="str">
        <f>IF(D174="", "Nurodykite taikomą PVM dydį", "")</f>
        <v>Nurodykite taikomą PVM dydį</v>
      </c>
    </row>
    <row r="175" spans="1:9" hidden="1" x14ac:dyDescent="0.25">
      <c r="E175" s="233" t="s">
        <v>7</v>
      </c>
      <c r="F175" s="235">
        <f>IF(ISBLANK(F174), "", ROUND(SUM(F173:F174),2))</f>
        <v>0</v>
      </c>
    </row>
    <row r="176" spans="1:9" hidden="1" x14ac:dyDescent="0.25"/>
    <row r="177" spans="1:9" hidden="1" x14ac:dyDescent="0.25"/>
    <row r="178" spans="1:9" hidden="1" x14ac:dyDescent="0.25"/>
    <row r="179" spans="1:9" hidden="1" x14ac:dyDescent="0.25">
      <c r="A179" s="210" t="s">
        <v>208</v>
      </c>
      <c r="B179" s="210" t="s">
        <v>209</v>
      </c>
    </row>
    <row r="180" spans="1:9" hidden="1" x14ac:dyDescent="0.25"/>
    <row r="181" spans="1:9" hidden="1" x14ac:dyDescent="0.25">
      <c r="A181" s="210" t="s">
        <v>124</v>
      </c>
    </row>
    <row r="182" spans="1:9" ht="41.4" hidden="1" x14ac:dyDescent="0.25">
      <c r="A182" s="233" t="s">
        <v>125</v>
      </c>
      <c r="B182" s="233" t="s">
        <v>0</v>
      </c>
      <c r="C182" s="234" t="s">
        <v>126</v>
      </c>
      <c r="D182" s="234" t="s">
        <v>127</v>
      </c>
      <c r="E182" s="233" t="s">
        <v>128</v>
      </c>
      <c r="F182" s="235" t="s">
        <v>129</v>
      </c>
      <c r="G182" s="235" t="s">
        <v>130</v>
      </c>
      <c r="H182" s="235" t="s">
        <v>131</v>
      </c>
      <c r="I182" s="233" t="s">
        <v>132</v>
      </c>
    </row>
    <row r="183" spans="1:9" hidden="1" x14ac:dyDescent="0.25">
      <c r="A183" s="233" t="s">
        <v>210</v>
      </c>
      <c r="B183" s="233" t="s">
        <v>71</v>
      </c>
      <c r="C183" s="236"/>
      <c r="D183" s="237"/>
      <c r="E183" s="202"/>
      <c r="F183" s="238"/>
      <c r="G183" s="238"/>
      <c r="H183" s="238"/>
      <c r="I183" s="202"/>
    </row>
    <row r="184" spans="1:9" hidden="1" x14ac:dyDescent="0.25">
      <c r="A184" s="202" t="s">
        <v>211</v>
      </c>
      <c r="B184" s="202" t="s">
        <v>71</v>
      </c>
      <c r="C184" s="236">
        <v>40</v>
      </c>
      <c r="D184" s="237" t="s">
        <v>135</v>
      </c>
      <c r="E184" s="204"/>
      <c r="F184" s="238" t="str">
        <f>IF(ISBLANK(E184),"", PRODUCT(C184,E184))</f>
        <v/>
      </c>
      <c r="G184" s="203"/>
      <c r="H184" s="203"/>
      <c r="I184" s="204"/>
    </row>
    <row r="185" spans="1:9" ht="27.6" hidden="1" x14ac:dyDescent="0.25">
      <c r="E185" s="233" t="s">
        <v>34</v>
      </c>
      <c r="F185" s="235" t="str">
        <f>IF(F184="","",ROUND(SUM(F184:F184),2))</f>
        <v/>
      </c>
      <c r="G185" s="209" t="str">
        <f>IF(F184="","Neužpildytos visos objektų kainos","")</f>
        <v>Neužpildytos visos objektų kainos</v>
      </c>
    </row>
    <row r="186" spans="1:9" ht="27.6" hidden="1" x14ac:dyDescent="0.25">
      <c r="C186" s="239" t="s">
        <v>136</v>
      </c>
      <c r="D186" s="240"/>
      <c r="E186" s="233" t="s">
        <v>36</v>
      </c>
      <c r="F186" s="235" t="str">
        <f>IF(OR(F185="",D186=""),"", ROUND(PRODUCT(D186,F185)/100,2))</f>
        <v/>
      </c>
      <c r="G186" s="209" t="str">
        <f>IF(D186="", "Nurodykite taikomą PVM dydį", "")</f>
        <v>Nurodykite taikomą PVM dydį</v>
      </c>
    </row>
    <row r="187" spans="1:9" hidden="1" x14ac:dyDescent="0.25">
      <c r="E187" s="233" t="s">
        <v>7</v>
      </c>
      <c r="F187" s="235">
        <f>IF(ISBLANK(F186), "", ROUND(SUM(F185:F186),2))</f>
        <v>0</v>
      </c>
    </row>
    <row r="188" spans="1:9" hidden="1" x14ac:dyDescent="0.25"/>
    <row r="189" spans="1:9" hidden="1" x14ac:dyDescent="0.25"/>
    <row r="190" spans="1:9" hidden="1" x14ac:dyDescent="0.25"/>
    <row r="191" spans="1:9" hidden="1" x14ac:dyDescent="0.25">
      <c r="A191" s="210" t="s">
        <v>212</v>
      </c>
      <c r="B191" s="210" t="s">
        <v>213</v>
      </c>
    </row>
    <row r="192" spans="1:9" hidden="1" x14ac:dyDescent="0.25"/>
    <row r="193" spans="1:9" hidden="1" x14ac:dyDescent="0.25">
      <c r="A193" s="210" t="s">
        <v>124</v>
      </c>
    </row>
    <row r="194" spans="1:9" ht="41.4" hidden="1" x14ac:dyDescent="0.25">
      <c r="A194" s="233" t="s">
        <v>125</v>
      </c>
      <c r="B194" s="233" t="s">
        <v>0</v>
      </c>
      <c r="C194" s="234" t="s">
        <v>126</v>
      </c>
      <c r="D194" s="234" t="s">
        <v>127</v>
      </c>
      <c r="E194" s="233" t="s">
        <v>128</v>
      </c>
      <c r="F194" s="235" t="s">
        <v>129</v>
      </c>
      <c r="G194" s="235" t="s">
        <v>130</v>
      </c>
      <c r="H194" s="235" t="s">
        <v>131</v>
      </c>
      <c r="I194" s="233" t="s">
        <v>132</v>
      </c>
    </row>
    <row r="195" spans="1:9" hidden="1" x14ac:dyDescent="0.25">
      <c r="A195" s="233" t="s">
        <v>214</v>
      </c>
      <c r="B195" s="233" t="s">
        <v>215</v>
      </c>
      <c r="C195" s="236"/>
      <c r="D195" s="237"/>
      <c r="E195" s="202"/>
      <c r="F195" s="238"/>
      <c r="G195" s="238"/>
      <c r="H195" s="238"/>
      <c r="I195" s="202"/>
    </row>
    <row r="196" spans="1:9" hidden="1" x14ac:dyDescent="0.25">
      <c r="A196" s="202" t="s">
        <v>216</v>
      </c>
      <c r="B196" s="202" t="s">
        <v>215</v>
      </c>
      <c r="C196" s="236">
        <v>3</v>
      </c>
      <c r="D196" s="237" t="s">
        <v>135</v>
      </c>
      <c r="E196" s="204"/>
      <c r="F196" s="238" t="str">
        <f>IF(ISBLANK(E196),"", PRODUCT(C196,E196))</f>
        <v/>
      </c>
      <c r="G196" s="203"/>
      <c r="H196" s="203"/>
      <c r="I196" s="204"/>
    </row>
    <row r="197" spans="1:9" ht="27.6" hidden="1" x14ac:dyDescent="0.25">
      <c r="E197" s="233" t="s">
        <v>34</v>
      </c>
      <c r="F197" s="235" t="str">
        <f>IF(F196="","",ROUND(SUM(F196:F196),2))</f>
        <v/>
      </c>
      <c r="G197" s="209" t="str">
        <f>IF(F196="","Neužpildytos visos objektų kainos","")</f>
        <v>Neužpildytos visos objektų kainos</v>
      </c>
    </row>
    <row r="198" spans="1:9" ht="27.6" hidden="1" x14ac:dyDescent="0.25">
      <c r="C198" s="239" t="s">
        <v>136</v>
      </c>
      <c r="D198" s="240"/>
      <c r="E198" s="233" t="s">
        <v>36</v>
      </c>
      <c r="F198" s="235" t="str">
        <f>IF(OR(F197="",D198=""),"", ROUND(PRODUCT(D198,F197)/100,2))</f>
        <v/>
      </c>
      <c r="G198" s="209" t="str">
        <f>IF(D198="", "Nurodykite taikomą PVM dydį", "")</f>
        <v>Nurodykite taikomą PVM dydį</v>
      </c>
    </row>
    <row r="199" spans="1:9" hidden="1" x14ac:dyDescent="0.25">
      <c r="E199" s="233" t="s">
        <v>7</v>
      </c>
      <c r="F199" s="235">
        <f>IF(ISBLANK(F198), "", ROUND(SUM(F197:F198),2))</f>
        <v>0</v>
      </c>
    </row>
    <row r="200" spans="1:9" hidden="1" x14ac:dyDescent="0.25"/>
    <row r="201" spans="1:9" hidden="1" x14ac:dyDescent="0.25"/>
    <row r="202" spans="1:9" hidden="1" x14ac:dyDescent="0.25"/>
    <row r="203" spans="1:9" hidden="1" x14ac:dyDescent="0.25">
      <c r="A203" s="210" t="s">
        <v>217</v>
      </c>
      <c r="B203" s="210" t="s">
        <v>218</v>
      </c>
    </row>
    <row r="204" spans="1:9" hidden="1" x14ac:dyDescent="0.25"/>
    <row r="205" spans="1:9" hidden="1" x14ac:dyDescent="0.25">
      <c r="A205" s="210" t="s">
        <v>124</v>
      </c>
    </row>
    <row r="206" spans="1:9" ht="41.4" hidden="1" x14ac:dyDescent="0.25">
      <c r="A206" s="233" t="s">
        <v>125</v>
      </c>
      <c r="B206" s="233" t="s">
        <v>0</v>
      </c>
      <c r="C206" s="234" t="s">
        <v>126</v>
      </c>
      <c r="D206" s="234" t="s">
        <v>127</v>
      </c>
      <c r="E206" s="233" t="s">
        <v>128</v>
      </c>
      <c r="F206" s="235" t="s">
        <v>129</v>
      </c>
      <c r="G206" s="235" t="s">
        <v>130</v>
      </c>
      <c r="H206" s="235" t="s">
        <v>131</v>
      </c>
      <c r="I206" s="233" t="s">
        <v>132</v>
      </c>
    </row>
    <row r="207" spans="1:9" hidden="1" x14ac:dyDescent="0.25">
      <c r="A207" s="233" t="s">
        <v>219</v>
      </c>
      <c r="B207" s="233" t="s">
        <v>72</v>
      </c>
      <c r="C207" s="236"/>
      <c r="D207" s="237"/>
      <c r="E207" s="202"/>
      <c r="F207" s="238"/>
      <c r="G207" s="238"/>
      <c r="H207" s="238"/>
      <c r="I207" s="202"/>
    </row>
    <row r="208" spans="1:9" hidden="1" x14ac:dyDescent="0.25">
      <c r="A208" s="202" t="s">
        <v>220</v>
      </c>
      <c r="B208" s="202" t="s">
        <v>72</v>
      </c>
      <c r="C208" s="236">
        <v>1</v>
      </c>
      <c r="D208" s="237" t="s">
        <v>135</v>
      </c>
      <c r="E208" s="204"/>
      <c r="F208" s="238" t="str">
        <f>IF(ISBLANK(E208),"", PRODUCT(C208,E208))</f>
        <v/>
      </c>
      <c r="G208" s="203"/>
      <c r="H208" s="203"/>
      <c r="I208" s="204"/>
    </row>
    <row r="209" spans="1:9" ht="27.6" hidden="1" x14ac:dyDescent="0.25">
      <c r="E209" s="233" t="s">
        <v>34</v>
      </c>
      <c r="F209" s="235" t="str">
        <f>IF(F208="","",ROUND(SUM(F208:F208),2))</f>
        <v/>
      </c>
      <c r="G209" s="209" t="str">
        <f>IF(F208="","Neužpildytos visos objektų kainos","")</f>
        <v>Neužpildytos visos objektų kainos</v>
      </c>
    </row>
    <row r="210" spans="1:9" ht="27.6" hidden="1" x14ac:dyDescent="0.25">
      <c r="C210" s="239" t="s">
        <v>136</v>
      </c>
      <c r="D210" s="240"/>
      <c r="E210" s="233" t="s">
        <v>36</v>
      </c>
      <c r="F210" s="235" t="str">
        <f>IF(OR(F209="",D210=""),"", ROUND(PRODUCT(D210,F209)/100,2))</f>
        <v/>
      </c>
      <c r="G210" s="209" t="str">
        <f>IF(D210="", "Nurodykite taikomą PVM dydį", "")</f>
        <v>Nurodykite taikomą PVM dydį</v>
      </c>
    </row>
    <row r="211" spans="1:9" hidden="1" x14ac:dyDescent="0.25">
      <c r="E211" s="233" t="s">
        <v>7</v>
      </c>
      <c r="F211" s="235">
        <f>IF(ISBLANK(F210), "", ROUND(SUM(F209:F210),2))</f>
        <v>0</v>
      </c>
    </row>
    <row r="212" spans="1:9" hidden="1" x14ac:dyDescent="0.25"/>
    <row r="213" spans="1:9" hidden="1" x14ac:dyDescent="0.25"/>
    <row r="214" spans="1:9" hidden="1" x14ac:dyDescent="0.25"/>
    <row r="215" spans="1:9" hidden="1" x14ac:dyDescent="0.25">
      <c r="A215" s="210" t="s">
        <v>221</v>
      </c>
      <c r="B215" s="210" t="s">
        <v>222</v>
      </c>
    </row>
    <row r="216" spans="1:9" hidden="1" x14ac:dyDescent="0.25"/>
    <row r="217" spans="1:9" hidden="1" x14ac:dyDescent="0.25">
      <c r="A217" s="210" t="s">
        <v>124</v>
      </c>
    </row>
    <row r="218" spans="1:9" ht="41.4" hidden="1" x14ac:dyDescent="0.25">
      <c r="A218" s="233" t="s">
        <v>125</v>
      </c>
      <c r="B218" s="233" t="s">
        <v>0</v>
      </c>
      <c r="C218" s="234" t="s">
        <v>126</v>
      </c>
      <c r="D218" s="234" t="s">
        <v>127</v>
      </c>
      <c r="E218" s="233" t="s">
        <v>128</v>
      </c>
      <c r="F218" s="235" t="s">
        <v>129</v>
      </c>
      <c r="G218" s="235" t="s">
        <v>130</v>
      </c>
      <c r="H218" s="235" t="s">
        <v>131</v>
      </c>
      <c r="I218" s="233" t="s">
        <v>132</v>
      </c>
    </row>
    <row r="219" spans="1:9" hidden="1" x14ac:dyDescent="0.25">
      <c r="A219" s="233" t="s">
        <v>223</v>
      </c>
      <c r="B219" s="233" t="s">
        <v>73</v>
      </c>
      <c r="C219" s="236"/>
      <c r="D219" s="237"/>
      <c r="E219" s="202"/>
      <c r="F219" s="238"/>
      <c r="G219" s="238"/>
      <c r="H219" s="238"/>
      <c r="I219" s="202"/>
    </row>
    <row r="220" spans="1:9" hidden="1" x14ac:dyDescent="0.25">
      <c r="A220" s="202" t="s">
        <v>224</v>
      </c>
      <c r="B220" s="202" t="s">
        <v>73</v>
      </c>
      <c r="C220" s="236">
        <v>9</v>
      </c>
      <c r="D220" s="237" t="s">
        <v>135</v>
      </c>
      <c r="E220" s="204"/>
      <c r="F220" s="238" t="str">
        <f>IF(ISBLANK(E220),"", PRODUCT(C220,E220))</f>
        <v/>
      </c>
      <c r="G220" s="203"/>
      <c r="H220" s="203"/>
      <c r="I220" s="204"/>
    </row>
    <row r="221" spans="1:9" ht="27.6" hidden="1" x14ac:dyDescent="0.25">
      <c r="E221" s="233" t="s">
        <v>34</v>
      </c>
      <c r="F221" s="235" t="str">
        <f>IF(F220="","",ROUND(SUM(F220:F220),2))</f>
        <v/>
      </c>
      <c r="G221" s="209" t="str">
        <f>IF(F220="","Neužpildytos visos objektų kainos","")</f>
        <v>Neužpildytos visos objektų kainos</v>
      </c>
    </row>
    <row r="222" spans="1:9" ht="27.6" hidden="1" x14ac:dyDescent="0.25">
      <c r="C222" s="239" t="s">
        <v>136</v>
      </c>
      <c r="D222" s="240"/>
      <c r="E222" s="233" t="s">
        <v>36</v>
      </c>
      <c r="F222" s="235" t="str">
        <f>IF(OR(F221="",D222=""),"", ROUND(PRODUCT(D222,F221)/100,2))</f>
        <v/>
      </c>
      <c r="G222" s="209" t="str">
        <f>IF(D222="", "Nurodykite taikomą PVM dydį", "")</f>
        <v>Nurodykite taikomą PVM dydį</v>
      </c>
    </row>
    <row r="223" spans="1:9" hidden="1" x14ac:dyDescent="0.25">
      <c r="E223" s="233" t="s">
        <v>7</v>
      </c>
      <c r="F223" s="235">
        <f>IF(ISBLANK(F222), "", ROUND(SUM(F221:F222),2))</f>
        <v>0</v>
      </c>
    </row>
    <row r="224" spans="1:9" hidden="1" x14ac:dyDescent="0.25"/>
    <row r="225" spans="1:9" hidden="1" x14ac:dyDescent="0.25"/>
    <row r="227" spans="1:9" x14ac:dyDescent="0.25">
      <c r="A227" s="210" t="s">
        <v>225</v>
      </c>
      <c r="B227" s="210" t="s">
        <v>226</v>
      </c>
    </row>
    <row r="229" spans="1:9" x14ac:dyDescent="0.25">
      <c r="A229" s="210" t="s">
        <v>124</v>
      </c>
    </row>
    <row r="230" spans="1:9" ht="41.4" x14ac:dyDescent="0.25">
      <c r="A230" s="233" t="s">
        <v>125</v>
      </c>
      <c r="B230" s="233" t="s">
        <v>0</v>
      </c>
      <c r="C230" s="234" t="s">
        <v>166</v>
      </c>
      <c r="D230" s="234" t="s">
        <v>127</v>
      </c>
      <c r="E230" s="233" t="s">
        <v>128</v>
      </c>
      <c r="F230" s="235" t="s">
        <v>129</v>
      </c>
      <c r="G230" s="235" t="s">
        <v>130</v>
      </c>
      <c r="H230" s="235" t="s">
        <v>131</v>
      </c>
      <c r="I230" s="233" t="s">
        <v>132</v>
      </c>
    </row>
    <row r="231" spans="1:9" x14ac:dyDescent="0.25">
      <c r="A231" s="233" t="s">
        <v>227</v>
      </c>
      <c r="B231" s="233" t="s">
        <v>137</v>
      </c>
      <c r="C231" s="236"/>
      <c r="D231" s="237"/>
      <c r="E231" s="202"/>
      <c r="F231" s="238"/>
      <c r="G231" s="238"/>
      <c r="H231" s="238"/>
      <c r="I231" s="202"/>
    </row>
    <row r="232" spans="1:9" ht="27.6" x14ac:dyDescent="0.25">
      <c r="A232" s="202" t="s">
        <v>228</v>
      </c>
      <c r="B232" s="202" t="s">
        <v>137</v>
      </c>
      <c r="C232" s="236">
        <v>1</v>
      </c>
      <c r="D232" s="237" t="s">
        <v>135</v>
      </c>
      <c r="E232" s="204">
        <v>480</v>
      </c>
      <c r="F232" s="238">
        <f>IF(ISBLANK(E232),"", PRODUCT(C232,E232))</f>
        <v>480</v>
      </c>
      <c r="G232" s="203" t="s">
        <v>138</v>
      </c>
      <c r="H232" s="203">
        <v>1</v>
      </c>
      <c r="I232" s="203" t="s">
        <v>139</v>
      </c>
    </row>
    <row r="233" spans="1:9" x14ac:dyDescent="0.25">
      <c r="E233" s="233" t="s">
        <v>34</v>
      </c>
      <c r="F233" s="235">
        <f>IF(F232="","",ROUND(SUM(F232:F232),2))</f>
        <v>480</v>
      </c>
      <c r="G233" s="209" t="str">
        <f>IF(F232="","Neužpildytos visos objektų kainos","")</f>
        <v/>
      </c>
    </row>
    <row r="234" spans="1:9" x14ac:dyDescent="0.25">
      <c r="C234" s="239" t="s">
        <v>136</v>
      </c>
      <c r="D234" s="240">
        <v>21</v>
      </c>
      <c r="E234" s="233" t="s">
        <v>36</v>
      </c>
      <c r="F234" s="235">
        <f>IF(OR(F233="",D234=""),"", ROUND(PRODUCT(D234,F233)/100,2))</f>
        <v>100.8</v>
      </c>
      <c r="G234" s="209" t="str">
        <f>IF(D234="", "Nurodykite taikomą PVM dydį", "")</f>
        <v/>
      </c>
    </row>
    <row r="235" spans="1:9" x14ac:dyDescent="0.25">
      <c r="E235" s="233" t="s">
        <v>7</v>
      </c>
      <c r="F235" s="235">
        <f>IF(ISBLANK(F234), "", ROUND(SUM(F233:F234),2))</f>
        <v>580.79999999999995</v>
      </c>
    </row>
    <row r="238" spans="1:9" hidden="1" x14ac:dyDescent="0.25"/>
    <row r="239" spans="1:9" hidden="1" x14ac:dyDescent="0.25">
      <c r="A239" s="210" t="s">
        <v>229</v>
      </c>
      <c r="B239" s="210" t="s">
        <v>230</v>
      </c>
    </row>
    <row r="240" spans="1:9" hidden="1" x14ac:dyDescent="0.25"/>
    <row r="241" spans="1:9" hidden="1" x14ac:dyDescent="0.25">
      <c r="A241" s="210" t="s">
        <v>124</v>
      </c>
    </row>
    <row r="242" spans="1:9" ht="41.4" hidden="1" x14ac:dyDescent="0.25">
      <c r="A242" s="233" t="s">
        <v>125</v>
      </c>
      <c r="B242" s="233" t="s">
        <v>0</v>
      </c>
      <c r="C242" s="234" t="s">
        <v>126</v>
      </c>
      <c r="D242" s="234" t="s">
        <v>127</v>
      </c>
      <c r="E242" s="233" t="s">
        <v>128</v>
      </c>
      <c r="F242" s="235" t="s">
        <v>129</v>
      </c>
      <c r="G242" s="235" t="s">
        <v>130</v>
      </c>
      <c r="H242" s="235" t="s">
        <v>131</v>
      </c>
      <c r="I242" s="233" t="s">
        <v>132</v>
      </c>
    </row>
    <row r="243" spans="1:9" hidden="1" x14ac:dyDescent="0.25">
      <c r="A243" s="233" t="s">
        <v>231</v>
      </c>
      <c r="B243" s="233" t="s">
        <v>76</v>
      </c>
      <c r="C243" s="236"/>
      <c r="D243" s="237"/>
      <c r="E243" s="202"/>
      <c r="F243" s="238"/>
      <c r="G243" s="238"/>
      <c r="H243" s="238"/>
      <c r="I243" s="202"/>
    </row>
    <row r="244" spans="1:9" hidden="1" x14ac:dyDescent="0.25">
      <c r="A244" s="202" t="s">
        <v>232</v>
      </c>
      <c r="B244" s="202" t="s">
        <v>76</v>
      </c>
      <c r="C244" s="236">
        <v>4</v>
      </c>
      <c r="D244" s="237" t="s">
        <v>135</v>
      </c>
      <c r="E244" s="204"/>
      <c r="F244" s="238" t="str">
        <f>IF(ISBLANK(E244),"", PRODUCT(C244,E244))</f>
        <v/>
      </c>
      <c r="G244" s="203"/>
      <c r="H244" s="203"/>
      <c r="I244" s="204"/>
    </row>
    <row r="245" spans="1:9" ht="27.6" hidden="1" x14ac:dyDescent="0.25">
      <c r="E245" s="233" t="s">
        <v>34</v>
      </c>
      <c r="F245" s="235" t="str">
        <f>IF(F244="","",ROUND(SUM(F244:F244),2))</f>
        <v/>
      </c>
      <c r="G245" s="209" t="str">
        <f>IF(F244="","Neužpildytos visos objektų kainos","")</f>
        <v>Neužpildytos visos objektų kainos</v>
      </c>
    </row>
    <row r="246" spans="1:9" ht="27.6" hidden="1" x14ac:dyDescent="0.25">
      <c r="C246" s="239" t="s">
        <v>136</v>
      </c>
      <c r="D246" s="240"/>
      <c r="E246" s="233" t="s">
        <v>36</v>
      </c>
      <c r="F246" s="235" t="str">
        <f>IF(OR(F245="",D246=""),"", ROUND(PRODUCT(D246,F245)/100,2))</f>
        <v/>
      </c>
      <c r="G246" s="209" t="str">
        <f>IF(D246="", "Nurodykite taikomą PVM dydį", "")</f>
        <v>Nurodykite taikomą PVM dydį</v>
      </c>
    </row>
    <row r="247" spans="1:9" hidden="1" x14ac:dyDescent="0.25">
      <c r="E247" s="233" t="s">
        <v>7</v>
      </c>
      <c r="F247" s="235">
        <f>IF(ISBLANK(F246), "", ROUND(SUM(F245:F246),2))</f>
        <v>0</v>
      </c>
    </row>
    <row r="248" spans="1:9" hidden="1" x14ac:dyDescent="0.25"/>
    <row r="249" spans="1:9" hidden="1" x14ac:dyDescent="0.25"/>
    <row r="250" spans="1:9" hidden="1" x14ac:dyDescent="0.25"/>
    <row r="251" spans="1:9" hidden="1" x14ac:dyDescent="0.25">
      <c r="A251" s="210" t="s">
        <v>233</v>
      </c>
      <c r="B251" s="210" t="s">
        <v>234</v>
      </c>
    </row>
    <row r="252" spans="1:9" hidden="1" x14ac:dyDescent="0.25"/>
    <row r="253" spans="1:9" hidden="1" x14ac:dyDescent="0.25">
      <c r="A253" s="210" t="s">
        <v>124</v>
      </c>
    </row>
    <row r="254" spans="1:9" ht="41.4" hidden="1" x14ac:dyDescent="0.25">
      <c r="A254" s="233" t="s">
        <v>125</v>
      </c>
      <c r="B254" s="233" t="s">
        <v>0</v>
      </c>
      <c r="C254" s="234" t="s">
        <v>126</v>
      </c>
      <c r="D254" s="234" t="s">
        <v>127</v>
      </c>
      <c r="E254" s="233" t="s">
        <v>128</v>
      </c>
      <c r="F254" s="235" t="s">
        <v>129</v>
      </c>
      <c r="G254" s="235" t="s">
        <v>130</v>
      </c>
      <c r="H254" s="235" t="s">
        <v>131</v>
      </c>
      <c r="I254" s="233" t="s">
        <v>132</v>
      </c>
    </row>
    <row r="255" spans="1:9" hidden="1" x14ac:dyDescent="0.25">
      <c r="A255" s="233" t="s">
        <v>235</v>
      </c>
      <c r="B255" s="233" t="s">
        <v>77</v>
      </c>
      <c r="C255" s="236"/>
      <c r="D255" s="237"/>
      <c r="E255" s="202"/>
      <c r="F255" s="238"/>
      <c r="G255" s="238"/>
      <c r="H255" s="238"/>
      <c r="I255" s="202"/>
    </row>
    <row r="256" spans="1:9" hidden="1" x14ac:dyDescent="0.25">
      <c r="A256" s="202" t="s">
        <v>236</v>
      </c>
      <c r="B256" s="202" t="s">
        <v>77</v>
      </c>
      <c r="C256" s="236">
        <v>15</v>
      </c>
      <c r="D256" s="237" t="s">
        <v>135</v>
      </c>
      <c r="E256" s="204"/>
      <c r="F256" s="238" t="str">
        <f>IF(ISBLANK(E256),"", PRODUCT(C256,E256))</f>
        <v/>
      </c>
      <c r="G256" s="203"/>
      <c r="H256" s="203"/>
      <c r="I256" s="204"/>
    </row>
    <row r="257" spans="1:9" ht="27.6" hidden="1" x14ac:dyDescent="0.25">
      <c r="E257" s="233" t="s">
        <v>34</v>
      </c>
      <c r="F257" s="235" t="str">
        <f>IF(F256="","",ROUND(SUM(F256:F256),2))</f>
        <v/>
      </c>
      <c r="G257" s="209" t="str">
        <f>IF(F256="","Neužpildytos visos objektų kainos","")</f>
        <v>Neužpildytos visos objektų kainos</v>
      </c>
    </row>
    <row r="258" spans="1:9" ht="27.6" hidden="1" x14ac:dyDescent="0.25">
      <c r="C258" s="239" t="s">
        <v>136</v>
      </c>
      <c r="D258" s="240"/>
      <c r="E258" s="233" t="s">
        <v>36</v>
      </c>
      <c r="F258" s="235" t="str">
        <f>IF(OR(F257="",D258=""),"", ROUND(PRODUCT(D258,F257)/100,2))</f>
        <v/>
      </c>
      <c r="G258" s="209" t="str">
        <f>IF(D258="", "Nurodykite taikomą PVM dydį", "")</f>
        <v>Nurodykite taikomą PVM dydį</v>
      </c>
    </row>
    <row r="259" spans="1:9" hidden="1" x14ac:dyDescent="0.25">
      <c r="E259" s="233" t="s">
        <v>7</v>
      </c>
      <c r="F259" s="235">
        <f>IF(ISBLANK(F258), "", ROUND(SUM(F257:F258),2))</f>
        <v>0</v>
      </c>
    </row>
    <row r="260" spans="1:9" hidden="1" x14ac:dyDescent="0.25"/>
    <row r="261" spans="1:9" hidden="1" x14ac:dyDescent="0.25"/>
    <row r="262" spans="1:9" hidden="1" x14ac:dyDescent="0.25"/>
    <row r="263" spans="1:9" hidden="1" x14ac:dyDescent="0.25">
      <c r="A263" s="210" t="s">
        <v>237</v>
      </c>
      <c r="B263" s="210" t="s">
        <v>238</v>
      </c>
    </row>
    <row r="264" spans="1:9" hidden="1" x14ac:dyDescent="0.25"/>
    <row r="265" spans="1:9" hidden="1" x14ac:dyDescent="0.25">
      <c r="A265" s="210" t="s">
        <v>124</v>
      </c>
    </row>
    <row r="266" spans="1:9" ht="41.4" hidden="1" x14ac:dyDescent="0.25">
      <c r="A266" s="233" t="s">
        <v>125</v>
      </c>
      <c r="B266" s="233" t="s">
        <v>0</v>
      </c>
      <c r="C266" s="234" t="s">
        <v>126</v>
      </c>
      <c r="D266" s="234" t="s">
        <v>127</v>
      </c>
      <c r="E266" s="233" t="s">
        <v>128</v>
      </c>
      <c r="F266" s="235" t="s">
        <v>129</v>
      </c>
      <c r="G266" s="235" t="s">
        <v>130</v>
      </c>
      <c r="H266" s="235" t="s">
        <v>131</v>
      </c>
      <c r="I266" s="233" t="s">
        <v>132</v>
      </c>
    </row>
    <row r="267" spans="1:9" hidden="1" x14ac:dyDescent="0.25">
      <c r="A267" s="233" t="s">
        <v>239</v>
      </c>
      <c r="B267" s="233" t="s">
        <v>78</v>
      </c>
      <c r="C267" s="236"/>
      <c r="D267" s="237"/>
      <c r="E267" s="202"/>
      <c r="F267" s="238"/>
      <c r="G267" s="238"/>
      <c r="H267" s="238"/>
      <c r="I267" s="202"/>
    </row>
    <row r="268" spans="1:9" hidden="1" x14ac:dyDescent="0.25">
      <c r="A268" s="202" t="s">
        <v>240</v>
      </c>
      <c r="B268" s="202" t="s">
        <v>78</v>
      </c>
      <c r="C268" s="236">
        <v>20</v>
      </c>
      <c r="D268" s="237" t="s">
        <v>169</v>
      </c>
      <c r="E268" s="204"/>
      <c r="F268" s="238" t="str">
        <f>IF(ISBLANK(E268),"", PRODUCT(C268,E268))</f>
        <v/>
      </c>
      <c r="G268" s="203"/>
      <c r="H268" s="203"/>
      <c r="I268" s="204"/>
    </row>
    <row r="269" spans="1:9" ht="27.6" hidden="1" x14ac:dyDescent="0.25">
      <c r="E269" s="233" t="s">
        <v>34</v>
      </c>
      <c r="F269" s="235" t="str">
        <f>IF(F268="","",ROUND(SUM(F268:F268),2))</f>
        <v/>
      </c>
      <c r="G269" s="209" t="str">
        <f>IF(F268="","Neužpildytos visos objektų kainos","")</f>
        <v>Neužpildytos visos objektų kainos</v>
      </c>
    </row>
    <row r="270" spans="1:9" ht="27.6" hidden="1" x14ac:dyDescent="0.25">
      <c r="C270" s="239" t="s">
        <v>136</v>
      </c>
      <c r="D270" s="240"/>
      <c r="E270" s="233" t="s">
        <v>36</v>
      </c>
      <c r="F270" s="235" t="str">
        <f>IF(OR(F269="",D270=""),"", ROUND(PRODUCT(D270,F269)/100,2))</f>
        <v/>
      </c>
      <c r="G270" s="209" t="str">
        <f>IF(D270="", "Nurodykite taikomą PVM dydį", "")</f>
        <v>Nurodykite taikomą PVM dydį</v>
      </c>
    </row>
    <row r="271" spans="1:9" hidden="1" x14ac:dyDescent="0.25">
      <c r="E271" s="233" t="s">
        <v>7</v>
      </c>
      <c r="F271" s="235">
        <f>IF(ISBLANK(F270), "", ROUND(SUM(F269:F270),2))</f>
        <v>0</v>
      </c>
    </row>
    <row r="272" spans="1:9" hidden="1" x14ac:dyDescent="0.25"/>
    <row r="273" spans="1:9" hidden="1" x14ac:dyDescent="0.25"/>
    <row r="274" spans="1:9" hidden="1" x14ac:dyDescent="0.25"/>
    <row r="275" spans="1:9" hidden="1" x14ac:dyDescent="0.25">
      <c r="A275" s="210" t="s">
        <v>241</v>
      </c>
      <c r="B275" s="210" t="s">
        <v>242</v>
      </c>
    </row>
    <row r="276" spans="1:9" hidden="1" x14ac:dyDescent="0.25"/>
    <row r="277" spans="1:9" hidden="1" x14ac:dyDescent="0.25">
      <c r="A277" s="210" t="s">
        <v>124</v>
      </c>
    </row>
    <row r="278" spans="1:9" ht="41.4" hidden="1" x14ac:dyDescent="0.25">
      <c r="A278" s="233" t="s">
        <v>125</v>
      </c>
      <c r="B278" s="233" t="s">
        <v>0</v>
      </c>
      <c r="C278" s="234" t="s">
        <v>126</v>
      </c>
      <c r="D278" s="234" t="s">
        <v>127</v>
      </c>
      <c r="E278" s="233" t="s">
        <v>128</v>
      </c>
      <c r="F278" s="235" t="s">
        <v>129</v>
      </c>
      <c r="G278" s="235" t="s">
        <v>130</v>
      </c>
      <c r="H278" s="235" t="s">
        <v>131</v>
      </c>
      <c r="I278" s="233" t="s">
        <v>132</v>
      </c>
    </row>
    <row r="279" spans="1:9" hidden="1" x14ac:dyDescent="0.25">
      <c r="A279" s="233" t="s">
        <v>243</v>
      </c>
      <c r="B279" s="233" t="s">
        <v>79</v>
      </c>
      <c r="C279" s="236"/>
      <c r="D279" s="237"/>
      <c r="E279" s="202"/>
      <c r="F279" s="238"/>
      <c r="G279" s="238"/>
      <c r="H279" s="238"/>
      <c r="I279" s="202"/>
    </row>
    <row r="280" spans="1:9" hidden="1" x14ac:dyDescent="0.25">
      <c r="A280" s="202" t="s">
        <v>244</v>
      </c>
      <c r="B280" s="202" t="s">
        <v>79</v>
      </c>
      <c r="C280" s="236">
        <v>80</v>
      </c>
      <c r="D280" s="237" t="s">
        <v>161</v>
      </c>
      <c r="E280" s="204"/>
      <c r="F280" s="238" t="str">
        <f>IF(ISBLANK(E280),"", PRODUCT(C280,E280))</f>
        <v/>
      </c>
      <c r="G280" s="203"/>
      <c r="H280" s="203"/>
      <c r="I280" s="204"/>
    </row>
    <row r="281" spans="1:9" ht="27.6" hidden="1" x14ac:dyDescent="0.25">
      <c r="E281" s="233" t="s">
        <v>34</v>
      </c>
      <c r="F281" s="235" t="str">
        <f>IF(F280="","",ROUND(SUM(F280:F280),2))</f>
        <v/>
      </c>
      <c r="G281" s="209" t="str">
        <f>IF(F280="","Neužpildytos visos objektų kainos","")</f>
        <v>Neužpildytos visos objektų kainos</v>
      </c>
    </row>
    <row r="282" spans="1:9" ht="27.6" hidden="1" x14ac:dyDescent="0.25">
      <c r="C282" s="239" t="s">
        <v>136</v>
      </c>
      <c r="D282" s="240"/>
      <c r="E282" s="233" t="s">
        <v>36</v>
      </c>
      <c r="F282" s="235" t="str">
        <f>IF(OR(F281="",D282=""),"", ROUND(PRODUCT(D282,F281)/100,2))</f>
        <v/>
      </c>
      <c r="G282" s="209" t="str">
        <f>IF(D282="", "Nurodykite taikomą PVM dydį", "")</f>
        <v>Nurodykite taikomą PVM dydį</v>
      </c>
    </row>
    <row r="283" spans="1:9" hidden="1" x14ac:dyDescent="0.25">
      <c r="E283" s="233" t="s">
        <v>7</v>
      </c>
      <c r="F283" s="235">
        <f>IF(ISBLANK(F282), "", ROUND(SUM(F281:F282),2))</f>
        <v>0</v>
      </c>
    </row>
    <row r="284" spans="1:9" hidden="1" x14ac:dyDescent="0.25"/>
    <row r="285" spans="1:9" hidden="1" x14ac:dyDescent="0.25"/>
    <row r="286" spans="1:9" hidden="1" x14ac:dyDescent="0.25"/>
    <row r="287" spans="1:9" hidden="1" x14ac:dyDescent="0.25">
      <c r="A287" s="210" t="s">
        <v>245</v>
      </c>
      <c r="B287" s="210" t="s">
        <v>246</v>
      </c>
    </row>
    <row r="288" spans="1:9" hidden="1" x14ac:dyDescent="0.25"/>
    <row r="289" spans="1:9" hidden="1" x14ac:dyDescent="0.25">
      <c r="A289" s="210" t="s">
        <v>124</v>
      </c>
    </row>
    <row r="290" spans="1:9" ht="41.4" hidden="1" x14ac:dyDescent="0.25">
      <c r="A290" s="233" t="s">
        <v>125</v>
      </c>
      <c r="B290" s="233" t="s">
        <v>0</v>
      </c>
      <c r="C290" s="234" t="s">
        <v>126</v>
      </c>
      <c r="D290" s="234" t="s">
        <v>127</v>
      </c>
      <c r="E290" s="233" t="s">
        <v>128</v>
      </c>
      <c r="F290" s="235" t="s">
        <v>129</v>
      </c>
      <c r="G290" s="235" t="s">
        <v>130</v>
      </c>
      <c r="H290" s="235" t="s">
        <v>131</v>
      </c>
      <c r="I290" s="233" t="s">
        <v>132</v>
      </c>
    </row>
    <row r="291" spans="1:9" hidden="1" x14ac:dyDescent="0.25">
      <c r="A291" s="233" t="s">
        <v>247</v>
      </c>
      <c r="B291" s="233" t="s">
        <v>80</v>
      </c>
      <c r="C291" s="236"/>
      <c r="D291" s="237"/>
      <c r="E291" s="202"/>
      <c r="F291" s="238"/>
      <c r="G291" s="238"/>
      <c r="H291" s="238"/>
      <c r="I291" s="202"/>
    </row>
    <row r="292" spans="1:9" hidden="1" x14ac:dyDescent="0.25">
      <c r="A292" s="202" t="s">
        <v>248</v>
      </c>
      <c r="B292" s="202" t="s">
        <v>80</v>
      </c>
      <c r="C292" s="236">
        <v>6</v>
      </c>
      <c r="D292" s="237" t="s">
        <v>135</v>
      </c>
      <c r="E292" s="204"/>
      <c r="F292" s="238" t="str">
        <f>IF(ISBLANK(E292),"", PRODUCT(C292,E292))</f>
        <v/>
      </c>
      <c r="G292" s="203"/>
      <c r="H292" s="203"/>
      <c r="I292" s="204"/>
    </row>
    <row r="293" spans="1:9" ht="27.6" hidden="1" x14ac:dyDescent="0.25">
      <c r="E293" s="233" t="s">
        <v>34</v>
      </c>
      <c r="F293" s="235" t="str">
        <f>IF(F292="","",ROUND(SUM(F292:F292),2))</f>
        <v/>
      </c>
      <c r="G293" s="209" t="str">
        <f>IF(F292="","Neužpildytos visos objektų kainos","")</f>
        <v>Neužpildytos visos objektų kainos</v>
      </c>
    </row>
    <row r="294" spans="1:9" ht="27.6" hidden="1" x14ac:dyDescent="0.25">
      <c r="C294" s="239" t="s">
        <v>136</v>
      </c>
      <c r="D294" s="240"/>
      <c r="E294" s="233" t="s">
        <v>36</v>
      </c>
      <c r="F294" s="235" t="str">
        <f>IF(OR(F293="",D294=""),"", ROUND(PRODUCT(D294,F293)/100,2))</f>
        <v/>
      </c>
      <c r="G294" s="209" t="str">
        <f>IF(D294="", "Nurodykite taikomą PVM dydį", "")</f>
        <v>Nurodykite taikomą PVM dydį</v>
      </c>
    </row>
    <row r="295" spans="1:9" hidden="1" x14ac:dyDescent="0.25">
      <c r="E295" s="233" t="s">
        <v>7</v>
      </c>
      <c r="F295" s="235">
        <f>IF(ISBLANK(F294), "", ROUND(SUM(F293:F294),2))</f>
        <v>0</v>
      </c>
    </row>
    <row r="296" spans="1:9" hidden="1" x14ac:dyDescent="0.25"/>
    <row r="297" spans="1:9" hidden="1" x14ac:dyDescent="0.25"/>
    <row r="298" spans="1:9" hidden="1" x14ac:dyDescent="0.25"/>
    <row r="299" spans="1:9" hidden="1" x14ac:dyDescent="0.25">
      <c r="A299" s="210" t="s">
        <v>249</v>
      </c>
      <c r="B299" s="210" t="s">
        <v>250</v>
      </c>
    </row>
    <row r="300" spans="1:9" hidden="1" x14ac:dyDescent="0.25"/>
    <row r="301" spans="1:9" hidden="1" x14ac:dyDescent="0.25">
      <c r="A301" s="210" t="s">
        <v>124</v>
      </c>
    </row>
    <row r="302" spans="1:9" ht="41.4" hidden="1" x14ac:dyDescent="0.25">
      <c r="A302" s="233" t="s">
        <v>125</v>
      </c>
      <c r="B302" s="233" t="s">
        <v>0</v>
      </c>
      <c r="C302" s="234" t="s">
        <v>126</v>
      </c>
      <c r="D302" s="234" t="s">
        <v>127</v>
      </c>
      <c r="E302" s="233" t="s">
        <v>128</v>
      </c>
      <c r="F302" s="235" t="s">
        <v>129</v>
      </c>
      <c r="G302" s="235" t="s">
        <v>130</v>
      </c>
      <c r="H302" s="235" t="s">
        <v>131</v>
      </c>
      <c r="I302" s="233" t="s">
        <v>132</v>
      </c>
    </row>
    <row r="303" spans="1:9" hidden="1" x14ac:dyDescent="0.25">
      <c r="A303" s="233" t="s">
        <v>251</v>
      </c>
      <c r="B303" s="233" t="s">
        <v>81</v>
      </c>
      <c r="C303" s="236"/>
      <c r="D303" s="237"/>
      <c r="E303" s="202"/>
      <c r="F303" s="238"/>
      <c r="G303" s="238"/>
      <c r="H303" s="238"/>
      <c r="I303" s="202"/>
    </row>
    <row r="304" spans="1:9" hidden="1" x14ac:dyDescent="0.25">
      <c r="A304" s="202" t="s">
        <v>252</v>
      </c>
      <c r="B304" s="202" t="s">
        <v>81</v>
      </c>
      <c r="C304" s="236">
        <v>100</v>
      </c>
      <c r="D304" s="237" t="s">
        <v>135</v>
      </c>
      <c r="E304" s="204"/>
      <c r="F304" s="238" t="str">
        <f>IF(ISBLANK(E304),"", PRODUCT(C304,E304))</f>
        <v/>
      </c>
      <c r="G304" s="203"/>
      <c r="H304" s="203"/>
      <c r="I304" s="204"/>
    </row>
    <row r="305" spans="1:9" ht="27.6" hidden="1" x14ac:dyDescent="0.25">
      <c r="E305" s="233" t="s">
        <v>34</v>
      </c>
      <c r="F305" s="235" t="str">
        <f>IF(F304="","",ROUND(SUM(F304:F304),2))</f>
        <v/>
      </c>
      <c r="G305" s="209" t="str">
        <f>IF(F304="","Neužpildytos visos objektų kainos","")</f>
        <v>Neužpildytos visos objektų kainos</v>
      </c>
    </row>
    <row r="306" spans="1:9" ht="27.6" hidden="1" x14ac:dyDescent="0.25">
      <c r="C306" s="239" t="s">
        <v>136</v>
      </c>
      <c r="D306" s="240"/>
      <c r="E306" s="233" t="s">
        <v>36</v>
      </c>
      <c r="F306" s="235" t="str">
        <f>IF(OR(F305="",D306=""),"", ROUND(PRODUCT(D306,F305)/100,2))</f>
        <v/>
      </c>
      <c r="G306" s="209" t="str">
        <f>IF(D306="", "Nurodykite taikomą PVM dydį", "")</f>
        <v>Nurodykite taikomą PVM dydį</v>
      </c>
    </row>
    <row r="307" spans="1:9" hidden="1" x14ac:dyDescent="0.25">
      <c r="E307" s="233" t="s">
        <v>7</v>
      </c>
      <c r="F307" s="235">
        <f>IF(ISBLANK(F306), "", ROUND(SUM(F305:F306),2))</f>
        <v>0</v>
      </c>
    </row>
    <row r="308" spans="1:9" hidden="1" x14ac:dyDescent="0.25"/>
    <row r="309" spans="1:9" hidden="1" x14ac:dyDescent="0.25"/>
    <row r="310" spans="1:9" hidden="1" x14ac:dyDescent="0.25"/>
    <row r="311" spans="1:9" hidden="1" x14ac:dyDescent="0.25">
      <c r="A311" s="210" t="s">
        <v>253</v>
      </c>
      <c r="B311" s="210" t="s">
        <v>254</v>
      </c>
    </row>
    <row r="312" spans="1:9" hidden="1" x14ac:dyDescent="0.25"/>
    <row r="313" spans="1:9" hidden="1" x14ac:dyDescent="0.25">
      <c r="A313" s="210" t="s">
        <v>124</v>
      </c>
    </row>
    <row r="314" spans="1:9" ht="41.4" hidden="1" x14ac:dyDescent="0.25">
      <c r="A314" s="233" t="s">
        <v>125</v>
      </c>
      <c r="B314" s="233" t="s">
        <v>0</v>
      </c>
      <c r="C314" s="234" t="s">
        <v>126</v>
      </c>
      <c r="D314" s="234" t="s">
        <v>127</v>
      </c>
      <c r="E314" s="233" t="s">
        <v>128</v>
      </c>
      <c r="F314" s="235" t="s">
        <v>129</v>
      </c>
      <c r="G314" s="235" t="s">
        <v>130</v>
      </c>
      <c r="H314" s="235" t="s">
        <v>131</v>
      </c>
      <c r="I314" s="233" t="s">
        <v>132</v>
      </c>
    </row>
    <row r="315" spans="1:9" hidden="1" x14ac:dyDescent="0.25">
      <c r="A315" s="233" t="s">
        <v>255</v>
      </c>
      <c r="B315" s="233" t="s">
        <v>82</v>
      </c>
      <c r="C315" s="236"/>
      <c r="D315" s="237"/>
      <c r="E315" s="202"/>
      <c r="F315" s="238"/>
      <c r="G315" s="238"/>
      <c r="H315" s="238"/>
      <c r="I315" s="202"/>
    </row>
    <row r="316" spans="1:9" hidden="1" x14ac:dyDescent="0.25">
      <c r="A316" s="202" t="s">
        <v>256</v>
      </c>
      <c r="B316" s="202" t="s">
        <v>82</v>
      </c>
      <c r="C316" s="236">
        <v>13</v>
      </c>
      <c r="D316" s="237" t="s">
        <v>135</v>
      </c>
      <c r="E316" s="204"/>
      <c r="F316" s="238" t="str">
        <f>IF(ISBLANK(E316),"", PRODUCT(C316,E316))</f>
        <v/>
      </c>
      <c r="G316" s="203"/>
      <c r="H316" s="203"/>
      <c r="I316" s="204"/>
    </row>
    <row r="317" spans="1:9" ht="27.6" hidden="1" x14ac:dyDescent="0.25">
      <c r="E317" s="233" t="s">
        <v>34</v>
      </c>
      <c r="F317" s="235" t="str">
        <f>IF(F316="","",ROUND(SUM(F316:F316),2))</f>
        <v/>
      </c>
      <c r="G317" s="209" t="str">
        <f>IF(F316="","Neužpildytos visos objektų kainos","")</f>
        <v>Neužpildytos visos objektų kainos</v>
      </c>
    </row>
    <row r="318" spans="1:9" ht="27.6" hidden="1" x14ac:dyDescent="0.25">
      <c r="C318" s="239" t="s">
        <v>136</v>
      </c>
      <c r="D318" s="240"/>
      <c r="E318" s="233" t="s">
        <v>36</v>
      </c>
      <c r="F318" s="235" t="str">
        <f>IF(OR(F317="",D318=""),"", ROUND(PRODUCT(D318,F317)/100,2))</f>
        <v/>
      </c>
      <c r="G318" s="209" t="str">
        <f>IF(D318="", "Nurodykite taikomą PVM dydį", "")</f>
        <v>Nurodykite taikomą PVM dydį</v>
      </c>
    </row>
    <row r="319" spans="1:9" hidden="1" x14ac:dyDescent="0.25">
      <c r="E319" s="233" t="s">
        <v>7</v>
      </c>
      <c r="F319" s="235">
        <f>IF(ISBLANK(F318), "", ROUND(SUM(F317:F318),2))</f>
        <v>0</v>
      </c>
    </row>
    <row r="320" spans="1:9" hidden="1" x14ac:dyDescent="0.25"/>
    <row r="321" spans="1:9" hidden="1" x14ac:dyDescent="0.25"/>
    <row r="322" spans="1:9" hidden="1" x14ac:dyDescent="0.25"/>
    <row r="323" spans="1:9" hidden="1" x14ac:dyDescent="0.25">
      <c r="A323" s="210" t="s">
        <v>257</v>
      </c>
      <c r="B323" s="210" t="s">
        <v>258</v>
      </c>
    </row>
    <row r="324" spans="1:9" hidden="1" x14ac:dyDescent="0.25"/>
    <row r="325" spans="1:9" hidden="1" x14ac:dyDescent="0.25">
      <c r="A325" s="210" t="s">
        <v>124</v>
      </c>
    </row>
    <row r="326" spans="1:9" ht="41.4" hidden="1" x14ac:dyDescent="0.25">
      <c r="A326" s="233" t="s">
        <v>125</v>
      </c>
      <c r="B326" s="233" t="s">
        <v>0</v>
      </c>
      <c r="C326" s="234" t="s">
        <v>126</v>
      </c>
      <c r="D326" s="234" t="s">
        <v>127</v>
      </c>
      <c r="E326" s="233" t="s">
        <v>128</v>
      </c>
      <c r="F326" s="235" t="s">
        <v>129</v>
      </c>
      <c r="G326" s="235" t="s">
        <v>130</v>
      </c>
      <c r="H326" s="235" t="s">
        <v>131</v>
      </c>
      <c r="I326" s="233" t="s">
        <v>132</v>
      </c>
    </row>
    <row r="327" spans="1:9" hidden="1" x14ac:dyDescent="0.25">
      <c r="A327" s="233" t="s">
        <v>259</v>
      </c>
      <c r="B327" s="233" t="s">
        <v>83</v>
      </c>
      <c r="C327" s="236"/>
      <c r="D327" s="237"/>
      <c r="E327" s="202"/>
      <c r="F327" s="238"/>
      <c r="G327" s="238"/>
      <c r="H327" s="238"/>
      <c r="I327" s="202"/>
    </row>
    <row r="328" spans="1:9" hidden="1" x14ac:dyDescent="0.25">
      <c r="A328" s="202" t="s">
        <v>260</v>
      </c>
      <c r="B328" s="202" t="s">
        <v>83</v>
      </c>
      <c r="C328" s="236">
        <v>4</v>
      </c>
      <c r="D328" s="237" t="s">
        <v>135</v>
      </c>
      <c r="E328" s="204"/>
      <c r="F328" s="238" t="str">
        <f>IF(ISBLANK(E328),"", PRODUCT(C328,E328))</f>
        <v/>
      </c>
      <c r="G328" s="203"/>
      <c r="H328" s="203"/>
      <c r="I328" s="204"/>
    </row>
    <row r="329" spans="1:9" ht="27.6" hidden="1" x14ac:dyDescent="0.25">
      <c r="E329" s="233" t="s">
        <v>34</v>
      </c>
      <c r="F329" s="235" t="str">
        <f>IF(F328="","",ROUND(SUM(F328:F328),2))</f>
        <v/>
      </c>
      <c r="G329" s="209" t="str">
        <f>IF(F328="","Neužpildytos visos objektų kainos","")</f>
        <v>Neužpildytos visos objektų kainos</v>
      </c>
    </row>
    <row r="330" spans="1:9" ht="27.6" hidden="1" x14ac:dyDescent="0.25">
      <c r="C330" s="239" t="s">
        <v>136</v>
      </c>
      <c r="D330" s="240"/>
      <c r="E330" s="233" t="s">
        <v>36</v>
      </c>
      <c r="F330" s="235" t="str">
        <f>IF(OR(F329="",D330=""),"", ROUND(PRODUCT(D330,F329)/100,2))</f>
        <v/>
      </c>
      <c r="G330" s="209" t="str">
        <f>IF(D330="", "Nurodykite taikomą PVM dydį", "")</f>
        <v>Nurodykite taikomą PVM dydį</v>
      </c>
    </row>
    <row r="331" spans="1:9" hidden="1" x14ac:dyDescent="0.25">
      <c r="E331" s="233" t="s">
        <v>7</v>
      </c>
      <c r="F331" s="235">
        <f>IF(ISBLANK(F330), "", ROUND(SUM(F329:F330),2))</f>
        <v>0</v>
      </c>
    </row>
    <row r="332" spans="1:9" hidden="1" x14ac:dyDescent="0.25"/>
    <row r="333" spans="1:9" hidden="1" x14ac:dyDescent="0.25"/>
    <row r="334" spans="1:9" hidden="1" x14ac:dyDescent="0.25"/>
    <row r="335" spans="1:9" hidden="1" x14ac:dyDescent="0.25">
      <c r="A335" s="210" t="s">
        <v>261</v>
      </c>
      <c r="B335" s="210" t="s">
        <v>262</v>
      </c>
    </row>
    <row r="336" spans="1:9" hidden="1" x14ac:dyDescent="0.25"/>
    <row r="337" spans="1:9" hidden="1" x14ac:dyDescent="0.25">
      <c r="A337" s="210" t="s">
        <v>124</v>
      </c>
    </row>
    <row r="338" spans="1:9" ht="41.4" hidden="1" x14ac:dyDescent="0.25">
      <c r="A338" s="233" t="s">
        <v>125</v>
      </c>
      <c r="B338" s="233" t="s">
        <v>0</v>
      </c>
      <c r="C338" s="234" t="s">
        <v>126</v>
      </c>
      <c r="D338" s="234" t="s">
        <v>127</v>
      </c>
      <c r="E338" s="233" t="s">
        <v>128</v>
      </c>
      <c r="F338" s="235" t="s">
        <v>129</v>
      </c>
      <c r="G338" s="235" t="s">
        <v>130</v>
      </c>
      <c r="H338" s="235" t="s">
        <v>131</v>
      </c>
      <c r="I338" s="233" t="s">
        <v>132</v>
      </c>
    </row>
    <row r="339" spans="1:9" hidden="1" x14ac:dyDescent="0.25">
      <c r="A339" s="233" t="s">
        <v>263</v>
      </c>
      <c r="B339" s="233" t="s">
        <v>84</v>
      </c>
      <c r="C339" s="236"/>
      <c r="D339" s="237"/>
      <c r="E339" s="202"/>
      <c r="F339" s="238"/>
      <c r="G339" s="238"/>
      <c r="H339" s="238"/>
      <c r="I339" s="202"/>
    </row>
    <row r="340" spans="1:9" hidden="1" x14ac:dyDescent="0.25">
      <c r="A340" s="202" t="s">
        <v>264</v>
      </c>
      <c r="B340" s="202" t="s">
        <v>265</v>
      </c>
      <c r="C340" s="236">
        <v>3</v>
      </c>
      <c r="D340" s="237" t="s">
        <v>135</v>
      </c>
      <c r="E340" s="204"/>
      <c r="F340" s="238" t="str">
        <f>IF(ISBLANK(E340),"", PRODUCT(C340,E340))</f>
        <v/>
      </c>
      <c r="G340" s="203"/>
      <c r="H340" s="203"/>
      <c r="I340" s="204"/>
    </row>
    <row r="341" spans="1:9" ht="27.6" hidden="1" x14ac:dyDescent="0.25">
      <c r="E341" s="233" t="s">
        <v>34</v>
      </c>
      <c r="F341" s="235" t="str">
        <f>IF(F340="","",ROUND(SUM(F340:F340),2))</f>
        <v/>
      </c>
      <c r="G341" s="209" t="str">
        <f>IF(F340="","Neužpildytos visos objektų kainos","")</f>
        <v>Neužpildytos visos objektų kainos</v>
      </c>
    </row>
    <row r="342" spans="1:9" ht="27.6" hidden="1" x14ac:dyDescent="0.25">
      <c r="C342" s="239" t="s">
        <v>136</v>
      </c>
      <c r="D342" s="240"/>
      <c r="E342" s="233" t="s">
        <v>36</v>
      </c>
      <c r="F342" s="235" t="str">
        <f>IF(OR(F341="",D342=""),"", ROUND(PRODUCT(D342,F341)/100,2))</f>
        <v/>
      </c>
      <c r="G342" s="209" t="str">
        <f>IF(D342="", "Nurodykite taikomą PVM dydį", "")</f>
        <v>Nurodykite taikomą PVM dydį</v>
      </c>
    </row>
    <row r="343" spans="1:9" hidden="1" x14ac:dyDescent="0.25">
      <c r="E343" s="233" t="s">
        <v>7</v>
      </c>
      <c r="F343" s="235">
        <f>IF(ISBLANK(F342), "", ROUND(SUM(F341:F342),2))</f>
        <v>0</v>
      </c>
    </row>
    <row r="344" spans="1:9" hidden="1" x14ac:dyDescent="0.25"/>
    <row r="345" spans="1:9" hidden="1" x14ac:dyDescent="0.25"/>
    <row r="346" spans="1:9" hidden="1" x14ac:dyDescent="0.25"/>
    <row r="347" spans="1:9" hidden="1" x14ac:dyDescent="0.25">
      <c r="A347" s="210" t="s">
        <v>266</v>
      </c>
      <c r="B347" s="210" t="s">
        <v>267</v>
      </c>
    </row>
    <row r="348" spans="1:9" hidden="1" x14ac:dyDescent="0.25"/>
    <row r="349" spans="1:9" hidden="1" x14ac:dyDescent="0.25">
      <c r="A349" s="210" t="s">
        <v>124</v>
      </c>
    </row>
    <row r="350" spans="1:9" ht="41.4" hidden="1" x14ac:dyDescent="0.25">
      <c r="A350" s="233" t="s">
        <v>125</v>
      </c>
      <c r="B350" s="233" t="s">
        <v>0</v>
      </c>
      <c r="C350" s="234" t="s">
        <v>126</v>
      </c>
      <c r="D350" s="234" t="s">
        <v>127</v>
      </c>
      <c r="E350" s="233" t="s">
        <v>128</v>
      </c>
      <c r="F350" s="235" t="s">
        <v>129</v>
      </c>
      <c r="G350" s="235" t="s">
        <v>130</v>
      </c>
      <c r="H350" s="235" t="s">
        <v>131</v>
      </c>
      <c r="I350" s="233" t="s">
        <v>132</v>
      </c>
    </row>
    <row r="351" spans="1:9" hidden="1" x14ac:dyDescent="0.25">
      <c r="A351" s="233" t="s">
        <v>268</v>
      </c>
      <c r="B351" s="233" t="s">
        <v>85</v>
      </c>
      <c r="C351" s="236"/>
      <c r="D351" s="237"/>
      <c r="E351" s="202"/>
      <c r="F351" s="238"/>
      <c r="G351" s="238"/>
      <c r="H351" s="238"/>
      <c r="I351" s="202"/>
    </row>
    <row r="352" spans="1:9" hidden="1" x14ac:dyDescent="0.25">
      <c r="A352" s="202" t="s">
        <v>269</v>
      </c>
      <c r="B352" s="202" t="s">
        <v>85</v>
      </c>
      <c r="C352" s="236">
        <v>174</v>
      </c>
      <c r="D352" s="237" t="s">
        <v>135</v>
      </c>
      <c r="E352" s="204"/>
      <c r="F352" s="238" t="str">
        <f>IF(ISBLANK(E352),"", PRODUCT(C352,E352))</f>
        <v/>
      </c>
      <c r="G352" s="203"/>
      <c r="H352" s="203"/>
      <c r="I352" s="204"/>
    </row>
    <row r="353" spans="1:9" ht="27.6" hidden="1" x14ac:dyDescent="0.25">
      <c r="E353" s="233" t="s">
        <v>34</v>
      </c>
      <c r="F353" s="235" t="str">
        <f>IF(F352="","",ROUND(SUM(F352:F352),2))</f>
        <v/>
      </c>
      <c r="G353" s="209" t="str">
        <f>IF(F352="","Neužpildytos visos objektų kainos","")</f>
        <v>Neužpildytos visos objektų kainos</v>
      </c>
    </row>
    <row r="354" spans="1:9" ht="27.6" hidden="1" x14ac:dyDescent="0.25">
      <c r="C354" s="239" t="s">
        <v>136</v>
      </c>
      <c r="D354" s="240"/>
      <c r="E354" s="233" t="s">
        <v>36</v>
      </c>
      <c r="F354" s="235" t="str">
        <f>IF(OR(F353="",D354=""),"", ROUND(PRODUCT(D354,F353)/100,2))</f>
        <v/>
      </c>
      <c r="G354" s="209" t="str">
        <f>IF(D354="", "Nurodykite taikomą PVM dydį", "")</f>
        <v>Nurodykite taikomą PVM dydį</v>
      </c>
    </row>
    <row r="355" spans="1:9" hidden="1" x14ac:dyDescent="0.25">
      <c r="E355" s="233" t="s">
        <v>7</v>
      </c>
      <c r="F355" s="235">
        <f>IF(ISBLANK(F354), "", ROUND(SUM(F353:F354),2))</f>
        <v>0</v>
      </c>
    </row>
    <row r="356" spans="1:9" hidden="1" x14ac:dyDescent="0.25"/>
    <row r="357" spans="1:9" hidden="1" x14ac:dyDescent="0.25"/>
    <row r="358" spans="1:9" hidden="1" x14ac:dyDescent="0.25"/>
    <row r="359" spans="1:9" hidden="1" x14ac:dyDescent="0.25">
      <c r="A359" s="210" t="s">
        <v>122</v>
      </c>
      <c r="B359" s="210" t="s">
        <v>123</v>
      </c>
    </row>
    <row r="360" spans="1:9" hidden="1" x14ac:dyDescent="0.25"/>
    <row r="361" spans="1:9" hidden="1" x14ac:dyDescent="0.25">
      <c r="A361" s="210" t="s">
        <v>124</v>
      </c>
    </row>
    <row r="362" spans="1:9" ht="41.4" hidden="1" x14ac:dyDescent="0.25">
      <c r="A362" s="233" t="s">
        <v>125</v>
      </c>
      <c r="B362" s="233" t="s">
        <v>0</v>
      </c>
      <c r="C362" s="234" t="s">
        <v>126</v>
      </c>
      <c r="D362" s="234" t="s">
        <v>127</v>
      </c>
      <c r="E362" s="233" t="s">
        <v>128</v>
      </c>
      <c r="F362" s="235" t="s">
        <v>129</v>
      </c>
      <c r="G362" s="235" t="s">
        <v>130</v>
      </c>
      <c r="H362" s="235" t="s">
        <v>131</v>
      </c>
      <c r="I362" s="233" t="s">
        <v>132</v>
      </c>
    </row>
    <row r="363" spans="1:9" hidden="1" x14ac:dyDescent="0.25">
      <c r="A363" s="233" t="s">
        <v>133</v>
      </c>
      <c r="B363" s="233" t="s">
        <v>86</v>
      </c>
      <c r="C363" s="236"/>
      <c r="D363" s="237"/>
      <c r="E363" s="202"/>
      <c r="F363" s="238"/>
      <c r="G363" s="238"/>
      <c r="H363" s="238"/>
      <c r="I363" s="202"/>
    </row>
    <row r="364" spans="1:9" hidden="1" x14ac:dyDescent="0.25">
      <c r="A364" s="202" t="s">
        <v>134</v>
      </c>
      <c r="B364" s="202" t="s">
        <v>86</v>
      </c>
      <c r="C364" s="236">
        <v>2</v>
      </c>
      <c r="D364" s="237" t="s">
        <v>135</v>
      </c>
      <c r="E364" s="204"/>
      <c r="F364" s="238" t="str">
        <f>IF(ISBLANK(E364),"", PRODUCT(C364,E364))</f>
        <v/>
      </c>
      <c r="G364" s="203"/>
      <c r="H364" s="203"/>
      <c r="I364" s="204"/>
    </row>
    <row r="365" spans="1:9" ht="27.6" hidden="1" x14ac:dyDescent="0.25">
      <c r="E365" s="233" t="s">
        <v>34</v>
      </c>
      <c r="F365" s="235" t="str">
        <f>IF(F364="","",ROUND(SUM(F364:F364),2))</f>
        <v/>
      </c>
      <c r="G365" s="209" t="str">
        <f>IF(F364="","Neužpildytos visos objektų kainos","")</f>
        <v>Neužpildytos visos objektų kainos</v>
      </c>
    </row>
    <row r="366" spans="1:9" ht="27.6" hidden="1" x14ac:dyDescent="0.25">
      <c r="C366" s="239" t="s">
        <v>136</v>
      </c>
      <c r="D366" s="240"/>
      <c r="E366" s="233" t="s">
        <v>36</v>
      </c>
      <c r="F366" s="235" t="str">
        <f>IF(OR(F365="",D366=""),"", ROUND(PRODUCT(D366,F365)/100,2))</f>
        <v/>
      </c>
      <c r="G366" s="209" t="str">
        <f>IF(D366="", "Nurodykite taikomą PVM dydį", "")</f>
        <v>Nurodykite taikomą PVM dydį</v>
      </c>
    </row>
    <row r="367" spans="1:9" hidden="1" x14ac:dyDescent="0.25">
      <c r="E367" s="233" t="s">
        <v>7</v>
      </c>
      <c r="F367" s="235">
        <f>IF(ISBLANK(F366), "", ROUND(SUM(F365:F366),2))</f>
        <v>0</v>
      </c>
    </row>
    <row r="368" spans="1:9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</sheetData>
  <mergeCells count="28">
    <mergeCell ref="A27:F27"/>
    <mergeCell ref="A28:F28"/>
    <mergeCell ref="A29:F29"/>
    <mergeCell ref="A21:B21"/>
    <mergeCell ref="C21:F21"/>
    <mergeCell ref="A23:F23"/>
    <mergeCell ref="A24:F24"/>
    <mergeCell ref="A25:F25"/>
    <mergeCell ref="A26:F26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F1:G1"/>
    <mergeCell ref="A12:B12"/>
    <mergeCell ref="C12:F12"/>
    <mergeCell ref="A13:B13"/>
    <mergeCell ref="C13:F13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zoomScaleNormal="100" workbookViewId="0">
      <selection activeCell="C20" sqref="C20"/>
    </sheetView>
  </sheetViews>
  <sheetFormatPr defaultRowHeight="13.2" x14ac:dyDescent="0.25"/>
  <cols>
    <col min="1" max="1" width="7.109375" style="90" customWidth="1"/>
    <col min="2" max="2" width="38.6640625" style="91" customWidth="1"/>
    <col min="3" max="3" width="59.44140625" customWidth="1"/>
  </cols>
  <sheetData>
    <row r="1" spans="1:3" ht="15.6" x14ac:dyDescent="0.3">
      <c r="C1" s="94" t="s">
        <v>38</v>
      </c>
    </row>
    <row r="2" spans="1:3" ht="15.6" x14ac:dyDescent="0.3">
      <c r="C2" s="94" t="s">
        <v>45</v>
      </c>
    </row>
    <row r="3" spans="1:3" ht="15.6" x14ac:dyDescent="0.3">
      <c r="C3" s="95" t="s">
        <v>46</v>
      </c>
    </row>
    <row r="4" spans="1:3" ht="15.6" x14ac:dyDescent="0.25">
      <c r="C4" s="92"/>
    </row>
    <row r="5" spans="1:3" ht="15.75" customHeight="1" x14ac:dyDescent="0.3">
      <c r="A5" s="164" t="s">
        <v>51</v>
      </c>
      <c r="B5" s="164"/>
      <c r="C5" s="164"/>
    </row>
    <row r="6" spans="1:3" ht="15.6" x14ac:dyDescent="0.3">
      <c r="A6" s="117"/>
      <c r="B6" s="117"/>
      <c r="C6" s="118"/>
    </row>
    <row r="7" spans="1:3" ht="15.75" customHeight="1" x14ac:dyDescent="0.3">
      <c r="A7" s="117"/>
      <c r="B7" s="165" t="s">
        <v>52</v>
      </c>
      <c r="C7" s="165"/>
    </row>
    <row r="8" spans="1:3" ht="15.6" x14ac:dyDescent="0.3">
      <c r="A8" s="117"/>
      <c r="B8" s="119"/>
      <c r="C8" s="120"/>
    </row>
    <row r="9" spans="1:3" ht="15.75" customHeight="1" x14ac:dyDescent="0.3">
      <c r="A9" s="165" t="s">
        <v>26</v>
      </c>
      <c r="B9" s="165"/>
      <c r="C9" s="165"/>
    </row>
    <row r="10" spans="1:3" ht="15.6" x14ac:dyDescent="0.3">
      <c r="A10" s="119"/>
      <c r="B10" s="119"/>
      <c r="C10" s="120"/>
    </row>
    <row r="11" spans="1:3" ht="18" customHeight="1" x14ac:dyDescent="0.25">
      <c r="A11" s="166" t="s">
        <v>53</v>
      </c>
      <c r="B11" s="166"/>
      <c r="C11" s="166"/>
    </row>
    <row r="12" spans="1:3" ht="18" customHeight="1" x14ac:dyDescent="0.25">
      <c r="A12" s="167" t="s">
        <v>41</v>
      </c>
      <c r="B12" s="167"/>
      <c r="C12" s="167"/>
    </row>
    <row r="13" spans="1:3" ht="30.75" customHeight="1" x14ac:dyDescent="0.25">
      <c r="A13" s="167" t="s">
        <v>54</v>
      </c>
      <c r="B13" s="169"/>
      <c r="C13" s="169"/>
    </row>
    <row r="14" spans="1:3" ht="21.75" customHeight="1" x14ac:dyDescent="0.25">
      <c r="A14" s="168" t="s">
        <v>55</v>
      </c>
      <c r="B14" s="168"/>
      <c r="C14" s="168"/>
    </row>
    <row r="15" spans="1:3" x14ac:dyDescent="0.25">
      <c r="A15" s="134"/>
      <c r="B15" s="134"/>
      <c r="C15" s="135"/>
    </row>
    <row r="16" spans="1:3" ht="5.25" customHeight="1" x14ac:dyDescent="0.25">
      <c r="A16" s="121"/>
      <c r="B16" s="122"/>
      <c r="C16" s="123"/>
    </row>
    <row r="17" spans="1:5" ht="14.4" x14ac:dyDescent="0.25">
      <c r="A17" s="160" t="s">
        <v>25</v>
      </c>
      <c r="B17" s="161"/>
      <c r="C17" s="161"/>
    </row>
    <row r="18" spans="1:5" s="93" customFormat="1" ht="14.4" x14ac:dyDescent="0.3">
      <c r="A18" s="124"/>
      <c r="B18" s="125"/>
      <c r="C18" s="125"/>
    </row>
    <row r="19" spans="1:5" s="93" customFormat="1" ht="27.6" x14ac:dyDescent="0.3">
      <c r="A19" s="126" t="s">
        <v>6</v>
      </c>
      <c r="B19" s="126" t="s">
        <v>0</v>
      </c>
      <c r="C19" s="127" t="s">
        <v>56</v>
      </c>
    </row>
    <row r="20" spans="1:5" ht="138" x14ac:dyDescent="0.25">
      <c r="A20" s="128">
        <v>17</v>
      </c>
      <c r="B20" s="129" t="s">
        <v>74</v>
      </c>
      <c r="C20" s="130" t="s">
        <v>75</v>
      </c>
    </row>
    <row r="21" spans="1:5" ht="15.6" x14ac:dyDescent="0.25">
      <c r="A21" s="131"/>
      <c r="B21" s="132"/>
      <c r="C21" s="133"/>
    </row>
    <row r="22" spans="1:5" ht="15.6" x14ac:dyDescent="0.3">
      <c r="A22" s="162" t="s">
        <v>87</v>
      </c>
      <c r="B22" s="163"/>
      <c r="C22" s="163"/>
    </row>
    <row r="23" spans="1:5" ht="36" customHeight="1" x14ac:dyDescent="0.25">
      <c r="A23" s="156" t="s">
        <v>88</v>
      </c>
      <c r="B23" s="157"/>
      <c r="C23" s="158"/>
    </row>
    <row r="24" spans="1:5" ht="17.25" customHeight="1" x14ac:dyDescent="0.25">
      <c r="A24" s="156" t="s">
        <v>89</v>
      </c>
      <c r="B24" s="158"/>
      <c r="C24" s="158"/>
    </row>
    <row r="25" spans="1:5" ht="69.75" customHeight="1" x14ac:dyDescent="0.25">
      <c r="A25" s="156" t="s">
        <v>90</v>
      </c>
      <c r="B25" s="156"/>
      <c r="C25" s="156"/>
    </row>
    <row r="27" spans="1:5" ht="15.6" x14ac:dyDescent="0.3">
      <c r="A27" s="159" t="s">
        <v>2</v>
      </c>
      <c r="B27" s="159"/>
      <c r="C27" s="136" t="s">
        <v>3</v>
      </c>
      <c r="D27" s="136"/>
      <c r="E27" s="81"/>
    </row>
  </sheetData>
  <mergeCells count="13">
    <mergeCell ref="A5:C5"/>
    <mergeCell ref="A9:C9"/>
    <mergeCell ref="A11:C11"/>
    <mergeCell ref="A12:C12"/>
    <mergeCell ref="A14:C14"/>
    <mergeCell ref="A13:C13"/>
    <mergeCell ref="B7:C7"/>
    <mergeCell ref="A23:C23"/>
    <mergeCell ref="A24:C24"/>
    <mergeCell ref="A25:C25"/>
    <mergeCell ref="A27:B27"/>
    <mergeCell ref="A17:C17"/>
    <mergeCell ref="A22:C22"/>
  </mergeCells>
  <dataValidations count="1">
    <dataValidation operator="greaterThan" allowBlank="1" showInputMessage="1" showErrorMessage="1" sqref="A19"/>
  </dataValidations>
  <pageMargins left="0.7" right="0.7" top="0.75" bottom="0.75" header="0.3" footer="0.3"/>
  <pageSetup paperSize="9" scale="85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25" sqref="F25"/>
    </sheetView>
  </sheetViews>
  <sheetFormatPr defaultColWidth="9.109375" defaultRowHeight="15.6" x14ac:dyDescent="0.3"/>
  <cols>
    <col min="1" max="1" width="1.5546875" style="29" customWidth="1"/>
    <col min="2" max="2" width="9.6640625" style="29" customWidth="1"/>
    <col min="3" max="3" width="31.6640625" style="29" customWidth="1"/>
    <col min="4" max="4" width="7.6640625" style="29" customWidth="1"/>
    <col min="5" max="5" width="12.33203125" style="29" customWidth="1"/>
    <col min="6" max="6" width="12.88671875" style="29" customWidth="1"/>
    <col min="7" max="7" width="12.6640625" style="29" customWidth="1"/>
    <col min="8" max="8" width="16.6640625" style="29" customWidth="1"/>
    <col min="9" max="9" width="20.6640625" style="29" customWidth="1"/>
    <col min="10" max="16384" width="9.109375" style="29"/>
  </cols>
  <sheetData>
    <row r="1" spans="1:9" s="52" customFormat="1" x14ac:dyDescent="0.3">
      <c r="A1" s="55"/>
      <c r="C1" s="57" t="s">
        <v>23</v>
      </c>
      <c r="D1" s="54"/>
      <c r="E1" s="56"/>
      <c r="F1" s="56"/>
      <c r="G1" s="56"/>
      <c r="H1" s="87" t="s">
        <v>38</v>
      </c>
      <c r="I1" s="87"/>
    </row>
    <row r="2" spans="1:9" s="52" customFormat="1" x14ac:dyDescent="0.3">
      <c r="A2" s="55"/>
      <c r="D2" s="54"/>
      <c r="E2" s="54"/>
      <c r="F2" s="54"/>
      <c r="G2" s="53"/>
      <c r="H2" s="87" t="s">
        <v>40</v>
      </c>
      <c r="I2" s="87"/>
    </row>
    <row r="3" spans="1:9" x14ac:dyDescent="0.3">
      <c r="H3" s="89" t="s">
        <v>22</v>
      </c>
      <c r="I3" s="89"/>
    </row>
    <row r="4" spans="1:9" ht="18.75" customHeight="1" x14ac:dyDescent="0.3">
      <c r="A4" s="170" t="s">
        <v>21</v>
      </c>
      <c r="B4" s="170"/>
      <c r="C4" s="170"/>
      <c r="D4" s="170"/>
      <c r="E4" s="170"/>
      <c r="F4" s="170"/>
      <c r="G4" s="170"/>
      <c r="H4" s="170"/>
      <c r="I4" s="170"/>
    </row>
    <row r="5" spans="1:9" ht="24" customHeight="1" x14ac:dyDescent="0.3">
      <c r="C5" s="51"/>
      <c r="D5" s="183"/>
      <c r="E5" s="183"/>
      <c r="F5" s="183"/>
      <c r="G5" s="183"/>
    </row>
    <row r="6" spans="1:9" x14ac:dyDescent="0.3">
      <c r="D6" s="181" t="s">
        <v>20</v>
      </c>
      <c r="E6" s="181"/>
      <c r="F6" s="181"/>
      <c r="G6" s="181"/>
      <c r="H6" s="50"/>
      <c r="I6" s="50"/>
    </row>
    <row r="7" spans="1:9" ht="19.5" customHeight="1" x14ac:dyDescent="0.3">
      <c r="A7" s="171" t="s">
        <v>19</v>
      </c>
      <c r="B7" s="171"/>
      <c r="C7" s="184"/>
      <c r="D7" s="184"/>
      <c r="E7" s="184"/>
      <c r="F7" s="184"/>
      <c r="G7" s="50"/>
      <c r="H7" s="50"/>
      <c r="I7" s="50"/>
    </row>
    <row r="8" spans="1:9" ht="12" customHeight="1" x14ac:dyDescent="0.3">
      <c r="C8" s="182" t="s">
        <v>18</v>
      </c>
      <c r="D8" s="182"/>
      <c r="E8" s="182"/>
      <c r="F8" s="182"/>
      <c r="G8" s="50"/>
      <c r="H8" s="50"/>
      <c r="I8" s="50"/>
    </row>
    <row r="10" spans="1:9" ht="16.2" thickBot="1" x14ac:dyDescent="0.35">
      <c r="B10" s="29" t="s">
        <v>17</v>
      </c>
    </row>
    <row r="11" spans="1:9" x14ac:dyDescent="0.3">
      <c r="B11" s="172" t="s">
        <v>6</v>
      </c>
      <c r="C11" s="174" t="s">
        <v>16</v>
      </c>
      <c r="D11" s="185" t="s">
        <v>1</v>
      </c>
      <c r="E11" s="187" t="s">
        <v>15</v>
      </c>
      <c r="F11" s="189" t="s">
        <v>14</v>
      </c>
      <c r="G11" s="191" t="s">
        <v>13</v>
      </c>
      <c r="H11" s="176" t="s">
        <v>12</v>
      </c>
      <c r="I11" s="176" t="s">
        <v>11</v>
      </c>
    </row>
    <row r="12" spans="1:9" ht="15" customHeight="1" thickBot="1" x14ac:dyDescent="0.35">
      <c r="B12" s="173"/>
      <c r="C12" s="175"/>
      <c r="D12" s="186"/>
      <c r="E12" s="188"/>
      <c r="F12" s="190"/>
      <c r="G12" s="192"/>
      <c r="H12" s="177"/>
      <c r="I12" s="177"/>
    </row>
    <row r="13" spans="1:9" s="34" customFormat="1" ht="15.75" customHeight="1" x14ac:dyDescent="0.3">
      <c r="B13" s="44"/>
      <c r="C13" s="49"/>
      <c r="D13" s="46"/>
      <c r="E13" s="46"/>
      <c r="F13" s="47"/>
      <c r="G13" s="47"/>
      <c r="H13" s="46"/>
      <c r="I13" s="45"/>
    </row>
    <row r="14" spans="1:9" s="34" customFormat="1" ht="15.75" customHeight="1" x14ac:dyDescent="0.3">
      <c r="B14" s="44"/>
      <c r="C14" s="48"/>
      <c r="D14" s="46"/>
      <c r="E14" s="46"/>
      <c r="F14" s="47"/>
      <c r="G14" s="47"/>
      <c r="H14" s="46"/>
      <c r="I14" s="45"/>
    </row>
    <row r="15" spans="1:9" s="34" customFormat="1" ht="15.75" customHeight="1" x14ac:dyDescent="0.3">
      <c r="B15" s="42"/>
      <c r="C15" s="43"/>
      <c r="D15" s="39"/>
      <c r="E15" s="39"/>
      <c r="F15" s="40"/>
      <c r="G15" s="40"/>
      <c r="H15" s="39"/>
      <c r="I15" s="38"/>
    </row>
    <row r="16" spans="1:9" s="34" customFormat="1" ht="15.75" customHeight="1" x14ac:dyDescent="0.3">
      <c r="B16" s="44"/>
      <c r="C16" s="43"/>
      <c r="D16" s="39"/>
      <c r="E16" s="39"/>
      <c r="F16" s="40"/>
      <c r="G16" s="40"/>
      <c r="H16" s="39"/>
      <c r="I16" s="38"/>
    </row>
    <row r="17" spans="2:9" s="34" customFormat="1" ht="15.75" customHeight="1" x14ac:dyDescent="0.3">
      <c r="B17" s="42"/>
      <c r="C17" s="43"/>
      <c r="D17" s="39"/>
      <c r="E17" s="39"/>
      <c r="F17" s="40"/>
      <c r="G17" s="40"/>
      <c r="H17" s="39"/>
      <c r="I17" s="38"/>
    </row>
    <row r="18" spans="2:9" s="34" customFormat="1" ht="15.75" customHeight="1" x14ac:dyDescent="0.3">
      <c r="B18" s="42"/>
      <c r="C18" s="41"/>
      <c r="D18" s="39"/>
      <c r="E18" s="39"/>
      <c r="F18" s="40"/>
      <c r="G18" s="40"/>
      <c r="H18" s="39"/>
      <c r="I18" s="38"/>
    </row>
    <row r="19" spans="2:9" s="34" customFormat="1" ht="17.25" customHeight="1" thickBot="1" x14ac:dyDescent="0.35">
      <c r="B19" s="178" t="s">
        <v>10</v>
      </c>
      <c r="C19" s="179"/>
      <c r="D19" s="179"/>
      <c r="E19" s="179"/>
      <c r="F19" s="180"/>
      <c r="G19" s="37"/>
      <c r="H19" s="36"/>
      <c r="I19" s="35"/>
    </row>
    <row r="21" spans="2:9" x14ac:dyDescent="0.3">
      <c r="B21" s="30" t="s">
        <v>9</v>
      </c>
      <c r="C21" s="33"/>
    </row>
    <row r="22" spans="2:9" s="31" customFormat="1" ht="11.25" customHeight="1" x14ac:dyDescent="0.25">
      <c r="B22" s="30"/>
      <c r="C22" s="32" t="s">
        <v>8</v>
      </c>
    </row>
    <row r="23" spans="2:9" x14ac:dyDescent="0.3">
      <c r="B23" s="30"/>
    </row>
  </sheetData>
  <mergeCells count="15">
    <mergeCell ref="B19:F19"/>
    <mergeCell ref="D6:G6"/>
    <mergeCell ref="C8:F8"/>
    <mergeCell ref="D5:G5"/>
    <mergeCell ref="C7:F7"/>
    <mergeCell ref="D11:D12"/>
    <mergeCell ref="E11:E12"/>
    <mergeCell ref="F11:F12"/>
    <mergeCell ref="G11:G12"/>
    <mergeCell ref="A4:I4"/>
    <mergeCell ref="A7:B7"/>
    <mergeCell ref="B11:B12"/>
    <mergeCell ref="C11:C12"/>
    <mergeCell ref="I11:I12"/>
    <mergeCell ref="H11:H1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120" zoomScaleNormal="120" workbookViewId="0">
      <selection activeCell="L10" sqref="L10"/>
    </sheetView>
  </sheetViews>
  <sheetFormatPr defaultColWidth="9.109375" defaultRowHeight="15.6" x14ac:dyDescent="0.3"/>
  <cols>
    <col min="1" max="1" width="5.6640625" style="1" customWidth="1"/>
    <col min="2" max="2" width="6.88671875" style="2" customWidth="1"/>
    <col min="3" max="3" width="26.33203125" style="24" customWidth="1"/>
    <col min="4" max="4" width="20.6640625" style="25" customWidth="1"/>
    <col min="5" max="5" width="16.5546875" style="25" customWidth="1"/>
    <col min="6" max="6" width="10" style="12" customWidth="1"/>
    <col min="7" max="7" width="10.6640625" style="12" customWidth="1"/>
    <col min="8" max="8" width="13.44140625" style="13" customWidth="1"/>
    <col min="9" max="9" width="14.33203125" style="13" customWidth="1"/>
    <col min="10" max="16384" width="9.109375" style="2"/>
  </cols>
  <sheetData>
    <row r="1" spans="1:14" x14ac:dyDescent="0.3">
      <c r="F1" s="21"/>
      <c r="G1" s="87" t="s">
        <v>38</v>
      </c>
      <c r="H1" s="88"/>
      <c r="I1" s="28"/>
    </row>
    <row r="2" spans="1:14" x14ac:dyDescent="0.3">
      <c r="F2" s="21"/>
      <c r="G2" s="87" t="s">
        <v>39</v>
      </c>
      <c r="H2" s="88"/>
      <c r="I2" s="3"/>
      <c r="L2" s="4"/>
      <c r="M2" s="4"/>
      <c r="N2" s="3"/>
    </row>
    <row r="3" spans="1:14" ht="13.5" customHeight="1" x14ac:dyDescent="0.3">
      <c r="F3" s="22"/>
      <c r="G3" s="89" t="s">
        <v>5</v>
      </c>
      <c r="H3" s="88"/>
      <c r="I3" s="3"/>
      <c r="L3" s="4"/>
      <c r="M3" s="4"/>
      <c r="N3" s="3"/>
    </row>
    <row r="4" spans="1:14" ht="13.5" customHeight="1" x14ac:dyDescent="0.3">
      <c r="F4" s="22"/>
      <c r="G4" s="89"/>
      <c r="H4" s="88"/>
      <c r="I4" s="3"/>
      <c r="L4" s="4"/>
      <c r="M4" s="4"/>
      <c r="N4" s="3"/>
    </row>
    <row r="5" spans="1:14" s="7" customFormat="1" ht="17.25" customHeight="1" x14ac:dyDescent="0.3">
      <c r="A5" s="194" t="s">
        <v>28</v>
      </c>
      <c r="B5" s="195"/>
      <c r="C5" s="195"/>
      <c r="D5" s="195"/>
      <c r="E5" s="195"/>
      <c r="F5" s="195"/>
      <c r="G5" s="195"/>
      <c r="H5" s="195"/>
      <c r="I5" s="195"/>
      <c r="J5" s="5"/>
      <c r="K5" s="6"/>
      <c r="L5" s="6"/>
    </row>
    <row r="6" spans="1:14" s="7" customFormat="1" ht="12" customHeight="1" x14ac:dyDescent="0.3">
      <c r="A6" s="8"/>
      <c r="B6" s="9"/>
      <c r="C6" s="26"/>
      <c r="D6" s="26"/>
      <c r="E6" s="26"/>
      <c r="F6" s="14"/>
      <c r="G6" s="14"/>
      <c r="H6" s="15"/>
      <c r="I6" s="15"/>
      <c r="J6" s="5"/>
      <c r="K6" s="6"/>
      <c r="L6" s="6"/>
    </row>
    <row r="7" spans="1:14" ht="15.75" hidden="1" customHeight="1" x14ac:dyDescent="0.3">
      <c r="A7" s="10"/>
      <c r="B7" s="10"/>
      <c r="D7" s="27"/>
      <c r="E7" s="27"/>
      <c r="F7" s="16"/>
      <c r="G7" s="16"/>
      <c r="H7" s="17"/>
      <c r="I7" s="17"/>
    </row>
    <row r="8" spans="1:14" s="62" customFormat="1" ht="51.75" customHeight="1" x14ac:dyDescent="0.25">
      <c r="A8" s="58" t="s">
        <v>6</v>
      </c>
      <c r="B8" s="59" t="s">
        <v>29</v>
      </c>
      <c r="C8" s="60" t="s">
        <v>0</v>
      </c>
      <c r="D8" s="60" t="s">
        <v>30</v>
      </c>
      <c r="E8" s="60" t="s">
        <v>4</v>
      </c>
      <c r="F8" s="59" t="s">
        <v>1</v>
      </c>
      <c r="G8" s="59" t="s">
        <v>31</v>
      </c>
      <c r="H8" s="60" t="s">
        <v>32</v>
      </c>
      <c r="I8" s="60" t="s">
        <v>33</v>
      </c>
      <c r="J8" s="61"/>
      <c r="K8" s="61"/>
    </row>
    <row r="9" spans="1:14" s="64" customFormat="1" ht="13.8" x14ac:dyDescent="0.25">
      <c r="A9" s="63">
        <v>1</v>
      </c>
      <c r="B9" s="63">
        <v>2</v>
      </c>
      <c r="C9" s="63">
        <v>3</v>
      </c>
      <c r="D9" s="63">
        <v>4</v>
      </c>
      <c r="E9" s="63">
        <v>5</v>
      </c>
      <c r="F9" s="63">
        <v>6</v>
      </c>
      <c r="G9" s="63">
        <v>7</v>
      </c>
      <c r="H9" s="63">
        <v>8</v>
      </c>
      <c r="I9" s="63">
        <v>9</v>
      </c>
    </row>
    <row r="10" spans="1:14" s="64" customFormat="1" ht="47.4" customHeight="1" x14ac:dyDescent="0.25">
      <c r="A10" s="65">
        <v>1</v>
      </c>
      <c r="B10" s="86">
        <v>17</v>
      </c>
      <c r="C10" s="202" t="s">
        <v>137</v>
      </c>
      <c r="D10" s="203" t="s">
        <v>138</v>
      </c>
      <c r="E10" s="203" t="s">
        <v>139</v>
      </c>
      <c r="F10" s="66" t="s">
        <v>135</v>
      </c>
      <c r="G10" s="66">
        <v>1</v>
      </c>
      <c r="H10" s="67">
        <v>480</v>
      </c>
      <c r="I10" s="68">
        <f>G10*H10</f>
        <v>480</v>
      </c>
    </row>
    <row r="11" spans="1:14" s="64" customFormat="1" ht="19.8" customHeight="1" x14ac:dyDescent="0.25">
      <c r="A11" s="65"/>
      <c r="B11" s="69"/>
      <c r="C11" s="70"/>
      <c r="D11" s="71"/>
      <c r="E11" s="196" t="s">
        <v>35</v>
      </c>
      <c r="F11" s="197"/>
      <c r="G11" s="198" t="s">
        <v>36</v>
      </c>
      <c r="H11" s="199"/>
      <c r="I11" s="68">
        <v>100.8</v>
      </c>
    </row>
    <row r="12" spans="1:14" s="75" customFormat="1" ht="19.2" customHeight="1" x14ac:dyDescent="0.25">
      <c r="A12" s="72"/>
      <c r="B12" s="72"/>
      <c r="C12" s="73"/>
      <c r="D12" s="73"/>
      <c r="E12" s="73"/>
      <c r="F12" s="72"/>
      <c r="G12" s="200" t="s">
        <v>7</v>
      </c>
      <c r="H12" s="201"/>
      <c r="I12" s="74">
        <f>SUM(I10:I11)</f>
        <v>580.79999999999995</v>
      </c>
    </row>
    <row r="13" spans="1:14" s="64" customFormat="1" ht="18" customHeight="1" x14ac:dyDescent="0.3">
      <c r="A13" s="76" t="s">
        <v>140</v>
      </c>
      <c r="B13" s="77"/>
      <c r="C13" s="77"/>
      <c r="D13" s="78"/>
      <c r="E13" s="79"/>
      <c r="F13" s="80"/>
    </row>
    <row r="14" spans="1:14" customFormat="1" ht="13.2" x14ac:dyDescent="0.25"/>
    <row r="15" spans="1:14" s="81" customFormat="1" ht="15.75" customHeight="1" x14ac:dyDescent="0.3">
      <c r="B15" s="159" t="s">
        <v>2</v>
      </c>
      <c r="C15" s="159"/>
      <c r="G15" s="159" t="s">
        <v>3</v>
      </c>
      <c r="H15" s="159"/>
      <c r="I15" s="82"/>
    </row>
    <row r="16" spans="1:14" s="81" customFormat="1" ht="33" customHeight="1" x14ac:dyDescent="0.3">
      <c r="B16" s="193" t="s">
        <v>37</v>
      </c>
      <c r="C16" s="193"/>
      <c r="D16" s="193"/>
      <c r="E16" s="83"/>
      <c r="F16" s="84"/>
      <c r="G16" s="85" t="s">
        <v>141</v>
      </c>
      <c r="H16" s="85"/>
      <c r="I16" s="83"/>
    </row>
    <row r="17" spans="1:9" ht="15.75" customHeight="1" x14ac:dyDescent="0.3">
      <c r="A17" s="10"/>
      <c r="B17" s="10"/>
      <c r="D17" s="27"/>
      <c r="E17" s="27"/>
      <c r="F17" s="16"/>
      <c r="G17" s="16"/>
      <c r="H17" s="17"/>
      <c r="I17" s="17"/>
    </row>
    <row r="18" spans="1:9" ht="15.75" customHeight="1" x14ac:dyDescent="0.3">
      <c r="A18" s="10"/>
      <c r="B18" s="10"/>
      <c r="D18" s="27"/>
      <c r="E18" s="27"/>
      <c r="F18" s="16"/>
      <c r="G18" s="16"/>
      <c r="H18" s="17"/>
      <c r="I18" s="17"/>
    </row>
    <row r="19" spans="1:9" s="7" customFormat="1" ht="18.75" customHeight="1" x14ac:dyDescent="0.3">
      <c r="A19" s="5"/>
      <c r="B19" s="11"/>
      <c r="C19" s="23"/>
      <c r="D19" s="23"/>
      <c r="E19" s="23"/>
      <c r="F19" s="23"/>
      <c r="G19" s="23"/>
      <c r="H19" s="20"/>
    </row>
    <row r="20" spans="1:9" s="7" customFormat="1" ht="5.25" customHeight="1" x14ac:dyDescent="0.3">
      <c r="A20" s="5"/>
      <c r="C20" s="23"/>
      <c r="D20" s="23"/>
      <c r="E20" s="23"/>
      <c r="F20" s="23"/>
      <c r="G20" s="23"/>
      <c r="H20" s="19"/>
    </row>
    <row r="21" spans="1:9" s="7" customFormat="1" ht="13.5" customHeight="1" x14ac:dyDescent="0.3">
      <c r="A21" s="5"/>
      <c r="B21" s="11"/>
      <c r="C21" s="23"/>
      <c r="D21" s="23"/>
      <c r="E21" s="23"/>
      <c r="F21" s="23"/>
      <c r="G21" s="23"/>
      <c r="H21" s="19"/>
    </row>
    <row r="22" spans="1:9" s="7" customFormat="1" ht="13.5" customHeight="1" x14ac:dyDescent="0.3">
      <c r="A22" s="5"/>
      <c r="B22" s="11"/>
      <c r="C22" s="23"/>
      <c r="D22" s="23"/>
      <c r="E22" s="23"/>
      <c r="F22" s="18"/>
      <c r="G22" s="18"/>
      <c r="H22" s="19"/>
      <c r="I22" s="19"/>
    </row>
  </sheetData>
  <mergeCells count="7">
    <mergeCell ref="B15:C15"/>
    <mergeCell ref="G15:H15"/>
    <mergeCell ref="B16:D16"/>
    <mergeCell ref="A5:I5"/>
    <mergeCell ref="E11:F11"/>
    <mergeCell ref="G11:H11"/>
    <mergeCell ref="G12:H12"/>
  </mergeCells>
  <phoneticPr fontId="35" type="noConversion"/>
  <pageMargins left="0.78740157480314965" right="0.59055118110236227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4 pr. Pasiūlymas--1</vt:lpstr>
      <vt:lpstr>4 pr. Pasiūlymas-2</vt:lpstr>
      <vt:lpstr>1 priedas TS</vt:lpstr>
      <vt:lpstr>3 pr. Uzsakymo forma</vt:lpstr>
      <vt:lpstr>2 pr. Įkainiai</vt:lpstr>
      <vt:lpstr>'1 priedas TS'!Print_Area</vt:lpstr>
      <vt:lpstr>'4 pr. Pasiūlymas--1'!Print_Area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Poskeviciene</dc:creator>
  <cp:lastModifiedBy>Lina Poškevičienė</cp:lastModifiedBy>
  <cp:lastPrinted>2025-10-16T11:44:13Z</cp:lastPrinted>
  <dcterms:created xsi:type="dcterms:W3CDTF">2016-05-12T13:27:50Z</dcterms:created>
  <dcterms:modified xsi:type="dcterms:W3CDTF">2025-10-16T11:44:40Z</dcterms:modified>
</cp:coreProperties>
</file>