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3901"/>
  <workbookPr defaultThemeVersion="166925"/>
  <mc:AlternateContent xmlns:mc="http://schemas.openxmlformats.org/markup-compatibility/2006">
    <mc:Choice Requires="x15">
      <x15ac:absPath xmlns:x15ac="http://schemas.microsoft.com/office/spreadsheetml/2010/11/ac" url="Z:\Darbuotoju bendri katalogai\Ruta D\Daivos\Konkursai 2017\Klaipėdos universitetinė ligoninė\2021-04-16 vienkartinės 534552\"/>
    </mc:Choice>
  </mc:AlternateContent>
  <xr:revisionPtr revIDLastSave="0" documentId="13_ncr:1_{8AF406F1-EF42-4606-B92A-B6E223C9CABD}" xr6:coauthVersionLast="46" xr6:coauthVersionMax="46" xr10:uidLastSave="{00000000-0000-0000-0000-000000000000}"/>
  <bookViews>
    <workbookView xWindow="7092" yWindow="180" windowWidth="17280" windowHeight="11232" xr2:uid="{00000000-000D-0000-FFFF-FFFF00000000}"/>
  </bookViews>
  <sheets>
    <sheet name="Sheet1" sheetId="1" r:id="rId1"/>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F13" i="1" l="1"/>
  <c r="F14" i="1"/>
  <c r="F11" i="1"/>
  <c r="F10" i="1"/>
  <c r="F9" i="1"/>
  <c r="F8" i="1"/>
  <c r="F7" i="1"/>
  <c r="F6" i="1"/>
  <c r="F5" i="1"/>
</calcChain>
</file>

<file path=xl/sharedStrings.xml><?xml version="1.0" encoding="utf-8"?>
<sst xmlns="http://schemas.openxmlformats.org/spreadsheetml/2006/main" count="50" uniqueCount="48">
  <si>
    <t xml:space="preserve">             Perkamų vienkartinių medicininių priemonių sąrašas</t>
  </si>
  <si>
    <t>Priedas Nr. 2</t>
  </si>
  <si>
    <t>Eil. Nr.</t>
  </si>
  <si>
    <t>Priemonės pavadinimas</t>
  </si>
  <si>
    <t>Orientacinis kiekis metams</t>
  </si>
  <si>
    <t>PVM tarifas %</t>
  </si>
  <si>
    <t>Vnt. kaina EUR (su PVM)</t>
  </si>
  <si>
    <t>Viso kaina EUR (su PVM)</t>
  </si>
  <si>
    <t>Gamintojas</t>
  </si>
  <si>
    <t>Kitos medicininės priemonės</t>
  </si>
  <si>
    <t>iki 1000 vnt</t>
  </si>
  <si>
    <t>iki 300 vnt</t>
  </si>
  <si>
    <t>7</t>
  </si>
  <si>
    <t>Vienkartinis kandiklis spirometrui: vienkartinis, iš balto kartono, ilgis 65mm, išorinis plotis 30mm, įpakavimas dėžutėje 500 vnt.</t>
  </si>
  <si>
    <t>iki 50 dėž</t>
  </si>
  <si>
    <t>9</t>
  </si>
  <si>
    <t>Vienkartinis inkstų formos indas, pagamintas iš kartono, ilgis 22cm ± 2 cm.</t>
  </si>
  <si>
    <t>iki 25000 vnt</t>
  </si>
  <si>
    <t>iki 100 vnt</t>
  </si>
  <si>
    <t>32</t>
  </si>
  <si>
    <t xml:space="preserve">Sigmoskopo vienkartiniai antgaliai
Vienkartinis;
Skaidrus;
Pagamintas iš termoplastiko;
Individualiai supakuotas su distaline šviesolaidine homogeniška iliuminacija;
Paviršius mažinantis atspindžius plastikiniu obturatoriumi;
Vamzdelio ilgio gradacija iš vamzdelio vidaus;
Ilgis 250 ± 5 mm.
Skersmuo 20 ± 2 mm.
</t>
  </si>
  <si>
    <t>33</t>
  </si>
  <si>
    <t xml:space="preserve">Proktoskopo vienkartiniai antgaliai 
Vienkartinis;
Skaidrus;
Pagamintas iš termoplastiko;
Individualiai supakuotas su distaline šviesolaidine homogeniška iliuminacija;
Paviršius mažinantis atspindžius plastikiniu obturatoriumi;
Vamzdelio ilgio gradacija iš vamzdelio vidaus;
Ilgis 130 ± 5 mm
Skersmuo 20 ± 2 mm
</t>
  </si>
  <si>
    <t>34</t>
  </si>
  <si>
    <t>Anoskopo vienkartiniai antgaliai
Vienkartinis;
Skaidrus;
Pagamintas iš termoplastiko;
Individualiai supakuotas su distaline šviesolaidine homogeniška iliuminacija;
Paviršius mažinantis atspindžius plastikiniu obturatoriumi;
Vamzdelio ilgio gradacija iš vamzdelio vidaus;
Ilgis 80 ± 5 mm
Skersmuo 20 ± 2 mm.</t>
  </si>
  <si>
    <t>35</t>
  </si>
  <si>
    <t>Vienkartinio naudojimo, guminiai žiedai hemorojiniams mazgams rišti. Be latekso, išorinis skersmuo 4.8mm, vidinis skersmuo 1.8mm</t>
  </si>
  <si>
    <t>iki 200 vnt.</t>
  </si>
  <si>
    <t>Tiekėjas privalo pateikti gamintojo katalogus (prekių aprašymus), kuriuose būtų nurodyta prekių kodai bei visa kita informacija, pagrindžianti prekės atitikimą konkurso specifikacijai. Kataloge turi būti pabrauktas ir pažymėtas atitikimas reikalaujamiems parametrams t. y. pabraukti kiekvienos pozicijos kiekvieną atitikimą, nurodant pozicijos numerį pagal prašomas specifikacijas. Katalogai (prekių aprašymai) turi būti lietuvių kalba. Pateikiamos skaitmeninės dokumentų kopijos.</t>
  </si>
  <si>
    <t>Prekių kokybė turi atitikti Europos Sąjungos ar tarptautinius standartus. Pateikiami: CE sertifikatai arba lygiaverčiai dokumentai. Pateikiama skaitmeninė dokumento kopija.</t>
  </si>
  <si>
    <t>Vienkartinis, sterilus odos biopsijos paėmėjas, 3mmx6,0-6,5mm</t>
  </si>
  <si>
    <t>Iki 100 vnt</t>
  </si>
  <si>
    <t xml:space="preserve">Timpanometriniai antgaliai (ausies kamštukai). Minkšti, į ausies landą statomi timpanometriniai antgaliai, tinkami naudoti su įstaigos turimu timpanometru. Pagaminti iš medicininės klasės silikono gumos, biologiškai suderinama. Grybo formos. Kiekis pakuotėje (vieno dydžio) 100 ±5 vnt. Kartu su pasiūlymu konkursui būtina pateikti CE sertifikatų arba EB atitikties deklaracijų kopijas. 
</t>
  </si>
  <si>
    <t>13 mm diametro, gelsvos spalvos</t>
  </si>
  <si>
    <t>15 mm diametro, žalios spalvos</t>
  </si>
  <si>
    <t>86</t>
  </si>
  <si>
    <t>90</t>
  </si>
  <si>
    <t>90.1</t>
  </si>
  <si>
    <t>90.2</t>
  </si>
  <si>
    <t>22614, Kai Industries, Japonija</t>
  </si>
  <si>
    <t>29140-00, Tekno medical, Vokietija</t>
  </si>
  <si>
    <t>8105974, Maico, Vokietija</t>
  </si>
  <si>
    <t>8107628, Maico, Vokietija</t>
  </si>
  <si>
    <t>E-003.19.911, HEINE, Vokietija</t>
  </si>
  <si>
    <t>E-003.19.811, HEINE, Vokietija</t>
  </si>
  <si>
    <t>E-003.18.811, HEINE, Vokietija</t>
  </si>
  <si>
    <t>33410, GIMA, Italija</t>
  </si>
  <si>
    <t>26645, GIMA, Italija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</si>
</sst>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7" x14ac:knownFonts="1">
    <font>
      <sz val="11"/>
      <color rgb="FF000000"/>
      <name val="Calibri"/>
      <family val="2"/>
      <charset val="186"/>
    </font>
    <font>
      <sz val="10"/>
      <color rgb="FF000000"/>
      <name val="Times New Roman"/>
      <family val="1"/>
      <charset val="186"/>
    </font>
    <font>
      <b/>
      <sz val="18"/>
      <color rgb="FF000000"/>
      <name val="Times New Roman"/>
      <family val="1"/>
      <charset val="186"/>
    </font>
    <font>
      <sz val="10"/>
      <color rgb="FF000000"/>
      <name val="Calibri"/>
      <family val="2"/>
      <charset val="186"/>
    </font>
    <font>
      <b/>
      <sz val="10"/>
      <name val="Times New Roman"/>
      <family val="1"/>
      <charset val="186"/>
    </font>
    <font>
      <sz val="10"/>
      <name val="Times New Roman"/>
      <family val="1"/>
      <charset val="186"/>
    </font>
    <font>
      <sz val="8"/>
      <name val="Calibri"/>
      <family val="2"/>
      <charset val="186"/>
    </font>
  </fonts>
  <fills count="4">
    <fill>
      <patternFill patternType="none"/>
    </fill>
    <fill>
      <patternFill patternType="gray125"/>
    </fill>
    <fill>
      <patternFill patternType="solid">
        <fgColor rgb="FFFFFF00"/>
        <bgColor rgb="FFFFFF00"/>
      </patternFill>
    </fill>
    <fill>
      <patternFill patternType="solid">
        <fgColor rgb="FFFFFFFF"/>
        <bgColor rgb="FFFFFFFF"/>
      </patternFill>
    </fill>
  </fills>
  <borders count="2">
    <border>
      <left/>
      <right/>
      <top/>
      <bottom/>
      <diagonal/>
    </border>
    <border>
      <left style="thin">
        <color rgb="FF000000"/>
      </left>
      <right style="thin">
        <color rgb="FF000000"/>
      </right>
      <top style="thin">
        <color rgb="FF000000"/>
      </top>
      <bottom style="thin">
        <color rgb="FF000000"/>
      </bottom>
      <diagonal/>
    </border>
  </borders>
  <cellStyleXfs count="1">
    <xf numFmtId="0" fontId="0" fillId="0" borderId="0"/>
  </cellStyleXfs>
  <cellXfs count="31">
    <xf numFmtId="0" fontId="0" fillId="0" borderId="0" xfId="0"/>
    <xf numFmtId="49" fontId="1" fillId="0" borderId="0" xfId="0" applyNumberFormat="1" applyFont="1" applyAlignment="1">
      <alignment horizontal="left" vertical="top"/>
    </xf>
    <xf numFmtId="0" fontId="2" fillId="0" borderId="0" xfId="0" applyFont="1" applyAlignment="1">
      <alignment horizontal="left" vertical="top"/>
    </xf>
    <xf numFmtId="0" fontId="1" fillId="0" borderId="0" xfId="0" applyFont="1" applyAlignment="1">
      <alignment horizontal="center" vertical="top"/>
    </xf>
    <xf numFmtId="0" fontId="1" fillId="0" borderId="0" xfId="0" applyFont="1" applyAlignment="1">
      <alignment horizontal="left" vertical="top"/>
    </xf>
    <xf numFmtId="0" fontId="3" fillId="0" borderId="0" xfId="0" applyFont="1" applyAlignment="1">
      <alignment vertical="top"/>
    </xf>
    <xf numFmtId="0" fontId="2" fillId="0" borderId="0" xfId="0" applyFont="1" applyAlignment="1">
      <alignment horizontal="left" vertical="top" wrapText="1"/>
    </xf>
    <xf numFmtId="0" fontId="3" fillId="0" borderId="0" xfId="0" applyFont="1" applyAlignment="1">
      <alignment horizontal="center" vertical="top"/>
    </xf>
    <xf numFmtId="49" fontId="4" fillId="0" borderId="1" xfId="0" applyNumberFormat="1" applyFont="1" applyBorder="1" applyAlignment="1">
      <alignment horizontal="center" vertical="top" wrapText="1"/>
    </xf>
    <xf numFmtId="0" fontId="4" fillId="0" borderId="1" xfId="0" applyFont="1" applyBorder="1" applyAlignment="1">
      <alignment horizontal="center" vertical="top" wrapText="1"/>
    </xf>
    <xf numFmtId="0" fontId="4" fillId="2" borderId="1" xfId="0" applyFont="1" applyFill="1" applyBorder="1" applyAlignment="1">
      <alignment horizontal="center" vertical="top" wrapText="1"/>
    </xf>
    <xf numFmtId="0" fontId="5" fillId="2" borderId="1" xfId="0" applyFont="1" applyFill="1" applyBorder="1" applyAlignment="1">
      <alignment horizontal="center" vertical="top"/>
    </xf>
    <xf numFmtId="0" fontId="5" fillId="2" borderId="1" xfId="0" applyFont="1" applyFill="1" applyBorder="1" applyAlignment="1">
      <alignment vertical="top"/>
    </xf>
    <xf numFmtId="49" fontId="4" fillId="0" borderId="1" xfId="0" applyNumberFormat="1" applyFont="1" applyBorder="1" applyAlignment="1">
      <alignment horizontal="center" vertical="top"/>
    </xf>
    <xf numFmtId="0" fontId="5" fillId="0" borderId="1" xfId="0" applyFont="1" applyBorder="1" applyAlignment="1">
      <alignment horizontal="center" vertical="top" wrapText="1"/>
    </xf>
    <xf numFmtId="0" fontId="5" fillId="0" borderId="1" xfId="0" applyFont="1" applyBorder="1" applyAlignment="1">
      <alignment vertical="top"/>
    </xf>
    <xf numFmtId="0" fontId="5" fillId="0" borderId="1" xfId="0" applyFont="1" applyBorder="1" applyAlignment="1">
      <alignment vertical="top" wrapText="1"/>
    </xf>
    <xf numFmtId="0" fontId="5" fillId="3" borderId="1" xfId="0" applyFont="1" applyFill="1" applyBorder="1" applyAlignment="1">
      <alignment horizontal="center" vertical="top"/>
    </xf>
    <xf numFmtId="0" fontId="5" fillId="0" borderId="1" xfId="0" applyFont="1" applyBorder="1" applyAlignment="1">
      <alignment horizontal="center" vertical="top"/>
    </xf>
    <xf numFmtId="0" fontId="5" fillId="3" borderId="1" xfId="0" applyFont="1" applyFill="1" applyBorder="1" applyAlignment="1">
      <alignment vertical="top" wrapText="1"/>
    </xf>
    <xf numFmtId="0" fontId="5" fillId="3" borderId="1" xfId="0" applyFont="1" applyFill="1" applyBorder="1" applyAlignment="1">
      <alignment horizontal="center" vertical="top" wrapText="1"/>
    </xf>
    <xf numFmtId="0" fontId="0" fillId="0" borderId="0" xfId="0" applyAlignment="1">
      <alignment vertical="top"/>
    </xf>
    <xf numFmtId="0" fontId="5" fillId="3" borderId="1" xfId="0" applyFont="1" applyFill="1" applyBorder="1" applyAlignment="1">
      <alignment vertical="top"/>
    </xf>
    <xf numFmtId="49" fontId="5" fillId="3" borderId="1" xfId="0" applyNumberFormat="1" applyFont="1" applyFill="1" applyBorder="1" applyAlignment="1">
      <alignment horizontal="center" vertical="top" wrapText="1"/>
    </xf>
    <xf numFmtId="0" fontId="1" fillId="3" borderId="1" xfId="0" applyFont="1" applyFill="1" applyBorder="1" applyAlignment="1">
      <alignment vertical="top" wrapText="1"/>
    </xf>
    <xf numFmtId="49" fontId="4" fillId="3" borderId="1" xfId="0" applyNumberFormat="1" applyFont="1" applyFill="1" applyBorder="1" applyAlignment="1">
      <alignment horizontal="center" vertical="top" wrapText="1"/>
    </xf>
    <xf numFmtId="0" fontId="1" fillId="3" borderId="1" xfId="0" applyFont="1" applyFill="1" applyBorder="1" applyAlignment="1">
      <alignment horizontal="center" vertical="top" wrapText="1"/>
    </xf>
    <xf numFmtId="0" fontId="1" fillId="0" borderId="0" xfId="0" applyFont="1" applyAlignment="1">
      <alignment horizontal="left" vertical="top" wrapText="1"/>
    </xf>
    <xf numFmtId="9" fontId="5" fillId="0" borderId="1" xfId="0" applyNumberFormat="1" applyFont="1" applyBorder="1" applyAlignment="1">
      <alignment horizontal="center" vertical="top"/>
    </xf>
    <xf numFmtId="2" fontId="5" fillId="0" borderId="1" xfId="0" applyNumberFormat="1" applyFont="1" applyBorder="1" applyAlignment="1">
      <alignment horizontal="center" vertical="top"/>
    </xf>
    <xf numFmtId="2" fontId="1" fillId="3" borderId="1" xfId="0" applyNumberFormat="1" applyFont="1" applyFill="1" applyBorder="1" applyAlignment="1">
      <alignment horizontal="center" vertical="top" wrapText="1"/>
    </xf>
  </cellXfs>
  <cellStyles count="1">
    <cellStyle name="Normal" xfId="0" builtinId="0" customBuiltin="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L17"/>
  <sheetViews>
    <sheetView tabSelected="1" topLeftCell="A10" zoomScale="90" zoomScaleNormal="90" workbookViewId="0">
      <selection activeCell="B20" sqref="B20"/>
    </sheetView>
  </sheetViews>
  <sheetFormatPr defaultColWidth="9.109375" defaultRowHeight="13.8" x14ac:dyDescent="0.3"/>
  <cols>
    <col min="1" max="1" width="7.5546875" style="5" customWidth="1"/>
    <col min="2" max="2" width="73.109375" style="5" customWidth="1"/>
    <col min="3" max="3" width="13.109375" style="7" customWidth="1"/>
    <col min="4" max="4" width="7.5546875" style="5" customWidth="1"/>
    <col min="5" max="5" width="10.109375" style="5" customWidth="1"/>
    <col min="6" max="6" width="9.5546875" style="5" customWidth="1"/>
    <col min="7" max="7" width="22.21875" style="5" customWidth="1"/>
    <col min="8" max="8" width="9.109375" style="5" customWidth="1"/>
    <col min="9" max="16384" width="9.109375" style="5"/>
  </cols>
  <sheetData>
    <row r="1" spans="1:12" s="21" customFormat="1" ht="22.8" x14ac:dyDescent="0.3">
      <c r="A1" s="1"/>
      <c r="B1" s="2" t="s">
        <v>0</v>
      </c>
      <c r="C1" s="3"/>
      <c r="D1" s="4"/>
      <c r="E1" s="4"/>
      <c r="F1" s="2" t="s">
        <v>1</v>
      </c>
      <c r="G1" s="5"/>
      <c r="H1" s="5"/>
      <c r="I1" s="5"/>
      <c r="J1" s="5"/>
      <c r="K1" s="5"/>
      <c r="L1" s="5"/>
    </row>
    <row r="2" spans="1:12" s="21" customFormat="1" ht="22.8" x14ac:dyDescent="0.3">
      <c r="A2" s="1"/>
      <c r="B2" s="6"/>
      <c r="C2" s="3"/>
      <c r="D2" s="4"/>
      <c r="E2" s="4"/>
      <c r="F2" s="4"/>
      <c r="G2" s="2"/>
      <c r="H2" s="5"/>
      <c r="I2" s="5"/>
      <c r="J2" s="5"/>
      <c r="K2" s="5"/>
      <c r="L2" s="5"/>
    </row>
    <row r="3" spans="1:12" s="21" customFormat="1" ht="39.6" x14ac:dyDescent="0.3">
      <c r="A3" s="8" t="s">
        <v>2</v>
      </c>
      <c r="B3" s="9" t="s">
        <v>3</v>
      </c>
      <c r="C3" s="9" t="s">
        <v>4</v>
      </c>
      <c r="D3" s="9" t="s">
        <v>5</v>
      </c>
      <c r="E3" s="9" t="s">
        <v>6</v>
      </c>
      <c r="F3" s="9" t="s">
        <v>7</v>
      </c>
      <c r="G3" s="9" t="s">
        <v>8</v>
      </c>
      <c r="H3" s="5"/>
      <c r="I3" s="5"/>
      <c r="J3" s="5"/>
      <c r="K3" s="5"/>
      <c r="L3" s="5"/>
    </row>
    <row r="4" spans="1:12" s="21" customFormat="1" ht="13.95" customHeight="1" x14ac:dyDescent="0.3">
      <c r="A4" s="10"/>
      <c r="B4" s="10" t="s">
        <v>9</v>
      </c>
      <c r="C4" s="11"/>
      <c r="D4" s="12"/>
      <c r="E4" s="12"/>
      <c r="F4" s="12"/>
      <c r="G4" s="12"/>
      <c r="H4" s="5"/>
      <c r="I4" s="5"/>
      <c r="J4" s="5"/>
      <c r="K4" s="5"/>
      <c r="L4" s="5"/>
    </row>
    <row r="5" spans="1:12" s="21" customFormat="1" ht="28.5" customHeight="1" x14ac:dyDescent="0.3">
      <c r="A5" s="8" t="s">
        <v>12</v>
      </c>
      <c r="B5" s="16" t="s">
        <v>13</v>
      </c>
      <c r="C5" s="14" t="s">
        <v>14</v>
      </c>
      <c r="D5" s="28">
        <v>0.05</v>
      </c>
      <c r="E5" s="18">
        <v>62.5</v>
      </c>
      <c r="F5" s="29">
        <f>SUM(E5*50)</f>
        <v>3125</v>
      </c>
      <c r="G5" s="15" t="s">
        <v>46</v>
      </c>
      <c r="H5" s="5"/>
      <c r="I5" s="5"/>
      <c r="J5" s="5"/>
      <c r="K5" s="5"/>
      <c r="L5" s="5"/>
    </row>
    <row r="6" spans="1:12" s="21" customFormat="1" ht="15" customHeight="1" x14ac:dyDescent="0.3">
      <c r="A6" s="8" t="s">
        <v>15</v>
      </c>
      <c r="B6" s="16" t="s">
        <v>16</v>
      </c>
      <c r="C6" s="14" t="s">
        <v>17</v>
      </c>
      <c r="D6" s="28">
        <v>0.21</v>
      </c>
      <c r="E6" s="18">
        <v>0.16</v>
      </c>
      <c r="F6" s="29">
        <f>SUM(E6*25000)</f>
        <v>4000</v>
      </c>
      <c r="G6" s="15" t="s">
        <v>47</v>
      </c>
      <c r="H6" s="5"/>
      <c r="I6" s="5"/>
      <c r="J6" s="5"/>
      <c r="K6" s="5"/>
      <c r="L6" s="5"/>
    </row>
    <row r="7" spans="1:12" s="21" customFormat="1" ht="132" x14ac:dyDescent="0.3">
      <c r="A7" s="8" t="s">
        <v>19</v>
      </c>
      <c r="B7" s="16" t="s">
        <v>20</v>
      </c>
      <c r="C7" s="18" t="s">
        <v>10</v>
      </c>
      <c r="D7" s="28">
        <v>0.05</v>
      </c>
      <c r="E7" s="18">
        <v>2.64</v>
      </c>
      <c r="F7" s="29">
        <f>SUM(E7*1000)</f>
        <v>2640</v>
      </c>
      <c r="G7" s="16" t="s">
        <v>45</v>
      </c>
      <c r="H7" s="5"/>
      <c r="I7" s="5"/>
      <c r="J7" s="5"/>
      <c r="K7" s="5"/>
      <c r="L7" s="5"/>
    </row>
    <row r="8" spans="1:12" s="21" customFormat="1" ht="120" customHeight="1" x14ac:dyDescent="0.3">
      <c r="A8" s="8" t="s">
        <v>21</v>
      </c>
      <c r="B8" s="16" t="s">
        <v>22</v>
      </c>
      <c r="C8" s="18" t="s">
        <v>18</v>
      </c>
      <c r="D8" s="28">
        <v>0.05</v>
      </c>
      <c r="E8" s="18">
        <v>1.93</v>
      </c>
      <c r="F8" s="29">
        <f>SUM(E8*100)</f>
        <v>193</v>
      </c>
      <c r="G8" s="16" t="s">
        <v>44</v>
      </c>
      <c r="H8" s="5"/>
      <c r="I8" s="5"/>
      <c r="J8" s="5"/>
      <c r="K8" s="5"/>
      <c r="L8" s="5"/>
    </row>
    <row r="9" spans="1:12" s="21" customFormat="1" ht="117.75" customHeight="1" x14ac:dyDescent="0.3">
      <c r="A9" s="8" t="s">
        <v>23</v>
      </c>
      <c r="B9" s="16" t="s">
        <v>24</v>
      </c>
      <c r="C9" s="18" t="s">
        <v>11</v>
      </c>
      <c r="D9" s="28">
        <v>0.05</v>
      </c>
      <c r="E9" s="18">
        <v>1.41</v>
      </c>
      <c r="F9" s="29">
        <f>SUM(E9*300)</f>
        <v>423</v>
      </c>
      <c r="G9" s="16" t="s">
        <v>43</v>
      </c>
      <c r="H9" s="5"/>
      <c r="I9" s="5"/>
      <c r="J9" s="5"/>
      <c r="K9" s="5"/>
      <c r="L9" s="5"/>
    </row>
    <row r="10" spans="1:12" s="21" customFormat="1" ht="34.5" customHeight="1" x14ac:dyDescent="0.3">
      <c r="A10" s="8" t="s">
        <v>25</v>
      </c>
      <c r="B10" s="16" t="s">
        <v>26</v>
      </c>
      <c r="C10" s="18" t="s">
        <v>27</v>
      </c>
      <c r="D10" s="28">
        <v>0.05</v>
      </c>
      <c r="E10" s="18">
        <v>0.37</v>
      </c>
      <c r="F10" s="29">
        <f>SUM(E10*200)</f>
        <v>74</v>
      </c>
      <c r="G10" s="16" t="s">
        <v>40</v>
      </c>
      <c r="H10" s="5"/>
      <c r="I10" s="5"/>
      <c r="J10" s="5"/>
      <c r="K10" s="5"/>
      <c r="L10" s="5"/>
    </row>
    <row r="11" spans="1:12" ht="26.4" x14ac:dyDescent="0.3">
      <c r="A11" s="13" t="s">
        <v>35</v>
      </c>
      <c r="B11" s="16" t="s">
        <v>30</v>
      </c>
      <c r="C11" s="14" t="s">
        <v>18</v>
      </c>
      <c r="D11" s="28">
        <v>0.05</v>
      </c>
      <c r="E11" s="26">
        <v>1.8</v>
      </c>
      <c r="F11" s="30">
        <f>SUM(E11*100)</f>
        <v>180</v>
      </c>
      <c r="G11" s="24" t="s">
        <v>39</v>
      </c>
    </row>
    <row r="12" spans="1:12" ht="79.2" x14ac:dyDescent="0.3">
      <c r="A12" s="25" t="s">
        <v>36</v>
      </c>
      <c r="B12" s="19" t="s">
        <v>32</v>
      </c>
      <c r="C12" s="20"/>
      <c r="D12" s="24"/>
      <c r="E12" s="24"/>
      <c r="F12" s="24"/>
      <c r="G12" s="24"/>
    </row>
    <row r="13" spans="1:12" x14ac:dyDescent="0.3">
      <c r="A13" s="23" t="s">
        <v>37</v>
      </c>
      <c r="B13" s="19" t="s">
        <v>33</v>
      </c>
      <c r="C13" s="17" t="s">
        <v>31</v>
      </c>
      <c r="D13" s="28">
        <v>0.05</v>
      </c>
      <c r="E13" s="26">
        <v>0.65</v>
      </c>
      <c r="F13" s="30">
        <f t="shared" ref="F13:F14" si="0">SUM(E13*100)</f>
        <v>65</v>
      </c>
      <c r="G13" s="24" t="s">
        <v>41</v>
      </c>
    </row>
    <row r="14" spans="1:12" x14ac:dyDescent="0.3">
      <c r="A14" s="23" t="s">
        <v>38</v>
      </c>
      <c r="B14" s="22" t="s">
        <v>34</v>
      </c>
      <c r="C14" s="17" t="s">
        <v>31</v>
      </c>
      <c r="D14" s="28">
        <v>0.05</v>
      </c>
      <c r="E14" s="26">
        <v>0.65</v>
      </c>
      <c r="F14" s="30">
        <f t="shared" si="0"/>
        <v>65</v>
      </c>
      <c r="G14" s="24" t="s">
        <v>42</v>
      </c>
    </row>
    <row r="15" spans="1:12" ht="43.5" customHeight="1" x14ac:dyDescent="0.3"/>
    <row r="16" spans="1:12" ht="14.4" x14ac:dyDescent="0.3">
      <c r="A16"/>
      <c r="B16" s="27" t="s">
        <v>28</v>
      </c>
      <c r="C16" s="27"/>
      <c r="D16" s="27"/>
      <c r="E16" s="27"/>
      <c r="F16" s="27"/>
      <c r="G16" s="27"/>
    </row>
    <row r="17" spans="1:7" ht="14.4" x14ac:dyDescent="0.3">
      <c r="A17"/>
      <c r="B17" s="27" t="s">
        <v>29</v>
      </c>
      <c r="C17" s="27"/>
      <c r="D17" s="27"/>
      <c r="E17" s="27"/>
      <c r="F17" s="27"/>
      <c r="G17" s="27"/>
    </row>
  </sheetData>
  <mergeCells count="2">
    <mergeCell ref="B16:G16"/>
    <mergeCell ref="B17:G17"/>
  </mergeCells>
  <phoneticPr fontId="6" type="noConversion"/>
  <pageMargins left="0.31496062992126012" right="0.31496062992126012" top="0.55118110236220508" bottom="0.35433070866141764" header="0.31496062992126012" footer="0.31496062992126012"/>
  <pageSetup paperSize="9" fitToWidth="0" fitToHeight="0"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Sheet1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Aušra</dc:creator>
  <cp:lastModifiedBy>pcsupport</cp:lastModifiedBy>
  <cp:lastPrinted>2021-03-03T12:09:15Z</cp:lastPrinted>
  <dcterms:created xsi:type="dcterms:W3CDTF">2019-02-26T12:08:06Z</dcterms:created>
  <dcterms:modified xsi:type="dcterms:W3CDTF">2021-04-15T12:26:37Z</dcterms:modified>
</cp:coreProperties>
</file>