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k\Desktop\"/>
    </mc:Choice>
  </mc:AlternateContent>
  <bookViews>
    <workbookView xWindow="0" yWindow="0" windowWidth="23040" windowHeight="9192" tabRatio="912" activeTab="21"/>
  </bookViews>
  <sheets>
    <sheet name="Lapas1" sheetId="51" r:id="rId1"/>
    <sheet name="1-1" sheetId="17" r:id="rId2"/>
    <sheet name="1-2" sheetId="10" r:id="rId3"/>
    <sheet name="1-3" sheetId="11" r:id="rId4"/>
    <sheet name="1-4" sheetId="18" r:id="rId5"/>
    <sheet name="1-5-" sheetId="9" r:id="rId6"/>
    <sheet name="2-1" sheetId="15" r:id="rId7"/>
    <sheet name="2-2" sheetId="16" r:id="rId8"/>
    <sheet name="2-3" sheetId="40" r:id="rId9"/>
    <sheet name="2-4" sheetId="38" r:id="rId10"/>
    <sheet name="2-5" sheetId="39" r:id="rId11"/>
    <sheet name="3-1-" sheetId="43" r:id="rId12"/>
    <sheet name="3-2-" sheetId="44" r:id="rId13"/>
    <sheet name="3-3" sheetId="42" r:id="rId14"/>
    <sheet name="3-4-" sheetId="41" r:id="rId15"/>
    <sheet name="3-5-" sheetId="45" r:id="rId16"/>
    <sheet name="4-1-" sheetId="48" r:id="rId17"/>
    <sheet name="4-2" sheetId="46" r:id="rId18"/>
    <sheet name="4-3-" sheetId="50" r:id="rId19"/>
    <sheet name="4-4" sheetId="49" r:id="rId20"/>
    <sheet name="4-5" sheetId="47" r:id="rId21"/>
    <sheet name="Vidurkiai" sheetId="52" r:id="rId22"/>
  </sheets>
  <definedNames>
    <definedName name="_xlnm.Print_Area" localSheetId="1">'1-1'!$A$1:$G$50</definedName>
    <definedName name="_xlnm.Print_Area" localSheetId="2">'1-2'!$A$1:$G$50</definedName>
    <definedName name="_xlnm.Print_Area" localSheetId="3">'1-3'!$A$1:$G$52</definedName>
    <definedName name="_xlnm.Print_Area" localSheetId="4">'1-4'!$A$1:$G$49</definedName>
    <definedName name="_xlnm.Print_Area" localSheetId="5">'1-5-'!$A$1:$G$48</definedName>
    <definedName name="_xlnm.Print_Area" localSheetId="6">'2-1'!$A$1:$G$48</definedName>
    <definedName name="_xlnm.Print_Area" localSheetId="7">'2-2'!$A$1:$G$51</definedName>
    <definedName name="_xlnm.Print_Area" localSheetId="8">'2-3'!$A$1:$G$49</definedName>
    <definedName name="_xlnm.Print_Area" localSheetId="9">'2-4'!$A$1:$G$48</definedName>
    <definedName name="_xlnm.Print_Area" localSheetId="10">'2-5'!$A$1:$G$49</definedName>
    <definedName name="_xlnm.Print_Area" localSheetId="11">'3-1-'!$A$1:$G$49</definedName>
    <definedName name="_xlnm.Print_Area" localSheetId="12">'3-2-'!$A$1:$G$46</definedName>
    <definedName name="_xlnm.Print_Area" localSheetId="13">'3-3'!$A$1:$G$48</definedName>
    <definedName name="_xlnm.Print_Area" localSheetId="14">'3-4-'!$A$1:$G$49</definedName>
    <definedName name="_xlnm.Print_Area" localSheetId="15">'3-5-'!$A$1:$G$47</definedName>
    <definedName name="_xlnm.Print_Area" localSheetId="16">'4-1-'!$A$1:$G$48</definedName>
    <definedName name="_xlnm.Print_Area" localSheetId="17">'4-2'!$A$1:$G$49</definedName>
    <definedName name="_xlnm.Print_Area" localSheetId="18">'4-3-'!$A$1:$G$47</definedName>
    <definedName name="_xlnm.Print_Area" localSheetId="19">'4-4'!$A$1:$G$50</definedName>
    <definedName name="_xlnm.Print_Area" localSheetId="20">'4-5'!$A$1:$G$50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47" l="1"/>
  <c r="H46" i="47"/>
  <c r="H40" i="47"/>
  <c r="H41" i="47"/>
  <c r="H39" i="47"/>
  <c r="H34" i="47"/>
  <c r="H33" i="47"/>
  <c r="H27" i="47"/>
  <c r="H28" i="47"/>
  <c r="H26" i="47"/>
  <c r="H20" i="47"/>
  <c r="H19" i="47"/>
  <c r="H13" i="47"/>
  <c r="H14" i="47"/>
  <c r="H12" i="47"/>
  <c r="H7" i="47"/>
  <c r="H6" i="47"/>
  <c r="H47" i="49"/>
  <c r="H46" i="49"/>
  <c r="H40" i="49"/>
  <c r="H41" i="49"/>
  <c r="H39" i="49"/>
  <c r="H33" i="49"/>
  <c r="H34" i="49"/>
  <c r="H32" i="49"/>
  <c r="H27" i="49"/>
  <c r="H26" i="49"/>
  <c r="H21" i="49"/>
  <c r="H20" i="49"/>
  <c r="H13" i="49"/>
  <c r="H14" i="49"/>
  <c r="H15" i="49"/>
  <c r="H12" i="49"/>
  <c r="H7" i="49"/>
  <c r="H6" i="49"/>
  <c r="H45" i="50"/>
  <c r="H44" i="50"/>
  <c r="H39" i="50"/>
  <c r="H38" i="50"/>
  <c r="H33" i="50"/>
  <c r="H32" i="50"/>
  <c r="H27" i="50"/>
  <c r="H26" i="50"/>
  <c r="H25" i="50"/>
  <c r="H20" i="50"/>
  <c r="H19" i="50"/>
  <c r="H13" i="50"/>
  <c r="H14" i="50"/>
  <c r="H12" i="50"/>
  <c r="H7" i="50"/>
  <c r="H6" i="50"/>
  <c r="H46" i="46"/>
  <c r="H45" i="46"/>
  <c r="H39" i="46"/>
  <c r="H40" i="46"/>
  <c r="H38" i="46"/>
  <c r="H32" i="46"/>
  <c r="H33" i="46"/>
  <c r="H31" i="46"/>
  <c r="H25" i="46"/>
  <c r="H26" i="46"/>
  <c r="H24" i="46"/>
  <c r="H19" i="46"/>
  <c r="H18" i="46"/>
  <c r="H13" i="46"/>
  <c r="H12" i="46"/>
  <c r="H7" i="46"/>
  <c r="H6" i="46"/>
  <c r="H45" i="48"/>
  <c r="H40" i="48"/>
  <c r="H39" i="48"/>
  <c r="H34" i="48"/>
  <c r="H33" i="48"/>
  <c r="H27" i="48"/>
  <c r="H28" i="48"/>
  <c r="H26" i="48"/>
  <c r="H20" i="48"/>
  <c r="H21" i="48"/>
  <c r="H19" i="48"/>
  <c r="H13" i="48"/>
  <c r="H12" i="48"/>
  <c r="H7" i="48"/>
  <c r="H6" i="48"/>
  <c r="H45" i="45"/>
  <c r="H44" i="45"/>
  <c r="H39" i="45"/>
  <c r="H38" i="45"/>
  <c r="H33" i="45"/>
  <c r="H32" i="45"/>
  <c r="H26" i="45"/>
  <c r="H27" i="45"/>
  <c r="H25" i="45"/>
  <c r="H20" i="45"/>
  <c r="H19" i="45"/>
  <c r="H13" i="45"/>
  <c r="H14" i="45"/>
  <c r="H12" i="45"/>
  <c r="H7" i="45"/>
  <c r="H6" i="45"/>
  <c r="H46" i="41"/>
  <c r="H47" i="41"/>
  <c r="H45" i="41"/>
  <c r="H40" i="41"/>
  <c r="H39" i="41"/>
  <c r="H33" i="41"/>
  <c r="H34" i="41"/>
  <c r="H32" i="41"/>
  <c r="H26" i="41"/>
  <c r="H27" i="41"/>
  <c r="H25" i="41"/>
  <c r="H19" i="41"/>
  <c r="H20" i="41"/>
  <c r="H18" i="41"/>
  <c r="H13" i="41"/>
  <c r="H12" i="41"/>
  <c r="H7" i="41"/>
  <c r="H6" i="41"/>
  <c r="H45" i="42"/>
  <c r="H46" i="42"/>
  <c r="H44" i="42"/>
  <c r="H39" i="42"/>
  <c r="H38" i="42"/>
  <c r="H32" i="42"/>
  <c r="H33" i="42"/>
  <c r="H31" i="42"/>
  <c r="H26" i="42"/>
  <c r="H25" i="42"/>
  <c r="H20" i="42"/>
  <c r="H19" i="42"/>
  <c r="H13" i="42"/>
  <c r="H14" i="42"/>
  <c r="H12" i="42"/>
  <c r="H7" i="42"/>
  <c r="H6" i="42"/>
  <c r="H44" i="44"/>
  <c r="H38" i="44"/>
  <c r="H39" i="44"/>
  <c r="H37" i="44"/>
  <c r="H32" i="44"/>
  <c r="H31" i="44"/>
  <c r="H25" i="44"/>
  <c r="H26" i="44"/>
  <c r="H24" i="44"/>
  <c r="H19" i="44"/>
  <c r="H18" i="44"/>
  <c r="H13" i="44"/>
  <c r="H12" i="44"/>
  <c r="H7" i="44"/>
  <c r="H6" i="44"/>
  <c r="H45" i="43"/>
  <c r="H46" i="43"/>
  <c r="H44" i="43"/>
  <c r="H39" i="43"/>
  <c r="H38" i="43"/>
  <c r="H32" i="43"/>
  <c r="H33" i="43"/>
  <c r="H31" i="43"/>
  <c r="H25" i="43"/>
  <c r="H26" i="43"/>
  <c r="H24" i="43"/>
  <c r="H19" i="43"/>
  <c r="H18" i="43"/>
  <c r="H13" i="43"/>
  <c r="H12" i="43"/>
  <c r="H7" i="43"/>
  <c r="H6" i="43"/>
  <c r="H46" i="39"/>
  <c r="H45" i="39"/>
  <c r="H39" i="39"/>
  <c r="H40" i="39"/>
  <c r="H38" i="39"/>
  <c r="H33" i="39"/>
  <c r="H32" i="39"/>
  <c r="H27" i="39"/>
  <c r="H26" i="39"/>
  <c r="H20" i="39"/>
  <c r="H19" i="39"/>
  <c r="H13" i="39"/>
  <c r="H14" i="39"/>
  <c r="H12" i="39"/>
  <c r="H7" i="39"/>
  <c r="H6" i="39"/>
  <c r="H45" i="38"/>
  <c r="H46" i="38"/>
  <c r="H44" i="38"/>
  <c r="H39" i="38"/>
  <c r="H38" i="38"/>
  <c r="H33" i="38"/>
  <c r="H32" i="38"/>
  <c r="H26" i="38"/>
  <c r="H27" i="38"/>
  <c r="H25" i="38"/>
  <c r="H20" i="38"/>
  <c r="H19" i="38"/>
  <c r="H13" i="38"/>
  <c r="H14" i="38"/>
  <c r="H12" i="38"/>
  <c r="H7" i="38"/>
  <c r="H6" i="38"/>
  <c r="H46" i="40"/>
  <c r="H45" i="40"/>
  <c r="H39" i="40"/>
  <c r="H40" i="40"/>
  <c r="H38" i="40"/>
  <c r="H33" i="40"/>
  <c r="H32" i="40"/>
  <c r="H26" i="40"/>
  <c r="H27" i="40"/>
  <c r="H25" i="40"/>
  <c r="H20" i="40"/>
  <c r="H19" i="40"/>
  <c r="H13" i="40"/>
  <c r="H14" i="40"/>
  <c r="H12" i="40"/>
  <c r="H7" i="40"/>
  <c r="H6" i="40"/>
  <c r="H48" i="16"/>
  <c r="H47" i="16"/>
  <c r="H40" i="16"/>
  <c r="H41" i="16"/>
  <c r="H42" i="16"/>
  <c r="H39" i="16"/>
  <c r="H33" i="16"/>
  <c r="H34" i="16"/>
  <c r="H32" i="16"/>
  <c r="H26" i="16"/>
  <c r="H27" i="16"/>
  <c r="H25" i="16"/>
  <c r="H20" i="16"/>
  <c r="H19" i="16"/>
  <c r="H13" i="16"/>
  <c r="H12" i="16"/>
  <c r="H7" i="16"/>
  <c r="H6" i="16"/>
  <c r="H45" i="15"/>
  <c r="H44" i="15"/>
  <c r="H39" i="15"/>
  <c r="H38" i="15"/>
  <c r="H33" i="15"/>
  <c r="H32" i="15"/>
  <c r="H27" i="15"/>
  <c r="H26" i="15"/>
  <c r="H20" i="15"/>
  <c r="H19" i="15"/>
  <c r="H13" i="15"/>
  <c r="H14" i="15"/>
  <c r="H12" i="15"/>
  <c r="H7" i="15"/>
  <c r="H6" i="15"/>
  <c r="H46" i="9"/>
  <c r="H45" i="9"/>
  <c r="H39" i="9"/>
  <c r="H40" i="9"/>
  <c r="H38" i="9"/>
  <c r="H32" i="9"/>
  <c r="H33" i="9"/>
  <c r="H31" i="9"/>
  <c r="H26" i="9"/>
  <c r="H25" i="9"/>
  <c r="H20" i="9"/>
  <c r="H19" i="9"/>
  <c r="H13" i="9"/>
  <c r="H14" i="9"/>
  <c r="H12" i="9"/>
  <c r="H7" i="9"/>
  <c r="H6" i="9"/>
  <c r="H46" i="18"/>
  <c r="H45" i="18"/>
  <c r="H39" i="18"/>
  <c r="H40" i="18"/>
  <c r="H38" i="18"/>
  <c r="H32" i="18"/>
  <c r="H33" i="18"/>
  <c r="H31" i="18"/>
  <c r="H26" i="18"/>
  <c r="H25" i="18"/>
  <c r="H20" i="18"/>
  <c r="H19" i="18"/>
  <c r="H13" i="18"/>
  <c r="H14" i="18"/>
  <c r="H12" i="18"/>
  <c r="H7" i="18"/>
  <c r="H6" i="18"/>
  <c r="H49" i="11"/>
  <c r="H50" i="11"/>
  <c r="H48" i="11"/>
  <c r="H42" i="11"/>
  <c r="H43" i="11"/>
  <c r="H41" i="11"/>
  <c r="H35" i="11"/>
  <c r="H36" i="11"/>
  <c r="H34" i="11"/>
  <c r="H28" i="11"/>
  <c r="H29" i="11"/>
  <c r="H27" i="11"/>
  <c r="H21" i="11"/>
  <c r="H20" i="11"/>
  <c r="H13" i="11"/>
  <c r="H14" i="11"/>
  <c r="H15" i="11"/>
  <c r="H12" i="11"/>
  <c r="H7" i="11"/>
  <c r="H6" i="11"/>
  <c r="H46" i="10"/>
  <c r="H41" i="10"/>
  <c r="H40" i="10"/>
  <c r="H33" i="10"/>
  <c r="H34" i="10"/>
  <c r="H35" i="10"/>
  <c r="H32" i="10"/>
  <c r="H26" i="10"/>
  <c r="H27" i="10"/>
  <c r="H25" i="10"/>
  <c r="H19" i="10"/>
  <c r="H18" i="10"/>
  <c r="H13" i="10"/>
  <c r="H12" i="10"/>
  <c r="H7" i="10"/>
  <c r="H6" i="10"/>
  <c r="H47" i="17"/>
  <c r="H46" i="17"/>
  <c r="H41" i="17"/>
  <c r="H40" i="17"/>
  <c r="H34" i="17"/>
  <c r="H35" i="17"/>
  <c r="H33" i="17"/>
  <c r="H27" i="17"/>
  <c r="H26" i="17"/>
  <c r="H21" i="17"/>
  <c r="H20" i="17"/>
  <c r="H13" i="17"/>
  <c r="H14" i="17"/>
  <c r="H15" i="17"/>
  <c r="H12" i="17"/>
  <c r="H7" i="17"/>
  <c r="H6" i="17"/>
  <c r="G28" i="45" l="1"/>
  <c r="F28" i="45"/>
  <c r="E28" i="45"/>
  <c r="D28" i="45"/>
  <c r="I46" i="48"/>
  <c r="H46" i="48"/>
  <c r="I45" i="44"/>
  <c r="H45" i="44"/>
  <c r="I16" i="49"/>
  <c r="H16" i="49"/>
  <c r="I43" i="16"/>
  <c r="H43" i="16"/>
  <c r="I16" i="11"/>
  <c r="H16" i="11"/>
  <c r="I36" i="10"/>
  <c r="H36" i="10"/>
  <c r="I16" i="17"/>
  <c r="H16" i="17"/>
  <c r="I8" i="47"/>
  <c r="H8" i="47"/>
  <c r="I21" i="47"/>
  <c r="H21" i="47"/>
  <c r="I35" i="47"/>
  <c r="H35" i="47"/>
  <c r="I48" i="47"/>
  <c r="H48" i="47"/>
  <c r="I8" i="49"/>
  <c r="H8" i="49"/>
  <c r="I22" i="49"/>
  <c r="H22" i="49"/>
  <c r="I28" i="49"/>
  <c r="H28" i="49"/>
  <c r="I48" i="49"/>
  <c r="H48" i="49"/>
  <c r="I8" i="50"/>
  <c r="H8" i="50"/>
  <c r="I21" i="50"/>
  <c r="H21" i="50"/>
  <c r="I34" i="50"/>
  <c r="H34" i="50"/>
  <c r="I40" i="50"/>
  <c r="H40" i="50"/>
  <c r="I46" i="50"/>
  <c r="H46" i="50"/>
  <c r="I8" i="46"/>
  <c r="H8" i="46"/>
  <c r="I14" i="46"/>
  <c r="H14" i="46"/>
  <c r="I20" i="46"/>
  <c r="H20" i="46"/>
  <c r="I47" i="46"/>
  <c r="H47" i="46"/>
  <c r="I8" i="48"/>
  <c r="H8" i="48"/>
  <c r="I14" i="48"/>
  <c r="H14" i="48"/>
  <c r="I35" i="48"/>
  <c r="H35" i="48"/>
  <c r="I41" i="48"/>
  <c r="H41" i="48"/>
  <c r="I8" i="45"/>
  <c r="H8" i="45"/>
  <c r="I21" i="45"/>
  <c r="H21" i="45"/>
  <c r="I34" i="45"/>
  <c r="H34" i="45"/>
  <c r="I40" i="45"/>
  <c r="H40" i="45"/>
  <c r="I46" i="45"/>
  <c r="H46" i="45"/>
  <c r="I8" i="41"/>
  <c r="H8" i="41"/>
  <c r="I14" i="41"/>
  <c r="H14" i="41"/>
  <c r="I41" i="41"/>
  <c r="H41" i="41"/>
  <c r="I8" i="42"/>
  <c r="H8" i="42"/>
  <c r="I21" i="42"/>
  <c r="H21" i="42"/>
  <c r="I27" i="42"/>
  <c r="H27" i="42"/>
  <c r="I40" i="42"/>
  <c r="H40" i="42"/>
  <c r="I8" i="44"/>
  <c r="H8" i="44"/>
  <c r="I14" i="44"/>
  <c r="H14" i="44"/>
  <c r="I20" i="44"/>
  <c r="H20" i="44"/>
  <c r="I33" i="44"/>
  <c r="H33" i="44"/>
  <c r="I8" i="43"/>
  <c r="H8" i="43"/>
  <c r="I14" i="43"/>
  <c r="H14" i="43"/>
  <c r="I20" i="43"/>
  <c r="H20" i="43"/>
  <c r="I40" i="43"/>
  <c r="H40" i="43"/>
  <c r="I8" i="39"/>
  <c r="H8" i="39"/>
  <c r="I21" i="39"/>
  <c r="H21" i="39"/>
  <c r="I28" i="39"/>
  <c r="H28" i="39"/>
  <c r="I34" i="39"/>
  <c r="H34" i="39"/>
  <c r="I47" i="39"/>
  <c r="H47" i="39"/>
  <c r="I8" i="38"/>
  <c r="H8" i="38"/>
  <c r="I21" i="38"/>
  <c r="H21" i="38"/>
  <c r="I40" i="38"/>
  <c r="H40" i="38"/>
  <c r="I34" i="38"/>
  <c r="H34" i="38"/>
  <c r="I8" i="40"/>
  <c r="H8" i="40"/>
  <c r="I21" i="40"/>
  <c r="H21" i="40"/>
  <c r="I34" i="40"/>
  <c r="H34" i="40"/>
  <c r="I47" i="40"/>
  <c r="H47" i="40"/>
  <c r="I8" i="16"/>
  <c r="H8" i="16"/>
  <c r="I14" i="16"/>
  <c r="H14" i="16"/>
  <c r="I21" i="16"/>
  <c r="H21" i="16"/>
  <c r="I49" i="16"/>
  <c r="H49" i="16"/>
  <c r="I8" i="15"/>
  <c r="H8" i="15"/>
  <c r="I21" i="15"/>
  <c r="H21" i="15"/>
  <c r="I28" i="15"/>
  <c r="H28" i="15"/>
  <c r="I34" i="15"/>
  <c r="H34" i="15"/>
  <c r="I40" i="15"/>
  <c r="H40" i="15"/>
  <c r="I46" i="15"/>
  <c r="H46" i="15"/>
  <c r="I8" i="9"/>
  <c r="H8" i="9"/>
  <c r="I21" i="9"/>
  <c r="H21" i="9"/>
  <c r="I27" i="9"/>
  <c r="H27" i="9"/>
  <c r="I47" i="9"/>
  <c r="H47" i="9"/>
  <c r="I8" i="18"/>
  <c r="H8" i="18"/>
  <c r="H21" i="18"/>
  <c r="I27" i="18"/>
  <c r="H27" i="18"/>
  <c r="I47" i="18"/>
  <c r="H47" i="18"/>
  <c r="I8" i="11"/>
  <c r="H8" i="11"/>
  <c r="I22" i="11"/>
  <c r="H22" i="11"/>
  <c r="I8" i="10"/>
  <c r="H8" i="10"/>
  <c r="I14" i="10"/>
  <c r="H14" i="10"/>
  <c r="I20" i="10"/>
  <c r="H20" i="10"/>
  <c r="I42" i="10"/>
  <c r="H42" i="10"/>
  <c r="I48" i="10"/>
  <c r="H48" i="10"/>
  <c r="I8" i="17"/>
  <c r="H8" i="17"/>
  <c r="I22" i="17"/>
  <c r="H22" i="17"/>
  <c r="I28" i="17"/>
  <c r="H28" i="17"/>
  <c r="I42" i="17"/>
  <c r="H42" i="17"/>
  <c r="I48" i="17"/>
  <c r="H48" i="17"/>
  <c r="I42" i="47"/>
  <c r="H42" i="47"/>
  <c r="I29" i="47"/>
  <c r="H29" i="47"/>
  <c r="I15" i="47"/>
  <c r="H15" i="47"/>
  <c r="I42" i="49"/>
  <c r="H42" i="49"/>
  <c r="I35" i="49"/>
  <c r="H35" i="49"/>
  <c r="I28" i="50"/>
  <c r="H28" i="50"/>
  <c r="I15" i="50"/>
  <c r="H15" i="50"/>
  <c r="I41" i="46"/>
  <c r="H41" i="46"/>
  <c r="I34" i="46"/>
  <c r="H34" i="46"/>
  <c r="I27" i="46"/>
  <c r="H27" i="46"/>
  <c r="I29" i="48"/>
  <c r="H29" i="48"/>
  <c r="I22" i="48"/>
  <c r="H22" i="48"/>
  <c r="I28" i="45"/>
  <c r="H28" i="45"/>
  <c r="I15" i="45"/>
  <c r="H15" i="45"/>
  <c r="I48" i="41"/>
  <c r="H48" i="41"/>
  <c r="I35" i="41"/>
  <c r="H35" i="41"/>
  <c r="I28" i="41"/>
  <c r="H28" i="41"/>
  <c r="I21" i="41"/>
  <c r="H21" i="41"/>
  <c r="I47" i="42"/>
  <c r="H47" i="42"/>
  <c r="I34" i="42"/>
  <c r="H34" i="42"/>
  <c r="I15" i="42"/>
  <c r="H15" i="42"/>
  <c r="I40" i="44"/>
  <c r="H40" i="44"/>
  <c r="I27" i="44"/>
  <c r="H27" i="44"/>
  <c r="I47" i="43"/>
  <c r="H47" i="43"/>
  <c r="I34" i="43"/>
  <c r="H34" i="43"/>
  <c r="I27" i="43"/>
  <c r="H27" i="43"/>
  <c r="I41" i="39"/>
  <c r="H41" i="39"/>
  <c r="I15" i="39"/>
  <c r="H15" i="39"/>
  <c r="I47" i="38"/>
  <c r="H47" i="38"/>
  <c r="I28" i="38"/>
  <c r="H28" i="38"/>
  <c r="I15" i="38"/>
  <c r="H15" i="38"/>
  <c r="I41" i="40"/>
  <c r="H41" i="40"/>
  <c r="I28" i="40"/>
  <c r="H28" i="40"/>
  <c r="I15" i="40"/>
  <c r="H15" i="40"/>
  <c r="I35" i="16"/>
  <c r="H35" i="16"/>
  <c r="I28" i="16"/>
  <c r="H28" i="16"/>
  <c r="I15" i="15"/>
  <c r="H15" i="15"/>
  <c r="I41" i="9"/>
  <c r="H41" i="9"/>
  <c r="I34" i="9"/>
  <c r="H34" i="9"/>
  <c r="I15" i="9"/>
  <c r="H15" i="9"/>
  <c r="I41" i="18"/>
  <c r="H41" i="18"/>
  <c r="I34" i="18"/>
  <c r="H34" i="18"/>
  <c r="I15" i="18"/>
  <c r="H15" i="18"/>
  <c r="I51" i="11"/>
  <c r="H51" i="11"/>
  <c r="I44" i="11"/>
  <c r="H44" i="11"/>
  <c r="I37" i="11"/>
  <c r="H37" i="11"/>
  <c r="I30" i="11"/>
  <c r="H30" i="11"/>
  <c r="I28" i="10"/>
  <c r="H28" i="10"/>
  <c r="I36" i="17"/>
  <c r="H36" i="17"/>
  <c r="I51" i="18" l="1"/>
  <c r="I51" i="40"/>
  <c r="H51" i="42"/>
  <c r="H51" i="38"/>
  <c r="H51" i="40"/>
  <c r="H52" i="47"/>
  <c r="I52" i="47"/>
  <c r="I52" i="49"/>
  <c r="H52" i="49"/>
  <c r="H50" i="50"/>
  <c r="I50" i="50"/>
  <c r="I51" i="46"/>
  <c r="H51" i="46"/>
  <c r="I50" i="48"/>
  <c r="H50" i="48"/>
  <c r="H50" i="45"/>
  <c r="I50" i="45"/>
  <c r="H52" i="41"/>
  <c r="I52" i="41"/>
  <c r="I51" i="42"/>
  <c r="H49" i="44"/>
  <c r="I49" i="44"/>
  <c r="H51" i="43"/>
  <c r="I51" i="43"/>
  <c r="H51" i="39"/>
  <c r="I51" i="39"/>
  <c r="I51" i="38"/>
  <c r="H53" i="16"/>
  <c r="I53" i="16"/>
  <c r="H51" i="15"/>
  <c r="I51" i="15"/>
  <c r="I51" i="9"/>
  <c r="H51" i="9"/>
  <c r="H51" i="18"/>
  <c r="I55" i="11"/>
  <c r="H55" i="11"/>
  <c r="I52" i="10"/>
  <c r="H52" i="10"/>
  <c r="I52" i="17"/>
  <c r="H52" i="17"/>
  <c r="D46" i="48"/>
  <c r="E46" i="48"/>
  <c r="F46" i="48"/>
  <c r="G46" i="48"/>
  <c r="E47" i="40"/>
  <c r="F47" i="40"/>
  <c r="G47" i="40"/>
  <c r="D47" i="40"/>
  <c r="G48" i="47"/>
  <c r="F48" i="47"/>
  <c r="E48" i="47"/>
  <c r="D48" i="47"/>
  <c r="G48" i="49"/>
  <c r="F48" i="49"/>
  <c r="E48" i="49"/>
  <c r="D48" i="49"/>
  <c r="G46" i="50"/>
  <c r="F46" i="50"/>
  <c r="E46" i="50"/>
  <c r="D46" i="50"/>
  <c r="G47" i="46"/>
  <c r="F47" i="46"/>
  <c r="E47" i="46"/>
  <c r="D47" i="46"/>
  <c r="G46" i="45"/>
  <c r="F46" i="45"/>
  <c r="E46" i="45"/>
  <c r="D46" i="45"/>
  <c r="G48" i="41"/>
  <c r="F48" i="41"/>
  <c r="E48" i="41"/>
  <c r="D48" i="41"/>
  <c r="G47" i="42"/>
  <c r="F47" i="42"/>
  <c r="E47" i="42"/>
  <c r="D47" i="42"/>
  <c r="G45" i="44"/>
  <c r="F45" i="44"/>
  <c r="E45" i="44"/>
  <c r="D45" i="44"/>
  <c r="G47" i="43"/>
  <c r="F47" i="43"/>
  <c r="E47" i="43"/>
  <c r="D47" i="43"/>
  <c r="G47" i="39"/>
  <c r="F47" i="39"/>
  <c r="E47" i="39"/>
  <c r="D47" i="39"/>
  <c r="G47" i="38"/>
  <c r="F47" i="38"/>
  <c r="E47" i="38"/>
  <c r="D47" i="38"/>
  <c r="G49" i="16"/>
  <c r="F49" i="16"/>
  <c r="E49" i="16"/>
  <c r="D49" i="16"/>
  <c r="G46" i="15"/>
  <c r="F46" i="15"/>
  <c r="E46" i="15"/>
  <c r="D46" i="15"/>
  <c r="G47" i="9"/>
  <c r="F47" i="9"/>
  <c r="E47" i="9"/>
  <c r="D47" i="9"/>
  <c r="G47" i="18"/>
  <c r="F47" i="18"/>
  <c r="E47" i="18"/>
  <c r="D47" i="18"/>
  <c r="G51" i="11"/>
  <c r="F51" i="11"/>
  <c r="E51" i="11"/>
  <c r="D51" i="11"/>
  <c r="G48" i="10"/>
  <c r="F48" i="10"/>
  <c r="E48" i="10"/>
  <c r="D48" i="10"/>
  <c r="G48" i="17"/>
  <c r="F48" i="17"/>
  <c r="E48" i="17"/>
  <c r="D48" i="17"/>
  <c r="H2" i="52" l="1"/>
  <c r="G2" i="52"/>
  <c r="G41" i="48"/>
  <c r="F41" i="48"/>
  <c r="E41" i="48"/>
  <c r="D41" i="48"/>
  <c r="D35" i="41"/>
  <c r="E35" i="41"/>
  <c r="F35" i="41"/>
  <c r="G35" i="41"/>
  <c r="D8" i="43"/>
  <c r="E8" i="43"/>
  <c r="F8" i="43"/>
  <c r="G8" i="43"/>
  <c r="D8" i="15"/>
  <c r="E8" i="15"/>
  <c r="F8" i="15"/>
  <c r="G8" i="15"/>
  <c r="D8" i="17"/>
  <c r="E8" i="17"/>
  <c r="F8" i="17"/>
  <c r="G8" i="17"/>
  <c r="G44" i="11" l="1"/>
  <c r="F44" i="11"/>
  <c r="E44" i="11"/>
  <c r="D44" i="11"/>
  <c r="G20" i="43"/>
  <c r="F20" i="43"/>
  <c r="E20" i="43"/>
  <c r="D20" i="43"/>
  <c r="G21" i="47" l="1"/>
  <c r="F21" i="47"/>
  <c r="E21" i="47"/>
  <c r="D21" i="47"/>
  <c r="E8" i="16" l="1"/>
  <c r="F8" i="16"/>
  <c r="G8" i="16"/>
  <c r="D8" i="16"/>
  <c r="G40" i="50"/>
  <c r="F40" i="50"/>
  <c r="E40" i="50"/>
  <c r="D40" i="50"/>
  <c r="E8" i="39" l="1"/>
  <c r="F8" i="39"/>
  <c r="G8" i="39"/>
  <c r="D8" i="39"/>
  <c r="G41" i="40" l="1"/>
  <c r="F41" i="40"/>
  <c r="E41" i="40"/>
  <c r="D41" i="40"/>
  <c r="E21" i="15"/>
  <c r="F21" i="15"/>
  <c r="G21" i="15"/>
  <c r="D21" i="15"/>
  <c r="E14" i="16"/>
  <c r="F14" i="16"/>
  <c r="G14" i="16"/>
  <c r="D14" i="16"/>
  <c r="E30" i="11"/>
  <c r="F30" i="11"/>
  <c r="G30" i="11"/>
  <c r="D30" i="11"/>
  <c r="D16" i="11"/>
  <c r="G16" i="17"/>
  <c r="E41" i="41" l="1"/>
  <c r="F41" i="41"/>
  <c r="G41" i="41"/>
  <c r="D41" i="41"/>
  <c r="G34" i="50" l="1"/>
  <c r="F34" i="50"/>
  <c r="E34" i="50"/>
  <c r="D34" i="50"/>
  <c r="G41" i="46"/>
  <c r="F41" i="46"/>
  <c r="E41" i="46"/>
  <c r="D41" i="46"/>
  <c r="G35" i="48"/>
  <c r="F35" i="48"/>
  <c r="E35" i="48"/>
  <c r="D35" i="48"/>
  <c r="G29" i="48"/>
  <c r="F29" i="48"/>
  <c r="E29" i="48"/>
  <c r="D29" i="48"/>
  <c r="G22" i="48"/>
  <c r="F22" i="48"/>
  <c r="E22" i="48"/>
  <c r="D22" i="48"/>
  <c r="G40" i="42"/>
  <c r="F40" i="42"/>
  <c r="E40" i="42"/>
  <c r="D40" i="42"/>
  <c r="G40" i="45"/>
  <c r="F40" i="45"/>
  <c r="E40" i="45"/>
  <c r="D40" i="45"/>
  <c r="G40" i="44"/>
  <c r="F40" i="44"/>
  <c r="E40" i="44"/>
  <c r="D40" i="44"/>
  <c r="G33" i="44"/>
  <c r="F33" i="44"/>
  <c r="E33" i="44"/>
  <c r="D33" i="44"/>
  <c r="E14" i="41"/>
  <c r="F14" i="41"/>
  <c r="G14" i="41"/>
  <c r="D14" i="41"/>
  <c r="G40" i="38"/>
  <c r="F40" i="38"/>
  <c r="E40" i="38"/>
  <c r="D40" i="38"/>
  <c r="G34" i="38"/>
  <c r="F34" i="38"/>
  <c r="E34" i="38"/>
  <c r="D34" i="38"/>
  <c r="G43" i="16" l="1"/>
  <c r="F43" i="16"/>
  <c r="E43" i="16"/>
  <c r="D43" i="16"/>
  <c r="G40" i="15"/>
  <c r="F40" i="15"/>
  <c r="E40" i="15"/>
  <c r="D40" i="15"/>
  <c r="E21" i="16"/>
  <c r="F21" i="16"/>
  <c r="G21" i="16"/>
  <c r="D21" i="16"/>
  <c r="G42" i="10"/>
  <c r="F42" i="10"/>
  <c r="E42" i="10"/>
  <c r="D42" i="10"/>
  <c r="G36" i="10"/>
  <c r="F36" i="10"/>
  <c r="E36" i="10"/>
  <c r="D36" i="10"/>
  <c r="E15" i="18"/>
  <c r="F15" i="18"/>
  <c r="G15" i="18"/>
  <c r="D15" i="18"/>
  <c r="G22" i="11" l="1"/>
  <c r="E34" i="9" l="1"/>
  <c r="E20" i="10" l="1"/>
  <c r="F20" i="10"/>
  <c r="G20" i="10"/>
  <c r="D20" i="10"/>
  <c r="D15" i="9" l="1"/>
  <c r="E15" i="9"/>
  <c r="F15" i="9"/>
  <c r="G15" i="9"/>
  <c r="D21" i="9"/>
  <c r="E21" i="9"/>
  <c r="F21" i="9"/>
  <c r="D27" i="9"/>
  <c r="E27" i="9"/>
  <c r="F27" i="9"/>
  <c r="D34" i="9"/>
  <c r="F34" i="9"/>
  <c r="D41" i="9"/>
  <c r="E41" i="9"/>
  <c r="F41" i="9"/>
  <c r="E16" i="11"/>
  <c r="F16" i="11"/>
  <c r="D22" i="11"/>
  <c r="E22" i="11"/>
  <c r="F22" i="11"/>
  <c r="D37" i="11"/>
  <c r="E37" i="11"/>
  <c r="F37" i="11"/>
  <c r="D16" i="17"/>
  <c r="E16" i="17"/>
  <c r="F16" i="17"/>
  <c r="D22" i="17"/>
  <c r="E22" i="17"/>
  <c r="F22" i="17"/>
  <c r="D28" i="17"/>
  <c r="E28" i="17"/>
  <c r="F28" i="17"/>
  <c r="D36" i="17"/>
  <c r="E36" i="17"/>
  <c r="F36" i="17"/>
  <c r="D42" i="17"/>
  <c r="E42" i="17"/>
  <c r="F42" i="17"/>
  <c r="D21" i="18"/>
  <c r="E21" i="18"/>
  <c r="F21" i="18"/>
  <c r="D27" i="18"/>
  <c r="E27" i="18"/>
  <c r="F27" i="18"/>
  <c r="G27" i="18"/>
  <c r="D34" i="18"/>
  <c r="E34" i="18"/>
  <c r="F34" i="18"/>
  <c r="D41" i="18"/>
  <c r="E41" i="18"/>
  <c r="F41" i="18"/>
  <c r="D14" i="10"/>
  <c r="E14" i="10"/>
  <c r="F14" i="10"/>
  <c r="D28" i="10"/>
  <c r="E28" i="10"/>
  <c r="F28" i="10"/>
  <c r="D28" i="16"/>
  <c r="E28" i="16"/>
  <c r="F28" i="16"/>
  <c r="D35" i="16"/>
  <c r="E35" i="16"/>
  <c r="F35" i="16"/>
  <c r="D15" i="40"/>
  <c r="E15" i="40"/>
  <c r="F15" i="40"/>
  <c r="D21" i="40"/>
  <c r="E21" i="40"/>
  <c r="F21" i="40"/>
  <c r="G21" i="40"/>
  <c r="D28" i="40"/>
  <c r="E28" i="40"/>
  <c r="F28" i="40"/>
  <c r="D34" i="40"/>
  <c r="E34" i="40"/>
  <c r="F34" i="40"/>
  <c r="D15" i="15"/>
  <c r="E15" i="15"/>
  <c r="F15" i="15"/>
  <c r="D28" i="15"/>
  <c r="E28" i="15"/>
  <c r="F28" i="15"/>
  <c r="D34" i="15"/>
  <c r="E34" i="15"/>
  <c r="F34" i="15"/>
  <c r="D15" i="39"/>
  <c r="E15" i="39"/>
  <c r="F15" i="39"/>
  <c r="D21" i="39"/>
  <c r="E21" i="39"/>
  <c r="F21" i="39"/>
  <c r="D28" i="39"/>
  <c r="E28" i="39"/>
  <c r="F28" i="39"/>
  <c r="D34" i="39"/>
  <c r="E34" i="39"/>
  <c r="F34" i="39"/>
  <c r="D41" i="39"/>
  <c r="E41" i="39"/>
  <c r="F41" i="39"/>
  <c r="D15" i="38"/>
  <c r="E15" i="38"/>
  <c r="F15" i="38"/>
  <c r="D21" i="38"/>
  <c r="E21" i="38"/>
  <c r="F21" i="38"/>
  <c r="D28" i="38"/>
  <c r="E28" i="38"/>
  <c r="F28" i="38"/>
  <c r="D21" i="41"/>
  <c r="E21" i="41"/>
  <c r="F21" i="41"/>
  <c r="D28" i="41"/>
  <c r="E28" i="41"/>
  <c r="F28" i="41"/>
  <c r="D14" i="44"/>
  <c r="E14" i="44"/>
  <c r="F14" i="44"/>
  <c r="D20" i="44"/>
  <c r="E20" i="44"/>
  <c r="F20" i="44"/>
  <c r="D27" i="44"/>
  <c r="E27" i="44"/>
  <c r="F27" i="44"/>
  <c r="D14" i="43"/>
  <c r="E14" i="43"/>
  <c r="F14" i="43"/>
  <c r="D27" i="43"/>
  <c r="E27" i="43"/>
  <c r="F27" i="43"/>
  <c r="D34" i="43"/>
  <c r="E34" i="43"/>
  <c r="F34" i="43"/>
  <c r="D40" i="43"/>
  <c r="E40" i="43"/>
  <c r="F40" i="43"/>
  <c r="D15" i="45"/>
  <c r="E15" i="45"/>
  <c r="F15" i="45"/>
  <c r="D21" i="45"/>
  <c r="E21" i="45"/>
  <c r="F21" i="45"/>
  <c r="D34" i="45"/>
  <c r="E34" i="45"/>
  <c r="F34" i="45"/>
  <c r="D15" i="42"/>
  <c r="E15" i="42"/>
  <c r="F15" i="42"/>
  <c r="D21" i="42"/>
  <c r="E21" i="42"/>
  <c r="F21" i="42"/>
  <c r="D27" i="42"/>
  <c r="E27" i="42"/>
  <c r="F27" i="42"/>
  <c r="D34" i="42"/>
  <c r="E34" i="42"/>
  <c r="F34" i="42"/>
  <c r="D14" i="46"/>
  <c r="E14" i="46"/>
  <c r="F14" i="46"/>
  <c r="D20" i="46"/>
  <c r="E20" i="46"/>
  <c r="F20" i="46"/>
  <c r="D27" i="46"/>
  <c r="E27" i="46"/>
  <c r="F27" i="46"/>
  <c r="D34" i="46"/>
  <c r="E34" i="46"/>
  <c r="F34" i="46"/>
  <c r="D15" i="47"/>
  <c r="E15" i="47"/>
  <c r="F15" i="47"/>
  <c r="D29" i="47"/>
  <c r="E29" i="47"/>
  <c r="F29" i="47"/>
  <c r="D35" i="47"/>
  <c r="E35" i="47"/>
  <c r="F35" i="47"/>
  <c r="D42" i="47"/>
  <c r="E42" i="47"/>
  <c r="F42" i="47"/>
  <c r="D14" i="48"/>
  <c r="E14" i="48"/>
  <c r="F14" i="48"/>
  <c r="D16" i="49"/>
  <c r="E16" i="49"/>
  <c r="F16" i="49"/>
  <c r="D22" i="49"/>
  <c r="E22" i="49"/>
  <c r="F22" i="49"/>
  <c r="D28" i="49"/>
  <c r="E28" i="49"/>
  <c r="F28" i="49"/>
  <c r="D35" i="49"/>
  <c r="E35" i="49"/>
  <c r="F35" i="49"/>
  <c r="D42" i="49"/>
  <c r="E42" i="49"/>
  <c r="F42" i="49"/>
  <c r="D8" i="50"/>
  <c r="E8" i="50"/>
  <c r="F8" i="50"/>
  <c r="D15" i="50"/>
  <c r="E15" i="50"/>
  <c r="F15" i="50"/>
  <c r="D21" i="50"/>
  <c r="E21" i="50"/>
  <c r="F21" i="50"/>
  <c r="D28" i="50"/>
  <c r="E28" i="50"/>
  <c r="F28" i="50"/>
  <c r="G28" i="50"/>
  <c r="G21" i="50"/>
  <c r="G15" i="50"/>
  <c r="G42" i="49"/>
  <c r="G35" i="49"/>
  <c r="G28" i="49"/>
  <c r="G22" i="49"/>
  <c r="G16" i="49"/>
  <c r="G14" i="48"/>
  <c r="G42" i="47"/>
  <c r="G35" i="47"/>
  <c r="G29" i="47"/>
  <c r="G15" i="47"/>
  <c r="G34" i="46"/>
  <c r="G27" i="46"/>
  <c r="G20" i="46"/>
  <c r="G14" i="46"/>
  <c r="G34" i="42"/>
  <c r="G27" i="42"/>
  <c r="G21" i="42"/>
  <c r="G15" i="42"/>
  <c r="G34" i="45"/>
  <c r="G21" i="45"/>
  <c r="G15" i="45"/>
  <c r="G40" i="43"/>
  <c r="G34" i="43"/>
  <c r="G27" i="43"/>
  <c r="G14" i="43"/>
  <c r="G27" i="44"/>
  <c r="G20" i="44"/>
  <c r="G14" i="44"/>
  <c r="G28" i="41"/>
  <c r="G21" i="41"/>
  <c r="G28" i="38"/>
  <c r="G21" i="38"/>
  <c r="G15" i="38"/>
  <c r="G41" i="39"/>
  <c r="G34" i="39"/>
  <c r="G28" i="39"/>
  <c r="G21" i="39"/>
  <c r="G15" i="39"/>
  <c r="G34" i="15"/>
  <c r="G28" i="15"/>
  <c r="G15" i="15"/>
  <c r="G34" i="40"/>
  <c r="G28" i="40"/>
  <c r="G15" i="40"/>
  <c r="G35" i="16"/>
  <c r="G28" i="16"/>
  <c r="G28" i="10"/>
  <c r="G14" i="10"/>
  <c r="G41" i="18"/>
  <c r="G34" i="18"/>
  <c r="G21" i="18"/>
  <c r="G42" i="17"/>
  <c r="G36" i="17"/>
  <c r="G28" i="17"/>
  <c r="G22" i="17"/>
  <c r="G37" i="11"/>
  <c r="G16" i="11"/>
  <c r="G41" i="9"/>
  <c r="G34" i="9"/>
  <c r="G21" i="9"/>
  <c r="G8" i="18" l="1"/>
  <c r="F8" i="18"/>
  <c r="E8" i="18"/>
  <c r="D8" i="18"/>
  <c r="G8" i="9"/>
  <c r="F8" i="9"/>
  <c r="E8" i="9"/>
  <c r="D8" i="9"/>
  <c r="G8" i="50" l="1"/>
  <c r="G8" i="48"/>
  <c r="F8" i="48"/>
  <c r="E8" i="48"/>
  <c r="D8" i="48"/>
  <c r="D8" i="47"/>
  <c r="E8" i="47"/>
  <c r="F8" i="47"/>
  <c r="G8" i="47"/>
  <c r="G8" i="49" l="1"/>
  <c r="F8" i="49"/>
  <c r="E8" i="49"/>
  <c r="D8" i="49"/>
  <c r="G8" i="46"/>
  <c r="F8" i="46"/>
  <c r="E8" i="46"/>
  <c r="D8" i="46"/>
  <c r="G8" i="45"/>
  <c r="F8" i="45"/>
  <c r="E8" i="45"/>
  <c r="D8" i="45"/>
  <c r="G8" i="44"/>
  <c r="F8" i="44"/>
  <c r="E8" i="44"/>
  <c r="D8" i="44"/>
  <c r="G8" i="42"/>
  <c r="F8" i="42"/>
  <c r="E8" i="42"/>
  <c r="D8" i="42"/>
  <c r="G8" i="41"/>
  <c r="F8" i="41"/>
  <c r="E8" i="41"/>
  <c r="D8" i="41"/>
  <c r="G8" i="40"/>
  <c r="F8" i="40"/>
  <c r="E8" i="40"/>
  <c r="D8" i="40"/>
  <c r="G8" i="38"/>
  <c r="F8" i="38"/>
  <c r="E8" i="38"/>
  <c r="D8" i="38"/>
  <c r="G8" i="10"/>
  <c r="F8" i="10"/>
  <c r="E8" i="10"/>
  <c r="D8" i="10"/>
  <c r="G8" i="11" l="1"/>
  <c r="F8" i="11"/>
  <c r="E8" i="11"/>
  <c r="D8" i="11"/>
</calcChain>
</file>

<file path=xl/sharedStrings.xml><?xml version="1.0" encoding="utf-8"?>
<sst xmlns="http://schemas.openxmlformats.org/spreadsheetml/2006/main" count="2819" uniqueCount="434">
  <si>
    <t>Rp. Nr.</t>
  </si>
  <si>
    <t>Iš viso:</t>
  </si>
  <si>
    <t>1G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</si>
  <si>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</si>
  <si>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</si>
  <si>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</si>
  <si>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</si>
  <si>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</si>
  <si>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</si>
  <si>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</si>
  <si>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</si>
  <si>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</si>
  <si>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200g</t>
  </si>
  <si>
    <t>40g</t>
  </si>
  <si>
    <t>50g</t>
  </si>
  <si>
    <t>150g</t>
  </si>
  <si>
    <t>100g</t>
  </si>
  <si>
    <t>Antradienis</t>
  </si>
  <si>
    <t>Trečiadienis</t>
  </si>
  <si>
    <t>Ketvirtadienis</t>
  </si>
  <si>
    <t>Penktadienis</t>
  </si>
  <si>
    <t>20g</t>
  </si>
  <si>
    <t>7Gar</t>
  </si>
  <si>
    <t>250g</t>
  </si>
  <si>
    <t>1 savaitė</t>
  </si>
  <si>
    <t>Pomidorai</t>
  </si>
  <si>
    <t xml:space="preserve">                                                                                        </t>
  </si>
  <si>
    <t>2S</t>
  </si>
  <si>
    <t>Viso grūdo ruginė duona</t>
  </si>
  <si>
    <t>Kiaulienos kepsniukai su įdaru (tausojantis)</t>
  </si>
  <si>
    <t>13A</t>
  </si>
  <si>
    <t>75g</t>
  </si>
  <si>
    <t>17Sr</t>
  </si>
  <si>
    <t>62A</t>
  </si>
  <si>
    <t>3Gar</t>
  </si>
  <si>
    <t>Agurkai (šaltuoju sezono metu-marinuoti agurkai)</t>
  </si>
  <si>
    <t>36S</t>
  </si>
  <si>
    <t>37S</t>
  </si>
  <si>
    <t>Maltas žuvies kepsnys (tausojantis)</t>
  </si>
  <si>
    <t>42A</t>
  </si>
  <si>
    <t>1Gar</t>
  </si>
  <si>
    <t>18S</t>
  </si>
  <si>
    <t>83A</t>
  </si>
  <si>
    <t>Kepta paukštienos file (tausojantis)</t>
  </si>
  <si>
    <t>30A</t>
  </si>
  <si>
    <t>2 savaitė</t>
  </si>
  <si>
    <t>17A</t>
  </si>
  <si>
    <t>Maltos kiaulienos kepsnys su kmynais (tausojantis)</t>
  </si>
  <si>
    <t>53S</t>
  </si>
  <si>
    <t>29A</t>
  </si>
  <si>
    <t>5S</t>
  </si>
  <si>
    <t>Kepta lašišos file (tausojantis)</t>
  </si>
  <si>
    <t>37A</t>
  </si>
  <si>
    <t>5Gar</t>
  </si>
  <si>
    <t>13S</t>
  </si>
  <si>
    <t>24Sr</t>
  </si>
  <si>
    <t>Kiaulienos kepinukai  (tausojantis)</t>
  </si>
  <si>
    <t>10A</t>
  </si>
  <si>
    <t>61S</t>
  </si>
  <si>
    <t>3 savaitė</t>
  </si>
  <si>
    <t>10Sr</t>
  </si>
  <si>
    <t>Troškinta žuvis su daržovėmis (tausojantis)</t>
  </si>
  <si>
    <t>55S</t>
  </si>
  <si>
    <t>65A</t>
  </si>
  <si>
    <t>31A</t>
  </si>
  <si>
    <t>88A</t>
  </si>
  <si>
    <t>39A</t>
  </si>
  <si>
    <t>2Sr</t>
  </si>
  <si>
    <t>27S</t>
  </si>
  <si>
    <t>5A</t>
  </si>
  <si>
    <t>14Gar</t>
  </si>
  <si>
    <t>87A</t>
  </si>
  <si>
    <t>4A</t>
  </si>
  <si>
    <t>6S</t>
  </si>
  <si>
    <t>89A</t>
  </si>
  <si>
    <t>80A</t>
  </si>
  <si>
    <t>Maltas paukštienos file kepsnys (tausojantis)</t>
  </si>
  <si>
    <t>34A</t>
  </si>
  <si>
    <t>74A</t>
  </si>
  <si>
    <t>3S</t>
  </si>
  <si>
    <t>113A</t>
  </si>
  <si>
    <t>1A</t>
  </si>
  <si>
    <t>69A</t>
  </si>
  <si>
    <t>13Sr</t>
  </si>
  <si>
    <t>Makaronų lakštų plokštainis su varške, špinatais (tausojantis)</t>
  </si>
  <si>
    <t>84A</t>
  </si>
  <si>
    <t>85A</t>
  </si>
  <si>
    <t>2AA</t>
  </si>
  <si>
    <t>5AA</t>
  </si>
  <si>
    <t>1AA</t>
  </si>
  <si>
    <t>4AA</t>
  </si>
  <si>
    <t>11AA</t>
  </si>
  <si>
    <t>12AA</t>
  </si>
  <si>
    <t>14AA</t>
  </si>
  <si>
    <t>9AA</t>
  </si>
  <si>
    <t>10AA</t>
  </si>
  <si>
    <t>7AA</t>
  </si>
  <si>
    <t>1 Pietų patiekalo pavadinimas</t>
  </si>
  <si>
    <t>2 Pietų patiekalo pavadinimas</t>
  </si>
  <si>
    <t>3 Pietų patiekalo pavadinimas</t>
  </si>
  <si>
    <t>Daržovių troškinys su žiediniais kopūstais ir grikiais (augalinis, tausojantis)</t>
  </si>
  <si>
    <t>Grikių - daržovių kepinukai (augalinis, tausojantis)</t>
  </si>
  <si>
    <t>Daržovių troškinys su brokoliais (augalinis, tausojantis)</t>
  </si>
  <si>
    <t>Pilno grūdo makaronai su daržovėmis (augalinis, tausojantis)</t>
  </si>
  <si>
    <t>Pupelių-daržovių troškinys (augalinis, tausojantis)</t>
  </si>
  <si>
    <t>Morkų-cukinijų apkepas (augalinis, tausojantis)</t>
  </si>
  <si>
    <t>Morkų ir pupelių apkepas (augalinis, tausojantis)</t>
  </si>
  <si>
    <t>Kopūstų kepsneliai (augalinis, tausojantis)</t>
  </si>
  <si>
    <t>angliavandeniai, g</t>
  </si>
  <si>
    <t>43S</t>
  </si>
  <si>
    <t>33S</t>
  </si>
  <si>
    <t>Trintos uogos su jogurtu</t>
  </si>
  <si>
    <t>10D</t>
  </si>
  <si>
    <t>13D</t>
  </si>
  <si>
    <t>Trinti bananai su jogurtu</t>
  </si>
  <si>
    <t>11D</t>
  </si>
  <si>
    <t>80/20g</t>
  </si>
  <si>
    <t>Trintos uogos, vaisiai su jogurtu</t>
  </si>
  <si>
    <t>Salierų blynai su saulėgrąžomis  (augalinis, tausojantis)</t>
  </si>
  <si>
    <t>Varškės apkepas (tausojantis)</t>
  </si>
  <si>
    <t>130g</t>
  </si>
  <si>
    <t>125g</t>
  </si>
  <si>
    <t>82A</t>
  </si>
  <si>
    <t>Kepti varškėčiai su morkomis (tausojantis)</t>
  </si>
  <si>
    <t>Varškės,morkų ir avižinių dribsnių blynai (tausojantis)</t>
  </si>
  <si>
    <t>110g</t>
  </si>
  <si>
    <t>350g</t>
  </si>
  <si>
    <t>Bananų desertas su jogurtu</t>
  </si>
  <si>
    <t>3D</t>
  </si>
  <si>
    <t>80/20</t>
  </si>
  <si>
    <t>100/60g</t>
  </si>
  <si>
    <t>Virti varškėčiai (tausojantis)</t>
  </si>
  <si>
    <t>4 savaitė</t>
  </si>
  <si>
    <t>23S</t>
  </si>
  <si>
    <t>4 Pietų patiekalo pavadinimas</t>
  </si>
  <si>
    <t>5 Pietų patiekalo pavadinimas</t>
  </si>
  <si>
    <t>* galima keisti įvairius garnyrų ir salotų variantus</t>
  </si>
  <si>
    <t>Troškinta kiauliena su padažu (tausojantis)</t>
  </si>
  <si>
    <t>Kiaulienos kepsnys (tausojantis)</t>
  </si>
  <si>
    <t>9A</t>
  </si>
  <si>
    <t>Maltas kiaulienos kepsnys (tausojantis)</t>
  </si>
  <si>
    <t>15A</t>
  </si>
  <si>
    <t>1S</t>
  </si>
  <si>
    <t>13Gar</t>
  </si>
  <si>
    <t>Kalakutienos-daržovių troškinys (tausojantis)</t>
  </si>
  <si>
    <t>2A</t>
  </si>
  <si>
    <t>4Gar</t>
  </si>
  <si>
    <t>Paukštienos kepinukai (tausojantis)</t>
  </si>
  <si>
    <t>32A</t>
  </si>
  <si>
    <t>Paukštienos kukuliai (tausojantis)</t>
  </si>
  <si>
    <t>35A</t>
  </si>
  <si>
    <t>56S</t>
  </si>
  <si>
    <t>Žuvies kepsnys (tausojantis)</t>
  </si>
  <si>
    <t>38A</t>
  </si>
  <si>
    <t>51S</t>
  </si>
  <si>
    <t>Troškinta veršiena su padažu (tausojantis)</t>
  </si>
  <si>
    <t>Kiaulienos suktinukas su sūriu (tausojantis)</t>
  </si>
  <si>
    <t>14A</t>
  </si>
  <si>
    <t>31S</t>
  </si>
  <si>
    <t>21S</t>
  </si>
  <si>
    <t>Kiaulienos troškinys su pupelėmis (tausojantis)</t>
  </si>
  <si>
    <t>7A</t>
  </si>
  <si>
    <t>11S</t>
  </si>
  <si>
    <t>33A</t>
  </si>
  <si>
    <t>Kalakutienos troškinys su lęšiais (tausojantis)</t>
  </si>
  <si>
    <t>16S</t>
  </si>
  <si>
    <t>54S</t>
  </si>
  <si>
    <t>Paukštienos-grikių troškinys (tausojantis)</t>
  </si>
  <si>
    <t>Žuvies maltinis (tausojantis)</t>
  </si>
  <si>
    <t>43A</t>
  </si>
  <si>
    <t>20S</t>
  </si>
  <si>
    <t>62S</t>
  </si>
  <si>
    <t>Troškinta jautiena su padažu (tausojantis)</t>
  </si>
  <si>
    <t>Jautienos troškinys su pupelėmis (tausojantis)</t>
  </si>
  <si>
    <t>Kepti kiaulienos gabaliukai su pom.padažu, svogūnais (tausojantis)</t>
  </si>
  <si>
    <t>11A</t>
  </si>
  <si>
    <t>12S</t>
  </si>
  <si>
    <t>19S</t>
  </si>
  <si>
    <t>Maltas kalakutų šlaunelių mėsos kepsnys (tausojantis)</t>
  </si>
  <si>
    <t>Paukštienos-daržovių troškinys (tausojantis)</t>
  </si>
  <si>
    <t>14S</t>
  </si>
  <si>
    <t>8S</t>
  </si>
  <si>
    <t>Lašišos medalionų apkepas (tausojantis)</t>
  </si>
  <si>
    <t>40A</t>
  </si>
  <si>
    <t>Malti kiaulienos voleliai su morkomis (tausojantis)</t>
  </si>
  <si>
    <t>24A</t>
  </si>
  <si>
    <t>Kiaulienos troškinys su lęšiais (tausojantis)</t>
  </si>
  <si>
    <t>35S</t>
  </si>
  <si>
    <t>Kepti kalakutienos gabaliukai su pom.padažu, svogūnais (tausojantis)</t>
  </si>
  <si>
    <t>25S</t>
  </si>
  <si>
    <t>Trinti kiviai su jogurtu</t>
  </si>
  <si>
    <t>12D</t>
  </si>
  <si>
    <t>2D</t>
  </si>
  <si>
    <t>6Gar</t>
  </si>
  <si>
    <t>12Gar</t>
  </si>
  <si>
    <t>10Gar</t>
  </si>
  <si>
    <t>120g</t>
  </si>
  <si>
    <t xml:space="preserve">Pietūs  12 val.*   </t>
  </si>
  <si>
    <t>80g</t>
  </si>
  <si>
    <t xml:space="preserve">Morkų, obuolių salotos su moliūgų sėklomis, nesaldinto jogurto padažu 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</si>
  <si>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</si>
  <si>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</si>
  <si>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</si>
  <si>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</si>
  <si>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Įstaigos darbo laikas</t>
  </si>
  <si>
    <t xml:space="preserve">11m. ir vyresniems </t>
  </si>
  <si>
    <t>Varškės ir nešlifuotų ryžių apkepas (tausojantis)</t>
  </si>
  <si>
    <t>45S</t>
  </si>
  <si>
    <t>60g</t>
  </si>
  <si>
    <t>140g</t>
  </si>
  <si>
    <t>Kiaulienos-daržovių-ryžių maltinis (tausojantis)</t>
  </si>
  <si>
    <t>Ekologiškas jogurtas" Dobilas" su obuoliais ir grūdais</t>
  </si>
  <si>
    <t>Pilno grūdo apkepti makaronai su varške (tausojantis)</t>
  </si>
  <si>
    <t xml:space="preserve">Pomidorų salotos su porais, nesaldinto jogurto padažu </t>
  </si>
  <si>
    <t>400g</t>
  </si>
  <si>
    <t>300g</t>
  </si>
  <si>
    <t>150/60g</t>
  </si>
  <si>
    <t>170g</t>
  </si>
  <si>
    <t>100/30/30g</t>
  </si>
  <si>
    <t>2,7ū</t>
  </si>
  <si>
    <t>220g</t>
  </si>
  <si>
    <t>Virti lęšiai</t>
  </si>
  <si>
    <t>Biri grikių kruopų košė</t>
  </si>
  <si>
    <t xml:space="preserve">Kopūstų, agurkų salotos su aliejaus padažu </t>
  </si>
  <si>
    <t>Brokolių salotos su pomidorais, džiovintomis spanguolėmis, svogūnais, aliejaus padažas</t>
  </si>
  <si>
    <t>50S</t>
  </si>
  <si>
    <t>Lietiniai su varške</t>
  </si>
  <si>
    <t>Jautienos troškinys su padažu (tausojantis)</t>
  </si>
  <si>
    <t>Bulvių košė su pienu</t>
  </si>
  <si>
    <t xml:space="preserve">Morkų salotos su žiediniais kopūstais, pomidorais, saulėgrąžomis ir nesaldintu jogurto padažu </t>
  </si>
  <si>
    <t xml:space="preserve">Virtos bulvės </t>
  </si>
  <si>
    <t>Kalakutienos troškinys su žaliais žirneliais (tausojantis)</t>
  </si>
  <si>
    <t xml:space="preserve">Kopūstų, pomidorų ir morkų salotos su aliejaus padažu </t>
  </si>
  <si>
    <t>Kepta lašiša (tausojantis)</t>
  </si>
  <si>
    <t xml:space="preserve">Biri nešlifuotų ryžių košė </t>
  </si>
  <si>
    <t>Paprika</t>
  </si>
  <si>
    <t>40S</t>
  </si>
  <si>
    <t xml:space="preserve">Žali žirneliai </t>
  </si>
  <si>
    <t>41S</t>
  </si>
  <si>
    <t>Tarkuotų bulvių cepelinai su varške</t>
  </si>
  <si>
    <t>48A</t>
  </si>
  <si>
    <t>Jogurtinė grietinė 10℅</t>
  </si>
  <si>
    <t>17P</t>
  </si>
  <si>
    <t>Burokėlių salotos su agurkais, pupelėmis, aliejaus padažu</t>
  </si>
  <si>
    <t>Balandėliai su kiauliena su grietinės-pomidorų padažu  (tausojantis)</t>
  </si>
  <si>
    <t>63A</t>
  </si>
  <si>
    <t>Marinuoti agurkai</t>
  </si>
  <si>
    <t>38S</t>
  </si>
  <si>
    <t>300/60g</t>
  </si>
  <si>
    <t>Salierų salotos su agurkais, morkomis, nesaldintu jogurto padažu</t>
  </si>
  <si>
    <t>Virtų bulvių cepelinai su varške</t>
  </si>
  <si>
    <t>51A</t>
  </si>
  <si>
    <t xml:space="preserve">Varškės kukulaičiai (tausojantis) </t>
  </si>
  <si>
    <t>90A</t>
  </si>
  <si>
    <t>Ankštinių daržovių (žirnių) sriuba su bulvėmis (tausojantis, augalinis)</t>
  </si>
  <si>
    <t>23A</t>
  </si>
  <si>
    <t>Virtos bulvės</t>
  </si>
  <si>
    <t>Burokėlių salotos su mar.agurkais, ž.žirneliais ir aliejaus padažu</t>
  </si>
  <si>
    <t xml:space="preserve">Bulvių košė su morkomis </t>
  </si>
  <si>
    <t>Salierų salotos su agurkais, obuoliais, saulėgrąžomis ir nesaldinto jogurto padažu</t>
  </si>
  <si>
    <t xml:space="preserve">Daržovių salotos su kmynais,aliejaus  padažu </t>
  </si>
  <si>
    <t>Ekologiškas jogurtas Dobilas su obuoliais ir grūdais</t>
  </si>
  <si>
    <t>Tarkuotų bulvių cepelinai su mėsa</t>
  </si>
  <si>
    <t>47A</t>
  </si>
  <si>
    <t>Troškinta paukštienos file su padažu (tausojantis)</t>
  </si>
  <si>
    <t>Bulvių košė su morkomis</t>
  </si>
  <si>
    <t>Agurkų ir pomidorų salotos su porais, aliejaus padažu</t>
  </si>
  <si>
    <t>Kepta paukštienos šlaunelių mėsa (tausojantis)</t>
  </si>
  <si>
    <t xml:space="preserve">Biri grikių kruopų košė </t>
  </si>
  <si>
    <t xml:space="preserve">Kopūstų,pomidorų ir morkų salotos su aliejaus padažu </t>
  </si>
  <si>
    <t>Varškės apkepas su razinomis (tausojantis)</t>
  </si>
  <si>
    <t>86A</t>
  </si>
  <si>
    <t xml:space="preserve">Žiedinių kopūstų salotos su agurkais, salotomis, aliejaus padažu </t>
  </si>
  <si>
    <t>Grietinė 30℅</t>
  </si>
  <si>
    <t>52A</t>
  </si>
  <si>
    <t xml:space="preserve">Daržovių padažas </t>
  </si>
  <si>
    <t>Daržovių padažas</t>
  </si>
  <si>
    <t>Burokėlių salotos su obuoliais,aliejaus padažu</t>
  </si>
  <si>
    <t>Biri nešlifuotų ryžių košė</t>
  </si>
  <si>
    <t xml:space="preserve">Salotos su špinatais, mangais, aliejaus padažu </t>
  </si>
  <si>
    <t xml:space="preserve">Biri perlinių kruopų košė </t>
  </si>
  <si>
    <t xml:space="preserve">Virti lęšiai </t>
  </si>
  <si>
    <t xml:space="preserve">Ridikų salotos su obuoliais, pekiniais kopūstais, paprikomis, aliejaus padažu </t>
  </si>
  <si>
    <t xml:space="preserve">Salotos (kopūstai, agurkai, pomidorai, morkos, paprika), aliejaus padažas </t>
  </si>
  <si>
    <t>Biri perlinių kruopų košė</t>
  </si>
  <si>
    <t>Pekiniai kopūstai su agurkais, porais ir al.aliejaus padažu</t>
  </si>
  <si>
    <t xml:space="preserve">Ridikų salotos su obuoliais, morkomis, aliejaus padažu </t>
  </si>
  <si>
    <t xml:space="preserve">Bulvių košė su pienu </t>
  </si>
  <si>
    <t>Bulvių- moliūgų košė</t>
  </si>
  <si>
    <t>Agurkų, obuolių, kukurūzų salotos su aliejaus padažu</t>
  </si>
  <si>
    <t xml:space="preserve">Salierų salotos su agurkais, morkomis, al.aliejaus padažu </t>
  </si>
  <si>
    <t xml:space="preserve">Morkų salotos su česnaku, aliejaus padažu </t>
  </si>
  <si>
    <t xml:space="preserve">Pomidorų salotos su porais, aliejaus padažu  </t>
  </si>
  <si>
    <t xml:space="preserve">Špinatų salotos su ridikėliais, salotomis, aliejaus padažu </t>
  </si>
  <si>
    <t xml:space="preserve">Morkų, obuolių, porų salotos su al.aliejaus padažu </t>
  </si>
  <si>
    <t>Morkų salotos su žiediniais kopūstais, pomidorais, saulėgrąžomis, al.aliejaus padažu</t>
  </si>
  <si>
    <t>Žiedinių kopūstų salotos su porais, obuoliais ir aliejaus padažu</t>
  </si>
  <si>
    <t xml:space="preserve">Morkų, obuolių ir porų salotos su aliejaus padažu </t>
  </si>
  <si>
    <t xml:space="preserve">Burokėlių salotos su ž.žirneliais, aliejaus padažu </t>
  </si>
  <si>
    <t xml:space="preserve">Burokėlių salotos su raugintais kopūstais, aliejaus padažu </t>
  </si>
  <si>
    <t xml:space="preserve">Šviežių daržovių salotos su saulėgrąžomis, aliejaus padažu </t>
  </si>
  <si>
    <t xml:space="preserve">Burokėlių salotos su ž.žirneliais, svogūnais, aliejaus padažu </t>
  </si>
  <si>
    <t xml:space="preserve">Bulvių- moliūgų košė </t>
  </si>
  <si>
    <t xml:space="preserve">Biri grikių kruopų košė  </t>
  </si>
  <si>
    <t xml:space="preserve">Agurkų, obuolių, kukurūzų salotos su aliejaus padažu </t>
  </si>
  <si>
    <t>Brokolių salotos su porais, obuoliais, aliejaus padažu</t>
  </si>
  <si>
    <t xml:space="preserve">Kopūstų salotos su porais, aliejaus padažu </t>
  </si>
  <si>
    <t xml:space="preserve">Troškintų daržovių asorti su jogurtinės grietinės-pomidorų padažu </t>
  </si>
  <si>
    <t>18Sr</t>
  </si>
  <si>
    <t>23Sr</t>
  </si>
  <si>
    <t>Daržovių troškinys (augalinis, tausojantis)</t>
  </si>
  <si>
    <t>125/75g</t>
  </si>
  <si>
    <t>230g</t>
  </si>
  <si>
    <t>Kalakutienos troškinys su ž.žirneliais (tausojantis)</t>
  </si>
  <si>
    <t>7Sr</t>
  </si>
  <si>
    <t>Švž.kopūstų sriuba  su bulvėmis ir grietine (tausojantis)</t>
  </si>
  <si>
    <t>150/6g</t>
  </si>
  <si>
    <t>Agurkai</t>
  </si>
  <si>
    <t xml:space="preserve">Kopūstų, agurkų, porų salotos su aliejaus padažu </t>
  </si>
  <si>
    <t>Daržovių sriuba (augalinis, tausojantis)</t>
  </si>
  <si>
    <t>Burokėlių  sriuba su pupelėmis, bulvėmis ir grietine (tausojantis)</t>
  </si>
  <si>
    <t>Ankštinių daržovių (lęšių) sriuba su bulvėmis (augalinis, tausojantis)</t>
  </si>
  <si>
    <t>Morkų salotos su žiediniais kopūstais, pomidorais, moliūgų sėklomis, aliejaus padažu (augalinis)</t>
  </si>
  <si>
    <t>Agurkų sriuba su perlinėmis kruopomis ir grietine (tausojantis)</t>
  </si>
  <si>
    <t>Perlinių kruopų sriuba (augalinis, tausojantis)</t>
  </si>
  <si>
    <t>Pekininių kopūstų salotos su pomidorais, porais, al.aliejaus padažu (augalinis)</t>
  </si>
  <si>
    <t>24S</t>
  </si>
  <si>
    <t>Virti lęšiai (tausojantis)</t>
  </si>
  <si>
    <t>Žirnių, perlinių kruopų sriuba  (augalinis, tausojantis)</t>
  </si>
  <si>
    <t>17S</t>
  </si>
  <si>
    <t>Žiedinių kopūstų sriuba  (augalinis, tausojantis)</t>
  </si>
  <si>
    <t>Ryžių kruopų sriuba su pomidorais (augalinis, tausojantis)</t>
  </si>
  <si>
    <t xml:space="preserve">Burokėlių salotos su  ž.žirneliais, aliejaus padažu </t>
  </si>
  <si>
    <t xml:space="preserve">Morkų,obuolių,porų salotos su al.aliejaus padažu </t>
  </si>
  <si>
    <t>Cukinijų, moliūgų, morkų, žirnių arba  žirnelių troškinys (augalinis, tausojantis)</t>
  </si>
  <si>
    <t>Bulvių košė su sviestu</t>
  </si>
  <si>
    <t>2Gar</t>
  </si>
  <si>
    <t>55A</t>
  </si>
  <si>
    <t>Grietinė 30%</t>
  </si>
  <si>
    <t xml:space="preserve">Švž.daržovių salotos su saulėgrąžomis ir al.aliejaus padažu </t>
  </si>
  <si>
    <t>Rūgštynių sriuba su bulvėmis, grietine ir kiaušiniu (tausojantis)</t>
  </si>
  <si>
    <t>Maltas kalakutienos šlaunelių mėsos kepsnys (tausojantis)</t>
  </si>
  <si>
    <t>6G</t>
  </si>
  <si>
    <t xml:space="preserve">Pupelių, porų, obuolių salotos su aliejaus padažu </t>
  </si>
  <si>
    <t>Ankštinių daržovių (pupelių) sriuba su bulvėmis (augalinis, tausojantis)</t>
  </si>
  <si>
    <t>6Sr</t>
  </si>
  <si>
    <t>Kepta  paukštienos šlaunelių mėsa (tausojantis)</t>
  </si>
  <si>
    <t>75/20/20g</t>
  </si>
  <si>
    <t>30g</t>
  </si>
  <si>
    <t>150/6/6g</t>
  </si>
  <si>
    <t xml:space="preserve">Biri sorų kruopų košė </t>
  </si>
  <si>
    <t xml:space="preserve">Pomidorų, porų salotos su aliejaus padažu </t>
  </si>
  <si>
    <t>Šviežių kopūstų sriuba (augalinis, tausojantis)</t>
  </si>
  <si>
    <t>Grikių - daržovių kepinukai ( augalinis, tausojantis)</t>
  </si>
  <si>
    <t>Daržovių sriuba su mėsos kukuliais (tausojantis)</t>
  </si>
  <si>
    <t>Virtinukai su varške ( tausojantis)</t>
  </si>
  <si>
    <t>Kepti varškėčiai(tausojantis)</t>
  </si>
  <si>
    <t>252g</t>
  </si>
  <si>
    <t>225g</t>
  </si>
  <si>
    <t>Apkepti kotletai su sūriu (tausojantis)</t>
  </si>
  <si>
    <t>260g</t>
  </si>
  <si>
    <t>270g</t>
  </si>
  <si>
    <t>Troškinta kalakutiena (šlaunelių mėsa)su padažu(tausojantis)</t>
  </si>
  <si>
    <t>Varškės spygliukai (tausojantis)</t>
  </si>
  <si>
    <t>Varškės ir morkų apkepas (tausojantis)</t>
  </si>
  <si>
    <t>175g</t>
  </si>
  <si>
    <t>Varškės spygliukai  (tausojantis)</t>
  </si>
  <si>
    <t>Virtų bulvių blynai su varškės įdaru (tausojantis)</t>
  </si>
  <si>
    <t>330g</t>
  </si>
  <si>
    <t>Burokėlių sriuba su pupelėmis ir bulvėmis (tausojantis, augalinis)</t>
  </si>
  <si>
    <t xml:space="preserve">Pietūs *   </t>
  </si>
  <si>
    <t>Pietūs*</t>
  </si>
  <si>
    <t>Pietūs *</t>
  </si>
  <si>
    <t>Sriubos**</t>
  </si>
  <si>
    <t>Nuo 7.30 iki 16.30 val.</t>
  </si>
  <si>
    <t>Uogų kokteilis su jogurtu</t>
  </si>
  <si>
    <t>14G</t>
  </si>
  <si>
    <t>200 g</t>
  </si>
  <si>
    <t xml:space="preserve">Pietūs*   </t>
  </si>
  <si>
    <t>Trinti bananai su trintomis braškėmis</t>
  </si>
  <si>
    <t>14D</t>
  </si>
  <si>
    <t>65/35g</t>
  </si>
  <si>
    <t>Žiedinių kopustų sriuba (tausojantis, augalinis)</t>
  </si>
  <si>
    <t>20Sr</t>
  </si>
  <si>
    <t>3. Pietų patiekalo pavadinimas</t>
  </si>
  <si>
    <t>Virtų bulvių-varškės voleliai (tausojantis)</t>
  </si>
  <si>
    <t>Pietūs</t>
  </si>
  <si>
    <t>6 Pietų patiekalo pavadinimas</t>
  </si>
  <si>
    <t>Moliūginiai bananų blynai</t>
  </si>
  <si>
    <t>4-9/100T 2</t>
  </si>
  <si>
    <t>Viso grūdo daržovių (cukinijos, pomidorai, pievagrybiai) pica (tausojantis)</t>
  </si>
  <si>
    <t>4-8/188T 2</t>
  </si>
  <si>
    <t>Žuvies (menkės) užkepėlė su morkomis ir bulvėmis (tausojantis)</t>
  </si>
  <si>
    <t>9-8/161T 3</t>
  </si>
  <si>
    <t>Nešlifuotų ryžių pudingas su obuoliais (tausojantis)</t>
  </si>
  <si>
    <t>3-8/168T 2</t>
  </si>
  <si>
    <t>Viso grūdo makaronai su daržovių padažu ir kietoju sūriu 45% (tausojantis)</t>
  </si>
  <si>
    <t>6-5/101T 3</t>
  </si>
  <si>
    <t>Keptas orkaitėje lašišos apkepas (tausojantis)</t>
  </si>
  <si>
    <t>9-8/166T 3</t>
  </si>
  <si>
    <t>Avižinių dribsnių blyneliai su obuoliai</t>
  </si>
  <si>
    <t>3-6/120 4</t>
  </si>
  <si>
    <t xml:space="preserve">  Orkaitėje keptas omletas su pomidorais ir špinatais (tausojantis)</t>
  </si>
  <si>
    <t>8-8/172R 2</t>
  </si>
  <si>
    <t>Orkaitėje keptas bulvių apkepas su grietinėlės ir pieno padžu (tausojantis)</t>
  </si>
  <si>
    <t>4-8/196T 2</t>
  </si>
  <si>
    <t>Obuolių ir morkų blyneliai</t>
  </si>
  <si>
    <t>4-6/123 2</t>
  </si>
  <si>
    <t>Orkaitėje kepti pikantiški bulvinukai (tausojantis)</t>
  </si>
  <si>
    <t>4-8/160T 3</t>
  </si>
  <si>
    <t>Viso grūdo tortilijos suktinukai su iceberg salotomis, morkomis, agurkais ir kreminiu sūriu</t>
  </si>
  <si>
    <t>16-1/33 2</t>
  </si>
  <si>
    <t>Orkaitėje kepti moliūgų ir cukinijų blynai su česnakais ir ciberžole (tausojantis)</t>
  </si>
  <si>
    <t>4-8/178T 2</t>
  </si>
  <si>
    <t>Orkaitėje kepti grikių ir daržovių (bulvės, morkos, porai, salierai) maltinukai (augalinis) (tausojantis)</t>
  </si>
  <si>
    <t>3-8/160AT 2</t>
  </si>
  <si>
    <t>Cukinijų ir morkų kepsneliai</t>
  </si>
  <si>
    <t>4-6/120 2</t>
  </si>
  <si>
    <t>Viso grūdo kvietinių miltų blynai su obuoliais</t>
  </si>
  <si>
    <t>6-6/102 3</t>
  </si>
  <si>
    <t>Orkaitėje kepta daržovių pica (tausojantis)</t>
  </si>
  <si>
    <t>4-8/190T 9</t>
  </si>
  <si>
    <t>Virtų bulvių kukuliai su viso grūdo spelta miltais ir ciberžole (augalinis) (tausojantis)</t>
  </si>
  <si>
    <t>4-3/63 AT 2</t>
  </si>
  <si>
    <t>Orkaitėje kepti vaniliniai varškėčiai (tausojantis)</t>
  </si>
  <si>
    <t>7-8/180T 2</t>
  </si>
  <si>
    <t>Orkaitėje kepti virtų bulvių paplotėliai -
"švilpikai"(tausojantis</t>
  </si>
  <si>
    <t>4-8/187T 2</t>
  </si>
  <si>
    <t>Vilniaus Antakalnio progimnazija, Antakalnio g. 33</t>
  </si>
  <si>
    <t>Kaina be PVM</t>
  </si>
  <si>
    <t>Kaina su PVM</t>
  </si>
  <si>
    <t>Pietūs* (kainos vidurkis)</t>
  </si>
  <si>
    <t>* pietūs+sriuba (150 g)</t>
  </si>
  <si>
    <t>Sriuba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</si>
</sst>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&quot;-&quot;;@"/>
  </numFmts>
  <fonts count="13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2" fillId="0" borderId="0" xfId="0" applyFont="1"/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Fill="1"/>
    <xf numFmtId="0" fontId="2" fillId="0" borderId="0" xfId="0" applyFont="1" applyFill="1"/>
    <xf numFmtId="2" fontId="2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10" fillId="0" borderId="5" xfId="0" applyFont="1" applyBorder="1" applyAlignment="1"/>
    <xf numFmtId="0" fontId="10" fillId="0" borderId="5" xfId="0" applyFont="1" applyBorder="1"/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/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zoomScaleNormal="100" zoomScaleSheetLayoutView="100" workbookViewId="0">
      <selection activeCell="I23" sqref="I23"/>
    </sheetView>
  </sheetViews>
  <sheetFormatPr defaultRowHeight="13.2" x14ac:dyDescent="0.25"/>
  <cols>
    <col min="1" max="2" width="6" customWidth="1"/>
    <col min="3" max="3" width="10.88671875" customWidth="1"/>
    <col min="4" max="4" width="11.5546875" customWidth="1"/>
    <col min="7" max="9" width="11.33203125" customWidth="1"/>
    <col min="257" max="258" width="6" customWidth="1"/>
    <col min="259" max="259" width="10.88671875" customWidth="1"/>
    <col min="260" max="260" width="11.5546875" customWidth="1"/>
    <col min="263" max="265" width="11.33203125" customWidth="1"/>
    <col min="513" max="514" width="6" customWidth="1"/>
    <col min="515" max="515" width="10.88671875" customWidth="1"/>
    <col min="516" max="516" width="11.5546875" customWidth="1"/>
    <col min="519" max="521" width="11.33203125" customWidth="1"/>
    <col min="769" max="770" width="6" customWidth="1"/>
    <col min="771" max="771" width="10.88671875" customWidth="1"/>
    <col min="772" max="772" width="11.5546875" customWidth="1"/>
    <col min="775" max="777" width="11.33203125" customWidth="1"/>
    <col min="1025" max="1026" width="6" customWidth="1"/>
    <col min="1027" max="1027" width="10.88671875" customWidth="1"/>
    <col min="1028" max="1028" width="11.5546875" customWidth="1"/>
    <col min="1031" max="1033" width="11.33203125" customWidth="1"/>
    <col min="1281" max="1282" width="6" customWidth="1"/>
    <col min="1283" max="1283" width="10.88671875" customWidth="1"/>
    <col min="1284" max="1284" width="11.5546875" customWidth="1"/>
    <col min="1287" max="1289" width="11.33203125" customWidth="1"/>
    <col min="1537" max="1538" width="6" customWidth="1"/>
    <col min="1539" max="1539" width="10.88671875" customWidth="1"/>
    <col min="1540" max="1540" width="11.5546875" customWidth="1"/>
    <col min="1543" max="1545" width="11.33203125" customWidth="1"/>
    <col min="1793" max="1794" width="6" customWidth="1"/>
    <col min="1795" max="1795" width="10.88671875" customWidth="1"/>
    <col min="1796" max="1796" width="11.5546875" customWidth="1"/>
    <col min="1799" max="1801" width="11.33203125" customWidth="1"/>
    <col min="2049" max="2050" width="6" customWidth="1"/>
    <col min="2051" max="2051" width="10.88671875" customWidth="1"/>
    <col min="2052" max="2052" width="11.5546875" customWidth="1"/>
    <col min="2055" max="2057" width="11.33203125" customWidth="1"/>
    <col min="2305" max="2306" width="6" customWidth="1"/>
    <col min="2307" max="2307" width="10.88671875" customWidth="1"/>
    <col min="2308" max="2308" width="11.5546875" customWidth="1"/>
    <col min="2311" max="2313" width="11.33203125" customWidth="1"/>
    <col min="2561" max="2562" width="6" customWidth="1"/>
    <col min="2563" max="2563" width="10.88671875" customWidth="1"/>
    <col min="2564" max="2564" width="11.5546875" customWidth="1"/>
    <col min="2567" max="2569" width="11.33203125" customWidth="1"/>
    <col min="2817" max="2818" width="6" customWidth="1"/>
    <col min="2819" max="2819" width="10.88671875" customWidth="1"/>
    <col min="2820" max="2820" width="11.5546875" customWidth="1"/>
    <col min="2823" max="2825" width="11.33203125" customWidth="1"/>
    <col min="3073" max="3074" width="6" customWidth="1"/>
    <col min="3075" max="3075" width="10.88671875" customWidth="1"/>
    <col min="3076" max="3076" width="11.5546875" customWidth="1"/>
    <col min="3079" max="3081" width="11.33203125" customWidth="1"/>
    <col min="3329" max="3330" width="6" customWidth="1"/>
    <col min="3331" max="3331" width="10.88671875" customWidth="1"/>
    <col min="3332" max="3332" width="11.5546875" customWidth="1"/>
    <col min="3335" max="3337" width="11.33203125" customWidth="1"/>
    <col min="3585" max="3586" width="6" customWidth="1"/>
    <col min="3587" max="3587" width="10.88671875" customWidth="1"/>
    <col min="3588" max="3588" width="11.5546875" customWidth="1"/>
    <col min="3591" max="3593" width="11.33203125" customWidth="1"/>
    <col min="3841" max="3842" width="6" customWidth="1"/>
    <col min="3843" max="3843" width="10.88671875" customWidth="1"/>
    <col min="3844" max="3844" width="11.5546875" customWidth="1"/>
    <col min="3847" max="3849" width="11.33203125" customWidth="1"/>
    <col min="4097" max="4098" width="6" customWidth="1"/>
    <col min="4099" max="4099" width="10.88671875" customWidth="1"/>
    <col min="4100" max="4100" width="11.5546875" customWidth="1"/>
    <col min="4103" max="4105" width="11.33203125" customWidth="1"/>
    <col min="4353" max="4354" width="6" customWidth="1"/>
    <col min="4355" max="4355" width="10.88671875" customWidth="1"/>
    <col min="4356" max="4356" width="11.5546875" customWidth="1"/>
    <col min="4359" max="4361" width="11.33203125" customWidth="1"/>
    <col min="4609" max="4610" width="6" customWidth="1"/>
    <col min="4611" max="4611" width="10.88671875" customWidth="1"/>
    <col min="4612" max="4612" width="11.5546875" customWidth="1"/>
    <col min="4615" max="4617" width="11.33203125" customWidth="1"/>
    <col min="4865" max="4866" width="6" customWidth="1"/>
    <col min="4867" max="4867" width="10.88671875" customWidth="1"/>
    <col min="4868" max="4868" width="11.5546875" customWidth="1"/>
    <col min="4871" max="4873" width="11.33203125" customWidth="1"/>
    <col min="5121" max="5122" width="6" customWidth="1"/>
    <col min="5123" max="5123" width="10.88671875" customWidth="1"/>
    <col min="5124" max="5124" width="11.5546875" customWidth="1"/>
    <col min="5127" max="5129" width="11.33203125" customWidth="1"/>
    <col min="5377" max="5378" width="6" customWidth="1"/>
    <col min="5379" max="5379" width="10.88671875" customWidth="1"/>
    <col min="5380" max="5380" width="11.5546875" customWidth="1"/>
    <col min="5383" max="5385" width="11.33203125" customWidth="1"/>
    <col min="5633" max="5634" width="6" customWidth="1"/>
    <col min="5635" max="5635" width="10.88671875" customWidth="1"/>
    <col min="5636" max="5636" width="11.5546875" customWidth="1"/>
    <col min="5639" max="5641" width="11.33203125" customWidth="1"/>
    <col min="5889" max="5890" width="6" customWidth="1"/>
    <col min="5891" max="5891" width="10.88671875" customWidth="1"/>
    <col min="5892" max="5892" width="11.5546875" customWidth="1"/>
    <col min="5895" max="5897" width="11.33203125" customWidth="1"/>
    <col min="6145" max="6146" width="6" customWidth="1"/>
    <col min="6147" max="6147" width="10.88671875" customWidth="1"/>
    <col min="6148" max="6148" width="11.5546875" customWidth="1"/>
    <col min="6151" max="6153" width="11.33203125" customWidth="1"/>
    <col min="6401" max="6402" width="6" customWidth="1"/>
    <col min="6403" max="6403" width="10.88671875" customWidth="1"/>
    <col min="6404" max="6404" width="11.5546875" customWidth="1"/>
    <col min="6407" max="6409" width="11.33203125" customWidth="1"/>
    <col min="6657" max="6658" width="6" customWidth="1"/>
    <col min="6659" max="6659" width="10.88671875" customWidth="1"/>
    <col min="6660" max="6660" width="11.5546875" customWidth="1"/>
    <col min="6663" max="6665" width="11.33203125" customWidth="1"/>
    <col min="6913" max="6914" width="6" customWidth="1"/>
    <col min="6915" max="6915" width="10.88671875" customWidth="1"/>
    <col min="6916" max="6916" width="11.5546875" customWidth="1"/>
    <col min="6919" max="6921" width="11.33203125" customWidth="1"/>
    <col min="7169" max="7170" width="6" customWidth="1"/>
    <col min="7171" max="7171" width="10.88671875" customWidth="1"/>
    <col min="7172" max="7172" width="11.5546875" customWidth="1"/>
    <col min="7175" max="7177" width="11.33203125" customWidth="1"/>
    <col min="7425" max="7426" width="6" customWidth="1"/>
    <col min="7427" max="7427" width="10.88671875" customWidth="1"/>
    <col min="7428" max="7428" width="11.5546875" customWidth="1"/>
    <col min="7431" max="7433" width="11.33203125" customWidth="1"/>
    <col min="7681" max="7682" width="6" customWidth="1"/>
    <col min="7683" max="7683" width="10.88671875" customWidth="1"/>
    <col min="7684" max="7684" width="11.5546875" customWidth="1"/>
    <col min="7687" max="7689" width="11.33203125" customWidth="1"/>
    <col min="7937" max="7938" width="6" customWidth="1"/>
    <col min="7939" max="7939" width="10.88671875" customWidth="1"/>
    <col min="7940" max="7940" width="11.5546875" customWidth="1"/>
    <col min="7943" max="7945" width="11.33203125" customWidth="1"/>
    <col min="8193" max="8194" width="6" customWidth="1"/>
    <col min="8195" max="8195" width="10.88671875" customWidth="1"/>
    <col min="8196" max="8196" width="11.5546875" customWidth="1"/>
    <col min="8199" max="8201" width="11.33203125" customWidth="1"/>
    <col min="8449" max="8450" width="6" customWidth="1"/>
    <col min="8451" max="8451" width="10.88671875" customWidth="1"/>
    <col min="8452" max="8452" width="11.5546875" customWidth="1"/>
    <col min="8455" max="8457" width="11.33203125" customWidth="1"/>
    <col min="8705" max="8706" width="6" customWidth="1"/>
    <col min="8707" max="8707" width="10.88671875" customWidth="1"/>
    <col min="8708" max="8708" width="11.5546875" customWidth="1"/>
    <col min="8711" max="8713" width="11.33203125" customWidth="1"/>
    <col min="8961" max="8962" width="6" customWidth="1"/>
    <col min="8963" max="8963" width="10.88671875" customWidth="1"/>
    <col min="8964" max="8964" width="11.5546875" customWidth="1"/>
    <col min="8967" max="8969" width="11.33203125" customWidth="1"/>
    <col min="9217" max="9218" width="6" customWidth="1"/>
    <col min="9219" max="9219" width="10.88671875" customWidth="1"/>
    <col min="9220" max="9220" width="11.5546875" customWidth="1"/>
    <col min="9223" max="9225" width="11.33203125" customWidth="1"/>
    <col min="9473" max="9474" width="6" customWidth="1"/>
    <col min="9475" max="9475" width="10.88671875" customWidth="1"/>
    <col min="9476" max="9476" width="11.5546875" customWidth="1"/>
    <col min="9479" max="9481" width="11.33203125" customWidth="1"/>
    <col min="9729" max="9730" width="6" customWidth="1"/>
    <col min="9731" max="9731" width="10.88671875" customWidth="1"/>
    <col min="9732" max="9732" width="11.5546875" customWidth="1"/>
    <col min="9735" max="9737" width="11.33203125" customWidth="1"/>
    <col min="9985" max="9986" width="6" customWidth="1"/>
    <col min="9987" max="9987" width="10.88671875" customWidth="1"/>
    <col min="9988" max="9988" width="11.5546875" customWidth="1"/>
    <col min="9991" max="9993" width="11.33203125" customWidth="1"/>
    <col min="10241" max="10242" width="6" customWidth="1"/>
    <col min="10243" max="10243" width="10.88671875" customWidth="1"/>
    <col min="10244" max="10244" width="11.5546875" customWidth="1"/>
    <col min="10247" max="10249" width="11.33203125" customWidth="1"/>
    <col min="10497" max="10498" width="6" customWidth="1"/>
    <col min="10499" max="10499" width="10.88671875" customWidth="1"/>
    <col min="10500" max="10500" width="11.5546875" customWidth="1"/>
    <col min="10503" max="10505" width="11.33203125" customWidth="1"/>
    <col min="10753" max="10754" width="6" customWidth="1"/>
    <col min="10755" max="10755" width="10.88671875" customWidth="1"/>
    <col min="10756" max="10756" width="11.5546875" customWidth="1"/>
    <col min="10759" max="10761" width="11.33203125" customWidth="1"/>
    <col min="11009" max="11010" width="6" customWidth="1"/>
    <col min="11011" max="11011" width="10.88671875" customWidth="1"/>
    <col min="11012" max="11012" width="11.5546875" customWidth="1"/>
    <col min="11015" max="11017" width="11.33203125" customWidth="1"/>
    <col min="11265" max="11266" width="6" customWidth="1"/>
    <col min="11267" max="11267" width="10.88671875" customWidth="1"/>
    <col min="11268" max="11268" width="11.5546875" customWidth="1"/>
    <col min="11271" max="11273" width="11.33203125" customWidth="1"/>
    <col min="11521" max="11522" width="6" customWidth="1"/>
    <col min="11523" max="11523" width="10.88671875" customWidth="1"/>
    <col min="11524" max="11524" width="11.5546875" customWidth="1"/>
    <col min="11527" max="11529" width="11.33203125" customWidth="1"/>
    <col min="11777" max="11778" width="6" customWidth="1"/>
    <col min="11779" max="11779" width="10.88671875" customWidth="1"/>
    <col min="11780" max="11780" width="11.5546875" customWidth="1"/>
    <col min="11783" max="11785" width="11.33203125" customWidth="1"/>
    <col min="12033" max="12034" width="6" customWidth="1"/>
    <col min="12035" max="12035" width="10.88671875" customWidth="1"/>
    <col min="12036" max="12036" width="11.5546875" customWidth="1"/>
    <col min="12039" max="12041" width="11.33203125" customWidth="1"/>
    <col min="12289" max="12290" width="6" customWidth="1"/>
    <col min="12291" max="12291" width="10.88671875" customWidth="1"/>
    <col min="12292" max="12292" width="11.5546875" customWidth="1"/>
    <col min="12295" max="12297" width="11.33203125" customWidth="1"/>
    <col min="12545" max="12546" width="6" customWidth="1"/>
    <col min="12547" max="12547" width="10.88671875" customWidth="1"/>
    <col min="12548" max="12548" width="11.5546875" customWidth="1"/>
    <col min="12551" max="12553" width="11.33203125" customWidth="1"/>
    <col min="12801" max="12802" width="6" customWidth="1"/>
    <col min="12803" max="12803" width="10.88671875" customWidth="1"/>
    <col min="12804" max="12804" width="11.5546875" customWidth="1"/>
    <col min="12807" max="12809" width="11.33203125" customWidth="1"/>
    <col min="13057" max="13058" width="6" customWidth="1"/>
    <col min="13059" max="13059" width="10.88671875" customWidth="1"/>
    <col min="13060" max="13060" width="11.5546875" customWidth="1"/>
    <col min="13063" max="13065" width="11.33203125" customWidth="1"/>
    <col min="13313" max="13314" width="6" customWidth="1"/>
    <col min="13315" max="13315" width="10.88671875" customWidth="1"/>
    <col min="13316" max="13316" width="11.5546875" customWidth="1"/>
    <col min="13319" max="13321" width="11.33203125" customWidth="1"/>
    <col min="13569" max="13570" width="6" customWidth="1"/>
    <col min="13571" max="13571" width="10.88671875" customWidth="1"/>
    <col min="13572" max="13572" width="11.5546875" customWidth="1"/>
    <col min="13575" max="13577" width="11.33203125" customWidth="1"/>
    <col min="13825" max="13826" width="6" customWidth="1"/>
    <col min="13827" max="13827" width="10.88671875" customWidth="1"/>
    <col min="13828" max="13828" width="11.5546875" customWidth="1"/>
    <col min="13831" max="13833" width="11.33203125" customWidth="1"/>
    <col min="14081" max="14082" width="6" customWidth="1"/>
    <col min="14083" max="14083" width="10.88671875" customWidth="1"/>
    <col min="14084" max="14084" width="11.5546875" customWidth="1"/>
    <col min="14087" max="14089" width="11.33203125" customWidth="1"/>
    <col min="14337" max="14338" width="6" customWidth="1"/>
    <col min="14339" max="14339" width="10.88671875" customWidth="1"/>
    <col min="14340" max="14340" width="11.5546875" customWidth="1"/>
    <col min="14343" max="14345" width="11.33203125" customWidth="1"/>
    <col min="14593" max="14594" width="6" customWidth="1"/>
    <col min="14595" max="14595" width="10.88671875" customWidth="1"/>
    <col min="14596" max="14596" width="11.5546875" customWidth="1"/>
    <col min="14599" max="14601" width="11.33203125" customWidth="1"/>
    <col min="14849" max="14850" width="6" customWidth="1"/>
    <col min="14851" max="14851" width="10.88671875" customWidth="1"/>
    <col min="14852" max="14852" width="11.5546875" customWidth="1"/>
    <col min="14855" max="14857" width="11.33203125" customWidth="1"/>
    <col min="15105" max="15106" width="6" customWidth="1"/>
    <col min="15107" max="15107" width="10.88671875" customWidth="1"/>
    <col min="15108" max="15108" width="11.5546875" customWidth="1"/>
    <col min="15111" max="15113" width="11.33203125" customWidth="1"/>
    <col min="15361" max="15362" width="6" customWidth="1"/>
    <col min="15363" max="15363" width="10.88671875" customWidth="1"/>
    <col min="15364" max="15364" width="11.5546875" customWidth="1"/>
    <col min="15367" max="15369" width="11.33203125" customWidth="1"/>
    <col min="15617" max="15618" width="6" customWidth="1"/>
    <col min="15619" max="15619" width="10.88671875" customWidth="1"/>
    <col min="15620" max="15620" width="11.5546875" customWidth="1"/>
    <col min="15623" max="15625" width="11.33203125" customWidth="1"/>
    <col min="15873" max="15874" width="6" customWidth="1"/>
    <col min="15875" max="15875" width="10.88671875" customWidth="1"/>
    <col min="15876" max="15876" width="11.5546875" customWidth="1"/>
    <col min="15879" max="15881" width="11.33203125" customWidth="1"/>
    <col min="16129" max="16130" width="6" customWidth="1"/>
    <col min="16131" max="16131" width="10.88671875" customWidth="1"/>
    <col min="16132" max="16132" width="11.5546875" customWidth="1"/>
    <col min="16135" max="16137" width="11.33203125" customWidth="1"/>
  </cols>
  <sheetData>
    <row r="2" spans="2:9" x14ac:dyDescent="0.25">
      <c r="G2" s="97" t="s">
        <v>200</v>
      </c>
      <c r="H2" s="98"/>
      <c r="I2" s="98"/>
    </row>
    <row r="3" spans="2:9" x14ac:dyDescent="0.25">
      <c r="G3" s="98"/>
      <c r="H3" s="98"/>
      <c r="I3" s="98"/>
    </row>
    <row r="4" spans="2:9" x14ac:dyDescent="0.25">
      <c r="G4" s="98"/>
      <c r="H4" s="98"/>
      <c r="I4" s="98"/>
    </row>
    <row r="5" spans="2:9" x14ac:dyDescent="0.25">
      <c r="G5" s="98"/>
      <c r="H5" s="98"/>
      <c r="I5" s="98"/>
    </row>
    <row r="6" spans="2:9" x14ac:dyDescent="0.25">
      <c r="G6" s="37"/>
      <c r="H6" s="37"/>
      <c r="I6" s="37"/>
    </row>
    <row r="7" spans="2:9" x14ac:dyDescent="0.25">
      <c r="G7" s="37"/>
      <c r="H7" s="37"/>
      <c r="I7" s="37"/>
    </row>
    <row r="8" spans="2:9" ht="18" customHeight="1" x14ac:dyDescent="0.25">
      <c r="B8" s="99" t="s">
        <v>428</v>
      </c>
      <c r="C8" s="100"/>
      <c r="D8" s="100"/>
      <c r="E8" s="100"/>
      <c r="F8" s="100"/>
      <c r="G8" s="100"/>
      <c r="H8" s="100"/>
    </row>
    <row r="9" spans="2:9" x14ac:dyDescent="0.25">
      <c r="B9" s="101"/>
      <c r="C9" s="101"/>
      <c r="D9" s="101"/>
      <c r="E9" s="101"/>
      <c r="F9" s="101"/>
      <c r="G9" s="101"/>
      <c r="H9" s="101"/>
    </row>
    <row r="10" spans="2:9" x14ac:dyDescent="0.25">
      <c r="B10" s="102" t="s">
        <v>201</v>
      </c>
      <c r="C10" s="102"/>
      <c r="D10" s="102"/>
      <c r="E10" s="102"/>
      <c r="F10" s="102"/>
      <c r="G10" s="102"/>
      <c r="H10" s="102"/>
    </row>
    <row r="11" spans="2:9" x14ac:dyDescent="0.25">
      <c r="B11" s="102"/>
      <c r="C11" s="102"/>
      <c r="D11" s="102"/>
      <c r="E11" s="102"/>
      <c r="F11" s="102"/>
      <c r="G11" s="102"/>
      <c r="H11" s="102"/>
    </row>
    <row r="28" spans="1:9" ht="24.6" x14ac:dyDescent="0.4">
      <c r="A28" s="38"/>
      <c r="B28" s="38"/>
      <c r="C28" s="39">
        <v>20</v>
      </c>
      <c r="D28" s="38" t="s">
        <v>202</v>
      </c>
      <c r="E28" s="38"/>
      <c r="F28" s="38"/>
      <c r="G28" s="38"/>
      <c r="H28" s="38"/>
      <c r="I28" s="38"/>
    </row>
    <row r="30" spans="1:9" ht="17.399999999999999" x14ac:dyDescent="0.3">
      <c r="A30" s="40"/>
      <c r="B30" s="40"/>
      <c r="C30" s="40"/>
      <c r="D30" s="44"/>
      <c r="E30" s="43" t="s">
        <v>205</v>
      </c>
      <c r="F30" s="43"/>
      <c r="G30" s="44"/>
      <c r="H30" s="40"/>
      <c r="I30" s="40"/>
    </row>
    <row r="31" spans="1:9" x14ac:dyDescent="0.25">
      <c r="A31" s="41"/>
      <c r="B31" s="41"/>
      <c r="C31" s="41"/>
      <c r="D31" s="41"/>
      <c r="E31" s="41" t="s">
        <v>203</v>
      </c>
      <c r="F31" s="41"/>
      <c r="G31" s="41"/>
      <c r="H31" s="41"/>
      <c r="I31" s="41"/>
    </row>
    <row r="53" spans="1:9" ht="20.399999999999999" x14ac:dyDescent="0.35">
      <c r="A53" s="42"/>
      <c r="B53" s="42"/>
      <c r="C53" s="42"/>
      <c r="D53" s="42"/>
      <c r="E53" s="42"/>
      <c r="F53" s="42"/>
      <c r="G53" s="103" t="s">
        <v>204</v>
      </c>
      <c r="H53" s="103"/>
      <c r="I53" s="103"/>
    </row>
    <row r="54" spans="1:9" ht="20.399999999999999" x14ac:dyDescent="0.35">
      <c r="A54" s="42"/>
      <c r="B54" s="42"/>
      <c r="C54" s="42"/>
      <c r="D54" s="42"/>
      <c r="E54" s="42"/>
      <c r="F54" s="42"/>
      <c r="G54" s="103" t="s">
        <v>374</v>
      </c>
      <c r="H54" s="103"/>
      <c r="I54" s="103"/>
    </row>
  </sheetData>
  <mergeCells count="5">
    <mergeCell ref="G2:I5"/>
    <mergeCell ref="B8:H9"/>
    <mergeCell ref="B10:H11"/>
    <mergeCell ref="G53:I53"/>
    <mergeCell ref="G54:I5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37" zoomScaleNormal="100" zoomScaleSheetLayoutView="100" workbookViewId="0">
      <selection activeCell="K46" sqref="K46"/>
    </sheetView>
  </sheetViews>
  <sheetFormatPr defaultColWidth="8.6640625" defaultRowHeight="18" customHeight="1" x14ac:dyDescent="0.25"/>
  <cols>
    <col min="1" max="1" width="36.5546875" style="75" customWidth="1"/>
    <col min="2" max="2" width="9.5546875" style="75" customWidth="1"/>
    <col min="3" max="3" width="6.109375" style="75" customWidth="1"/>
    <col min="4" max="4" width="9.88671875" style="34" customWidth="1"/>
    <col min="5" max="5" width="7.88671875" style="34" customWidth="1"/>
    <col min="6" max="6" width="15" style="34" customWidth="1"/>
    <col min="7" max="7" width="10.44140625" style="34" customWidth="1"/>
    <col min="8" max="9" width="9.109375" style="34" customWidth="1"/>
    <col min="10" max="10" width="9.109375" style="75" customWidth="1"/>
    <col min="11" max="16384" width="8.6640625" style="76"/>
  </cols>
  <sheetData>
    <row r="1" spans="1:9" ht="18" customHeight="1" x14ac:dyDescent="0.25">
      <c r="A1" s="71" t="s">
        <v>45</v>
      </c>
      <c r="D1" s="35"/>
      <c r="E1" s="35"/>
      <c r="F1" s="35"/>
      <c r="G1" s="64"/>
    </row>
    <row r="2" spans="1:9" ht="18" customHeight="1" x14ac:dyDescent="0.25">
      <c r="A2" s="74" t="s">
        <v>19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46" t="s">
        <v>323</v>
      </c>
      <c r="B6" s="25" t="s">
        <v>176</v>
      </c>
      <c r="C6" s="25" t="s">
        <v>316</v>
      </c>
      <c r="D6" s="4">
        <v>1.82</v>
      </c>
      <c r="E6" s="4">
        <v>5</v>
      </c>
      <c r="F6" s="4">
        <v>11.71</v>
      </c>
      <c r="G6" s="4">
        <v>96.03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3" t="s">
        <v>1</v>
      </c>
      <c r="B8" s="124"/>
      <c r="C8" s="125"/>
      <c r="D8" s="11">
        <f>SUM(D6:D7)</f>
        <v>4.78</v>
      </c>
      <c r="E8" s="11">
        <f>SUM(E6:E7)</f>
        <v>5.64</v>
      </c>
      <c r="F8" s="11">
        <f>SUM(F6:F7)</f>
        <v>28.77</v>
      </c>
      <c r="G8" s="11">
        <f>SUM(G6:G7)</f>
        <v>182.11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6" t="s">
        <v>51</v>
      </c>
      <c r="B12" s="59" t="s">
        <v>52</v>
      </c>
      <c r="C12" s="59" t="s">
        <v>16</v>
      </c>
      <c r="D12" s="4">
        <v>26.11</v>
      </c>
      <c r="E12" s="4">
        <v>22</v>
      </c>
      <c r="F12" s="4">
        <v>1.68</v>
      </c>
      <c r="G12" s="4">
        <v>307.47000000000003</v>
      </c>
      <c r="H12" s="31">
        <f>I12/1.21</f>
        <v>1.3223140495867769</v>
      </c>
      <c r="I12" s="31">
        <v>1.6</v>
      </c>
    </row>
    <row r="13" spans="1:9" ht="18" customHeight="1" x14ac:dyDescent="0.25">
      <c r="A13" s="24" t="s">
        <v>234</v>
      </c>
      <c r="B13" s="59" t="s">
        <v>53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f t="shared" ref="H13:H14" si="0">I13/1.21</f>
        <v>8.2644628099173556E-2</v>
      </c>
      <c r="I13" s="31">
        <v>0.1</v>
      </c>
    </row>
    <row r="14" spans="1:9" ht="18" customHeight="1" x14ac:dyDescent="0.25">
      <c r="A14" s="24" t="s">
        <v>332</v>
      </c>
      <c r="B14" s="49" t="s">
        <v>41</v>
      </c>
      <c r="C14" s="49" t="s">
        <v>15</v>
      </c>
      <c r="D14" s="4">
        <v>4.08</v>
      </c>
      <c r="E14" s="4">
        <v>7.7549999999999999</v>
      </c>
      <c r="F14" s="4">
        <v>19.690000000000001</v>
      </c>
      <c r="G14" s="4">
        <v>144.24</v>
      </c>
      <c r="H14" s="31">
        <f t="shared" si="0"/>
        <v>8.2644628099173556E-2</v>
      </c>
      <c r="I14" s="31">
        <v>0.1</v>
      </c>
    </row>
    <row r="15" spans="1:9" ht="16.5" customHeight="1" x14ac:dyDescent="0.25">
      <c r="A15" s="123" t="s">
        <v>1</v>
      </c>
      <c r="B15" s="124"/>
      <c r="C15" s="125"/>
      <c r="D15" s="11">
        <f t="shared" ref="D15:F15" si="1">SUM(D12:D14)</f>
        <v>31.549999999999997</v>
      </c>
      <c r="E15" s="11">
        <f t="shared" si="1"/>
        <v>32.105000000000004</v>
      </c>
      <c r="F15" s="11">
        <f t="shared" si="1"/>
        <v>35.85</v>
      </c>
      <c r="G15" s="11">
        <f>SUM(G12:G14)</f>
        <v>533.59</v>
      </c>
      <c r="H15" s="90">
        <f>+H12+H13+H14</f>
        <v>1.4876033057851239</v>
      </c>
      <c r="I15" s="90">
        <f>+I12+I13+I14</f>
        <v>1.8000000000000003</v>
      </c>
    </row>
    <row r="16" spans="1:9" ht="27" customHeight="1" x14ac:dyDescent="0.25">
      <c r="A16" s="128" t="s">
        <v>371</v>
      </c>
      <c r="B16" s="128"/>
      <c r="C16" s="128"/>
      <c r="D16" s="128"/>
      <c r="E16" s="128"/>
      <c r="F16" s="128"/>
      <c r="G16" s="128"/>
    </row>
    <row r="17" spans="1:9" ht="18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8" customHeight="1" x14ac:dyDescent="0.25">
      <c r="A19" s="6" t="s">
        <v>104</v>
      </c>
      <c r="B19" s="59" t="s">
        <v>93</v>
      </c>
      <c r="C19" s="59" t="s">
        <v>215</v>
      </c>
      <c r="D19" s="59">
        <v>21.18</v>
      </c>
      <c r="E19" s="59">
        <v>9.18</v>
      </c>
      <c r="F19" s="59">
        <v>68.64</v>
      </c>
      <c r="G19" s="59">
        <v>388.59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296</v>
      </c>
      <c r="B20" s="59" t="s">
        <v>109</v>
      </c>
      <c r="C20" s="59" t="s">
        <v>15</v>
      </c>
      <c r="D20" s="4">
        <v>2.9550000000000001</v>
      </c>
      <c r="E20" s="4">
        <v>14.984999999999999</v>
      </c>
      <c r="F20" s="4">
        <v>11.535</v>
      </c>
      <c r="G20" s="4">
        <v>177.39</v>
      </c>
      <c r="H20" s="31">
        <f>I20/1.21</f>
        <v>8.2644628099173556E-2</v>
      </c>
      <c r="I20" s="31">
        <v>0.1</v>
      </c>
    </row>
    <row r="21" spans="1:9" ht="27" customHeight="1" x14ac:dyDescent="0.25">
      <c r="A21" s="123" t="s">
        <v>1</v>
      </c>
      <c r="B21" s="124"/>
      <c r="C21" s="125"/>
      <c r="D21" s="11">
        <f t="shared" ref="D21:F21" si="2">SUM(D19:D20)</f>
        <v>24.134999999999998</v>
      </c>
      <c r="E21" s="11">
        <f t="shared" si="2"/>
        <v>24.164999999999999</v>
      </c>
      <c r="F21" s="11">
        <f t="shared" si="2"/>
        <v>80.174999999999997</v>
      </c>
      <c r="G21" s="11">
        <f>SUM(G19:G20)</f>
        <v>565.98</v>
      </c>
      <c r="H21" s="90">
        <f>+H18+H19+H20</f>
        <v>1.4876033057851239</v>
      </c>
      <c r="I21" s="90">
        <f>+I18+I19+I20</f>
        <v>1.8</v>
      </c>
    </row>
    <row r="22" spans="1:9" ht="27" customHeight="1" x14ac:dyDescent="0.25">
      <c r="A22" s="127" t="s">
        <v>378</v>
      </c>
      <c r="B22" s="127"/>
      <c r="C22" s="127"/>
      <c r="D22" s="127"/>
      <c r="E22" s="127"/>
      <c r="F22" s="127"/>
      <c r="G22" s="127"/>
    </row>
    <row r="23" spans="1:9" ht="18" customHeight="1" x14ac:dyDescent="0.25">
      <c r="A23" s="129" t="s">
        <v>99</v>
      </c>
      <c r="B23" s="118" t="s">
        <v>0</v>
      </c>
      <c r="C23" s="118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8" customHeight="1" x14ac:dyDescent="0.25">
      <c r="A24" s="130"/>
      <c r="B24" s="119"/>
      <c r="C24" s="119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8" customHeight="1" x14ac:dyDescent="0.25">
      <c r="A25" s="24" t="s">
        <v>168</v>
      </c>
      <c r="B25" s="49" t="s">
        <v>169</v>
      </c>
      <c r="C25" s="25" t="s">
        <v>16</v>
      </c>
      <c r="D25" s="4">
        <v>17.43</v>
      </c>
      <c r="E25" s="4">
        <v>10.35</v>
      </c>
      <c r="F25" s="4">
        <v>17.649999999999999</v>
      </c>
      <c r="G25" s="4">
        <v>232.44</v>
      </c>
      <c r="H25" s="31">
        <f>I25/1.21</f>
        <v>1.3223140495867769</v>
      </c>
      <c r="I25" s="31">
        <v>1.6</v>
      </c>
    </row>
    <row r="26" spans="1:9" ht="18" customHeight="1" x14ac:dyDescent="0.25">
      <c r="A26" s="24" t="s">
        <v>350</v>
      </c>
      <c r="B26" s="49" t="s">
        <v>146</v>
      </c>
      <c r="C26" s="25" t="s">
        <v>16</v>
      </c>
      <c r="D26" s="4">
        <v>4.33</v>
      </c>
      <c r="E26" s="4">
        <v>5.19</v>
      </c>
      <c r="F26" s="4">
        <v>28.09</v>
      </c>
      <c r="G26" s="4">
        <v>177.93</v>
      </c>
      <c r="H26" s="31">
        <f t="shared" ref="H26:H27" si="3">I26/1.21</f>
        <v>8.2644628099173556E-2</v>
      </c>
      <c r="I26" s="31">
        <v>0.1</v>
      </c>
    </row>
    <row r="27" spans="1:9" ht="18" customHeight="1" x14ac:dyDescent="0.25">
      <c r="A27" s="6" t="s">
        <v>295</v>
      </c>
      <c r="B27" s="25" t="s">
        <v>54</v>
      </c>
      <c r="C27" s="25" t="s">
        <v>16</v>
      </c>
      <c r="D27" s="4">
        <v>3.49</v>
      </c>
      <c r="E27" s="4">
        <v>14.47</v>
      </c>
      <c r="F27" s="4">
        <v>7.74</v>
      </c>
      <c r="G27" s="4">
        <v>166.02</v>
      </c>
      <c r="H27" s="31">
        <f t="shared" si="3"/>
        <v>8.2644628099173556E-2</v>
      </c>
      <c r="I27" s="31">
        <v>0.1</v>
      </c>
    </row>
    <row r="28" spans="1:9" ht="18" customHeight="1" x14ac:dyDescent="0.25">
      <c r="A28" s="123" t="s">
        <v>1</v>
      </c>
      <c r="B28" s="124"/>
      <c r="C28" s="125"/>
      <c r="D28" s="11">
        <f t="shared" ref="D28:F28" si="4">SUM(D25:D27)</f>
        <v>25.25</v>
      </c>
      <c r="E28" s="11">
        <f t="shared" si="4"/>
        <v>30.009999999999998</v>
      </c>
      <c r="F28" s="11">
        <f t="shared" si="4"/>
        <v>53.48</v>
      </c>
      <c r="G28" s="11">
        <f>SUM(G25:G27)</f>
        <v>576.39</v>
      </c>
      <c r="H28" s="90">
        <f>+H25+H26+H27</f>
        <v>1.4876033057851239</v>
      </c>
      <c r="I28" s="90">
        <f>+I25+I26+I27</f>
        <v>1.8000000000000003</v>
      </c>
    </row>
    <row r="29" spans="1:9" ht="39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88" t="s">
        <v>429</v>
      </c>
      <c r="I30" s="88" t="s">
        <v>430</v>
      </c>
    </row>
    <row r="31" spans="1:9" ht="18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87"/>
      <c r="I31" s="87"/>
    </row>
    <row r="32" spans="1:9" ht="18" customHeight="1" x14ac:dyDescent="0.25">
      <c r="A32" s="24" t="s">
        <v>250</v>
      </c>
      <c r="B32" s="25" t="s">
        <v>251</v>
      </c>
      <c r="C32" s="25" t="s">
        <v>215</v>
      </c>
      <c r="D32" s="4">
        <v>18.72</v>
      </c>
      <c r="E32" s="4">
        <v>9.9</v>
      </c>
      <c r="F32" s="4">
        <v>67.11</v>
      </c>
      <c r="G32" s="4">
        <v>424.47</v>
      </c>
      <c r="H32" s="31">
        <f>I32/1.21</f>
        <v>1.4049586776859504</v>
      </c>
      <c r="I32" s="31">
        <v>1.7</v>
      </c>
    </row>
    <row r="33" spans="1:10" ht="18" customHeight="1" x14ac:dyDescent="0.25">
      <c r="A33" s="6" t="s">
        <v>273</v>
      </c>
      <c r="B33" s="59" t="s">
        <v>242</v>
      </c>
      <c r="C33" s="59" t="s">
        <v>14</v>
      </c>
      <c r="D33" s="4">
        <v>1.2</v>
      </c>
      <c r="E33" s="4">
        <v>15</v>
      </c>
      <c r="F33" s="4">
        <v>1.55</v>
      </c>
      <c r="G33" s="4">
        <v>146.5</v>
      </c>
      <c r="H33" s="31">
        <f>I33/1.21</f>
        <v>8.2644628099173556E-2</v>
      </c>
      <c r="I33" s="31">
        <v>0.1</v>
      </c>
    </row>
    <row r="34" spans="1:10" ht="18" customHeight="1" x14ac:dyDescent="0.25">
      <c r="A34" s="123" t="s">
        <v>1</v>
      </c>
      <c r="B34" s="124"/>
      <c r="C34" s="125"/>
      <c r="D34" s="11">
        <f>SUM(D32:D33)</f>
        <v>19.919999999999998</v>
      </c>
      <c r="E34" s="11">
        <f>SUM(E32:E33)</f>
        <v>24.9</v>
      </c>
      <c r="F34" s="11">
        <f>SUM(F32:F33)</f>
        <v>68.66</v>
      </c>
      <c r="G34" s="11">
        <f>SUM(G32:G33)</f>
        <v>570.97</v>
      </c>
      <c r="H34" s="90">
        <f>+H31+H32+H33</f>
        <v>1.4876033057851239</v>
      </c>
      <c r="I34" s="90">
        <f>+I31+I32+I33</f>
        <v>1.8</v>
      </c>
    </row>
    <row r="35" spans="1:10" ht="18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10" ht="18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88" t="s">
        <v>429</v>
      </c>
      <c r="I36" s="88" t="s">
        <v>430</v>
      </c>
    </row>
    <row r="37" spans="1:10" ht="18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87"/>
      <c r="I37" s="87"/>
    </row>
    <row r="38" spans="1:10" ht="18" customHeight="1" x14ac:dyDescent="0.25">
      <c r="A38" s="24" t="s">
        <v>252</v>
      </c>
      <c r="B38" s="25" t="s">
        <v>253</v>
      </c>
      <c r="C38" s="25" t="s">
        <v>215</v>
      </c>
      <c r="D38" s="4">
        <v>32.04</v>
      </c>
      <c r="E38" s="4">
        <v>15.6</v>
      </c>
      <c r="F38" s="4">
        <v>67.349999999999994</v>
      </c>
      <c r="G38" s="4">
        <v>535.38</v>
      </c>
      <c r="H38" s="31">
        <f>I38/1.21</f>
        <v>1.4049586776859504</v>
      </c>
      <c r="I38" s="31">
        <v>1.7</v>
      </c>
    </row>
    <row r="39" spans="1:10" ht="18" customHeight="1" x14ac:dyDescent="0.25">
      <c r="A39" s="24" t="s">
        <v>241</v>
      </c>
      <c r="B39" s="25" t="s">
        <v>242</v>
      </c>
      <c r="C39" s="25" t="s">
        <v>14</v>
      </c>
      <c r="D39" s="4">
        <v>1.7</v>
      </c>
      <c r="E39" s="4">
        <v>5</v>
      </c>
      <c r="F39" s="4">
        <v>2.1</v>
      </c>
      <c r="G39" s="4">
        <v>60</v>
      </c>
      <c r="H39" s="31">
        <f>I39/1.21</f>
        <v>8.2644628099173556E-2</v>
      </c>
      <c r="I39" s="31">
        <v>0.1</v>
      </c>
    </row>
    <row r="40" spans="1:10" ht="18" customHeight="1" x14ac:dyDescent="0.25">
      <c r="A40" s="123" t="s">
        <v>1</v>
      </c>
      <c r="B40" s="124"/>
      <c r="C40" s="125"/>
      <c r="D40" s="11">
        <f>SUM(D38:D39)</f>
        <v>33.74</v>
      </c>
      <c r="E40" s="11">
        <f>SUM(E38:E39)</f>
        <v>20.6</v>
      </c>
      <c r="F40" s="11">
        <f>SUM(F38:F39)</f>
        <v>69.449999999999989</v>
      </c>
      <c r="G40" s="11">
        <f>SUM(G38:G39)</f>
        <v>595.38</v>
      </c>
      <c r="H40" s="90">
        <f>+H37+H38+H39</f>
        <v>1.4876033057851239</v>
      </c>
      <c r="I40" s="90">
        <f>+I37+I38+I39</f>
        <v>1.8</v>
      </c>
    </row>
    <row r="41" spans="1:10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77"/>
      <c r="I41" s="77"/>
      <c r="J41" s="76"/>
    </row>
    <row r="42" spans="1:10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106" t="s">
        <v>429</v>
      </c>
      <c r="I42" s="106" t="s">
        <v>430</v>
      </c>
      <c r="J42" s="76"/>
    </row>
    <row r="43" spans="1:10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107"/>
      <c r="I43" s="107"/>
      <c r="J43" s="76"/>
    </row>
    <row r="44" spans="1:10" ht="30.6" customHeight="1" x14ac:dyDescent="0.25">
      <c r="A44" s="24" t="s">
        <v>404</v>
      </c>
      <c r="B44" s="25" t="s">
        <v>405</v>
      </c>
      <c r="C44" s="25">
        <v>250</v>
      </c>
      <c r="D44" s="3">
        <v>7.4</v>
      </c>
      <c r="E44" s="3">
        <v>15.91</v>
      </c>
      <c r="F44" s="3">
        <v>39.369999999999997</v>
      </c>
      <c r="G44" s="3">
        <v>330.25</v>
      </c>
      <c r="H44" s="31">
        <f>I44/1.21</f>
        <v>1.3223140495867769</v>
      </c>
      <c r="I44" s="31">
        <v>1.6</v>
      </c>
      <c r="J44" s="76"/>
    </row>
    <row r="45" spans="1:10" ht="18" customHeight="1" x14ac:dyDescent="0.25">
      <c r="A45" s="24" t="s">
        <v>241</v>
      </c>
      <c r="B45" s="25" t="s">
        <v>242</v>
      </c>
      <c r="C45" s="25" t="s">
        <v>14</v>
      </c>
      <c r="D45" s="4">
        <v>1.7</v>
      </c>
      <c r="E45" s="4">
        <v>5</v>
      </c>
      <c r="F45" s="4">
        <v>2.1</v>
      </c>
      <c r="G45" s="4">
        <v>60</v>
      </c>
      <c r="H45" s="31">
        <f t="shared" ref="H45:H46" si="5">I45/1.21</f>
        <v>8.2644628099173556E-2</v>
      </c>
      <c r="I45" s="31">
        <v>0.1</v>
      </c>
    </row>
    <row r="46" spans="1:10" ht="30.6" customHeight="1" x14ac:dyDescent="0.25">
      <c r="A46" s="6" t="s">
        <v>296</v>
      </c>
      <c r="B46" s="59" t="s">
        <v>109</v>
      </c>
      <c r="C46" s="59" t="s">
        <v>15</v>
      </c>
      <c r="D46" s="4">
        <v>2.9550000000000001</v>
      </c>
      <c r="E46" s="4">
        <v>14.984999999999999</v>
      </c>
      <c r="F46" s="4">
        <v>11.535</v>
      </c>
      <c r="G46" s="4">
        <v>177.39</v>
      </c>
      <c r="H46" s="31">
        <f t="shared" si="5"/>
        <v>8.2644628099173556E-2</v>
      </c>
      <c r="I46" s="31">
        <v>0.1</v>
      </c>
    </row>
    <row r="47" spans="1:10" ht="27" customHeight="1" x14ac:dyDescent="0.25">
      <c r="A47" s="112" t="s">
        <v>1</v>
      </c>
      <c r="B47" s="113"/>
      <c r="C47" s="114"/>
      <c r="D47" s="68">
        <f>SUM(D44:D46)</f>
        <v>12.055</v>
      </c>
      <c r="E47" s="68">
        <f>SUM(E44:E46)</f>
        <v>35.894999999999996</v>
      </c>
      <c r="F47" s="68">
        <f>SUM(F44:F46)</f>
        <v>53.004999999999995</v>
      </c>
      <c r="G47" s="69">
        <f>SUM(G44:G46)</f>
        <v>567.64</v>
      </c>
      <c r="H47" s="90">
        <f>+H44+H45+H46</f>
        <v>1.4876033057851239</v>
      </c>
      <c r="I47" s="90">
        <f>+I44+I45+I46</f>
        <v>1.8000000000000003</v>
      </c>
      <c r="J47" s="76"/>
    </row>
    <row r="48" spans="1:10" ht="18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8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+SUM(H15+H21+H28+H34+H40+H47)/6+H8</f>
        <v>1.6859504132231402</v>
      </c>
      <c r="I51" s="94">
        <f>+SUM(I15+I21+I28+I34+I40+I47)/6+I8</f>
        <v>2.04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8" spans="1:9" ht="18" customHeight="1" x14ac:dyDescent="0.25">
      <c r="A58" s="84"/>
      <c r="B58" s="85"/>
      <c r="C58" s="85"/>
      <c r="D58" s="21"/>
      <c r="E58" s="21"/>
      <c r="F58" s="21"/>
      <c r="G58" s="21"/>
    </row>
  </sheetData>
  <mergeCells count="59">
    <mergeCell ref="G23:G24"/>
    <mergeCell ref="D10:F10"/>
    <mergeCell ref="A3:G3"/>
    <mergeCell ref="G10:G11"/>
    <mergeCell ref="C4:C5"/>
    <mergeCell ref="D4:F4"/>
    <mergeCell ref="A15:C15"/>
    <mergeCell ref="B4:B5"/>
    <mergeCell ref="A9:G9"/>
    <mergeCell ref="A10:A11"/>
    <mergeCell ref="B10:B11"/>
    <mergeCell ref="C10:C11"/>
    <mergeCell ref="G4:G5"/>
    <mergeCell ref="A4:A5"/>
    <mergeCell ref="A8:C8"/>
    <mergeCell ref="C30:C31"/>
    <mergeCell ref="D30:F30"/>
    <mergeCell ref="G30:G31"/>
    <mergeCell ref="A21:C21"/>
    <mergeCell ref="A16:G16"/>
    <mergeCell ref="A17:A18"/>
    <mergeCell ref="B17:B18"/>
    <mergeCell ref="C17:C18"/>
    <mergeCell ref="D17:F17"/>
    <mergeCell ref="G17:G18"/>
    <mergeCell ref="A28:C28"/>
    <mergeCell ref="A22:G22"/>
    <mergeCell ref="A23:A24"/>
    <mergeCell ref="B23:B24"/>
    <mergeCell ref="C23:C24"/>
    <mergeCell ref="D23:F23"/>
    <mergeCell ref="H10:H11"/>
    <mergeCell ref="I10:I11"/>
    <mergeCell ref="H23:H24"/>
    <mergeCell ref="I23:I24"/>
    <mergeCell ref="A41:G41"/>
    <mergeCell ref="A40:C40"/>
    <mergeCell ref="A34:C34"/>
    <mergeCell ref="A35:G35"/>
    <mergeCell ref="A36:A37"/>
    <mergeCell ref="B36:B37"/>
    <mergeCell ref="C36:C37"/>
    <mergeCell ref="D36:F36"/>
    <mergeCell ref="G36:G37"/>
    <mergeCell ref="A29:G29"/>
    <mergeCell ref="A30:A31"/>
    <mergeCell ref="B30:B31"/>
    <mergeCell ref="B52:D52"/>
    <mergeCell ref="H42:H43"/>
    <mergeCell ref="I42:I43"/>
    <mergeCell ref="B50:G50"/>
    <mergeCell ref="B51:G51"/>
    <mergeCell ref="A47:C47"/>
    <mergeCell ref="A48:G48"/>
    <mergeCell ref="A42:A43"/>
    <mergeCell ref="B42:B43"/>
    <mergeCell ref="C42:C43"/>
    <mergeCell ref="D42:F42"/>
    <mergeCell ref="G42:G43"/>
  </mergeCells>
  <pageMargins left="0.59055118110236215" right="0.59055118110236215" top="0.59055118110236215" bottom="0.59055118110236215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7" zoomScaleNormal="100" zoomScaleSheetLayoutView="115" workbookViewId="0">
      <selection activeCell="L46" sqref="L46"/>
    </sheetView>
  </sheetViews>
  <sheetFormatPr defaultColWidth="8.6640625" defaultRowHeight="18" customHeight="1" x14ac:dyDescent="0.25"/>
  <cols>
    <col min="1" max="1" width="32.88671875" style="75" customWidth="1"/>
    <col min="2" max="2" width="9.5546875" style="75" customWidth="1"/>
    <col min="3" max="3" width="6.109375" style="75" customWidth="1"/>
    <col min="4" max="4" width="9.44140625" style="34" customWidth="1"/>
    <col min="5" max="5" width="8" style="34" customWidth="1"/>
    <col min="6" max="6" width="15.6640625" style="34" customWidth="1"/>
    <col min="7" max="7" width="10.44140625" style="34" customWidth="1"/>
    <col min="8" max="8" width="9.109375" style="34" customWidth="1"/>
    <col min="9" max="16384" width="8.6640625" style="76"/>
  </cols>
  <sheetData>
    <row r="1" spans="1:9" ht="17.25" customHeight="1" x14ac:dyDescent="0.25">
      <c r="A1" s="71" t="s">
        <v>45</v>
      </c>
      <c r="D1" s="35"/>
      <c r="E1" s="35"/>
      <c r="F1" s="35"/>
      <c r="G1" s="64"/>
    </row>
    <row r="2" spans="1:9" ht="17.25" customHeight="1" x14ac:dyDescent="0.25">
      <c r="A2" s="74" t="s">
        <v>20</v>
      </c>
      <c r="D2" s="35"/>
      <c r="E2" s="35"/>
      <c r="F2" s="35"/>
      <c r="G2" s="35"/>
    </row>
    <row r="3" spans="1:9" ht="17.25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48" t="s">
        <v>352</v>
      </c>
      <c r="B6" s="59" t="s">
        <v>345</v>
      </c>
      <c r="C6" s="25" t="s">
        <v>15</v>
      </c>
      <c r="D6" s="4">
        <v>1.1499999999999999</v>
      </c>
      <c r="E6" s="4">
        <v>3.18</v>
      </c>
      <c r="F6" s="4">
        <v>5.13</v>
      </c>
      <c r="G6" s="4">
        <v>48.45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3" t="s">
        <v>1</v>
      </c>
      <c r="B8" s="124"/>
      <c r="C8" s="125"/>
      <c r="D8" s="11">
        <f>SUM(D6:D7)</f>
        <v>4.1099999999999994</v>
      </c>
      <c r="E8" s="11">
        <f t="shared" ref="E8:G8" si="0">SUM(E6:E7)</f>
        <v>3.8200000000000003</v>
      </c>
      <c r="F8" s="11">
        <f t="shared" si="0"/>
        <v>22.189999999999998</v>
      </c>
      <c r="G8" s="11">
        <f t="shared" si="0"/>
        <v>134.53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370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6" t="s">
        <v>76</v>
      </c>
      <c r="B12" s="59" t="s">
        <v>77</v>
      </c>
      <c r="C12" s="59" t="s">
        <v>15</v>
      </c>
      <c r="D12" s="4">
        <v>37</v>
      </c>
      <c r="E12" s="4">
        <v>15.39</v>
      </c>
      <c r="F12" s="4">
        <v>14.26</v>
      </c>
      <c r="G12" s="4">
        <v>342.72</v>
      </c>
      <c r="H12" s="31">
        <f>I12/1.21</f>
        <v>1.3223140495867769</v>
      </c>
      <c r="I12" s="31">
        <v>1.6</v>
      </c>
    </row>
    <row r="13" spans="1:9" ht="18" customHeight="1" x14ac:dyDescent="0.25">
      <c r="A13" s="24" t="s">
        <v>234</v>
      </c>
      <c r="B13" s="59" t="s">
        <v>53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f t="shared" ref="H13:H14" si="1">I13/1.21</f>
        <v>8.2644628099173556E-2</v>
      </c>
      <c r="I13" s="31">
        <v>0.1</v>
      </c>
    </row>
    <row r="14" spans="1:9" ht="18" customHeight="1" x14ac:dyDescent="0.25">
      <c r="A14" s="6" t="s">
        <v>333</v>
      </c>
      <c r="B14" s="59" t="s">
        <v>180</v>
      </c>
      <c r="C14" s="59" t="s">
        <v>15</v>
      </c>
      <c r="D14" s="4">
        <v>1.35</v>
      </c>
      <c r="E14" s="4">
        <v>14.445</v>
      </c>
      <c r="F14" s="4">
        <v>14.64</v>
      </c>
      <c r="G14" s="4">
        <v>181.155</v>
      </c>
      <c r="H14" s="31">
        <f t="shared" si="1"/>
        <v>8.2644628099173556E-2</v>
      </c>
      <c r="I14" s="31">
        <v>0.1</v>
      </c>
    </row>
    <row r="15" spans="1:9" ht="18" customHeight="1" x14ac:dyDescent="0.25">
      <c r="A15" s="123" t="s">
        <v>1</v>
      </c>
      <c r="B15" s="124"/>
      <c r="C15" s="125"/>
      <c r="D15" s="11">
        <f>SUM(D12:D14)</f>
        <v>39.71</v>
      </c>
      <c r="E15" s="11">
        <f>SUM(E12:E14)</f>
        <v>32.185000000000002</v>
      </c>
      <c r="F15" s="11">
        <f>SUM(F12:F14)</f>
        <v>43.38</v>
      </c>
      <c r="G15" s="11">
        <f>SUM(G12:G14)</f>
        <v>605.755</v>
      </c>
      <c r="H15" s="90">
        <f>+H12+H13+H14</f>
        <v>1.4876033057851239</v>
      </c>
      <c r="I15" s="90">
        <f>+I12+I13+I14</f>
        <v>1.8000000000000003</v>
      </c>
    </row>
    <row r="16" spans="1:9" ht="27" customHeight="1" x14ac:dyDescent="0.25">
      <c r="A16" s="127" t="s">
        <v>371</v>
      </c>
      <c r="B16" s="127"/>
      <c r="C16" s="127"/>
      <c r="D16" s="127"/>
      <c r="E16" s="127"/>
      <c r="F16" s="127"/>
      <c r="G16" s="127"/>
    </row>
    <row r="17" spans="1:9" ht="18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8" customHeight="1" x14ac:dyDescent="0.25">
      <c r="A19" s="6" t="s">
        <v>364</v>
      </c>
      <c r="B19" s="59" t="s">
        <v>65</v>
      </c>
      <c r="C19" s="59" t="s">
        <v>360</v>
      </c>
      <c r="D19" s="4">
        <v>31.125</v>
      </c>
      <c r="E19" s="4">
        <v>30.074999999999999</v>
      </c>
      <c r="F19" s="4">
        <v>37.174999999999997</v>
      </c>
      <c r="G19" s="4">
        <v>541.02499999999998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379</v>
      </c>
      <c r="B20" s="59" t="s">
        <v>380</v>
      </c>
      <c r="C20" s="59" t="s">
        <v>381</v>
      </c>
      <c r="D20" s="4">
        <v>1.64</v>
      </c>
      <c r="E20" s="4">
        <v>0.34</v>
      </c>
      <c r="F20" s="4">
        <v>18.41</v>
      </c>
      <c r="G20" s="4">
        <v>77.400000000000006</v>
      </c>
      <c r="H20" s="31">
        <f>I20/1.21</f>
        <v>8.2644628099173556E-2</v>
      </c>
      <c r="I20" s="31">
        <v>0.1</v>
      </c>
    </row>
    <row r="21" spans="1:9" ht="27" customHeight="1" x14ac:dyDescent="0.25">
      <c r="A21" s="126" t="s">
        <v>1</v>
      </c>
      <c r="B21" s="126"/>
      <c r="C21" s="126"/>
      <c r="D21" s="11">
        <f t="shared" ref="D21:F21" si="2">SUM(D19:D20)</f>
        <v>32.765000000000001</v>
      </c>
      <c r="E21" s="11">
        <f t="shared" si="2"/>
        <v>30.414999999999999</v>
      </c>
      <c r="F21" s="11">
        <f t="shared" si="2"/>
        <v>55.584999999999994</v>
      </c>
      <c r="G21" s="11">
        <f>SUM(G19:G20)</f>
        <v>618.42499999999995</v>
      </c>
      <c r="H21" s="90">
        <f>+H18+H19+H20</f>
        <v>1.4876033057851239</v>
      </c>
      <c r="I21" s="90">
        <f>+I18+I19+I20</f>
        <v>1.8</v>
      </c>
    </row>
    <row r="22" spans="1:9" s="80" customFormat="1" ht="18" customHeight="1" x14ac:dyDescent="0.25">
      <c r="A22" s="23"/>
      <c r="B22" s="23"/>
      <c r="C22" s="23"/>
      <c r="D22" s="22"/>
      <c r="E22" s="22"/>
      <c r="F22" s="22"/>
      <c r="G22" s="64"/>
      <c r="H22" s="35"/>
    </row>
    <row r="23" spans="1:9" s="80" customFormat="1" ht="18" customHeight="1" x14ac:dyDescent="0.25">
      <c r="A23" s="127" t="s">
        <v>371</v>
      </c>
      <c r="B23" s="127"/>
      <c r="C23" s="127"/>
      <c r="D23" s="127"/>
      <c r="E23" s="127"/>
      <c r="F23" s="127"/>
      <c r="G23" s="127"/>
      <c r="H23" s="35"/>
    </row>
    <row r="24" spans="1:9" s="80" customFormat="1" ht="18" customHeight="1" x14ac:dyDescent="0.25">
      <c r="A24" s="129" t="s">
        <v>99</v>
      </c>
      <c r="B24" s="131" t="s">
        <v>0</v>
      </c>
      <c r="C24" s="131" t="s">
        <v>6</v>
      </c>
      <c r="D24" s="126" t="s">
        <v>7</v>
      </c>
      <c r="E24" s="126"/>
      <c r="F24" s="126"/>
      <c r="G24" s="106" t="s">
        <v>8</v>
      </c>
      <c r="H24" s="88" t="s">
        <v>429</v>
      </c>
      <c r="I24" s="88" t="s">
        <v>430</v>
      </c>
    </row>
    <row r="25" spans="1:9" ht="18" customHeight="1" x14ac:dyDescent="0.25">
      <c r="A25" s="130"/>
      <c r="B25" s="107"/>
      <c r="C25" s="107"/>
      <c r="D25" s="62" t="s">
        <v>9</v>
      </c>
      <c r="E25" s="62" t="s">
        <v>10</v>
      </c>
      <c r="F25" s="62" t="s">
        <v>108</v>
      </c>
      <c r="G25" s="107"/>
      <c r="H25" s="87"/>
      <c r="I25" s="87"/>
    </row>
    <row r="26" spans="1:9" ht="18" customHeight="1" x14ac:dyDescent="0.25">
      <c r="A26" s="17" t="s">
        <v>310</v>
      </c>
      <c r="B26" s="4" t="s">
        <v>91</v>
      </c>
      <c r="C26" s="83" t="s">
        <v>215</v>
      </c>
      <c r="D26" s="4">
        <v>6.81</v>
      </c>
      <c r="E26" s="4">
        <v>30.96</v>
      </c>
      <c r="F26" s="4">
        <v>33.39</v>
      </c>
      <c r="G26" s="4">
        <v>412.66</v>
      </c>
      <c r="H26" s="31">
        <f>I26/1.21</f>
        <v>1.4049586776859504</v>
      </c>
      <c r="I26" s="31">
        <v>1.7</v>
      </c>
    </row>
    <row r="27" spans="1:9" ht="23.4" customHeight="1" x14ac:dyDescent="0.25">
      <c r="A27" s="6" t="s">
        <v>292</v>
      </c>
      <c r="B27" s="59" t="s">
        <v>110</v>
      </c>
      <c r="C27" s="59" t="s">
        <v>208</v>
      </c>
      <c r="D27" s="4">
        <v>0.72</v>
      </c>
      <c r="E27" s="4">
        <v>5.75</v>
      </c>
      <c r="F27" s="4">
        <v>3.04</v>
      </c>
      <c r="G27" s="4">
        <v>62.56</v>
      </c>
      <c r="H27" s="31">
        <f>I27/1.21</f>
        <v>8.2644628099173556E-2</v>
      </c>
      <c r="I27" s="31">
        <v>0.1</v>
      </c>
    </row>
    <row r="28" spans="1:9" ht="18" customHeight="1" x14ac:dyDescent="0.25">
      <c r="A28" s="126" t="s">
        <v>1</v>
      </c>
      <c r="B28" s="126"/>
      <c r="C28" s="126"/>
      <c r="D28" s="11">
        <f t="shared" ref="D28:F28" si="3">SUM(D26:D27)</f>
        <v>7.5299999999999994</v>
      </c>
      <c r="E28" s="11">
        <f t="shared" si="3"/>
        <v>36.71</v>
      </c>
      <c r="F28" s="11">
        <f t="shared" si="3"/>
        <v>36.43</v>
      </c>
      <c r="G28" s="11">
        <f>SUM(G26:G27)</f>
        <v>475.22</v>
      </c>
      <c r="H28" s="90">
        <f>+H25+H26+H27</f>
        <v>1.4876033057851239</v>
      </c>
      <c r="I28" s="90">
        <f>+I25+I26+I27</f>
        <v>1.8</v>
      </c>
    </row>
    <row r="29" spans="1:9" ht="18.75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88" t="s">
        <v>429</v>
      </c>
      <c r="I30" s="88" t="s">
        <v>430</v>
      </c>
    </row>
    <row r="31" spans="1:9" ht="18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87"/>
      <c r="I31" s="87"/>
    </row>
    <row r="32" spans="1:9" ht="27.6" customHeight="1" x14ac:dyDescent="0.25">
      <c r="A32" s="24" t="s">
        <v>164</v>
      </c>
      <c r="B32" s="49" t="s">
        <v>161</v>
      </c>
      <c r="C32" s="25" t="s">
        <v>12</v>
      </c>
      <c r="D32" s="4">
        <v>36.520000000000003</v>
      </c>
      <c r="E32" s="4">
        <v>15.75</v>
      </c>
      <c r="F32" s="4">
        <v>26.5</v>
      </c>
      <c r="G32" s="4">
        <v>380.18</v>
      </c>
      <c r="H32" s="31">
        <f>I32/1.21</f>
        <v>1.4049586776859504</v>
      </c>
      <c r="I32" s="31">
        <v>1.7</v>
      </c>
    </row>
    <row r="33" spans="1:10" ht="30" customHeight="1" x14ac:dyDescent="0.25">
      <c r="A33" s="24" t="s">
        <v>293</v>
      </c>
      <c r="B33" s="49" t="s">
        <v>62</v>
      </c>
      <c r="C33" s="25" t="s">
        <v>15</v>
      </c>
      <c r="D33" s="4">
        <v>2.06</v>
      </c>
      <c r="E33" s="4">
        <v>14.74</v>
      </c>
      <c r="F33" s="4">
        <v>5.42</v>
      </c>
      <c r="G33" s="4">
        <v>154.06</v>
      </c>
      <c r="H33" s="31">
        <f>I33/1.21</f>
        <v>8.2644628099173556E-2</v>
      </c>
      <c r="I33" s="31">
        <v>0.1</v>
      </c>
    </row>
    <row r="34" spans="1:10" ht="27.75" customHeight="1" x14ac:dyDescent="0.25">
      <c r="A34" s="123" t="s">
        <v>1</v>
      </c>
      <c r="B34" s="124"/>
      <c r="C34" s="125"/>
      <c r="D34" s="11">
        <f t="shared" ref="D34:F34" si="4">SUM(D32:D33)</f>
        <v>38.580000000000005</v>
      </c>
      <c r="E34" s="11">
        <f t="shared" si="4"/>
        <v>30.490000000000002</v>
      </c>
      <c r="F34" s="11">
        <f t="shared" si="4"/>
        <v>31.92</v>
      </c>
      <c r="G34" s="11">
        <f>SUM(G32:G33)</f>
        <v>534.24</v>
      </c>
      <c r="H34" s="90">
        <f>+H31+H32+H33</f>
        <v>1.4876033057851239</v>
      </c>
      <c r="I34" s="90">
        <f>+I31+I32+I33</f>
        <v>1.8</v>
      </c>
    </row>
    <row r="35" spans="1:10" ht="27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10" ht="18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10" ht="18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10" ht="18" customHeight="1" x14ac:dyDescent="0.25">
      <c r="A38" s="24" t="s">
        <v>149</v>
      </c>
      <c r="B38" s="49" t="s">
        <v>150</v>
      </c>
      <c r="C38" s="25" t="s">
        <v>12</v>
      </c>
      <c r="D38" s="4">
        <v>50.84</v>
      </c>
      <c r="E38" s="4">
        <v>12.22</v>
      </c>
      <c r="F38" s="4">
        <v>8.1199999999999992</v>
      </c>
      <c r="G38" s="4">
        <v>337.94</v>
      </c>
      <c r="H38" s="31">
        <f>I38/1.21</f>
        <v>1.3223140495867769</v>
      </c>
      <c r="I38" s="31">
        <v>1.6</v>
      </c>
    </row>
    <row r="39" spans="1:10" ht="18" customHeight="1" x14ac:dyDescent="0.25">
      <c r="A39" s="6" t="s">
        <v>222</v>
      </c>
      <c r="B39" s="59" t="s">
        <v>22</v>
      </c>
      <c r="C39" s="59" t="s">
        <v>13</v>
      </c>
      <c r="D39" s="4">
        <v>2.4500000000000002</v>
      </c>
      <c r="E39" s="4">
        <v>2.21</v>
      </c>
      <c r="F39" s="4">
        <v>13.42</v>
      </c>
      <c r="G39" s="4">
        <v>81.86</v>
      </c>
      <c r="H39" s="31">
        <f t="shared" ref="H39:H40" si="5">I39/1.21</f>
        <v>8.2644628099173556E-2</v>
      </c>
      <c r="I39" s="31">
        <v>0.1</v>
      </c>
    </row>
    <row r="40" spans="1:10" ht="26.4" customHeight="1" x14ac:dyDescent="0.25">
      <c r="A40" s="6" t="s">
        <v>294</v>
      </c>
      <c r="B40" s="59" t="s">
        <v>180</v>
      </c>
      <c r="C40" s="59" t="s">
        <v>15</v>
      </c>
      <c r="D40" s="4">
        <v>1.35</v>
      </c>
      <c r="E40" s="4">
        <v>14.445</v>
      </c>
      <c r="F40" s="4">
        <v>14.64</v>
      </c>
      <c r="G40" s="4">
        <v>181.155</v>
      </c>
      <c r="H40" s="31">
        <f t="shared" si="5"/>
        <v>8.2644628099173556E-2</v>
      </c>
      <c r="I40" s="31">
        <v>0.1</v>
      </c>
    </row>
    <row r="41" spans="1:10" ht="18" customHeight="1" x14ac:dyDescent="0.25">
      <c r="A41" s="123" t="s">
        <v>1</v>
      </c>
      <c r="B41" s="124"/>
      <c r="C41" s="125"/>
      <c r="D41" s="11">
        <f t="shared" ref="D41:F41" si="6">SUM(D38:D40)</f>
        <v>54.640000000000008</v>
      </c>
      <c r="E41" s="11">
        <f t="shared" si="6"/>
        <v>28.875</v>
      </c>
      <c r="F41" s="11">
        <f t="shared" si="6"/>
        <v>36.18</v>
      </c>
      <c r="G41" s="11">
        <f>SUM(G38:G40)</f>
        <v>600.95500000000004</v>
      </c>
      <c r="H41" s="90">
        <f>+H38+H39+H40</f>
        <v>1.4876033057851239</v>
      </c>
      <c r="I41" s="90">
        <f>+I38+I39+I40</f>
        <v>1.8000000000000003</v>
      </c>
    </row>
    <row r="42" spans="1:10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10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88" t="s">
        <v>429</v>
      </c>
      <c r="I43" s="88" t="s">
        <v>430</v>
      </c>
    </row>
    <row r="44" spans="1:10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87"/>
      <c r="I44" s="87"/>
    </row>
    <row r="45" spans="1:10" ht="18" customHeight="1" x14ac:dyDescent="0.25">
      <c r="A45" s="24" t="s">
        <v>406</v>
      </c>
      <c r="B45" s="25" t="s">
        <v>407</v>
      </c>
      <c r="C45" s="25">
        <v>300</v>
      </c>
      <c r="D45" s="3">
        <v>7.6470000000000002</v>
      </c>
      <c r="E45" s="3">
        <v>15.988499999999998</v>
      </c>
      <c r="F45" s="3">
        <v>47.005499999999998</v>
      </c>
      <c r="G45" s="3">
        <v>362.50649999999996</v>
      </c>
      <c r="H45" s="31">
        <f>I45/1.21</f>
        <v>1.4049586776859504</v>
      </c>
      <c r="I45" s="31">
        <v>1.7</v>
      </c>
    </row>
    <row r="46" spans="1:10" ht="18" customHeight="1" x14ac:dyDescent="0.25">
      <c r="A46" s="6" t="s">
        <v>273</v>
      </c>
      <c r="B46" s="59" t="s">
        <v>242</v>
      </c>
      <c r="C46" s="59" t="s">
        <v>14</v>
      </c>
      <c r="D46" s="4">
        <v>1.2</v>
      </c>
      <c r="E46" s="4">
        <v>15</v>
      </c>
      <c r="F46" s="4">
        <v>1.55</v>
      </c>
      <c r="G46" s="4">
        <v>146.5</v>
      </c>
      <c r="H46" s="31">
        <f>I46/1.21</f>
        <v>8.2644628099173556E-2</v>
      </c>
      <c r="I46" s="31">
        <v>0.1</v>
      </c>
      <c r="J46" s="75"/>
    </row>
    <row r="47" spans="1:10" ht="27" customHeight="1" x14ac:dyDescent="0.25">
      <c r="A47" s="112" t="s">
        <v>1</v>
      </c>
      <c r="B47" s="113"/>
      <c r="C47" s="114"/>
      <c r="D47" s="68">
        <f>SUM(D45:D46)</f>
        <v>8.8469999999999995</v>
      </c>
      <c r="E47" s="68">
        <f>SUM(E45:E46)</f>
        <v>30.988499999999998</v>
      </c>
      <c r="F47" s="68">
        <f>SUM(F45:F46)</f>
        <v>48.555499999999995</v>
      </c>
      <c r="G47" s="69">
        <f>SUM(G45:G46)</f>
        <v>509.00649999999996</v>
      </c>
      <c r="H47" s="90">
        <f>+H44+H45+H46</f>
        <v>1.4876033057851239</v>
      </c>
      <c r="I47" s="90">
        <f>+I44+I45+I46</f>
        <v>1.8</v>
      </c>
    </row>
    <row r="48" spans="1:10" ht="27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8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+SUM(H15+H21+H28+H34+H41+H47)/6+H8</f>
        <v>1.6859504132231402</v>
      </c>
      <c r="I51" s="94">
        <f>+SUM(I15+I21+I28+I34+I41+I47)/6+I8</f>
        <v>2.04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5" spans="1:9" ht="27" customHeight="1" x14ac:dyDescent="0.25"/>
    <row r="56" spans="1:9" ht="27" customHeight="1" x14ac:dyDescent="0.25"/>
  </sheetData>
  <mergeCells count="57">
    <mergeCell ref="A3:G3"/>
    <mergeCell ref="D30:F30"/>
    <mergeCell ref="G30:G31"/>
    <mergeCell ref="A41:C41"/>
    <mergeCell ref="A34:C34"/>
    <mergeCell ref="A35:G35"/>
    <mergeCell ref="A36:A37"/>
    <mergeCell ref="D36:F36"/>
    <mergeCell ref="G36:G37"/>
    <mergeCell ref="C36:C37"/>
    <mergeCell ref="B36:B37"/>
    <mergeCell ref="G4:G5"/>
    <mergeCell ref="A4:A5"/>
    <mergeCell ref="B4:B5"/>
    <mergeCell ref="C4:C5"/>
    <mergeCell ref="D4:F4"/>
    <mergeCell ref="I10:I11"/>
    <mergeCell ref="H36:H37"/>
    <mergeCell ref="I36:I37"/>
    <mergeCell ref="A29:G29"/>
    <mergeCell ref="A30:A31"/>
    <mergeCell ref="B30:B31"/>
    <mergeCell ref="C30:C31"/>
    <mergeCell ref="A17:A18"/>
    <mergeCell ref="B17:B18"/>
    <mergeCell ref="C17:C18"/>
    <mergeCell ref="D17:F17"/>
    <mergeCell ref="G17:G18"/>
    <mergeCell ref="A23:G23"/>
    <mergeCell ref="A24:A25"/>
    <mergeCell ref="B24:B25"/>
    <mergeCell ref="C24:C25"/>
    <mergeCell ref="A8:C8"/>
    <mergeCell ref="A48:G48"/>
    <mergeCell ref="A28:C28"/>
    <mergeCell ref="A16:G16"/>
    <mergeCell ref="H10:H11"/>
    <mergeCell ref="D24:F24"/>
    <mergeCell ref="G24:G25"/>
    <mergeCell ref="A9:G9"/>
    <mergeCell ref="A10:A11"/>
    <mergeCell ref="B10:B11"/>
    <mergeCell ref="C10:C11"/>
    <mergeCell ref="D10:F10"/>
    <mergeCell ref="G10:G11"/>
    <mergeCell ref="A15:C15"/>
    <mergeCell ref="A21:C21"/>
    <mergeCell ref="B50:G50"/>
    <mergeCell ref="B51:G51"/>
    <mergeCell ref="B52:D52"/>
    <mergeCell ref="A47:C47"/>
    <mergeCell ref="A42:G42"/>
    <mergeCell ref="A43:A44"/>
    <mergeCell ref="B43:B44"/>
    <mergeCell ref="C43:C44"/>
    <mergeCell ref="D43:F43"/>
    <mergeCell ref="G43:G44"/>
  </mergeCells>
  <pageMargins left="0.59055118110236215" right="0.59055118110236215" top="0.59055118110236215" bottom="0.59055118110236215" header="0" footer="0"/>
  <pageSetup paperSize="9" orientation="portrait" horizontalDpi="200" verticalDpi="200" r:id="rId1"/>
  <rowBreaks count="1" manualBreakCount="1">
    <brk id="2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37" zoomScaleNormal="100" zoomScaleSheetLayoutView="115" workbookViewId="0">
      <selection activeCell="K45" sqref="K45"/>
    </sheetView>
  </sheetViews>
  <sheetFormatPr defaultColWidth="8.6640625" defaultRowHeight="18" customHeight="1" x14ac:dyDescent="0.25"/>
  <cols>
    <col min="1" max="1" width="33" style="75" customWidth="1"/>
    <col min="2" max="2" width="10" style="75" customWidth="1"/>
    <col min="3" max="3" width="6.109375" style="75" customWidth="1"/>
    <col min="4" max="4" width="8.5546875" style="34" customWidth="1"/>
    <col min="5" max="5" width="8.33203125" style="34" customWidth="1"/>
    <col min="6" max="6" width="15.5546875" style="34" customWidth="1"/>
    <col min="7" max="7" width="10.44140625" style="34" customWidth="1"/>
    <col min="8" max="10" width="9.109375" style="34" customWidth="1"/>
    <col min="11" max="16384" width="8.6640625" style="76"/>
  </cols>
  <sheetData>
    <row r="1" spans="1:9" ht="18" customHeight="1" x14ac:dyDescent="0.25">
      <c r="A1" s="71" t="s">
        <v>59</v>
      </c>
      <c r="D1" s="35"/>
      <c r="E1" s="35"/>
      <c r="F1" s="35"/>
      <c r="G1" s="64"/>
    </row>
    <row r="2" spans="1:9" ht="18" customHeight="1" x14ac:dyDescent="0.25">
      <c r="A2" s="74" t="s">
        <v>11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7.25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7.2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7.25" customHeight="1" x14ac:dyDescent="0.25">
      <c r="A6" s="6" t="s">
        <v>319</v>
      </c>
      <c r="B6" s="59" t="s">
        <v>83</v>
      </c>
      <c r="C6" s="59" t="s">
        <v>15</v>
      </c>
      <c r="D6" s="4">
        <v>1.73</v>
      </c>
      <c r="E6" s="4">
        <v>3.2</v>
      </c>
      <c r="F6" s="4">
        <v>9.86</v>
      </c>
      <c r="G6" s="4">
        <v>72.989999999999995</v>
      </c>
      <c r="H6" s="31">
        <f>I6/1.21</f>
        <v>0.16528925619834711</v>
      </c>
      <c r="I6" s="31">
        <v>0.2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18" customHeight="1" x14ac:dyDescent="0.25">
      <c r="A8" s="123" t="s">
        <v>1</v>
      </c>
      <c r="B8" s="124"/>
      <c r="C8" s="125"/>
      <c r="D8" s="11">
        <f>SUM(D6:D7)</f>
        <v>4.6899999999999995</v>
      </c>
      <c r="E8" s="11">
        <f>SUM(E6:E7)</f>
        <v>3.8400000000000003</v>
      </c>
      <c r="F8" s="11">
        <f>SUM(F6:F7)</f>
        <v>26.919999999999998</v>
      </c>
      <c r="G8" s="11">
        <f>SUM(G6:G7)</f>
        <v>159.07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27" t="s">
        <v>371</v>
      </c>
      <c r="B9" s="127"/>
      <c r="C9" s="127"/>
      <c r="D9" s="127"/>
      <c r="E9" s="127"/>
      <c r="F9" s="127"/>
      <c r="G9" s="127"/>
    </row>
    <row r="10" spans="1:9" ht="17.25" customHeight="1" x14ac:dyDescent="0.25">
      <c r="A10" s="132" t="s">
        <v>97</v>
      </c>
      <c r="B10" s="136" t="s">
        <v>0</v>
      </c>
      <c r="C10" s="136" t="s">
        <v>6</v>
      </c>
      <c r="D10" s="123" t="s">
        <v>7</v>
      </c>
      <c r="E10" s="124"/>
      <c r="F10" s="125"/>
      <c r="G10" s="138" t="s">
        <v>8</v>
      </c>
      <c r="H10" s="88" t="s">
        <v>429</v>
      </c>
      <c r="I10" s="88" t="s">
        <v>430</v>
      </c>
    </row>
    <row r="11" spans="1:9" ht="17.25" customHeight="1" x14ac:dyDescent="0.25">
      <c r="A11" s="133"/>
      <c r="B11" s="137"/>
      <c r="C11" s="137"/>
      <c r="D11" s="62" t="s">
        <v>9</v>
      </c>
      <c r="E11" s="62" t="s">
        <v>10</v>
      </c>
      <c r="F11" s="62" t="s">
        <v>108</v>
      </c>
      <c r="G11" s="139"/>
      <c r="H11" s="87"/>
      <c r="I11" s="87"/>
    </row>
    <row r="12" spans="1:9" ht="17.25" customHeight="1" x14ac:dyDescent="0.25">
      <c r="A12" s="46" t="s">
        <v>118</v>
      </c>
      <c r="B12" s="25" t="s">
        <v>89</v>
      </c>
      <c r="C12" s="25" t="s">
        <v>126</v>
      </c>
      <c r="D12" s="4">
        <v>13.44</v>
      </c>
      <c r="E12" s="4">
        <v>19.145</v>
      </c>
      <c r="F12" s="4">
        <v>78.295000000000002</v>
      </c>
      <c r="G12" s="4">
        <v>502.07499999999999</v>
      </c>
      <c r="H12" s="31">
        <f>I12/1.21</f>
        <v>1.4049586776859504</v>
      </c>
      <c r="I12" s="31">
        <v>1.7</v>
      </c>
    </row>
    <row r="13" spans="1:9" ht="17.25" customHeight="1" x14ac:dyDescent="0.25">
      <c r="A13" s="52" t="s">
        <v>276</v>
      </c>
      <c r="B13" s="25" t="s">
        <v>3</v>
      </c>
      <c r="C13" s="25" t="s">
        <v>198</v>
      </c>
      <c r="D13" s="4">
        <v>1.7</v>
      </c>
      <c r="E13" s="4">
        <v>8.16</v>
      </c>
      <c r="F13" s="4">
        <v>6.96</v>
      </c>
      <c r="G13" s="4">
        <v>112.08</v>
      </c>
      <c r="H13" s="31">
        <f>I13/1.21</f>
        <v>8.2644628099173556E-2</v>
      </c>
      <c r="I13" s="31">
        <v>0.1</v>
      </c>
    </row>
    <row r="14" spans="1:9" ht="27.75" customHeight="1" x14ac:dyDescent="0.25">
      <c r="A14" s="126" t="s">
        <v>1</v>
      </c>
      <c r="B14" s="126"/>
      <c r="C14" s="126"/>
      <c r="D14" s="11">
        <f t="shared" ref="D14:F14" si="0">SUM(D12:D13)</f>
        <v>15.139999999999999</v>
      </c>
      <c r="E14" s="11">
        <f t="shared" si="0"/>
        <v>27.305</v>
      </c>
      <c r="F14" s="11">
        <f t="shared" si="0"/>
        <v>85.254999999999995</v>
      </c>
      <c r="G14" s="11">
        <f>SUM(G12:G13)</f>
        <v>614.15499999999997</v>
      </c>
      <c r="H14" s="90">
        <f>+H11+H12+H13</f>
        <v>1.4876033057851239</v>
      </c>
      <c r="I14" s="90">
        <f>+I11+I12+I13</f>
        <v>1.8</v>
      </c>
    </row>
    <row r="15" spans="1:9" ht="27.75" customHeight="1" x14ac:dyDescent="0.25">
      <c r="A15" s="128" t="s">
        <v>372</v>
      </c>
      <c r="B15" s="128"/>
      <c r="C15" s="128"/>
      <c r="D15" s="128"/>
      <c r="E15" s="128"/>
      <c r="F15" s="128"/>
      <c r="G15" s="128"/>
    </row>
    <row r="16" spans="1:9" ht="17.25" customHeight="1" x14ac:dyDescent="0.25">
      <c r="A16" s="129" t="s">
        <v>98</v>
      </c>
      <c r="B16" s="131" t="s">
        <v>0</v>
      </c>
      <c r="C16" s="131" t="s">
        <v>6</v>
      </c>
      <c r="D16" s="126" t="s">
        <v>7</v>
      </c>
      <c r="E16" s="126"/>
      <c r="F16" s="126"/>
      <c r="G16" s="106" t="s">
        <v>8</v>
      </c>
      <c r="H16" s="88" t="s">
        <v>429</v>
      </c>
      <c r="I16" s="88" t="s">
        <v>430</v>
      </c>
    </row>
    <row r="17" spans="1:10" ht="17.25" customHeight="1" x14ac:dyDescent="0.25">
      <c r="A17" s="130"/>
      <c r="B17" s="107"/>
      <c r="C17" s="107"/>
      <c r="D17" s="62" t="s">
        <v>9</v>
      </c>
      <c r="E17" s="62" t="s">
        <v>10</v>
      </c>
      <c r="F17" s="62" t="s">
        <v>108</v>
      </c>
      <c r="G17" s="107"/>
      <c r="H17" s="87"/>
      <c r="I17" s="87"/>
    </row>
    <row r="18" spans="1:10" ht="17.25" customHeight="1" x14ac:dyDescent="0.25">
      <c r="A18" s="6" t="s">
        <v>124</v>
      </c>
      <c r="B18" s="59" t="s">
        <v>80</v>
      </c>
      <c r="C18" s="59" t="s">
        <v>23</v>
      </c>
      <c r="D18" s="4">
        <v>27.95</v>
      </c>
      <c r="E18" s="4">
        <v>26.225000000000001</v>
      </c>
      <c r="F18" s="4">
        <v>60.174999999999997</v>
      </c>
      <c r="G18" s="4">
        <v>579.875</v>
      </c>
      <c r="H18" s="31">
        <f>I18/1.21</f>
        <v>1.4049586776859504</v>
      </c>
      <c r="I18" s="31">
        <v>1.7</v>
      </c>
    </row>
    <row r="19" spans="1:10" ht="17.25" customHeight="1" x14ac:dyDescent="0.25">
      <c r="A19" s="6" t="s">
        <v>111</v>
      </c>
      <c r="B19" s="59" t="s">
        <v>113</v>
      </c>
      <c r="C19" s="59" t="s">
        <v>116</v>
      </c>
      <c r="D19" s="4">
        <v>1.32</v>
      </c>
      <c r="E19" s="4">
        <v>0.47</v>
      </c>
      <c r="F19" s="4">
        <v>8.98</v>
      </c>
      <c r="G19" s="4">
        <v>40.200000000000003</v>
      </c>
      <c r="H19" s="31">
        <f>I19/1.21</f>
        <v>8.2644628099173556E-2</v>
      </c>
      <c r="I19" s="31">
        <v>0.1</v>
      </c>
    </row>
    <row r="20" spans="1:10" ht="27.75" customHeight="1" x14ac:dyDescent="0.25">
      <c r="A20" s="123" t="s">
        <v>1</v>
      </c>
      <c r="B20" s="124"/>
      <c r="C20" s="125"/>
      <c r="D20" s="11">
        <f>SUM(D18:D19)</f>
        <v>29.27</v>
      </c>
      <c r="E20" s="11">
        <f t="shared" ref="E20:G20" si="1">SUM(E18:E19)</f>
        <v>26.695</v>
      </c>
      <c r="F20" s="11">
        <f t="shared" si="1"/>
        <v>69.155000000000001</v>
      </c>
      <c r="G20" s="11">
        <f t="shared" si="1"/>
        <v>620.07500000000005</v>
      </c>
      <c r="H20" s="90">
        <f>+H17+H18+H19</f>
        <v>1.4876033057851239</v>
      </c>
      <c r="I20" s="90">
        <f>+I17+I18+I19</f>
        <v>1.8</v>
      </c>
    </row>
    <row r="21" spans="1:10" ht="17.25" customHeight="1" x14ac:dyDescent="0.25">
      <c r="A21" s="127" t="s">
        <v>378</v>
      </c>
      <c r="B21" s="127"/>
      <c r="C21" s="127"/>
      <c r="D21" s="127"/>
      <c r="E21" s="127"/>
      <c r="F21" s="127"/>
      <c r="G21" s="127"/>
    </row>
    <row r="22" spans="1:10" ht="17.25" customHeight="1" x14ac:dyDescent="0.25">
      <c r="A22" s="129" t="s">
        <v>99</v>
      </c>
      <c r="B22" s="131" t="s">
        <v>0</v>
      </c>
      <c r="C22" s="131" t="s">
        <v>6</v>
      </c>
      <c r="D22" s="126" t="s">
        <v>7</v>
      </c>
      <c r="E22" s="126"/>
      <c r="F22" s="126"/>
      <c r="G22" s="106" t="s">
        <v>8</v>
      </c>
      <c r="H22" s="106" t="s">
        <v>429</v>
      </c>
      <c r="I22" s="106" t="s">
        <v>430</v>
      </c>
      <c r="J22" s="76"/>
    </row>
    <row r="23" spans="1:10" ht="17.25" customHeight="1" x14ac:dyDescent="0.25">
      <c r="A23" s="130"/>
      <c r="B23" s="107"/>
      <c r="C23" s="107"/>
      <c r="D23" s="62" t="s">
        <v>9</v>
      </c>
      <c r="E23" s="62" t="s">
        <v>10</v>
      </c>
      <c r="F23" s="62" t="s">
        <v>108</v>
      </c>
      <c r="G23" s="107"/>
      <c r="H23" s="107"/>
      <c r="I23" s="107"/>
      <c r="J23" s="76"/>
    </row>
    <row r="24" spans="1:10" ht="17.25" customHeight="1" x14ac:dyDescent="0.25">
      <c r="A24" s="6" t="s">
        <v>43</v>
      </c>
      <c r="B24" s="53" t="s">
        <v>44</v>
      </c>
      <c r="C24" s="53" t="s">
        <v>15</v>
      </c>
      <c r="D24" s="4">
        <v>36.75</v>
      </c>
      <c r="E24" s="4">
        <v>10.56</v>
      </c>
      <c r="F24" s="4">
        <v>13.23</v>
      </c>
      <c r="G24" s="4">
        <v>295.58</v>
      </c>
      <c r="H24" s="31">
        <f>I24/1.21</f>
        <v>1.3223140495867769</v>
      </c>
      <c r="I24" s="31">
        <v>1.6</v>
      </c>
      <c r="J24" s="76"/>
    </row>
    <row r="25" spans="1:10" ht="17.25" customHeight="1" x14ac:dyDescent="0.25">
      <c r="A25" s="6" t="s">
        <v>287</v>
      </c>
      <c r="B25" s="53" t="s">
        <v>34</v>
      </c>
      <c r="C25" s="53" t="s">
        <v>16</v>
      </c>
      <c r="D25" s="4">
        <v>2.34</v>
      </c>
      <c r="E25" s="4">
        <v>3.82</v>
      </c>
      <c r="F25" s="4">
        <v>16.47</v>
      </c>
      <c r="G25" s="4">
        <v>108.53</v>
      </c>
      <c r="H25" s="31">
        <f t="shared" ref="H25:H26" si="2">I25/1.21</f>
        <v>8.2644628099173556E-2</v>
      </c>
      <c r="I25" s="31">
        <v>0.1</v>
      </c>
      <c r="J25" s="76"/>
    </row>
    <row r="26" spans="1:10" ht="27" customHeight="1" x14ac:dyDescent="0.25">
      <c r="A26" s="6" t="s">
        <v>297</v>
      </c>
      <c r="B26" s="53" t="s">
        <v>180</v>
      </c>
      <c r="C26" s="53" t="s">
        <v>15</v>
      </c>
      <c r="D26" s="4">
        <v>1.35</v>
      </c>
      <c r="E26" s="4">
        <v>14.45</v>
      </c>
      <c r="F26" s="4">
        <v>14.64</v>
      </c>
      <c r="G26" s="4">
        <v>181.16</v>
      </c>
      <c r="H26" s="31">
        <f t="shared" si="2"/>
        <v>8.2644628099173556E-2</v>
      </c>
      <c r="I26" s="31">
        <v>0.1</v>
      </c>
      <c r="J26" s="76"/>
    </row>
    <row r="27" spans="1:10" ht="18" customHeight="1" x14ac:dyDescent="0.25">
      <c r="A27" s="123" t="s">
        <v>1</v>
      </c>
      <c r="B27" s="124"/>
      <c r="C27" s="125"/>
      <c r="D27" s="11">
        <f t="shared" ref="D27:F27" si="3">SUM(D24:D26)</f>
        <v>40.440000000000005</v>
      </c>
      <c r="E27" s="11">
        <f t="shared" si="3"/>
        <v>28.83</v>
      </c>
      <c r="F27" s="11">
        <f t="shared" si="3"/>
        <v>44.34</v>
      </c>
      <c r="G27" s="11">
        <f>SUM(G24:G26)</f>
        <v>585.27</v>
      </c>
      <c r="H27" s="90">
        <f>+H24+H25+H26</f>
        <v>1.4876033057851239</v>
      </c>
      <c r="I27" s="90">
        <f>+I24+I25+I26</f>
        <v>1.8000000000000003</v>
      </c>
      <c r="J27" s="76"/>
    </row>
    <row r="28" spans="1:10" ht="28.5" customHeight="1" x14ac:dyDescent="0.25">
      <c r="A28" s="127" t="s">
        <v>370</v>
      </c>
      <c r="B28" s="127"/>
      <c r="C28" s="127"/>
      <c r="D28" s="127"/>
      <c r="E28" s="127"/>
      <c r="F28" s="127"/>
      <c r="G28" s="127"/>
    </row>
    <row r="29" spans="1:10" ht="28.5" customHeight="1" x14ac:dyDescent="0.25">
      <c r="A29" s="129" t="s">
        <v>134</v>
      </c>
      <c r="B29" s="131" t="s">
        <v>0</v>
      </c>
      <c r="C29" s="131" t="s">
        <v>6</v>
      </c>
      <c r="D29" s="126" t="s">
        <v>7</v>
      </c>
      <c r="E29" s="126"/>
      <c r="F29" s="126"/>
      <c r="G29" s="106" t="s">
        <v>8</v>
      </c>
      <c r="H29" s="106" t="s">
        <v>429</v>
      </c>
      <c r="I29" s="106" t="s">
        <v>430</v>
      </c>
    </row>
    <row r="30" spans="1:10" ht="17.25" customHeight="1" x14ac:dyDescent="0.25">
      <c r="A30" s="130"/>
      <c r="B30" s="107"/>
      <c r="C30" s="107"/>
      <c r="D30" s="62" t="s">
        <v>9</v>
      </c>
      <c r="E30" s="62" t="s">
        <v>10</v>
      </c>
      <c r="F30" s="62" t="s">
        <v>108</v>
      </c>
      <c r="G30" s="107"/>
      <c r="H30" s="107"/>
      <c r="I30" s="107"/>
    </row>
    <row r="31" spans="1:10" ht="17.25" customHeight="1" x14ac:dyDescent="0.25">
      <c r="A31" s="6" t="s">
        <v>178</v>
      </c>
      <c r="B31" s="53" t="s">
        <v>77</v>
      </c>
      <c r="C31" s="59" t="s">
        <v>16</v>
      </c>
      <c r="D31" s="4">
        <v>21.23</v>
      </c>
      <c r="E31" s="4">
        <v>12.55</v>
      </c>
      <c r="F31" s="4">
        <v>9.5066000000000006</v>
      </c>
      <c r="G31" s="4">
        <v>235.04</v>
      </c>
      <c r="H31" s="31">
        <f>I31/1.21</f>
        <v>1.3223140495867769</v>
      </c>
      <c r="I31" s="31">
        <v>1.6</v>
      </c>
    </row>
    <row r="32" spans="1:10" ht="17.25" customHeight="1" x14ac:dyDescent="0.25">
      <c r="A32" s="6" t="s">
        <v>288</v>
      </c>
      <c r="B32" s="59" t="s">
        <v>194</v>
      </c>
      <c r="C32" s="59" t="s">
        <v>16</v>
      </c>
      <c r="D32" s="4">
        <v>2.11</v>
      </c>
      <c r="E32" s="4">
        <v>3.79</v>
      </c>
      <c r="F32" s="4">
        <v>13.4</v>
      </c>
      <c r="G32" s="4">
        <v>94.49</v>
      </c>
      <c r="H32" s="31">
        <f t="shared" ref="H32:H33" si="4">I32/1.21</f>
        <v>8.2644628099173556E-2</v>
      </c>
      <c r="I32" s="31">
        <v>0.1</v>
      </c>
    </row>
    <row r="33" spans="1:16" ht="28.5" customHeight="1" x14ac:dyDescent="0.25">
      <c r="A33" s="6" t="s">
        <v>298</v>
      </c>
      <c r="B33" s="53" t="s">
        <v>41</v>
      </c>
      <c r="C33" s="59" t="s">
        <v>15</v>
      </c>
      <c r="D33" s="4">
        <v>4.17</v>
      </c>
      <c r="E33" s="4">
        <v>21.83</v>
      </c>
      <c r="F33" s="4">
        <v>20.94</v>
      </c>
      <c r="G33" s="4">
        <v>273.8</v>
      </c>
      <c r="H33" s="31">
        <f t="shared" si="4"/>
        <v>8.2644628099173556E-2</v>
      </c>
      <c r="I33" s="31">
        <v>0.1</v>
      </c>
    </row>
    <row r="34" spans="1:16" ht="30" customHeight="1" x14ac:dyDescent="0.25">
      <c r="A34" s="123" t="s">
        <v>1</v>
      </c>
      <c r="B34" s="124"/>
      <c r="C34" s="125"/>
      <c r="D34" s="11">
        <f t="shared" ref="D34:F34" si="5">SUM(D31:D33)</f>
        <v>27.509999999999998</v>
      </c>
      <c r="E34" s="11">
        <f t="shared" si="5"/>
        <v>38.17</v>
      </c>
      <c r="F34" s="11">
        <f t="shared" si="5"/>
        <v>43.846600000000002</v>
      </c>
      <c r="G34" s="11">
        <f>SUM(G31:G33)</f>
        <v>603.32999999999993</v>
      </c>
      <c r="H34" s="90">
        <f>+H31+H32+H33</f>
        <v>1.4876033057851239</v>
      </c>
      <c r="I34" s="90">
        <f>+I31+I32+I33</f>
        <v>1.8000000000000003</v>
      </c>
    </row>
    <row r="35" spans="1:16" ht="27.75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16" ht="24.75" customHeight="1" x14ac:dyDescent="0.25">
      <c r="A36" s="129" t="s">
        <v>135</v>
      </c>
      <c r="B36" s="131" t="s">
        <v>0</v>
      </c>
      <c r="C36" s="131" t="s">
        <v>6</v>
      </c>
      <c r="D36" s="126" t="s">
        <v>7</v>
      </c>
      <c r="E36" s="126"/>
      <c r="F36" s="126"/>
      <c r="G36" s="106" t="s">
        <v>8</v>
      </c>
      <c r="H36" s="88" t="s">
        <v>429</v>
      </c>
      <c r="I36" s="88" t="s">
        <v>430</v>
      </c>
    </row>
    <row r="37" spans="1:16" ht="17.25" customHeight="1" x14ac:dyDescent="0.25">
      <c r="A37" s="130"/>
      <c r="B37" s="107"/>
      <c r="C37" s="107"/>
      <c r="D37" s="62" t="s">
        <v>9</v>
      </c>
      <c r="E37" s="62" t="s">
        <v>10</v>
      </c>
      <c r="F37" s="62" t="s">
        <v>108</v>
      </c>
      <c r="G37" s="107"/>
      <c r="H37" s="87"/>
      <c r="I37" s="87"/>
    </row>
    <row r="38" spans="1:16" ht="17.25" customHeight="1" x14ac:dyDescent="0.25">
      <c r="A38" s="6" t="s">
        <v>179</v>
      </c>
      <c r="B38" s="53" t="s">
        <v>145</v>
      </c>
      <c r="C38" s="59" t="s">
        <v>126</v>
      </c>
      <c r="D38" s="4">
        <v>61.04</v>
      </c>
      <c r="E38" s="4">
        <v>20.16</v>
      </c>
      <c r="F38" s="4">
        <v>18.829999999999998</v>
      </c>
      <c r="G38" s="4">
        <v>486.85</v>
      </c>
      <c r="H38" s="31">
        <f>I38/1.21</f>
        <v>1.4049586776859504</v>
      </c>
      <c r="I38" s="31">
        <v>1.7</v>
      </c>
    </row>
    <row r="39" spans="1:16" ht="17.25" customHeight="1" x14ac:dyDescent="0.25">
      <c r="A39" s="6" t="s">
        <v>230</v>
      </c>
      <c r="B39" s="59" t="s">
        <v>40</v>
      </c>
      <c r="C39" s="59" t="s">
        <v>16</v>
      </c>
      <c r="D39" s="4">
        <v>2.14</v>
      </c>
      <c r="E39" s="4">
        <v>0.13</v>
      </c>
      <c r="F39" s="4">
        <v>19.14</v>
      </c>
      <c r="G39" s="4">
        <v>85.2</v>
      </c>
      <c r="H39" s="31">
        <f>I39/1.21</f>
        <v>8.2644628099173556E-2</v>
      </c>
      <c r="I39" s="31">
        <v>0.1</v>
      </c>
    </row>
    <row r="40" spans="1:16" ht="27.75" customHeight="1" x14ac:dyDescent="0.25">
      <c r="A40" s="123" t="s">
        <v>1</v>
      </c>
      <c r="B40" s="124"/>
      <c r="C40" s="125"/>
      <c r="D40" s="11">
        <f t="shared" ref="D40:F40" si="6">SUM(D38:D39)</f>
        <v>63.18</v>
      </c>
      <c r="E40" s="11">
        <f t="shared" si="6"/>
        <v>20.29</v>
      </c>
      <c r="F40" s="11">
        <f t="shared" si="6"/>
        <v>37.97</v>
      </c>
      <c r="G40" s="11">
        <f>SUM(G38:G39)</f>
        <v>572.05000000000007</v>
      </c>
      <c r="H40" s="90">
        <f>+H37+H38+H39</f>
        <v>1.4876033057851239</v>
      </c>
      <c r="I40" s="90">
        <f>+I37+I38+I39</f>
        <v>1.8</v>
      </c>
    </row>
    <row r="41" spans="1:16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77"/>
      <c r="I41" s="77"/>
      <c r="J41" s="76"/>
    </row>
    <row r="42" spans="1:16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106" t="s">
        <v>429</v>
      </c>
      <c r="I42" s="106" t="s">
        <v>430</v>
      </c>
      <c r="J42" s="76"/>
    </row>
    <row r="43" spans="1:16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107"/>
      <c r="I43" s="107"/>
      <c r="J43" s="76"/>
    </row>
    <row r="44" spans="1:16" ht="26.4" customHeight="1" x14ac:dyDescent="0.25">
      <c r="A44" s="24" t="s">
        <v>408</v>
      </c>
      <c r="B44" s="25" t="s">
        <v>409</v>
      </c>
      <c r="C44" s="25">
        <v>220</v>
      </c>
      <c r="D44" s="3">
        <v>26.81</v>
      </c>
      <c r="E44" s="3">
        <v>17.46</v>
      </c>
      <c r="F44" s="3">
        <v>54.37</v>
      </c>
      <c r="G44" s="3">
        <v>481.81</v>
      </c>
      <c r="H44" s="31">
        <f>I44/1.21</f>
        <v>1.3223140495867769</v>
      </c>
      <c r="I44" s="31">
        <v>1.6</v>
      </c>
      <c r="J44" s="76"/>
    </row>
    <row r="45" spans="1:16" ht="27" customHeight="1" x14ac:dyDescent="0.25">
      <c r="A45" s="6" t="s">
        <v>297</v>
      </c>
      <c r="B45" s="53" t="s">
        <v>180</v>
      </c>
      <c r="C45" s="53" t="s">
        <v>15</v>
      </c>
      <c r="D45" s="4">
        <v>1.35</v>
      </c>
      <c r="E45" s="4">
        <v>14.45</v>
      </c>
      <c r="F45" s="4">
        <v>14.64</v>
      </c>
      <c r="G45" s="4">
        <v>181.16</v>
      </c>
      <c r="H45" s="31">
        <f t="shared" ref="H45:H46" si="7">I45/1.21</f>
        <v>8.2644628099173556E-2</v>
      </c>
      <c r="I45" s="31">
        <v>0.1</v>
      </c>
      <c r="J45" s="76"/>
    </row>
    <row r="46" spans="1:16" ht="18" customHeight="1" x14ac:dyDescent="0.25">
      <c r="A46" s="24" t="s">
        <v>241</v>
      </c>
      <c r="B46" s="25" t="s">
        <v>242</v>
      </c>
      <c r="C46" s="25" t="s">
        <v>13</v>
      </c>
      <c r="D46" s="3">
        <v>1.36</v>
      </c>
      <c r="E46" s="3">
        <v>4</v>
      </c>
      <c r="F46" s="3">
        <v>1.68</v>
      </c>
      <c r="G46" s="3">
        <v>48</v>
      </c>
      <c r="H46" s="31">
        <f t="shared" si="7"/>
        <v>8.2644628099173556E-2</v>
      </c>
      <c r="I46" s="31">
        <v>0.1</v>
      </c>
      <c r="J46" s="77"/>
      <c r="K46" s="77"/>
      <c r="L46" s="77"/>
      <c r="M46" s="77"/>
      <c r="N46" s="77"/>
      <c r="O46" s="77"/>
      <c r="P46" s="77"/>
    </row>
    <row r="47" spans="1:16" ht="27" customHeight="1" x14ac:dyDescent="0.25">
      <c r="A47" s="112" t="s">
        <v>1</v>
      </c>
      <c r="B47" s="113"/>
      <c r="C47" s="114"/>
      <c r="D47" s="68">
        <f>SUM(D44:D46)</f>
        <v>29.52</v>
      </c>
      <c r="E47" s="68">
        <f>SUM(E44:E46)</f>
        <v>35.909999999999997</v>
      </c>
      <c r="F47" s="68">
        <f>SUM(F44:F46)</f>
        <v>70.69</v>
      </c>
      <c r="G47" s="69">
        <f>SUM(G44:G46)</f>
        <v>710.97</v>
      </c>
      <c r="H47" s="90">
        <f>+H44+H45+H46</f>
        <v>1.4876033057851239</v>
      </c>
      <c r="I47" s="90">
        <f>+I44+I45+I46</f>
        <v>1.8000000000000003</v>
      </c>
      <c r="J47" s="76"/>
    </row>
    <row r="48" spans="1:16" ht="17.25" customHeight="1" x14ac:dyDescent="0.25">
      <c r="A48" s="135" t="s">
        <v>136</v>
      </c>
      <c r="B48" s="135"/>
      <c r="C48" s="135"/>
      <c r="D48" s="135"/>
      <c r="E48" s="135"/>
      <c r="F48" s="135"/>
      <c r="G48" s="135"/>
    </row>
    <row r="49" spans="1:9" ht="17.25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+SUM(H14+H20+H27+H34+H40+H47)/6+H8</f>
        <v>1.6859504132231402</v>
      </c>
      <c r="I51" s="94">
        <f>+SUM(I14+I20+I27+I34+I40+I47)/6+I8</f>
        <v>2.0400000000000005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3" spans="1:9" ht="17.25" customHeight="1" x14ac:dyDescent="0.25"/>
    <row r="54" spans="1:9" ht="17.25" customHeight="1" x14ac:dyDescent="0.25"/>
    <row r="55" spans="1:9" ht="17.25" customHeight="1" x14ac:dyDescent="0.25"/>
    <row r="56" spans="1:9" ht="24.75" customHeight="1" x14ac:dyDescent="0.25"/>
    <row r="57" spans="1:9" ht="19.5" customHeight="1" x14ac:dyDescent="0.25"/>
    <row r="58" spans="1:9" ht="25.5" customHeight="1" x14ac:dyDescent="0.25"/>
    <row r="59" spans="1:9" ht="17.25" customHeight="1" x14ac:dyDescent="0.25"/>
    <row r="64" spans="1:9" ht="28.5" customHeight="1" x14ac:dyDescent="0.25"/>
    <row r="65" spans="1:10" s="73" customFormat="1" ht="18" customHeight="1" x14ac:dyDescent="0.25">
      <c r="A65" s="75"/>
      <c r="B65" s="75"/>
      <c r="C65" s="75"/>
      <c r="D65" s="34"/>
      <c r="E65" s="34"/>
      <c r="F65" s="34"/>
      <c r="G65" s="34"/>
      <c r="H65" s="86"/>
      <c r="I65" s="86"/>
      <c r="J65" s="86"/>
    </row>
  </sheetData>
  <mergeCells count="59">
    <mergeCell ref="A3:G3"/>
    <mergeCell ref="A40:C40"/>
    <mergeCell ref="A4:A5"/>
    <mergeCell ref="B4:B5"/>
    <mergeCell ref="C4:C5"/>
    <mergeCell ref="A29:A30"/>
    <mergeCell ref="B29:B30"/>
    <mergeCell ref="C29:C30"/>
    <mergeCell ref="A22:A23"/>
    <mergeCell ref="B22:B23"/>
    <mergeCell ref="C22:C23"/>
    <mergeCell ref="A21:G21"/>
    <mergeCell ref="D4:F4"/>
    <mergeCell ref="A34:C34"/>
    <mergeCell ref="A35:G35"/>
    <mergeCell ref="A36:A37"/>
    <mergeCell ref="G4:G5"/>
    <mergeCell ref="A20:C20"/>
    <mergeCell ref="A9:G9"/>
    <mergeCell ref="A15:G15"/>
    <mergeCell ref="A16:A17"/>
    <mergeCell ref="B16:B17"/>
    <mergeCell ref="C16:C17"/>
    <mergeCell ref="D16:F16"/>
    <mergeCell ref="G16:G17"/>
    <mergeCell ref="A10:A11"/>
    <mergeCell ref="B10:B11"/>
    <mergeCell ref="C10:C11"/>
    <mergeCell ref="D10:F10"/>
    <mergeCell ref="G10:G11"/>
    <mergeCell ref="A14:C14"/>
    <mergeCell ref="A8:C8"/>
    <mergeCell ref="H22:H23"/>
    <mergeCell ref="I22:I23"/>
    <mergeCell ref="H29:H30"/>
    <mergeCell ref="I29:I30"/>
    <mergeCell ref="A41:G41"/>
    <mergeCell ref="B36:B37"/>
    <mergeCell ref="C36:C37"/>
    <mergeCell ref="D36:F36"/>
    <mergeCell ref="G36:G37"/>
    <mergeCell ref="A27:C27"/>
    <mergeCell ref="A28:G28"/>
    <mergeCell ref="D29:F29"/>
    <mergeCell ref="G29:G30"/>
    <mergeCell ref="D22:F22"/>
    <mergeCell ref="G22:G23"/>
    <mergeCell ref="B52:D52"/>
    <mergeCell ref="H42:H43"/>
    <mergeCell ref="I42:I43"/>
    <mergeCell ref="B50:G50"/>
    <mergeCell ref="B51:G51"/>
    <mergeCell ref="A47:C47"/>
    <mergeCell ref="A48:G48"/>
    <mergeCell ref="A42:A43"/>
    <mergeCell ref="B42:B43"/>
    <mergeCell ref="C42:C43"/>
    <mergeCell ref="D42:F42"/>
    <mergeCell ref="G42:G43"/>
  </mergeCells>
  <pageMargins left="0.59055118110236215" right="0.59055118110236215" top="0.59055118110236215" bottom="0.59055118110236215" header="0" footer="0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34" zoomScaleNormal="100" zoomScaleSheetLayoutView="115" workbookViewId="0">
      <selection activeCell="O46" sqref="O46"/>
    </sheetView>
  </sheetViews>
  <sheetFormatPr defaultColWidth="8.6640625" defaultRowHeight="18" customHeight="1" x14ac:dyDescent="0.25"/>
  <cols>
    <col min="1" max="1" width="36.5546875" style="75" customWidth="1"/>
    <col min="2" max="2" width="8.44140625" style="34" customWidth="1"/>
    <col min="3" max="3" width="6.109375" style="34" customWidth="1"/>
    <col min="4" max="4" width="9.88671875" style="34" customWidth="1"/>
    <col min="5" max="5" width="9.44140625" style="34" customWidth="1"/>
    <col min="6" max="6" width="15" style="34" customWidth="1"/>
    <col min="7" max="7" width="10.44140625" style="34" customWidth="1"/>
    <col min="8" max="8" width="9.109375" style="34" customWidth="1"/>
    <col min="9" max="16384" width="8.6640625" style="76"/>
  </cols>
  <sheetData>
    <row r="1" spans="1:9" ht="18" customHeight="1" x14ac:dyDescent="0.25">
      <c r="A1" s="71" t="s">
        <v>59</v>
      </c>
      <c r="D1" s="35"/>
      <c r="E1" s="35"/>
      <c r="F1" s="35"/>
      <c r="G1" s="64"/>
    </row>
    <row r="2" spans="1:9" ht="18" customHeight="1" x14ac:dyDescent="0.25">
      <c r="A2" s="74" t="s">
        <v>17</v>
      </c>
      <c r="D2" s="35"/>
      <c r="E2" s="35"/>
      <c r="F2" s="35"/>
      <c r="G2" s="35"/>
    </row>
    <row r="3" spans="1:9" ht="18" customHeight="1" x14ac:dyDescent="0.25">
      <c r="A3" s="128" t="s">
        <v>373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24" t="s">
        <v>369</v>
      </c>
      <c r="B6" s="59" t="s">
        <v>67</v>
      </c>
      <c r="C6" s="59" t="s">
        <v>15</v>
      </c>
      <c r="D6" s="4">
        <v>2.69</v>
      </c>
      <c r="E6" s="4">
        <v>3.23</v>
      </c>
      <c r="F6" s="4">
        <v>13.64</v>
      </c>
      <c r="G6" s="4">
        <v>87.44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38.25" customHeight="1" x14ac:dyDescent="0.25">
      <c r="A8" s="123" t="s">
        <v>1</v>
      </c>
      <c r="B8" s="124"/>
      <c r="C8" s="125"/>
      <c r="D8" s="11">
        <f>SUM(D6:D7)</f>
        <v>5.65</v>
      </c>
      <c r="E8" s="11">
        <f>SUM(E6:E7)</f>
        <v>3.87</v>
      </c>
      <c r="F8" s="11">
        <f>SUM(F6:F7)</f>
        <v>30.7</v>
      </c>
      <c r="G8" s="11">
        <f>SUM(G6:G7)</f>
        <v>173.51999999999998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28" t="s">
        <v>371</v>
      </c>
      <c r="B9" s="128"/>
      <c r="C9" s="128"/>
      <c r="D9" s="128"/>
      <c r="E9" s="128"/>
      <c r="F9" s="128"/>
      <c r="G9" s="128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88" t="s">
        <v>429</v>
      </c>
      <c r="I10" s="88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87"/>
      <c r="I11" s="87"/>
    </row>
    <row r="12" spans="1:9" ht="18" customHeight="1" x14ac:dyDescent="0.25">
      <c r="A12" s="6" t="s">
        <v>107</v>
      </c>
      <c r="B12" s="59" t="s">
        <v>96</v>
      </c>
      <c r="C12" s="59" t="s">
        <v>214</v>
      </c>
      <c r="D12" s="59">
        <v>9.52</v>
      </c>
      <c r="E12" s="4">
        <v>17.52</v>
      </c>
      <c r="F12" s="4">
        <v>74.42</v>
      </c>
      <c r="G12" s="4">
        <v>383.8</v>
      </c>
      <c r="H12" s="31">
        <f>I12/1.21</f>
        <v>1.4049586776859504</v>
      </c>
      <c r="I12" s="31">
        <v>1.7</v>
      </c>
    </row>
    <row r="13" spans="1:9" ht="18" customHeight="1" x14ac:dyDescent="0.25">
      <c r="A13" s="6" t="s">
        <v>275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f>I13/1.21</f>
        <v>8.2644628099173556E-2</v>
      </c>
      <c r="I13" s="31">
        <v>0.1</v>
      </c>
    </row>
    <row r="14" spans="1:9" ht="25.5" customHeight="1" x14ac:dyDescent="0.25">
      <c r="A14" s="123" t="s">
        <v>1</v>
      </c>
      <c r="B14" s="124"/>
      <c r="C14" s="125"/>
      <c r="D14" s="11">
        <f t="shared" ref="D14:F14" si="0">SUM(D11:D13)</f>
        <v>11.66</v>
      </c>
      <c r="E14" s="11">
        <f t="shared" si="0"/>
        <v>27.740000000000002</v>
      </c>
      <c r="F14" s="11">
        <f t="shared" si="0"/>
        <v>83.14</v>
      </c>
      <c r="G14" s="11">
        <f>SUM(G11:G13)</f>
        <v>523.9</v>
      </c>
      <c r="H14" s="90">
        <f>+H11+H12+H13</f>
        <v>1.4876033057851239</v>
      </c>
      <c r="I14" s="90">
        <f>+I11+I12+I13</f>
        <v>1.8</v>
      </c>
    </row>
    <row r="15" spans="1:9" ht="18" customHeight="1" x14ac:dyDescent="0.25">
      <c r="A15" s="127" t="s">
        <v>378</v>
      </c>
      <c r="B15" s="127"/>
      <c r="C15" s="127"/>
      <c r="D15" s="127"/>
      <c r="E15" s="127"/>
      <c r="F15" s="127"/>
      <c r="G15" s="127"/>
    </row>
    <row r="16" spans="1:9" ht="30" customHeight="1" x14ac:dyDescent="0.25">
      <c r="A16" s="129" t="s">
        <v>98</v>
      </c>
      <c r="B16" s="118" t="s">
        <v>0</v>
      </c>
      <c r="C16" s="118" t="s">
        <v>6</v>
      </c>
      <c r="D16" s="126" t="s">
        <v>7</v>
      </c>
      <c r="E16" s="126"/>
      <c r="F16" s="126"/>
      <c r="G16" s="106" t="s">
        <v>8</v>
      </c>
      <c r="H16" s="88" t="s">
        <v>429</v>
      </c>
      <c r="I16" s="88" t="s">
        <v>430</v>
      </c>
    </row>
    <row r="17" spans="1:9" ht="18" customHeight="1" x14ac:dyDescent="0.25">
      <c r="A17" s="130"/>
      <c r="B17" s="119"/>
      <c r="C17" s="119"/>
      <c r="D17" s="62" t="s">
        <v>9</v>
      </c>
      <c r="E17" s="62" t="s">
        <v>10</v>
      </c>
      <c r="F17" s="62" t="s">
        <v>108</v>
      </c>
      <c r="G17" s="107"/>
      <c r="H17" s="87"/>
      <c r="I17" s="87"/>
    </row>
    <row r="18" spans="1:9" ht="18" customHeight="1" x14ac:dyDescent="0.25">
      <c r="A18" s="24" t="s">
        <v>173</v>
      </c>
      <c r="B18" s="25" t="s">
        <v>161</v>
      </c>
      <c r="C18" s="25" t="s">
        <v>365</v>
      </c>
      <c r="D18" s="4">
        <v>35.93</v>
      </c>
      <c r="E18" s="4">
        <v>22.66</v>
      </c>
      <c r="F18" s="4">
        <v>18.361000000000001</v>
      </c>
      <c r="G18" s="4">
        <v>404.81</v>
      </c>
      <c r="H18" s="31">
        <f>I18/1.21</f>
        <v>1.4049586776859504</v>
      </c>
      <c r="I18" s="31">
        <v>1.7</v>
      </c>
    </row>
    <row r="19" spans="1:9" ht="18" customHeight="1" x14ac:dyDescent="0.25">
      <c r="A19" s="24" t="s">
        <v>299</v>
      </c>
      <c r="B19" s="25" t="s">
        <v>177</v>
      </c>
      <c r="C19" s="25" t="s">
        <v>217</v>
      </c>
      <c r="D19" s="4">
        <v>2.33</v>
      </c>
      <c r="E19" s="4">
        <v>13.75</v>
      </c>
      <c r="F19" s="4">
        <v>12.84</v>
      </c>
      <c r="G19" s="4">
        <v>172.62</v>
      </c>
      <c r="H19" s="31">
        <f>I19/1.21</f>
        <v>8.2644628099173556E-2</v>
      </c>
      <c r="I19" s="31">
        <v>0.1</v>
      </c>
    </row>
    <row r="20" spans="1:9" ht="25.5" customHeight="1" x14ac:dyDescent="0.25">
      <c r="A20" s="123" t="s">
        <v>1</v>
      </c>
      <c r="B20" s="124"/>
      <c r="C20" s="125"/>
      <c r="D20" s="11">
        <f t="shared" ref="D20:F20" si="1">SUM(D18:D19)</f>
        <v>38.26</v>
      </c>
      <c r="E20" s="11">
        <f t="shared" si="1"/>
        <v>36.409999999999997</v>
      </c>
      <c r="F20" s="11">
        <f t="shared" si="1"/>
        <v>31.201000000000001</v>
      </c>
      <c r="G20" s="11">
        <f>SUM(G18:G19)</f>
        <v>577.43000000000006</v>
      </c>
      <c r="H20" s="90">
        <f>+H17+H18+H19</f>
        <v>1.4876033057851239</v>
      </c>
      <c r="I20" s="90">
        <f>+I17+I18+I19</f>
        <v>1.8</v>
      </c>
    </row>
    <row r="21" spans="1:9" ht="38.25" customHeight="1" x14ac:dyDescent="0.25">
      <c r="A21" s="127" t="s">
        <v>378</v>
      </c>
      <c r="B21" s="127"/>
      <c r="C21" s="127"/>
      <c r="D21" s="127"/>
      <c r="E21" s="127"/>
      <c r="F21" s="127"/>
      <c r="G21" s="127"/>
    </row>
    <row r="22" spans="1:9" ht="30" customHeight="1" x14ac:dyDescent="0.25">
      <c r="A22" s="129" t="s">
        <v>384</v>
      </c>
      <c r="B22" s="118" t="s">
        <v>0</v>
      </c>
      <c r="C22" s="118" t="s">
        <v>6</v>
      </c>
      <c r="D22" s="126" t="s">
        <v>7</v>
      </c>
      <c r="E22" s="126"/>
      <c r="F22" s="126"/>
      <c r="G22" s="106" t="s">
        <v>8</v>
      </c>
      <c r="H22" s="106" t="s">
        <v>429</v>
      </c>
      <c r="I22" s="106" t="s">
        <v>430</v>
      </c>
    </row>
    <row r="23" spans="1:9" ht="18" customHeight="1" x14ac:dyDescent="0.25">
      <c r="A23" s="130"/>
      <c r="B23" s="119"/>
      <c r="C23" s="119"/>
      <c r="D23" s="62" t="s">
        <v>9</v>
      </c>
      <c r="E23" s="62" t="s">
        <v>10</v>
      </c>
      <c r="F23" s="62" t="s">
        <v>108</v>
      </c>
      <c r="G23" s="107"/>
      <c r="H23" s="107"/>
      <c r="I23" s="107"/>
    </row>
    <row r="24" spans="1:9" ht="18" customHeight="1" x14ac:dyDescent="0.25">
      <c r="A24" s="24" t="s">
        <v>174</v>
      </c>
      <c r="B24" s="25" t="s">
        <v>175</v>
      </c>
      <c r="C24" s="25" t="s">
        <v>347</v>
      </c>
      <c r="D24" s="4">
        <v>17.84</v>
      </c>
      <c r="E24" s="4">
        <v>32.049999999999997</v>
      </c>
      <c r="F24" s="4">
        <v>9.17</v>
      </c>
      <c r="G24" s="4">
        <v>528.48</v>
      </c>
      <c r="H24" s="31">
        <f>I24/1.21</f>
        <v>1.3223140495867769</v>
      </c>
      <c r="I24" s="31">
        <v>1.6</v>
      </c>
    </row>
    <row r="25" spans="1:9" ht="18" customHeight="1" x14ac:dyDescent="0.25">
      <c r="A25" s="6" t="s">
        <v>234</v>
      </c>
      <c r="B25" s="59" t="s">
        <v>53</v>
      </c>
      <c r="C25" s="59" t="s">
        <v>13</v>
      </c>
      <c r="D25" s="4">
        <v>1.0900000000000001</v>
      </c>
      <c r="E25" s="4">
        <v>1.88</v>
      </c>
      <c r="F25" s="4">
        <v>11.58</v>
      </c>
      <c r="G25" s="4">
        <v>65.5</v>
      </c>
      <c r="H25" s="31">
        <f t="shared" ref="H25:H26" si="2">I25/1.21</f>
        <v>8.2644628099173556E-2</v>
      </c>
      <c r="I25" s="31">
        <v>0.1</v>
      </c>
    </row>
    <row r="26" spans="1:9" ht="18" customHeight="1" x14ac:dyDescent="0.25">
      <c r="A26" s="24" t="s">
        <v>199</v>
      </c>
      <c r="B26" s="25" t="s">
        <v>176</v>
      </c>
      <c r="C26" s="25" t="s">
        <v>31</v>
      </c>
      <c r="D26" s="4">
        <v>2.895</v>
      </c>
      <c r="E26" s="4">
        <v>3.7050000000000001</v>
      </c>
      <c r="F26" s="4">
        <v>7.71</v>
      </c>
      <c r="G26" s="4">
        <v>71.849999999999994</v>
      </c>
      <c r="H26" s="31">
        <f t="shared" si="2"/>
        <v>8.2644628099173556E-2</v>
      </c>
      <c r="I26" s="31">
        <v>0.1</v>
      </c>
    </row>
    <row r="27" spans="1:9" ht="27" customHeight="1" x14ac:dyDescent="0.25">
      <c r="A27" s="123" t="s">
        <v>1</v>
      </c>
      <c r="B27" s="124"/>
      <c r="C27" s="125"/>
      <c r="D27" s="11">
        <f t="shared" ref="D27:F27" si="3">SUM(D24:D26)</f>
        <v>21.824999999999999</v>
      </c>
      <c r="E27" s="11">
        <f t="shared" si="3"/>
        <v>37.634999999999998</v>
      </c>
      <c r="F27" s="11">
        <f t="shared" si="3"/>
        <v>28.46</v>
      </c>
      <c r="G27" s="11">
        <f>SUM(G24:G26)</f>
        <v>665.83</v>
      </c>
      <c r="H27" s="90">
        <f>+H24+H25+H26</f>
        <v>1.4876033057851239</v>
      </c>
      <c r="I27" s="90">
        <f>+I24+I25+I26</f>
        <v>1.8000000000000003</v>
      </c>
    </row>
    <row r="28" spans="1:9" ht="30" customHeight="1" x14ac:dyDescent="0.25">
      <c r="A28" s="127" t="s">
        <v>370</v>
      </c>
      <c r="B28" s="127"/>
      <c r="C28" s="127"/>
      <c r="D28" s="127"/>
      <c r="E28" s="127"/>
      <c r="F28" s="127"/>
      <c r="G28" s="127"/>
    </row>
    <row r="29" spans="1:9" ht="26.25" customHeight="1" x14ac:dyDescent="0.25">
      <c r="A29" s="129" t="s">
        <v>134</v>
      </c>
      <c r="B29" s="118" t="s">
        <v>0</v>
      </c>
      <c r="C29" s="118" t="s">
        <v>6</v>
      </c>
      <c r="D29" s="126" t="s">
        <v>7</v>
      </c>
      <c r="E29" s="126"/>
      <c r="F29" s="126"/>
      <c r="G29" s="106" t="s">
        <v>8</v>
      </c>
      <c r="H29" s="88" t="s">
        <v>429</v>
      </c>
      <c r="I29" s="88" t="s">
        <v>430</v>
      </c>
    </row>
    <row r="30" spans="1:9" ht="18" customHeight="1" x14ac:dyDescent="0.25">
      <c r="A30" s="130"/>
      <c r="B30" s="119"/>
      <c r="C30" s="119"/>
      <c r="D30" s="62" t="s">
        <v>9</v>
      </c>
      <c r="E30" s="62" t="s">
        <v>10</v>
      </c>
      <c r="F30" s="62" t="s">
        <v>108</v>
      </c>
      <c r="G30" s="107"/>
      <c r="H30" s="87"/>
      <c r="I30" s="87"/>
    </row>
    <row r="31" spans="1:9" ht="18" customHeight="1" x14ac:dyDescent="0.25">
      <c r="A31" s="6" t="s">
        <v>123</v>
      </c>
      <c r="B31" s="59" t="s">
        <v>85</v>
      </c>
      <c r="C31" s="59" t="s">
        <v>220</v>
      </c>
      <c r="D31" s="4">
        <v>31.393999999999998</v>
      </c>
      <c r="E31" s="4">
        <v>24.86</v>
      </c>
      <c r="F31" s="4">
        <v>33.396000000000001</v>
      </c>
      <c r="G31" s="4">
        <v>477.46600000000001</v>
      </c>
      <c r="H31" s="31">
        <f>I31/1.21</f>
        <v>1.4049586776859504</v>
      </c>
      <c r="I31" s="31">
        <v>1.7</v>
      </c>
    </row>
    <row r="32" spans="1:9" ht="18" customHeight="1" x14ac:dyDescent="0.25">
      <c r="A32" s="6" t="s">
        <v>114</v>
      </c>
      <c r="B32" s="59" t="s">
        <v>115</v>
      </c>
      <c r="C32" s="59" t="s">
        <v>116</v>
      </c>
      <c r="D32" s="4">
        <v>1.56</v>
      </c>
      <c r="E32" s="4">
        <v>0.39</v>
      </c>
      <c r="F32" s="4">
        <v>19.7</v>
      </c>
      <c r="G32" s="4">
        <v>85</v>
      </c>
      <c r="H32" s="31">
        <f>I32/1.21</f>
        <v>8.2644628099173556E-2</v>
      </c>
      <c r="I32" s="31">
        <v>0.1</v>
      </c>
    </row>
    <row r="33" spans="1:9" ht="18" customHeight="1" x14ac:dyDescent="0.25">
      <c r="A33" s="123" t="s">
        <v>1</v>
      </c>
      <c r="B33" s="124"/>
      <c r="C33" s="125"/>
      <c r="D33" s="11">
        <f>SUM(D31:D32)</f>
        <v>32.954000000000001</v>
      </c>
      <c r="E33" s="11">
        <f>SUM(E31:E32)</f>
        <v>25.25</v>
      </c>
      <c r="F33" s="11">
        <f>SUM(F31:F32)</f>
        <v>53.096000000000004</v>
      </c>
      <c r="G33" s="11">
        <f>SUM(G31:G32)</f>
        <v>562.46600000000001</v>
      </c>
      <c r="H33" s="90">
        <f>+H30+H31+H32</f>
        <v>1.4876033057851239</v>
      </c>
      <c r="I33" s="90">
        <f>+I30+I31+I32</f>
        <v>1.8</v>
      </c>
    </row>
    <row r="34" spans="1:9" ht="30.75" customHeight="1" x14ac:dyDescent="0.25">
      <c r="A34" s="127" t="s">
        <v>378</v>
      </c>
      <c r="B34" s="127"/>
      <c r="C34" s="127"/>
      <c r="D34" s="127"/>
      <c r="E34" s="127"/>
      <c r="F34" s="127"/>
      <c r="G34" s="127"/>
    </row>
    <row r="35" spans="1:9" ht="19.5" customHeight="1" x14ac:dyDescent="0.25">
      <c r="A35" s="129" t="s">
        <v>135</v>
      </c>
      <c r="B35" s="118" t="s">
        <v>0</v>
      </c>
      <c r="C35" s="118" t="s">
        <v>6</v>
      </c>
      <c r="D35" s="126" t="s">
        <v>7</v>
      </c>
      <c r="E35" s="126"/>
      <c r="F35" s="126"/>
      <c r="G35" s="106" t="s">
        <v>8</v>
      </c>
      <c r="H35" s="106" t="s">
        <v>429</v>
      </c>
      <c r="I35" s="106" t="s">
        <v>430</v>
      </c>
    </row>
    <row r="36" spans="1:9" ht="18.75" customHeight="1" x14ac:dyDescent="0.25">
      <c r="A36" s="130"/>
      <c r="B36" s="119"/>
      <c r="C36" s="119"/>
      <c r="D36" s="62" t="s">
        <v>9</v>
      </c>
      <c r="E36" s="62" t="s">
        <v>10</v>
      </c>
      <c r="F36" s="62" t="s">
        <v>108</v>
      </c>
      <c r="G36" s="107"/>
      <c r="H36" s="107"/>
      <c r="I36" s="107"/>
    </row>
    <row r="37" spans="1:9" ht="18" customHeight="1" x14ac:dyDescent="0.25">
      <c r="A37" s="24" t="s">
        <v>156</v>
      </c>
      <c r="B37" s="25" t="s">
        <v>157</v>
      </c>
      <c r="C37" s="25" t="s">
        <v>16</v>
      </c>
      <c r="D37" s="4">
        <v>25.63</v>
      </c>
      <c r="E37" s="4">
        <v>39.08</v>
      </c>
      <c r="F37" s="4">
        <v>4.29</v>
      </c>
      <c r="G37" s="4">
        <v>469.85</v>
      </c>
      <c r="H37" s="31">
        <f>I37/1.21</f>
        <v>1.3223140495867769</v>
      </c>
      <c r="I37" s="31">
        <v>1.6</v>
      </c>
    </row>
    <row r="38" spans="1:9" ht="18" customHeight="1" x14ac:dyDescent="0.25">
      <c r="A38" s="6" t="s">
        <v>284</v>
      </c>
      <c r="B38" s="59" t="s">
        <v>193</v>
      </c>
      <c r="C38" s="59" t="s">
        <v>13</v>
      </c>
      <c r="D38" s="4">
        <v>1.33</v>
      </c>
      <c r="E38" s="4">
        <v>1.85</v>
      </c>
      <c r="F38" s="4">
        <v>10.039999999999999</v>
      </c>
      <c r="G38" s="4">
        <v>59.07</v>
      </c>
      <c r="H38" s="31">
        <f t="shared" ref="H38:H39" si="4">I38/1.21</f>
        <v>8.2644628099173556E-2</v>
      </c>
      <c r="I38" s="31">
        <v>0.1</v>
      </c>
    </row>
    <row r="39" spans="1:9" ht="18" customHeight="1" x14ac:dyDescent="0.25">
      <c r="A39" s="24" t="s">
        <v>260</v>
      </c>
      <c r="B39" s="25" t="s">
        <v>158</v>
      </c>
      <c r="C39" s="25" t="s">
        <v>16</v>
      </c>
      <c r="D39" s="4">
        <v>1.1000000000000001</v>
      </c>
      <c r="E39" s="4">
        <v>9.7100000000000009</v>
      </c>
      <c r="F39" s="4">
        <v>5.49</v>
      </c>
      <c r="G39" s="4">
        <v>106.74</v>
      </c>
      <c r="H39" s="31">
        <f t="shared" si="4"/>
        <v>8.2644628099173556E-2</v>
      </c>
      <c r="I39" s="31">
        <v>0.1</v>
      </c>
    </row>
    <row r="40" spans="1:9" ht="27.75" customHeight="1" x14ac:dyDescent="0.25">
      <c r="A40" s="123" t="s">
        <v>1</v>
      </c>
      <c r="B40" s="124"/>
      <c r="C40" s="125"/>
      <c r="D40" s="11">
        <f>SUM(D37:D39)</f>
        <v>28.060000000000002</v>
      </c>
      <c r="E40" s="11">
        <f>SUM(E37:E39)</f>
        <v>50.64</v>
      </c>
      <c r="F40" s="11">
        <f>SUM(F37:F39)</f>
        <v>19.82</v>
      </c>
      <c r="G40" s="11">
        <f>SUM(G37:G39)</f>
        <v>635.66000000000008</v>
      </c>
      <c r="H40" s="90">
        <f>+H37+H38+H39</f>
        <v>1.4876033057851239</v>
      </c>
      <c r="I40" s="90">
        <f>+I37+I38+I39</f>
        <v>1.8000000000000003</v>
      </c>
    </row>
    <row r="41" spans="1:9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77"/>
      <c r="I41" s="77"/>
    </row>
    <row r="42" spans="1:9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106" t="s">
        <v>429</v>
      </c>
      <c r="I42" s="106" t="s">
        <v>430</v>
      </c>
    </row>
    <row r="43" spans="1:9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107"/>
      <c r="I43" s="107"/>
    </row>
    <row r="44" spans="1:9" ht="40.5" customHeight="1" x14ac:dyDescent="0.25">
      <c r="A44" s="24" t="s">
        <v>410</v>
      </c>
      <c r="B44" s="25" t="s">
        <v>411</v>
      </c>
      <c r="C44" s="25">
        <v>330</v>
      </c>
      <c r="D44" s="3">
        <v>18.978300000000001</v>
      </c>
      <c r="E44" s="3">
        <v>14.886300000000002</v>
      </c>
      <c r="F44" s="3">
        <v>75.098099999999988</v>
      </c>
      <c r="G44" s="3">
        <v>529.76549999999986</v>
      </c>
      <c r="H44" s="31">
        <f>I44/1.21</f>
        <v>1.4876033057851241</v>
      </c>
      <c r="I44" s="31">
        <v>1.8</v>
      </c>
    </row>
    <row r="45" spans="1:9" ht="27" customHeight="1" x14ac:dyDescent="0.25">
      <c r="A45" s="112" t="s">
        <v>1</v>
      </c>
      <c r="B45" s="113"/>
      <c r="C45" s="114"/>
      <c r="D45" s="68">
        <f>SUM(D44:D44)</f>
        <v>18.978300000000001</v>
      </c>
      <c r="E45" s="68">
        <f>SUM(E44:E44)</f>
        <v>14.886300000000002</v>
      </c>
      <c r="F45" s="68">
        <f>SUM(F44:F44)</f>
        <v>75.098099999999988</v>
      </c>
      <c r="G45" s="69">
        <f>SUM(G44:G44)</f>
        <v>529.76549999999986</v>
      </c>
      <c r="H45" s="90">
        <f>+H44</f>
        <v>1.4876033057851241</v>
      </c>
      <c r="I45" s="90">
        <f>+I44</f>
        <v>1.8</v>
      </c>
    </row>
    <row r="46" spans="1:9" ht="27.75" customHeight="1" x14ac:dyDescent="0.25">
      <c r="A46" s="122" t="s">
        <v>136</v>
      </c>
      <c r="B46" s="122"/>
      <c r="C46" s="122"/>
      <c r="D46" s="122"/>
      <c r="E46" s="122"/>
      <c r="F46" s="122"/>
      <c r="G46" s="122"/>
    </row>
    <row r="47" spans="1:9" ht="18" customHeight="1" thickBot="1" x14ac:dyDescent="0.3"/>
    <row r="48" spans="1:9" s="16" customFormat="1" ht="39" customHeight="1" x14ac:dyDescent="0.25">
      <c r="A48" s="89"/>
      <c r="B48" s="108"/>
      <c r="C48" s="109"/>
      <c r="D48" s="109"/>
      <c r="E48" s="109"/>
      <c r="F48" s="109"/>
      <c r="G48" s="109"/>
      <c r="H48" s="91" t="s">
        <v>429</v>
      </c>
      <c r="I48" s="92" t="s">
        <v>430</v>
      </c>
    </row>
    <row r="49" spans="1:9" s="16" customFormat="1" ht="18" customHeight="1" thickBot="1" x14ac:dyDescent="0.3">
      <c r="A49" s="63"/>
      <c r="B49" s="110" t="s">
        <v>431</v>
      </c>
      <c r="C49" s="111"/>
      <c r="D49" s="111"/>
      <c r="E49" s="111"/>
      <c r="F49" s="111"/>
      <c r="G49" s="111"/>
      <c r="H49" s="95">
        <f>+SUM(H14+H20+H27+H33+H40+H45)/6+H8</f>
        <v>1.6859504132231402</v>
      </c>
      <c r="I49" s="94">
        <f>+SUM(I14+I20+I27+I33+I40+I45)/6+I8</f>
        <v>2.04</v>
      </c>
    </row>
    <row r="50" spans="1:9" s="16" customFormat="1" ht="18" customHeight="1" x14ac:dyDescent="0.25">
      <c r="A50" s="63"/>
      <c r="B50" s="104" t="s">
        <v>432</v>
      </c>
      <c r="C50" s="105"/>
      <c r="D50" s="105"/>
      <c r="E50" s="27"/>
      <c r="F50" s="27"/>
      <c r="G50" s="27"/>
      <c r="H50" s="28"/>
      <c r="I50" s="28"/>
    </row>
    <row r="53" spans="1:9" ht="27.75" customHeight="1" x14ac:dyDescent="0.25"/>
    <row r="54" spans="1:9" ht="27.75" customHeight="1" x14ac:dyDescent="0.25"/>
    <row r="56" spans="1:9" ht="27.75" customHeight="1" x14ac:dyDescent="0.25"/>
    <row r="63" spans="1:9" ht="14.25" customHeight="1" x14ac:dyDescent="0.25"/>
    <row r="66" ht="27.75" customHeight="1" x14ac:dyDescent="0.25"/>
    <row r="67" ht="19.5" customHeight="1" x14ac:dyDescent="0.25"/>
    <row r="68" ht="19.5" customHeight="1" x14ac:dyDescent="0.25"/>
    <row r="69" ht="19.5" customHeight="1" x14ac:dyDescent="0.25"/>
  </sheetData>
  <mergeCells count="59">
    <mergeCell ref="A3:G3"/>
    <mergeCell ref="A9:G9"/>
    <mergeCell ref="A10:A11"/>
    <mergeCell ref="A27:C27"/>
    <mergeCell ref="A4:A5"/>
    <mergeCell ref="B4:B5"/>
    <mergeCell ref="C4:C5"/>
    <mergeCell ref="D4:F4"/>
    <mergeCell ref="A20:C20"/>
    <mergeCell ref="A21:G21"/>
    <mergeCell ref="A22:A23"/>
    <mergeCell ref="B22:B23"/>
    <mergeCell ref="C22:C23"/>
    <mergeCell ref="D22:F22"/>
    <mergeCell ref="G22:G23"/>
    <mergeCell ref="A15:G15"/>
    <mergeCell ref="C29:C30"/>
    <mergeCell ref="D29:F29"/>
    <mergeCell ref="G29:G30"/>
    <mergeCell ref="G4:G5"/>
    <mergeCell ref="A8:C8"/>
    <mergeCell ref="C16:C17"/>
    <mergeCell ref="G10:G11"/>
    <mergeCell ref="A14:C14"/>
    <mergeCell ref="A16:A17"/>
    <mergeCell ref="B16:B17"/>
    <mergeCell ref="B10:B11"/>
    <mergeCell ref="C10:C11"/>
    <mergeCell ref="D10:F10"/>
    <mergeCell ref="G16:G17"/>
    <mergeCell ref="D16:F16"/>
    <mergeCell ref="H22:H23"/>
    <mergeCell ref="I22:I23"/>
    <mergeCell ref="H35:H36"/>
    <mergeCell ref="I35:I36"/>
    <mergeCell ref="A41:G41"/>
    <mergeCell ref="A40:C40"/>
    <mergeCell ref="A33:C33"/>
    <mergeCell ref="A34:G34"/>
    <mergeCell ref="A35:A36"/>
    <mergeCell ref="B35:B36"/>
    <mergeCell ref="C35:C36"/>
    <mergeCell ref="D35:F35"/>
    <mergeCell ref="G35:G36"/>
    <mergeCell ref="A28:G28"/>
    <mergeCell ref="A29:A30"/>
    <mergeCell ref="B29:B30"/>
    <mergeCell ref="B50:D50"/>
    <mergeCell ref="H42:H43"/>
    <mergeCell ref="I42:I43"/>
    <mergeCell ref="B48:G48"/>
    <mergeCell ref="B49:G49"/>
    <mergeCell ref="A45:C45"/>
    <mergeCell ref="A46:G46"/>
    <mergeCell ref="A42:A43"/>
    <mergeCell ref="B42:B43"/>
    <mergeCell ref="C42:C43"/>
    <mergeCell ref="D42:F42"/>
    <mergeCell ref="G42:G43"/>
  </mergeCells>
  <pageMargins left="0.59055118110236215" right="0.59055118110236215" top="0.59055118110236215" bottom="0.59055118110236215" header="0" footer="0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7" zoomScaleNormal="100" zoomScaleSheetLayoutView="115" workbookViewId="0">
      <selection activeCell="M45" sqref="M45"/>
    </sheetView>
  </sheetViews>
  <sheetFormatPr defaultColWidth="8.6640625" defaultRowHeight="18" customHeight="1" x14ac:dyDescent="0.25"/>
  <cols>
    <col min="1" max="1" width="43.44140625" style="75" customWidth="1"/>
    <col min="2" max="2" width="9.88671875" style="75" customWidth="1"/>
    <col min="3" max="3" width="6.109375" style="75" customWidth="1"/>
    <col min="4" max="4" width="9.88671875" style="75" customWidth="1"/>
    <col min="5" max="5" width="8" style="75" customWidth="1"/>
    <col min="6" max="6" width="15.88671875" style="75" customWidth="1"/>
    <col min="7" max="7" width="10.44140625" style="75" customWidth="1"/>
    <col min="8" max="9" width="9.109375" style="75" customWidth="1"/>
    <col min="10" max="16384" width="8.6640625" style="76"/>
  </cols>
  <sheetData>
    <row r="1" spans="1:9" ht="17.25" customHeight="1" x14ac:dyDescent="0.25">
      <c r="A1" s="71" t="s">
        <v>59</v>
      </c>
      <c r="D1" s="79"/>
      <c r="E1" s="79"/>
      <c r="F1" s="79"/>
      <c r="G1" s="64"/>
    </row>
    <row r="2" spans="1:9" ht="17.25" customHeight="1" x14ac:dyDescent="0.25">
      <c r="A2" s="74" t="s">
        <v>18</v>
      </c>
      <c r="D2" s="79"/>
      <c r="E2" s="79"/>
      <c r="F2" s="79"/>
      <c r="G2" s="79"/>
    </row>
    <row r="3" spans="1:9" ht="17.25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54" t="s">
        <v>328</v>
      </c>
      <c r="B6" s="50" t="s">
        <v>165</v>
      </c>
      <c r="C6" s="50" t="s">
        <v>15</v>
      </c>
      <c r="D6" s="51">
        <v>3.73</v>
      </c>
      <c r="E6" s="51">
        <v>3.37</v>
      </c>
      <c r="F6" s="51">
        <v>14.54</v>
      </c>
      <c r="G6" s="51">
        <v>95.59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17.25" customHeight="1" x14ac:dyDescent="0.25">
      <c r="A8" s="123" t="s">
        <v>1</v>
      </c>
      <c r="B8" s="124"/>
      <c r="C8" s="125"/>
      <c r="D8" s="11">
        <f>SUM(D6:D7)</f>
        <v>6.6899999999999995</v>
      </c>
      <c r="E8" s="11">
        <f>SUM(E6:E7)</f>
        <v>4.01</v>
      </c>
      <c r="F8" s="11">
        <f>SUM(F6:F7)</f>
        <v>31.599999999999998</v>
      </c>
      <c r="G8" s="11">
        <f>SUM(G6:G7)</f>
        <v>181.67000000000002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24" t="s">
        <v>182</v>
      </c>
      <c r="B12" s="49" t="s">
        <v>183</v>
      </c>
      <c r="C12" s="25" t="s">
        <v>16</v>
      </c>
      <c r="D12" s="4">
        <v>22.37</v>
      </c>
      <c r="E12" s="4">
        <v>22.33</v>
      </c>
      <c r="F12" s="4">
        <v>6.59</v>
      </c>
      <c r="G12" s="4">
        <v>310.04000000000002</v>
      </c>
      <c r="H12" s="31">
        <f>I12/1.21</f>
        <v>1.3223140495867769</v>
      </c>
      <c r="I12" s="31">
        <v>1.6</v>
      </c>
    </row>
    <row r="13" spans="1:9" ht="18" customHeight="1" x14ac:dyDescent="0.25">
      <c r="A13" s="24" t="s">
        <v>234</v>
      </c>
      <c r="B13" s="59" t="s">
        <v>53</v>
      </c>
      <c r="C13" s="59" t="s">
        <v>14</v>
      </c>
      <c r="D13" s="4">
        <v>1.36</v>
      </c>
      <c r="E13" s="4">
        <v>2.35</v>
      </c>
      <c r="F13" s="4">
        <v>14.48</v>
      </c>
      <c r="G13" s="4">
        <v>81.88</v>
      </c>
      <c r="H13" s="31">
        <f t="shared" ref="H13:H14" si="0">I13/1.21</f>
        <v>8.2644628099173556E-2</v>
      </c>
      <c r="I13" s="31">
        <v>0.1</v>
      </c>
    </row>
    <row r="14" spans="1:9" ht="23.4" customHeight="1" x14ac:dyDescent="0.25">
      <c r="A14" s="46" t="s">
        <v>339</v>
      </c>
      <c r="B14" s="25" t="s">
        <v>181</v>
      </c>
      <c r="C14" s="25" t="s">
        <v>16</v>
      </c>
      <c r="D14" s="4">
        <v>2.86</v>
      </c>
      <c r="E14" s="4">
        <v>15.63</v>
      </c>
      <c r="F14" s="4">
        <v>8.93</v>
      </c>
      <c r="G14" s="4">
        <v>178.27</v>
      </c>
      <c r="H14" s="31">
        <f t="shared" si="0"/>
        <v>8.2644628099173556E-2</v>
      </c>
      <c r="I14" s="31">
        <v>0.1</v>
      </c>
    </row>
    <row r="15" spans="1:9" ht="18" customHeight="1" x14ac:dyDescent="0.25">
      <c r="A15" s="123" t="s">
        <v>1</v>
      </c>
      <c r="B15" s="124"/>
      <c r="C15" s="125"/>
      <c r="D15" s="11">
        <f t="shared" ref="D15:F15" si="1">SUM(D12:D14)</f>
        <v>26.59</v>
      </c>
      <c r="E15" s="11">
        <f t="shared" si="1"/>
        <v>40.31</v>
      </c>
      <c r="F15" s="11">
        <f t="shared" si="1"/>
        <v>30</v>
      </c>
      <c r="G15" s="11">
        <f>SUM(G12:G14)</f>
        <v>570.19000000000005</v>
      </c>
      <c r="H15" s="90">
        <f>+H12+H13+H14</f>
        <v>1.4876033057851239</v>
      </c>
      <c r="I15" s="90">
        <f>+I12+I13+I14</f>
        <v>1.8000000000000003</v>
      </c>
    </row>
    <row r="16" spans="1:9" ht="27" customHeight="1" x14ac:dyDescent="0.25">
      <c r="A16" s="127" t="s">
        <v>386</v>
      </c>
      <c r="B16" s="127"/>
      <c r="C16" s="127"/>
      <c r="D16" s="127"/>
      <c r="E16" s="127"/>
      <c r="F16" s="127"/>
      <c r="G16" s="127"/>
    </row>
    <row r="17" spans="1:9" ht="18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8" customHeight="1" x14ac:dyDescent="0.25">
      <c r="A19" s="47" t="s">
        <v>385</v>
      </c>
      <c r="B19" s="25" t="s">
        <v>337</v>
      </c>
      <c r="C19" s="25" t="s">
        <v>215</v>
      </c>
      <c r="D19" s="4">
        <v>16.02</v>
      </c>
      <c r="E19" s="4">
        <v>8.07</v>
      </c>
      <c r="F19" s="4">
        <v>86.79</v>
      </c>
      <c r="G19" s="4">
        <v>476.1</v>
      </c>
      <c r="H19" s="31">
        <f>I19/1.21</f>
        <v>1.4049586776859504</v>
      </c>
      <c r="I19" s="31">
        <v>1.7</v>
      </c>
    </row>
    <row r="20" spans="1:9" ht="18" customHeight="1" x14ac:dyDescent="0.25">
      <c r="A20" s="46" t="s">
        <v>338</v>
      </c>
      <c r="B20" s="25" t="s">
        <v>242</v>
      </c>
      <c r="C20" s="25" t="s">
        <v>348</v>
      </c>
      <c r="D20" s="4">
        <v>0.72</v>
      </c>
      <c r="E20" s="4">
        <v>9</v>
      </c>
      <c r="F20" s="4">
        <v>0.93</v>
      </c>
      <c r="G20" s="4">
        <v>87.9</v>
      </c>
      <c r="H20" s="31">
        <f>I20/1.21</f>
        <v>8.2644628099173556E-2</v>
      </c>
      <c r="I20" s="31">
        <v>0.1</v>
      </c>
    </row>
    <row r="21" spans="1:9" ht="27.75" customHeight="1" x14ac:dyDescent="0.25">
      <c r="A21" s="123" t="s">
        <v>1</v>
      </c>
      <c r="B21" s="124"/>
      <c r="C21" s="125"/>
      <c r="D21" s="11">
        <f t="shared" ref="D21:F21" si="2">SUM(D19:D20)</f>
        <v>16.739999999999998</v>
      </c>
      <c r="E21" s="11">
        <f t="shared" si="2"/>
        <v>17.07</v>
      </c>
      <c r="F21" s="11">
        <f t="shared" si="2"/>
        <v>87.720000000000013</v>
      </c>
      <c r="G21" s="11">
        <f>SUM(G19:G20)</f>
        <v>564</v>
      </c>
      <c r="H21" s="90">
        <f>+H18+H19+H20</f>
        <v>1.4876033057851239</v>
      </c>
      <c r="I21" s="90">
        <f>+I18+I19+I20</f>
        <v>1.8</v>
      </c>
    </row>
    <row r="22" spans="1:9" ht="18" customHeight="1" x14ac:dyDescent="0.25">
      <c r="A22" s="128" t="s">
        <v>371</v>
      </c>
      <c r="B22" s="128"/>
      <c r="C22" s="128"/>
      <c r="D22" s="128"/>
      <c r="E22" s="128"/>
      <c r="F22" s="128"/>
      <c r="G22" s="128"/>
    </row>
    <row r="23" spans="1:9" ht="18" customHeight="1" x14ac:dyDescent="0.25">
      <c r="A23" s="129" t="s">
        <v>99</v>
      </c>
      <c r="B23" s="131" t="s">
        <v>0</v>
      </c>
      <c r="C23" s="131" t="s">
        <v>6</v>
      </c>
      <c r="D23" s="126" t="s">
        <v>7</v>
      </c>
      <c r="E23" s="126"/>
      <c r="F23" s="126"/>
      <c r="G23" s="106" t="s">
        <v>8</v>
      </c>
      <c r="H23" s="88" t="s">
        <v>429</v>
      </c>
      <c r="I23" s="88" t="s">
        <v>430</v>
      </c>
    </row>
    <row r="24" spans="1:9" ht="18" customHeight="1" x14ac:dyDescent="0.25">
      <c r="A24" s="130"/>
      <c r="B24" s="107"/>
      <c r="C24" s="107"/>
      <c r="D24" s="62" t="s">
        <v>9</v>
      </c>
      <c r="E24" s="62" t="s">
        <v>10</v>
      </c>
      <c r="F24" s="62" t="s">
        <v>108</v>
      </c>
      <c r="G24" s="107"/>
      <c r="H24" s="87"/>
      <c r="I24" s="87"/>
    </row>
    <row r="25" spans="1:9" ht="18" customHeight="1" x14ac:dyDescent="0.25">
      <c r="A25" s="6" t="s">
        <v>106</v>
      </c>
      <c r="B25" s="59" t="s">
        <v>95</v>
      </c>
      <c r="C25" s="59" t="s">
        <v>215</v>
      </c>
      <c r="D25" s="59">
        <v>16.71</v>
      </c>
      <c r="E25" s="59">
        <v>12.9</v>
      </c>
      <c r="F25" s="59">
        <v>64.23</v>
      </c>
      <c r="G25" s="59">
        <v>383.34</v>
      </c>
      <c r="H25" s="31">
        <f>I25/1.21</f>
        <v>1.4049586776859504</v>
      </c>
      <c r="I25" s="31">
        <v>1.7</v>
      </c>
    </row>
    <row r="26" spans="1:9" ht="18" customHeight="1" x14ac:dyDescent="0.25">
      <c r="A26" s="6" t="s">
        <v>275</v>
      </c>
      <c r="B26" s="59" t="s">
        <v>3</v>
      </c>
      <c r="C26" s="59" t="s">
        <v>16</v>
      </c>
      <c r="D26" s="4">
        <v>2.14</v>
      </c>
      <c r="E26" s="4">
        <v>10.220000000000001</v>
      </c>
      <c r="F26" s="4">
        <v>8.7200000000000006</v>
      </c>
      <c r="G26" s="4">
        <v>140.1</v>
      </c>
      <c r="H26" s="31">
        <f>I26/1.21</f>
        <v>8.2644628099173556E-2</v>
      </c>
      <c r="I26" s="31">
        <v>0.1</v>
      </c>
    </row>
    <row r="27" spans="1:9" ht="17.25" customHeight="1" x14ac:dyDescent="0.25">
      <c r="A27" s="123" t="s">
        <v>1</v>
      </c>
      <c r="B27" s="124"/>
      <c r="C27" s="125"/>
      <c r="D27" s="11">
        <f t="shared" ref="D27:F27" si="3">SUM(D25:D26)</f>
        <v>18.850000000000001</v>
      </c>
      <c r="E27" s="11">
        <f t="shared" si="3"/>
        <v>23.12</v>
      </c>
      <c r="F27" s="11">
        <f t="shared" si="3"/>
        <v>72.95</v>
      </c>
      <c r="G27" s="11">
        <f>SUM(G25:G26)</f>
        <v>523.43999999999994</v>
      </c>
      <c r="H27" s="90">
        <f>+H24+H25+H26</f>
        <v>1.4876033057851239</v>
      </c>
      <c r="I27" s="90">
        <f>+I24+I25+I26</f>
        <v>1.8</v>
      </c>
    </row>
    <row r="28" spans="1:9" ht="18" customHeight="1" x14ac:dyDescent="0.25">
      <c r="A28" s="127" t="s">
        <v>378</v>
      </c>
      <c r="B28" s="127"/>
      <c r="C28" s="127"/>
      <c r="D28" s="127"/>
      <c r="E28" s="127"/>
      <c r="F28" s="127"/>
      <c r="G28" s="127"/>
    </row>
    <row r="29" spans="1:9" ht="18" customHeight="1" x14ac:dyDescent="0.25">
      <c r="A29" s="129" t="s">
        <v>134</v>
      </c>
      <c r="B29" s="118" t="s">
        <v>0</v>
      </c>
      <c r="C29" s="118" t="s">
        <v>6</v>
      </c>
      <c r="D29" s="126" t="s">
        <v>7</v>
      </c>
      <c r="E29" s="126"/>
      <c r="F29" s="126"/>
      <c r="G29" s="106" t="s">
        <v>8</v>
      </c>
      <c r="H29" s="106" t="s">
        <v>429</v>
      </c>
      <c r="I29" s="106" t="s">
        <v>430</v>
      </c>
    </row>
    <row r="30" spans="1:9" ht="18" customHeight="1" x14ac:dyDescent="0.25">
      <c r="A30" s="130"/>
      <c r="B30" s="119"/>
      <c r="C30" s="119"/>
      <c r="D30" s="62" t="s">
        <v>9</v>
      </c>
      <c r="E30" s="62" t="s">
        <v>10</v>
      </c>
      <c r="F30" s="62" t="s">
        <v>108</v>
      </c>
      <c r="G30" s="107"/>
      <c r="H30" s="107"/>
      <c r="I30" s="107"/>
    </row>
    <row r="31" spans="1:9" ht="18" customHeight="1" x14ac:dyDescent="0.25">
      <c r="A31" s="6" t="s">
        <v>61</v>
      </c>
      <c r="B31" s="59" t="s">
        <v>66</v>
      </c>
      <c r="C31" s="59" t="s">
        <v>12</v>
      </c>
      <c r="D31" s="4">
        <v>23.23</v>
      </c>
      <c r="E31" s="4">
        <v>5.84</v>
      </c>
      <c r="F31" s="4">
        <v>11.16</v>
      </c>
      <c r="G31" s="4">
        <v>187.12</v>
      </c>
      <c r="H31" s="31">
        <f>I31/1.21</f>
        <v>1.3223140495867769</v>
      </c>
      <c r="I31" s="31">
        <v>1.6</v>
      </c>
    </row>
    <row r="32" spans="1:9" ht="18" customHeight="1" x14ac:dyDescent="0.25">
      <c r="A32" s="6" t="s">
        <v>268</v>
      </c>
      <c r="B32" s="59" t="s">
        <v>22</v>
      </c>
      <c r="C32" s="59" t="s">
        <v>16</v>
      </c>
      <c r="D32" s="4">
        <v>6.13</v>
      </c>
      <c r="E32" s="4">
        <v>5.51</v>
      </c>
      <c r="F32" s="4">
        <v>33.549999999999997</v>
      </c>
      <c r="G32" s="4">
        <v>204.65</v>
      </c>
      <c r="H32" s="31">
        <f t="shared" ref="H32:H33" si="4">I32/1.21</f>
        <v>8.2644628099173556E-2</v>
      </c>
      <c r="I32" s="31">
        <v>0.1</v>
      </c>
    </row>
    <row r="33" spans="1:9" ht="18" customHeight="1" x14ac:dyDescent="0.25">
      <c r="A33" s="6" t="s">
        <v>301</v>
      </c>
      <c r="B33" s="59" t="s">
        <v>41</v>
      </c>
      <c r="C33" s="59" t="s">
        <v>16</v>
      </c>
      <c r="D33" s="4" t="s">
        <v>219</v>
      </c>
      <c r="E33" s="4">
        <v>14.55</v>
      </c>
      <c r="F33" s="4">
        <v>13.96</v>
      </c>
      <c r="G33" s="4">
        <v>182.53</v>
      </c>
      <c r="H33" s="31">
        <f t="shared" si="4"/>
        <v>8.2644628099173556E-2</v>
      </c>
      <c r="I33" s="31">
        <v>0.1</v>
      </c>
    </row>
    <row r="34" spans="1:9" ht="17.25" customHeight="1" x14ac:dyDescent="0.25">
      <c r="A34" s="123" t="s">
        <v>1</v>
      </c>
      <c r="B34" s="124"/>
      <c r="C34" s="125"/>
      <c r="D34" s="11">
        <f t="shared" ref="D34:F34" si="5">SUM(D31:D33)</f>
        <v>29.36</v>
      </c>
      <c r="E34" s="11">
        <f t="shared" si="5"/>
        <v>25.9</v>
      </c>
      <c r="F34" s="11">
        <f t="shared" si="5"/>
        <v>58.669999999999995</v>
      </c>
      <c r="G34" s="11">
        <f>SUM(G31:G33)</f>
        <v>574.29999999999995</v>
      </c>
      <c r="H34" s="90">
        <f>+H31+H32+H33</f>
        <v>1.4876033057851239</v>
      </c>
      <c r="I34" s="90">
        <f>+I31+I32+I33</f>
        <v>1.8000000000000003</v>
      </c>
    </row>
    <row r="35" spans="1:9" ht="27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9" ht="18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88" t="s">
        <v>429</v>
      </c>
      <c r="I36" s="88" t="s">
        <v>430</v>
      </c>
    </row>
    <row r="37" spans="1:9" ht="18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87"/>
      <c r="I37" s="87"/>
    </row>
    <row r="38" spans="1:9" ht="18" customHeight="1" x14ac:dyDescent="0.25">
      <c r="A38" s="6" t="s">
        <v>262</v>
      </c>
      <c r="B38" s="59" t="s">
        <v>263</v>
      </c>
      <c r="C38" s="59" t="s">
        <v>215</v>
      </c>
      <c r="D38" s="4">
        <v>20.61</v>
      </c>
      <c r="E38" s="4">
        <v>8.91</v>
      </c>
      <c r="F38" s="4">
        <v>69.150000000000006</v>
      </c>
      <c r="G38" s="4">
        <v>433.8</v>
      </c>
      <c r="H38" s="31">
        <f>I38/1.21</f>
        <v>1.4049586776859504</v>
      </c>
      <c r="I38" s="31">
        <v>1.7</v>
      </c>
    </row>
    <row r="39" spans="1:9" ht="18" customHeight="1" x14ac:dyDescent="0.25">
      <c r="A39" s="6" t="s">
        <v>273</v>
      </c>
      <c r="B39" s="59" t="s">
        <v>242</v>
      </c>
      <c r="C39" s="59" t="s">
        <v>14</v>
      </c>
      <c r="D39" s="4">
        <v>1.2</v>
      </c>
      <c r="E39" s="4">
        <v>15</v>
      </c>
      <c r="F39" s="4">
        <v>1.55</v>
      </c>
      <c r="G39" s="4">
        <v>146.5</v>
      </c>
      <c r="H39" s="31">
        <f>I39/1.21</f>
        <v>8.2644628099173556E-2</v>
      </c>
      <c r="I39" s="31">
        <v>0.1</v>
      </c>
    </row>
    <row r="40" spans="1:9" ht="18" customHeight="1" x14ac:dyDescent="0.25">
      <c r="A40" s="123" t="s">
        <v>1</v>
      </c>
      <c r="B40" s="124"/>
      <c r="C40" s="125"/>
      <c r="D40" s="11">
        <f>SUM(D38:D39)</f>
        <v>21.81</v>
      </c>
      <c r="E40" s="11">
        <f>SUM(E38:E39)</f>
        <v>23.91</v>
      </c>
      <c r="F40" s="11">
        <f>SUM(F38:F39)</f>
        <v>70.7</v>
      </c>
      <c r="G40" s="11">
        <f>SUM(G38:G39)</f>
        <v>580.29999999999995</v>
      </c>
      <c r="H40" s="90">
        <f>+H37+H38+H39</f>
        <v>1.4876033057851239</v>
      </c>
      <c r="I40" s="90">
        <f>+I37+I38+I39</f>
        <v>1.8</v>
      </c>
    </row>
    <row r="41" spans="1:9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77"/>
      <c r="I41" s="77"/>
    </row>
    <row r="42" spans="1:9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106" t="s">
        <v>429</v>
      </c>
      <c r="I42" s="106" t="s">
        <v>430</v>
      </c>
    </row>
    <row r="43" spans="1:9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107"/>
      <c r="I43" s="107"/>
    </row>
    <row r="44" spans="1:9" ht="29.4" customHeight="1" x14ac:dyDescent="0.25">
      <c r="A44" s="24" t="s">
        <v>412</v>
      </c>
      <c r="B44" s="25" t="s">
        <v>413</v>
      </c>
      <c r="C44" s="25">
        <v>250</v>
      </c>
      <c r="D44" s="3">
        <v>11.65</v>
      </c>
      <c r="E44" s="3">
        <v>6.79</v>
      </c>
      <c r="F44" s="3">
        <v>31.19</v>
      </c>
      <c r="G44" s="3">
        <v>232.45</v>
      </c>
      <c r="H44" s="31">
        <f>I44/1.21</f>
        <v>1.3223140495867769</v>
      </c>
      <c r="I44" s="31">
        <v>1.6</v>
      </c>
    </row>
    <row r="45" spans="1:9" ht="23.4" customHeight="1" x14ac:dyDescent="0.25">
      <c r="A45" s="46" t="s">
        <v>339</v>
      </c>
      <c r="B45" s="25" t="s">
        <v>181</v>
      </c>
      <c r="C45" s="25" t="s">
        <v>16</v>
      </c>
      <c r="D45" s="4">
        <v>2.86</v>
      </c>
      <c r="E45" s="4">
        <v>15.63</v>
      </c>
      <c r="F45" s="4">
        <v>8.93</v>
      </c>
      <c r="G45" s="4">
        <v>178.27</v>
      </c>
      <c r="H45" s="31">
        <f t="shared" ref="H45:H46" si="6">I45/1.21</f>
        <v>8.2644628099173556E-2</v>
      </c>
      <c r="I45" s="31">
        <v>0.1</v>
      </c>
    </row>
    <row r="46" spans="1:9" ht="18" customHeight="1" x14ac:dyDescent="0.25">
      <c r="A46" s="6" t="s">
        <v>273</v>
      </c>
      <c r="B46" s="59" t="s">
        <v>242</v>
      </c>
      <c r="C46" s="59" t="s">
        <v>14</v>
      </c>
      <c r="D46" s="4">
        <v>1.2</v>
      </c>
      <c r="E46" s="4">
        <v>15</v>
      </c>
      <c r="F46" s="4">
        <v>1.55</v>
      </c>
      <c r="G46" s="4">
        <v>146.5</v>
      </c>
      <c r="H46" s="31">
        <f t="shared" si="6"/>
        <v>8.2644628099173556E-2</v>
      </c>
      <c r="I46" s="31">
        <v>0.1</v>
      </c>
    </row>
    <row r="47" spans="1:9" ht="27" customHeight="1" x14ac:dyDescent="0.25">
      <c r="A47" s="112" t="s">
        <v>1</v>
      </c>
      <c r="B47" s="113"/>
      <c r="C47" s="114"/>
      <c r="D47" s="68">
        <f>SUM(D44:D46)</f>
        <v>15.709999999999999</v>
      </c>
      <c r="E47" s="68">
        <f>SUM(E44:E46)</f>
        <v>37.42</v>
      </c>
      <c r="F47" s="68">
        <f>SUM(F44:F46)</f>
        <v>41.67</v>
      </c>
      <c r="G47" s="69">
        <f>SUM(G44:G46)</f>
        <v>557.22</v>
      </c>
      <c r="H47" s="90">
        <f>+H44+H45+H46</f>
        <v>1.4876033057851239</v>
      </c>
      <c r="I47" s="90">
        <f>+I44+I45+I46</f>
        <v>1.8000000000000003</v>
      </c>
    </row>
    <row r="48" spans="1:9" ht="18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4.25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+SUM(H15+H21+H27+H34+H40+H47)/6+H8</f>
        <v>1.6859504132231402</v>
      </c>
      <c r="I51" s="94">
        <f>+SUM(I15+I21+I27+I34+I40+I47)/6+I8</f>
        <v>2.0400000000000005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</sheetData>
  <mergeCells count="59">
    <mergeCell ref="A3:G3"/>
    <mergeCell ref="B29:B30"/>
    <mergeCell ref="C29:C30"/>
    <mergeCell ref="D29:F29"/>
    <mergeCell ref="G29:G30"/>
    <mergeCell ref="A29:A30"/>
    <mergeCell ref="A9:G9"/>
    <mergeCell ref="A10:A11"/>
    <mergeCell ref="B10:B11"/>
    <mergeCell ref="C10:C11"/>
    <mergeCell ref="D10:F10"/>
    <mergeCell ref="G10:G11"/>
    <mergeCell ref="G4:G5"/>
    <mergeCell ref="A4:A5"/>
    <mergeCell ref="B4:B5"/>
    <mergeCell ref="C4:C5"/>
    <mergeCell ref="D4:F4"/>
    <mergeCell ref="A8:C8"/>
    <mergeCell ref="A48:G48"/>
    <mergeCell ref="A27:C27"/>
    <mergeCell ref="A16:G16"/>
    <mergeCell ref="A22:G22"/>
    <mergeCell ref="A23:A24"/>
    <mergeCell ref="B23:B24"/>
    <mergeCell ref="C23:C24"/>
    <mergeCell ref="D23:F23"/>
    <mergeCell ref="G23:G24"/>
    <mergeCell ref="A17:A18"/>
    <mergeCell ref="B17:B18"/>
    <mergeCell ref="C17:C18"/>
    <mergeCell ref="D17:F17"/>
    <mergeCell ref="G17:G18"/>
    <mergeCell ref="H10:H11"/>
    <mergeCell ref="I10:I11"/>
    <mergeCell ref="H29:H30"/>
    <mergeCell ref="I29:I30"/>
    <mergeCell ref="A15:C15"/>
    <mergeCell ref="A21:C21"/>
    <mergeCell ref="B36:B37"/>
    <mergeCell ref="C36:C37"/>
    <mergeCell ref="D36:F36"/>
    <mergeCell ref="G36:G37"/>
    <mergeCell ref="A28:G28"/>
    <mergeCell ref="A34:C34"/>
    <mergeCell ref="B52:D52"/>
    <mergeCell ref="H42:H43"/>
    <mergeCell ref="I42:I43"/>
    <mergeCell ref="B50:G50"/>
    <mergeCell ref="B51:G51"/>
    <mergeCell ref="A47:C47"/>
    <mergeCell ref="A42:A43"/>
    <mergeCell ref="B42:B43"/>
    <mergeCell ref="C42:C43"/>
    <mergeCell ref="D42:F42"/>
    <mergeCell ref="G42:G43"/>
    <mergeCell ref="A41:G41"/>
    <mergeCell ref="A40:C40"/>
    <mergeCell ref="A35:G35"/>
    <mergeCell ref="A36:A37"/>
  </mergeCells>
  <pageMargins left="0.59055118110236227" right="0.59055118110236227" top="0.59055118110236227" bottom="0.59055118110236227" header="0" footer="0"/>
  <pageSetup paperSize="9" scale="86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37" zoomScaleNormal="100" zoomScaleSheetLayoutView="115" workbookViewId="0">
      <selection activeCell="L47" sqref="L47"/>
    </sheetView>
  </sheetViews>
  <sheetFormatPr defaultColWidth="8.6640625" defaultRowHeight="18" customHeight="1" x14ac:dyDescent="0.25"/>
  <cols>
    <col min="1" max="1" width="36.5546875" style="75" customWidth="1"/>
    <col min="2" max="2" width="10.44140625" style="34" customWidth="1"/>
    <col min="3" max="3" width="6.109375" style="34" customWidth="1"/>
    <col min="4" max="4" width="9.33203125" style="34" customWidth="1"/>
    <col min="5" max="5" width="8.109375" style="34" customWidth="1"/>
    <col min="6" max="6" width="15" style="34" customWidth="1"/>
    <col min="7" max="7" width="10.44140625" style="34" customWidth="1"/>
    <col min="8" max="8" width="9.109375" style="34" customWidth="1"/>
    <col min="9" max="16384" width="8.6640625" style="76"/>
  </cols>
  <sheetData>
    <row r="1" spans="1:9" ht="18" customHeight="1" x14ac:dyDescent="0.25">
      <c r="A1" s="71" t="s">
        <v>59</v>
      </c>
      <c r="D1" s="35"/>
      <c r="E1" s="35"/>
      <c r="F1" s="35"/>
      <c r="G1" s="64"/>
    </row>
    <row r="2" spans="1:9" ht="18" customHeight="1" x14ac:dyDescent="0.25">
      <c r="A2" s="74" t="s">
        <v>19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6" t="s">
        <v>340</v>
      </c>
      <c r="B6" s="59" t="s">
        <v>60</v>
      </c>
      <c r="C6" s="59" t="s">
        <v>349</v>
      </c>
      <c r="D6" s="4">
        <v>2.19</v>
      </c>
      <c r="E6" s="4">
        <v>5.76</v>
      </c>
      <c r="F6" s="4">
        <v>10.210000000000001</v>
      </c>
      <c r="G6" s="4">
        <v>97.66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21</v>
      </c>
      <c r="D7" s="4">
        <v>1.48</v>
      </c>
      <c r="E7" s="4">
        <v>0.32</v>
      </c>
      <c r="F7" s="4">
        <v>8.5299999999999994</v>
      </c>
      <c r="G7" s="4">
        <v>43.04</v>
      </c>
      <c r="H7" s="31">
        <f>I7/1.21</f>
        <v>3.3057851239669422E-2</v>
      </c>
      <c r="I7" s="31">
        <v>0.04</v>
      </c>
    </row>
    <row r="8" spans="1:9" ht="27.75" customHeight="1" x14ac:dyDescent="0.25">
      <c r="A8" s="123" t="s">
        <v>1</v>
      </c>
      <c r="B8" s="124"/>
      <c r="C8" s="125"/>
      <c r="D8" s="11">
        <f>SUM(D6:D7)</f>
        <v>3.67</v>
      </c>
      <c r="E8" s="11">
        <f>SUM(E6:E7)</f>
        <v>6.08</v>
      </c>
      <c r="F8" s="11">
        <f>SUM(F6:F7)</f>
        <v>18.740000000000002</v>
      </c>
      <c r="G8" s="11">
        <f>SUM(G6:G7)</f>
        <v>140.69999999999999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27" t="s">
        <v>371</v>
      </c>
      <c r="B9" s="127"/>
      <c r="C9" s="127"/>
      <c r="D9" s="127"/>
      <c r="E9" s="127"/>
      <c r="F9" s="127"/>
      <c r="G9" s="127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88" t="s">
        <v>429</v>
      </c>
      <c r="I10" s="88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87"/>
      <c r="I11" s="87"/>
    </row>
    <row r="12" spans="1:9" ht="18" customHeight="1" x14ac:dyDescent="0.25">
      <c r="A12" s="6" t="s">
        <v>103</v>
      </c>
      <c r="B12" s="59" t="s">
        <v>92</v>
      </c>
      <c r="C12" s="59" t="s">
        <v>215</v>
      </c>
      <c r="D12" s="59">
        <v>13.98</v>
      </c>
      <c r="E12" s="59">
        <v>17.46</v>
      </c>
      <c r="F12" s="59">
        <v>52.23</v>
      </c>
      <c r="G12" s="59">
        <v>407.88</v>
      </c>
      <c r="H12" s="31">
        <f>I12/1.21</f>
        <v>1.4049586776859504</v>
      </c>
      <c r="I12" s="31">
        <v>1.7</v>
      </c>
    </row>
    <row r="13" spans="1:9" ht="18" customHeight="1" x14ac:dyDescent="0.25">
      <c r="A13" s="6" t="s">
        <v>276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f>I13/1.21</f>
        <v>8.2644628099173556E-2</v>
      </c>
      <c r="I13" s="31">
        <v>0.1</v>
      </c>
    </row>
    <row r="14" spans="1:9" ht="27.75" customHeight="1" x14ac:dyDescent="0.25">
      <c r="A14" s="126" t="s">
        <v>1</v>
      </c>
      <c r="B14" s="126"/>
      <c r="C14" s="126"/>
      <c r="D14" s="11">
        <f>SUM(D12:D13)</f>
        <v>16.12</v>
      </c>
      <c r="E14" s="11">
        <f t="shared" ref="E14:G14" si="0">SUM(E12:E13)</f>
        <v>27.68</v>
      </c>
      <c r="F14" s="11">
        <f t="shared" si="0"/>
        <v>60.949999999999996</v>
      </c>
      <c r="G14" s="11">
        <f t="shared" si="0"/>
        <v>547.98</v>
      </c>
      <c r="H14" s="90">
        <f>+H11+H12+H13</f>
        <v>1.4876033057851239</v>
      </c>
      <c r="I14" s="90">
        <f>+I11+I12+I13</f>
        <v>1.8</v>
      </c>
    </row>
    <row r="15" spans="1:9" ht="18" customHeight="1" x14ac:dyDescent="0.25">
      <c r="A15" s="127" t="s">
        <v>370</v>
      </c>
      <c r="B15" s="127"/>
      <c r="C15" s="127"/>
      <c r="D15" s="127"/>
      <c r="E15" s="127"/>
      <c r="F15" s="127"/>
      <c r="G15" s="127"/>
    </row>
    <row r="16" spans="1:9" ht="29.25" customHeight="1" x14ac:dyDescent="0.25">
      <c r="A16" s="129" t="s">
        <v>98</v>
      </c>
      <c r="B16" s="131" t="s">
        <v>0</v>
      </c>
      <c r="C16" s="131" t="s">
        <v>6</v>
      </c>
      <c r="D16" s="126" t="s">
        <v>7</v>
      </c>
      <c r="E16" s="126"/>
      <c r="F16" s="126"/>
      <c r="G16" s="106" t="s">
        <v>8</v>
      </c>
      <c r="H16" s="106" t="s">
        <v>429</v>
      </c>
      <c r="I16" s="106" t="s">
        <v>430</v>
      </c>
    </row>
    <row r="17" spans="1:9" ht="18" customHeight="1" x14ac:dyDescent="0.25">
      <c r="A17" s="130"/>
      <c r="B17" s="107"/>
      <c r="C17" s="107"/>
      <c r="D17" s="62" t="s">
        <v>9</v>
      </c>
      <c r="E17" s="62" t="s">
        <v>10</v>
      </c>
      <c r="F17" s="62" t="s">
        <v>108</v>
      </c>
      <c r="G17" s="107"/>
      <c r="H17" s="107"/>
      <c r="I17" s="107"/>
    </row>
    <row r="18" spans="1:9" ht="18" customHeight="1" x14ac:dyDescent="0.25">
      <c r="A18" s="6" t="s">
        <v>138</v>
      </c>
      <c r="B18" s="59" t="s">
        <v>139</v>
      </c>
      <c r="C18" s="59" t="s">
        <v>120</v>
      </c>
      <c r="D18" s="4">
        <v>34.94</v>
      </c>
      <c r="E18" s="4">
        <v>23.67</v>
      </c>
      <c r="F18" s="4">
        <v>11.115</v>
      </c>
      <c r="G18" s="4">
        <v>397.37</v>
      </c>
      <c r="H18" s="31">
        <f>I18/1.21</f>
        <v>1.3223140495867769</v>
      </c>
      <c r="I18" s="31">
        <v>1.6</v>
      </c>
    </row>
    <row r="19" spans="1:9" ht="18" customHeight="1" x14ac:dyDescent="0.25">
      <c r="A19" s="6" t="s">
        <v>258</v>
      </c>
      <c r="B19" s="59" t="s">
        <v>143</v>
      </c>
      <c r="C19" s="59" t="s">
        <v>16</v>
      </c>
      <c r="D19" s="4">
        <v>2.2200000000000002</v>
      </c>
      <c r="E19" s="4">
        <v>3.84</v>
      </c>
      <c r="F19" s="4">
        <v>15.3</v>
      </c>
      <c r="G19" s="4">
        <v>102.15</v>
      </c>
      <c r="H19" s="31">
        <f t="shared" ref="H19:H20" si="1">I19/1.21</f>
        <v>8.2644628099173556E-2</v>
      </c>
      <c r="I19" s="31">
        <v>0.1</v>
      </c>
    </row>
    <row r="20" spans="1:9" ht="18" customHeight="1" x14ac:dyDescent="0.25">
      <c r="A20" s="6" t="s">
        <v>259</v>
      </c>
      <c r="B20" s="59" t="s">
        <v>171</v>
      </c>
      <c r="C20" s="59" t="s">
        <v>15</v>
      </c>
      <c r="D20" s="4">
        <v>5.6849999999999996</v>
      </c>
      <c r="E20" s="4">
        <v>8.01</v>
      </c>
      <c r="F20" s="4">
        <v>10.51</v>
      </c>
      <c r="G20" s="4">
        <v>130.35</v>
      </c>
      <c r="H20" s="31">
        <f t="shared" si="1"/>
        <v>8.2644628099173556E-2</v>
      </c>
      <c r="I20" s="31">
        <v>0.1</v>
      </c>
    </row>
    <row r="21" spans="1:9" ht="24.75" customHeight="1" x14ac:dyDescent="0.25">
      <c r="A21" s="123" t="s">
        <v>1</v>
      </c>
      <c r="B21" s="124"/>
      <c r="C21" s="125"/>
      <c r="D21" s="11">
        <f t="shared" ref="D21:F21" si="2">SUM(D18:D20)</f>
        <v>42.844999999999999</v>
      </c>
      <c r="E21" s="11">
        <f t="shared" si="2"/>
        <v>35.520000000000003</v>
      </c>
      <c r="F21" s="11">
        <f t="shared" si="2"/>
        <v>36.924999999999997</v>
      </c>
      <c r="G21" s="11">
        <f>SUM(G18:G20)</f>
        <v>629.87</v>
      </c>
      <c r="H21" s="90">
        <f>+H18+H19+H20</f>
        <v>1.4876033057851239</v>
      </c>
      <c r="I21" s="90">
        <f>+I18+I19+I20</f>
        <v>1.8000000000000003</v>
      </c>
    </row>
    <row r="22" spans="1:9" ht="27" customHeight="1" x14ac:dyDescent="0.25">
      <c r="A22" s="127" t="s">
        <v>378</v>
      </c>
      <c r="B22" s="127"/>
      <c r="C22" s="127"/>
      <c r="D22" s="127"/>
      <c r="E22" s="127"/>
      <c r="F22" s="127"/>
      <c r="G22" s="127"/>
      <c r="H22" s="35"/>
    </row>
    <row r="23" spans="1:9" ht="32.25" customHeight="1" x14ac:dyDescent="0.25">
      <c r="A23" s="129" t="s">
        <v>99</v>
      </c>
      <c r="B23" s="131" t="s">
        <v>0</v>
      </c>
      <c r="C23" s="131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8" customHeight="1" x14ac:dyDescent="0.25">
      <c r="A24" s="130"/>
      <c r="B24" s="107"/>
      <c r="C24" s="107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8" customHeight="1" x14ac:dyDescent="0.25">
      <c r="A25" s="6" t="s">
        <v>172</v>
      </c>
      <c r="B25" s="59" t="s">
        <v>81</v>
      </c>
      <c r="C25" s="59" t="s">
        <v>130</v>
      </c>
      <c r="D25" s="4">
        <v>32.479999999999997</v>
      </c>
      <c r="E25" s="4">
        <v>25.46</v>
      </c>
      <c r="F25" s="4">
        <v>10.413</v>
      </c>
      <c r="G25" s="4">
        <v>393.11</v>
      </c>
      <c r="H25" s="31">
        <f>I25/1.21</f>
        <v>1.3223140495867769</v>
      </c>
      <c r="I25" s="31">
        <v>1.6</v>
      </c>
    </row>
    <row r="26" spans="1:9" ht="18" customHeight="1" x14ac:dyDescent="0.25">
      <c r="A26" s="6" t="s">
        <v>230</v>
      </c>
      <c r="B26" s="59" t="s">
        <v>40</v>
      </c>
      <c r="C26" s="59" t="s">
        <v>16</v>
      </c>
      <c r="D26" s="4">
        <v>2.14</v>
      </c>
      <c r="E26" s="4">
        <v>0.13</v>
      </c>
      <c r="F26" s="4">
        <v>19.14</v>
      </c>
      <c r="G26" s="4">
        <v>85.2</v>
      </c>
      <c r="H26" s="31">
        <f t="shared" ref="H26:H27" si="3">I26/1.21</f>
        <v>8.2644628099173556E-2</v>
      </c>
      <c r="I26" s="31">
        <v>0.1</v>
      </c>
    </row>
    <row r="27" spans="1:9" ht="27.6" customHeight="1" x14ac:dyDescent="0.25">
      <c r="A27" s="6" t="s">
        <v>257</v>
      </c>
      <c r="B27" s="59" t="s">
        <v>170</v>
      </c>
      <c r="C27" s="59" t="s">
        <v>120</v>
      </c>
      <c r="D27" s="4">
        <v>3.2890000000000001</v>
      </c>
      <c r="E27" s="4">
        <v>12.324</v>
      </c>
      <c r="F27" s="4">
        <v>11.92</v>
      </c>
      <c r="G27" s="4">
        <v>158.84700000000001</v>
      </c>
      <c r="H27" s="31">
        <f t="shared" si="3"/>
        <v>8.2644628099173556E-2</v>
      </c>
      <c r="I27" s="31">
        <v>0.1</v>
      </c>
    </row>
    <row r="28" spans="1:9" ht="17.25" customHeight="1" x14ac:dyDescent="0.25">
      <c r="A28" s="123" t="s">
        <v>1</v>
      </c>
      <c r="B28" s="124"/>
      <c r="C28" s="125"/>
      <c r="D28" s="11">
        <f t="shared" ref="D28:F28" si="4">SUM(D25:D27)</f>
        <v>37.908999999999999</v>
      </c>
      <c r="E28" s="11">
        <f t="shared" si="4"/>
        <v>37.914000000000001</v>
      </c>
      <c r="F28" s="11">
        <f t="shared" si="4"/>
        <v>41.472999999999999</v>
      </c>
      <c r="G28" s="11">
        <f>SUM(G25:G27)</f>
        <v>637.15700000000004</v>
      </c>
      <c r="H28" s="90">
        <f>+H25+H26+H27</f>
        <v>1.4876033057851239</v>
      </c>
      <c r="I28" s="90">
        <f>+I25+I26+I27</f>
        <v>1.8000000000000003</v>
      </c>
    </row>
    <row r="29" spans="1:9" ht="28.5" customHeight="1" x14ac:dyDescent="0.25">
      <c r="A29" s="128" t="s">
        <v>378</v>
      </c>
      <c r="B29" s="128"/>
      <c r="C29" s="128"/>
      <c r="D29" s="128"/>
      <c r="E29" s="128"/>
      <c r="F29" s="128"/>
      <c r="G29" s="128"/>
    </row>
    <row r="30" spans="1:9" ht="27.75" customHeight="1" x14ac:dyDescent="0.25">
      <c r="A30" s="132" t="s">
        <v>134</v>
      </c>
      <c r="B30" s="136" t="s">
        <v>0</v>
      </c>
      <c r="C30" s="136" t="s">
        <v>6</v>
      </c>
      <c r="D30" s="123" t="s">
        <v>7</v>
      </c>
      <c r="E30" s="124"/>
      <c r="F30" s="125"/>
      <c r="G30" s="138" t="s">
        <v>8</v>
      </c>
      <c r="H30" s="106" t="s">
        <v>429</v>
      </c>
      <c r="I30" s="106" t="s">
        <v>430</v>
      </c>
    </row>
    <row r="31" spans="1:9" ht="18" customHeight="1" x14ac:dyDescent="0.25">
      <c r="A31" s="133"/>
      <c r="B31" s="137"/>
      <c r="C31" s="137"/>
      <c r="D31" s="62" t="s">
        <v>9</v>
      </c>
      <c r="E31" s="62" t="s">
        <v>10</v>
      </c>
      <c r="F31" s="62" t="s">
        <v>108</v>
      </c>
      <c r="G31" s="139"/>
      <c r="H31" s="107"/>
      <c r="I31" s="107"/>
    </row>
    <row r="32" spans="1:9" ht="18" customHeight="1" x14ac:dyDescent="0.25">
      <c r="A32" s="6" t="s">
        <v>359</v>
      </c>
      <c r="B32" s="59" t="s">
        <v>255</v>
      </c>
      <c r="C32" s="59" t="s">
        <v>15</v>
      </c>
      <c r="D32" s="4">
        <v>41.52</v>
      </c>
      <c r="E32" s="4">
        <v>30.434999999999999</v>
      </c>
      <c r="F32" s="4">
        <v>4.53</v>
      </c>
      <c r="G32" s="4">
        <v>453.07499999999999</v>
      </c>
      <c r="H32" s="31">
        <f>I32/1.21</f>
        <v>1.3223140495867769</v>
      </c>
      <c r="I32" s="31">
        <v>1.6</v>
      </c>
    </row>
    <row r="33" spans="1:9" ht="18" customHeight="1" x14ac:dyDescent="0.25">
      <c r="A33" s="6" t="s">
        <v>256</v>
      </c>
      <c r="B33" s="59" t="s">
        <v>40</v>
      </c>
      <c r="C33" s="59" t="s">
        <v>14</v>
      </c>
      <c r="D33" s="4">
        <v>1.07</v>
      </c>
      <c r="E33" s="4">
        <v>7.0000000000000007E-2</v>
      </c>
      <c r="F33" s="4">
        <v>9.57</v>
      </c>
      <c r="G33" s="4">
        <v>42.6</v>
      </c>
      <c r="H33" s="31">
        <f t="shared" ref="H33:H34" si="5">I33/1.21</f>
        <v>8.2644628099173556E-2</v>
      </c>
      <c r="I33" s="31">
        <v>0.1</v>
      </c>
    </row>
    <row r="34" spans="1:9" ht="29.4" customHeight="1" x14ac:dyDescent="0.25">
      <c r="A34" s="6" t="s">
        <v>257</v>
      </c>
      <c r="B34" s="59" t="s">
        <v>170</v>
      </c>
      <c r="C34" s="59" t="s">
        <v>16</v>
      </c>
      <c r="D34" s="4">
        <v>2.5299999999999998</v>
      </c>
      <c r="E34" s="4">
        <v>9.48</v>
      </c>
      <c r="F34" s="4">
        <v>9.17</v>
      </c>
      <c r="G34" s="4">
        <v>122.19</v>
      </c>
      <c r="H34" s="31">
        <f t="shared" si="5"/>
        <v>8.2644628099173556E-2</v>
      </c>
      <c r="I34" s="31">
        <v>0.1</v>
      </c>
    </row>
    <row r="35" spans="1:9" ht="18" customHeight="1" x14ac:dyDescent="0.25">
      <c r="A35" s="123" t="s">
        <v>1</v>
      </c>
      <c r="B35" s="124"/>
      <c r="C35" s="125"/>
      <c r="D35" s="11">
        <f>SUM(D32:D34)</f>
        <v>45.120000000000005</v>
      </c>
      <c r="E35" s="11">
        <f>SUM(E32:E34)</f>
        <v>39.984999999999999</v>
      </c>
      <c r="F35" s="11">
        <f>SUM(F32:F34)</f>
        <v>23.270000000000003</v>
      </c>
      <c r="G35" s="11">
        <f>SUM(G32:G34)</f>
        <v>617.86500000000001</v>
      </c>
      <c r="H35" s="90">
        <f>+H32+H33+H34</f>
        <v>1.4876033057851239</v>
      </c>
      <c r="I35" s="90">
        <f>+I32+I33+I34</f>
        <v>1.8000000000000003</v>
      </c>
    </row>
    <row r="36" spans="1:9" ht="25.5" customHeight="1" x14ac:dyDescent="0.25">
      <c r="A36" s="127" t="s">
        <v>370</v>
      </c>
      <c r="B36" s="127"/>
      <c r="C36" s="127"/>
      <c r="D36" s="127"/>
      <c r="E36" s="127"/>
      <c r="F36" s="127"/>
      <c r="G36" s="127"/>
    </row>
    <row r="37" spans="1:9" ht="27.75" customHeight="1" x14ac:dyDescent="0.25">
      <c r="A37" s="129" t="s">
        <v>135</v>
      </c>
      <c r="B37" s="131" t="s">
        <v>0</v>
      </c>
      <c r="C37" s="131" t="s">
        <v>6</v>
      </c>
      <c r="D37" s="126" t="s">
        <v>7</v>
      </c>
      <c r="E37" s="126"/>
      <c r="F37" s="126"/>
      <c r="G37" s="106" t="s">
        <v>8</v>
      </c>
      <c r="H37" s="88" t="s">
        <v>429</v>
      </c>
      <c r="I37" s="88" t="s">
        <v>430</v>
      </c>
    </row>
    <row r="38" spans="1:9" ht="18" customHeight="1" x14ac:dyDescent="0.25">
      <c r="A38" s="130"/>
      <c r="B38" s="107"/>
      <c r="C38" s="107"/>
      <c r="D38" s="62" t="s">
        <v>9</v>
      </c>
      <c r="E38" s="62" t="s">
        <v>10</v>
      </c>
      <c r="F38" s="62" t="s">
        <v>108</v>
      </c>
      <c r="G38" s="107"/>
      <c r="H38" s="87"/>
      <c r="I38" s="87"/>
    </row>
    <row r="39" spans="1:9" ht="18" customHeight="1" x14ac:dyDescent="0.25">
      <c r="A39" s="6" t="s">
        <v>226</v>
      </c>
      <c r="B39" s="59" t="s">
        <v>78</v>
      </c>
      <c r="C39" s="59" t="s">
        <v>358</v>
      </c>
      <c r="D39" s="4">
        <v>27.22</v>
      </c>
      <c r="E39" s="4">
        <v>18.21</v>
      </c>
      <c r="F39" s="4">
        <v>55.08</v>
      </c>
      <c r="G39" s="4">
        <v>489.57</v>
      </c>
      <c r="H39" s="31">
        <f>I39/1.21</f>
        <v>1.4049586776859504</v>
      </c>
      <c r="I39" s="31">
        <v>1.7</v>
      </c>
    </row>
    <row r="40" spans="1:9" ht="18" customHeight="1" x14ac:dyDescent="0.25">
      <c r="A40" s="6" t="s">
        <v>379</v>
      </c>
      <c r="B40" s="59" t="s">
        <v>380</v>
      </c>
      <c r="C40" s="59" t="s">
        <v>381</v>
      </c>
      <c r="D40" s="4">
        <v>1.64</v>
      </c>
      <c r="E40" s="4">
        <v>0.34</v>
      </c>
      <c r="F40" s="4">
        <v>18.41</v>
      </c>
      <c r="G40" s="4">
        <v>77.400000000000006</v>
      </c>
      <c r="H40" s="31">
        <f>I40/1.21</f>
        <v>8.2644628099173556E-2</v>
      </c>
      <c r="I40" s="31">
        <v>0.1</v>
      </c>
    </row>
    <row r="41" spans="1:9" ht="18" customHeight="1" x14ac:dyDescent="0.25">
      <c r="A41" s="123" t="s">
        <v>1</v>
      </c>
      <c r="B41" s="124"/>
      <c r="C41" s="125"/>
      <c r="D41" s="11">
        <f>SUM(D39:D40)</f>
        <v>28.86</v>
      </c>
      <c r="E41" s="11">
        <f t="shared" ref="E41:G41" si="6">SUM(E39:E40)</f>
        <v>18.55</v>
      </c>
      <c r="F41" s="11">
        <f t="shared" si="6"/>
        <v>73.489999999999995</v>
      </c>
      <c r="G41" s="11">
        <f t="shared" si="6"/>
        <v>566.97</v>
      </c>
      <c r="H41" s="90">
        <f>+H38+H39+H40</f>
        <v>1.4876033057851239</v>
      </c>
      <c r="I41" s="90">
        <f>+I38+I39+I40</f>
        <v>1.8</v>
      </c>
    </row>
    <row r="42" spans="1:9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9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106" t="s">
        <v>429</v>
      </c>
      <c r="I43" s="106" t="s">
        <v>430</v>
      </c>
    </row>
    <row r="44" spans="1:9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107"/>
      <c r="I44" s="107"/>
    </row>
    <row r="45" spans="1:9" ht="23.4" customHeight="1" x14ac:dyDescent="0.25">
      <c r="A45" s="24" t="s">
        <v>416</v>
      </c>
      <c r="B45" s="25" t="s">
        <v>417</v>
      </c>
      <c r="C45" s="25">
        <v>220</v>
      </c>
      <c r="D45" s="3">
        <v>8.23</v>
      </c>
      <c r="E45" s="3">
        <v>20.38</v>
      </c>
      <c r="F45" s="3">
        <v>31.86</v>
      </c>
      <c r="G45" s="3">
        <v>343.8</v>
      </c>
      <c r="H45" s="31">
        <f>I45/1.21</f>
        <v>1.3223140495867769</v>
      </c>
      <c r="I45" s="31">
        <v>1.6</v>
      </c>
    </row>
    <row r="46" spans="1:9" ht="18" customHeight="1" x14ac:dyDescent="0.25">
      <c r="A46" s="24" t="s">
        <v>273</v>
      </c>
      <c r="B46" s="25" t="s">
        <v>242</v>
      </c>
      <c r="C46" s="25" t="s">
        <v>14</v>
      </c>
      <c r="D46" s="3">
        <v>1.2</v>
      </c>
      <c r="E46" s="3">
        <v>15</v>
      </c>
      <c r="F46" s="3">
        <v>1.55</v>
      </c>
      <c r="G46" s="3">
        <v>146.5</v>
      </c>
      <c r="H46" s="31">
        <f t="shared" ref="H46:H47" si="7">I46/1.21</f>
        <v>8.2644628099173556E-2</v>
      </c>
      <c r="I46" s="31">
        <v>0.1</v>
      </c>
    </row>
    <row r="47" spans="1:9" ht="30" customHeight="1" x14ac:dyDescent="0.25">
      <c r="A47" s="6" t="s">
        <v>259</v>
      </c>
      <c r="B47" s="59" t="s">
        <v>171</v>
      </c>
      <c r="C47" s="59" t="s">
        <v>15</v>
      </c>
      <c r="D47" s="4">
        <v>5.6849999999999996</v>
      </c>
      <c r="E47" s="4">
        <v>8.01</v>
      </c>
      <c r="F47" s="4">
        <v>10.51</v>
      </c>
      <c r="G47" s="4">
        <v>130.35</v>
      </c>
      <c r="H47" s="31">
        <f t="shared" si="7"/>
        <v>8.2644628099173556E-2</v>
      </c>
      <c r="I47" s="31">
        <v>0.1</v>
      </c>
    </row>
    <row r="48" spans="1:9" ht="27" customHeight="1" x14ac:dyDescent="0.25">
      <c r="A48" s="112" t="s">
        <v>1</v>
      </c>
      <c r="B48" s="113"/>
      <c r="C48" s="114"/>
      <c r="D48" s="68">
        <f>SUM(D45:D47)</f>
        <v>15.114999999999998</v>
      </c>
      <c r="E48" s="68">
        <f>SUM(E45:E47)</f>
        <v>43.389999999999993</v>
      </c>
      <c r="F48" s="68">
        <f>SUM(F45:F47)</f>
        <v>43.919999999999995</v>
      </c>
      <c r="G48" s="69">
        <f>SUM(G45:G47)</f>
        <v>620.65</v>
      </c>
      <c r="H48" s="90">
        <f>+H45+H46+H47</f>
        <v>1.4876033057851239</v>
      </c>
      <c r="I48" s="90">
        <f>+I45+I46+I47</f>
        <v>1.8000000000000003</v>
      </c>
    </row>
    <row r="49" spans="1:9" ht="18" customHeight="1" x14ac:dyDescent="0.25">
      <c r="A49" s="135" t="s">
        <v>136</v>
      </c>
      <c r="B49" s="135"/>
      <c r="C49" s="135"/>
      <c r="D49" s="135"/>
      <c r="E49" s="135"/>
      <c r="F49" s="135"/>
      <c r="G49" s="135"/>
    </row>
    <row r="50" spans="1:9" ht="19.5" customHeight="1" thickBot="1" x14ac:dyDescent="0.3"/>
    <row r="51" spans="1:9" s="16" customFormat="1" ht="39" customHeight="1" x14ac:dyDescent="0.25">
      <c r="A51" s="89"/>
      <c r="B51" s="108"/>
      <c r="C51" s="109"/>
      <c r="D51" s="109"/>
      <c r="E51" s="109"/>
      <c r="F51" s="109"/>
      <c r="G51" s="109"/>
      <c r="H51" s="91" t="s">
        <v>429</v>
      </c>
      <c r="I51" s="92" t="s">
        <v>430</v>
      </c>
    </row>
    <row r="52" spans="1:9" s="16" customFormat="1" ht="18" customHeight="1" thickBot="1" x14ac:dyDescent="0.3">
      <c r="A52" s="63"/>
      <c r="B52" s="110" t="s">
        <v>431</v>
      </c>
      <c r="C52" s="111"/>
      <c r="D52" s="111"/>
      <c r="E52" s="111"/>
      <c r="F52" s="111"/>
      <c r="G52" s="111"/>
      <c r="H52" s="95">
        <f>+SUM(H14+H21+H28+H35+H41+H48)/6+H8</f>
        <v>1.6859504132231402</v>
      </c>
      <c r="I52" s="94">
        <f>+SUM(I14+I21+I28+I35+I41+I48)/6+I8</f>
        <v>2.0400000000000005</v>
      </c>
    </row>
    <row r="53" spans="1:9" s="16" customFormat="1" ht="18" customHeight="1" x14ac:dyDescent="0.25">
      <c r="A53" s="63"/>
      <c r="B53" s="104" t="s">
        <v>432</v>
      </c>
      <c r="C53" s="105"/>
      <c r="D53" s="105"/>
      <c r="E53" s="27"/>
      <c r="F53" s="27"/>
      <c r="G53" s="27"/>
      <c r="H53" s="28"/>
      <c r="I53" s="28"/>
    </row>
    <row r="60" spans="1:9" ht="27" customHeight="1" x14ac:dyDescent="0.25"/>
    <row r="67" ht="27.75" customHeight="1" x14ac:dyDescent="0.25"/>
    <row r="75" ht="15" customHeight="1" x14ac:dyDescent="0.25"/>
    <row r="76" ht="15" customHeight="1" x14ac:dyDescent="0.25"/>
  </sheetData>
  <mergeCells count="61">
    <mergeCell ref="A8:C8"/>
    <mergeCell ref="A22:G22"/>
    <mergeCell ref="A23:A24"/>
    <mergeCell ref="D16:F16"/>
    <mergeCell ref="G16:G17"/>
    <mergeCell ref="A3:G3"/>
    <mergeCell ref="A4:A5"/>
    <mergeCell ref="B4:B5"/>
    <mergeCell ref="C4:C5"/>
    <mergeCell ref="D4:F4"/>
    <mergeCell ref="G4:G5"/>
    <mergeCell ref="A49:G49"/>
    <mergeCell ref="A14:C14"/>
    <mergeCell ref="A9:G9"/>
    <mergeCell ref="A10:A11"/>
    <mergeCell ref="B10:B11"/>
    <mergeCell ref="C10:C11"/>
    <mergeCell ref="D10:F10"/>
    <mergeCell ref="G10:G11"/>
    <mergeCell ref="B23:B24"/>
    <mergeCell ref="C23:C24"/>
    <mergeCell ref="D23:F23"/>
    <mergeCell ref="G23:G24"/>
    <mergeCell ref="A15:G15"/>
    <mergeCell ref="A16:A17"/>
    <mergeCell ref="B16:B17"/>
    <mergeCell ref="B37:B38"/>
    <mergeCell ref="C37:C38"/>
    <mergeCell ref="D37:F37"/>
    <mergeCell ref="G37:G38"/>
    <mergeCell ref="A35:C35"/>
    <mergeCell ref="H16:H17"/>
    <mergeCell ref="I16:I17"/>
    <mergeCell ref="H23:H24"/>
    <mergeCell ref="I23:I24"/>
    <mergeCell ref="A36:G36"/>
    <mergeCell ref="A29:G29"/>
    <mergeCell ref="A30:A31"/>
    <mergeCell ref="B30:B31"/>
    <mergeCell ref="C30:C31"/>
    <mergeCell ref="D30:F30"/>
    <mergeCell ref="G30:G31"/>
    <mergeCell ref="A28:C28"/>
    <mergeCell ref="A21:C21"/>
    <mergeCell ref="C16:C17"/>
    <mergeCell ref="B52:G52"/>
    <mergeCell ref="B53:D53"/>
    <mergeCell ref="H30:H31"/>
    <mergeCell ref="I30:I31"/>
    <mergeCell ref="H43:H44"/>
    <mergeCell ref="I43:I44"/>
    <mergeCell ref="B51:G51"/>
    <mergeCell ref="A48:C48"/>
    <mergeCell ref="A42:G42"/>
    <mergeCell ref="A43:A44"/>
    <mergeCell ref="B43:B44"/>
    <mergeCell ref="C43:C44"/>
    <mergeCell ref="D43:F43"/>
    <mergeCell ref="G43:G44"/>
    <mergeCell ref="A41:C41"/>
    <mergeCell ref="A37:A38"/>
  </mergeCells>
  <pageMargins left="0.59055118110236227" right="0.59055118110236227" top="0.59055118110236227" bottom="0.59055118110236227" header="0" footer="0"/>
  <pageSetup paperSize="9" scale="93" fitToHeight="0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40" zoomScaleNormal="100" zoomScaleSheetLayoutView="115" workbookViewId="0">
      <selection activeCell="M47" sqref="M47"/>
    </sheetView>
  </sheetViews>
  <sheetFormatPr defaultColWidth="8.6640625" defaultRowHeight="18" customHeight="1" x14ac:dyDescent="0.25"/>
  <cols>
    <col min="1" max="1" width="41.88671875" style="75" customWidth="1"/>
    <col min="2" max="2" width="8.5546875" style="34" customWidth="1"/>
    <col min="3" max="3" width="6.109375" style="34" customWidth="1"/>
    <col min="4" max="4" width="8.44140625" style="34" customWidth="1"/>
    <col min="5" max="5" width="8.33203125" style="34" customWidth="1"/>
    <col min="6" max="6" width="15" style="34" customWidth="1"/>
    <col min="7" max="7" width="9.33203125" style="34" customWidth="1"/>
    <col min="8" max="8" width="9.109375" style="34" customWidth="1"/>
    <col min="9" max="16384" width="8.6640625" style="76"/>
  </cols>
  <sheetData>
    <row r="1" spans="1:9" ht="18" customHeight="1" x14ac:dyDescent="0.25">
      <c r="A1" s="71" t="s">
        <v>59</v>
      </c>
      <c r="D1" s="35"/>
      <c r="E1" s="35"/>
      <c r="F1" s="35"/>
      <c r="G1" s="64"/>
    </row>
    <row r="2" spans="1:9" ht="18" customHeight="1" x14ac:dyDescent="0.25">
      <c r="A2" s="74" t="s">
        <v>20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3.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7.25" customHeight="1" x14ac:dyDescent="0.25">
      <c r="A6" s="6" t="s">
        <v>382</v>
      </c>
      <c r="B6" s="59" t="s">
        <v>383</v>
      </c>
      <c r="C6" s="59" t="s">
        <v>15</v>
      </c>
      <c r="D6" s="4">
        <v>1.47</v>
      </c>
      <c r="E6" s="4">
        <v>3.17</v>
      </c>
      <c r="F6" s="4">
        <v>8.43</v>
      </c>
      <c r="G6" s="4">
        <v>63.27</v>
      </c>
      <c r="H6" s="31">
        <f>I6/1.21</f>
        <v>0.16528925619834711</v>
      </c>
      <c r="I6" s="31">
        <v>0.2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.75" customHeight="1" x14ac:dyDescent="0.25">
      <c r="A8" s="123" t="s">
        <v>1</v>
      </c>
      <c r="B8" s="124"/>
      <c r="C8" s="125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90">
        <f>+H5+H6+H7</f>
        <v>0.19834710743801653</v>
      </c>
      <c r="I8" s="90">
        <f>+I5+I6+I7</f>
        <v>0.24000000000000002</v>
      </c>
    </row>
    <row r="9" spans="1:9" ht="15.75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7.25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7.25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29.1" customHeight="1" x14ac:dyDescent="0.25">
      <c r="A12" s="6" t="s">
        <v>341</v>
      </c>
      <c r="B12" s="53" t="s">
        <v>77</v>
      </c>
      <c r="C12" s="59" t="s">
        <v>15</v>
      </c>
      <c r="D12" s="4">
        <v>31.844999999999999</v>
      </c>
      <c r="E12" s="4">
        <v>18.824999999999999</v>
      </c>
      <c r="F12" s="4">
        <v>14.265000000000001</v>
      </c>
      <c r="G12" s="4">
        <v>352.56</v>
      </c>
      <c r="H12" s="31">
        <f>I12/1.21</f>
        <v>1.3223140495867769</v>
      </c>
      <c r="I12" s="31">
        <v>1.6</v>
      </c>
    </row>
    <row r="13" spans="1:9" ht="13.2" x14ac:dyDescent="0.25">
      <c r="A13" s="46" t="s">
        <v>327</v>
      </c>
      <c r="B13" s="25" t="s">
        <v>70</v>
      </c>
      <c r="C13" s="25" t="s">
        <v>13</v>
      </c>
      <c r="D13" s="4">
        <v>5.1100000000000003</v>
      </c>
      <c r="E13" s="4">
        <v>0.23</v>
      </c>
      <c r="F13" s="4">
        <v>11.25</v>
      </c>
      <c r="G13" s="4">
        <v>63.11</v>
      </c>
      <c r="H13" s="31">
        <f t="shared" ref="H13:H14" si="0">I13/1.21</f>
        <v>8.2644628099173556E-2</v>
      </c>
      <c r="I13" s="31">
        <v>0.1</v>
      </c>
    </row>
    <row r="14" spans="1:9" ht="27.75" customHeight="1" x14ac:dyDescent="0.25">
      <c r="A14" s="46" t="s">
        <v>325</v>
      </c>
      <c r="B14" s="25" t="s">
        <v>326</v>
      </c>
      <c r="C14" s="25" t="s">
        <v>16</v>
      </c>
      <c r="D14" s="4">
        <v>1.31</v>
      </c>
      <c r="E14" s="4">
        <v>9.76</v>
      </c>
      <c r="F14" s="4">
        <v>4.47</v>
      </c>
      <c r="G14" s="4">
        <v>105.91</v>
      </c>
      <c r="H14" s="31">
        <f t="shared" si="0"/>
        <v>8.2644628099173556E-2</v>
      </c>
      <c r="I14" s="31">
        <v>0.1</v>
      </c>
    </row>
    <row r="15" spans="1:9" ht="18" customHeight="1" x14ac:dyDescent="0.25">
      <c r="A15" s="123" t="s">
        <v>1</v>
      </c>
      <c r="B15" s="124"/>
      <c r="C15" s="125"/>
      <c r="D15" s="11">
        <f t="shared" ref="D15:F15" si="1">SUM(D12:D14)</f>
        <v>38.265000000000001</v>
      </c>
      <c r="E15" s="11">
        <f t="shared" si="1"/>
        <v>28.814999999999998</v>
      </c>
      <c r="F15" s="11">
        <f t="shared" si="1"/>
        <v>29.984999999999999</v>
      </c>
      <c r="G15" s="11">
        <f>SUM(G12:G14)</f>
        <v>521.58000000000004</v>
      </c>
      <c r="H15" s="90">
        <f>+H12+H13+H14</f>
        <v>1.4876033057851239</v>
      </c>
      <c r="I15" s="90">
        <f>+I12+I13+I14</f>
        <v>1.8000000000000003</v>
      </c>
    </row>
    <row r="16" spans="1:9" ht="27.75" customHeight="1" x14ac:dyDescent="0.25">
      <c r="A16" s="128" t="s">
        <v>371</v>
      </c>
      <c r="B16" s="128"/>
      <c r="C16" s="128"/>
      <c r="D16" s="128"/>
      <c r="E16" s="128"/>
      <c r="F16" s="128"/>
      <c r="G16" s="128"/>
    </row>
    <row r="17" spans="1:9" ht="15.75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7.25" customHeight="1" x14ac:dyDescent="0.25">
      <c r="A19" s="6" t="s">
        <v>353</v>
      </c>
      <c r="B19" s="59" t="s">
        <v>90</v>
      </c>
      <c r="C19" s="4" t="s">
        <v>214</v>
      </c>
      <c r="D19" s="4">
        <v>16.68</v>
      </c>
      <c r="E19" s="4">
        <v>8.7200000000000006</v>
      </c>
      <c r="F19" s="4">
        <v>99.8</v>
      </c>
      <c r="G19" s="4">
        <v>518.28</v>
      </c>
      <c r="H19" s="31">
        <f>I19/1.21</f>
        <v>1.4049586776859504</v>
      </c>
      <c r="I19" s="31">
        <v>1.7</v>
      </c>
    </row>
    <row r="20" spans="1:9" ht="13.5" customHeight="1" x14ac:dyDescent="0.25">
      <c r="A20" s="24" t="s">
        <v>275</v>
      </c>
      <c r="B20" s="25" t="s">
        <v>3</v>
      </c>
      <c r="C20" s="25" t="s">
        <v>16</v>
      </c>
      <c r="D20" s="4">
        <v>2.14</v>
      </c>
      <c r="E20" s="4">
        <v>10.220000000000001</v>
      </c>
      <c r="F20" s="4">
        <v>8.7200000000000006</v>
      </c>
      <c r="G20" s="4">
        <v>140.1</v>
      </c>
      <c r="H20" s="31">
        <f>I20/1.21</f>
        <v>8.2644628099173556E-2</v>
      </c>
      <c r="I20" s="31">
        <v>0.1</v>
      </c>
    </row>
    <row r="21" spans="1:9" ht="27.75" customHeight="1" x14ac:dyDescent="0.25">
      <c r="A21" s="123" t="s">
        <v>1</v>
      </c>
      <c r="B21" s="124"/>
      <c r="C21" s="125"/>
      <c r="D21" s="11">
        <f t="shared" ref="D21:F21" si="2">SUM(D18:D20)</f>
        <v>18.82</v>
      </c>
      <c r="E21" s="11">
        <f t="shared" si="2"/>
        <v>18.940000000000001</v>
      </c>
      <c r="F21" s="11">
        <f t="shared" si="2"/>
        <v>108.52</v>
      </c>
      <c r="G21" s="11">
        <f>SUM(G18:G20)</f>
        <v>658.38</v>
      </c>
      <c r="H21" s="90">
        <f>+H18+H19+H20</f>
        <v>1.4876033057851239</v>
      </c>
      <c r="I21" s="90">
        <f>+I18+I19+I20</f>
        <v>1.8</v>
      </c>
    </row>
    <row r="22" spans="1:9" s="80" customFormat="1" ht="18" customHeight="1" x14ac:dyDescent="0.25">
      <c r="A22" s="127" t="s">
        <v>370</v>
      </c>
      <c r="B22" s="127"/>
      <c r="C22" s="127"/>
      <c r="D22" s="127"/>
      <c r="E22" s="127"/>
      <c r="F22" s="127"/>
      <c r="G22" s="127"/>
      <c r="H22" s="35"/>
    </row>
    <row r="23" spans="1:9" s="80" customFormat="1" ht="15.75" customHeight="1" x14ac:dyDescent="0.25">
      <c r="A23" s="129" t="s">
        <v>99</v>
      </c>
      <c r="B23" s="118" t="s">
        <v>0</v>
      </c>
      <c r="C23" s="118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8" customHeight="1" x14ac:dyDescent="0.25">
      <c r="A24" s="130"/>
      <c r="B24" s="119"/>
      <c r="C24" s="119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7.25" customHeight="1" x14ac:dyDescent="0.25">
      <c r="A25" s="24" t="s">
        <v>147</v>
      </c>
      <c r="B25" s="25" t="s">
        <v>148</v>
      </c>
      <c r="C25" s="25" t="s">
        <v>16</v>
      </c>
      <c r="D25" s="4">
        <v>22.21</v>
      </c>
      <c r="E25" s="4">
        <v>11.77</v>
      </c>
      <c r="F25" s="4">
        <v>11.98</v>
      </c>
      <c r="G25" s="4">
        <v>241.26</v>
      </c>
      <c r="H25" s="31">
        <f>I25/1.21</f>
        <v>1.3223140495867769</v>
      </c>
      <c r="I25" s="31">
        <v>1.6</v>
      </c>
    </row>
    <row r="26" spans="1:9" ht="15.75" customHeight="1" x14ac:dyDescent="0.25">
      <c r="A26" s="6" t="s">
        <v>268</v>
      </c>
      <c r="B26" s="59" t="s">
        <v>22</v>
      </c>
      <c r="C26" s="59" t="s">
        <v>14</v>
      </c>
      <c r="D26" s="4">
        <v>6.13</v>
      </c>
      <c r="E26" s="4">
        <v>5.51</v>
      </c>
      <c r="F26" s="4">
        <v>33.549999999999997</v>
      </c>
      <c r="G26" s="4">
        <v>102.33</v>
      </c>
      <c r="H26" s="31">
        <f t="shared" ref="H26:H27" si="3">I26/1.21</f>
        <v>8.2644628099173556E-2</v>
      </c>
      <c r="I26" s="31">
        <v>0.1</v>
      </c>
    </row>
    <row r="27" spans="1:9" ht="26.25" customHeight="1" x14ac:dyDescent="0.25">
      <c r="A27" s="6" t="s">
        <v>289</v>
      </c>
      <c r="B27" s="59" t="s">
        <v>68</v>
      </c>
      <c r="C27" s="59" t="s">
        <v>16</v>
      </c>
      <c r="D27" s="4">
        <v>1.08</v>
      </c>
      <c r="E27" s="4">
        <v>9.6999999999999993</v>
      </c>
      <c r="F27" s="4">
        <v>10.050000000000001</v>
      </c>
      <c r="G27" s="4">
        <v>127.27</v>
      </c>
      <c r="H27" s="31">
        <f t="shared" si="3"/>
        <v>8.2644628099173556E-2</v>
      </c>
      <c r="I27" s="31">
        <v>0.1</v>
      </c>
    </row>
    <row r="28" spans="1:9" ht="17.25" customHeight="1" x14ac:dyDescent="0.25">
      <c r="A28" s="123" t="s">
        <v>1</v>
      </c>
      <c r="B28" s="124"/>
      <c r="C28" s="125"/>
      <c r="D28" s="11">
        <f>SUM(D25:D27)</f>
        <v>29.42</v>
      </c>
      <c r="E28" s="11">
        <f>SUM(E25:E27)</f>
        <v>26.98</v>
      </c>
      <c r="F28" s="11">
        <f>SUM(F25:F27)</f>
        <v>55.58</v>
      </c>
      <c r="G28" s="11">
        <f>SUM(G25:G27)</f>
        <v>470.85999999999996</v>
      </c>
      <c r="H28" s="90">
        <f>+H25+H26+H27</f>
        <v>1.4876033057851239</v>
      </c>
      <c r="I28" s="90">
        <f>+I25+I26+I27</f>
        <v>1.8000000000000003</v>
      </c>
    </row>
    <row r="29" spans="1:9" ht="24.75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26.25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88" t="s">
        <v>429</v>
      </c>
      <c r="I30" s="88" t="s">
        <v>430</v>
      </c>
    </row>
    <row r="31" spans="1:9" ht="17.25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87"/>
      <c r="I31" s="87"/>
    </row>
    <row r="32" spans="1:9" ht="17.25" customHeight="1" x14ac:dyDescent="0.25">
      <c r="A32" s="24" t="s">
        <v>313</v>
      </c>
      <c r="B32" s="25" t="s">
        <v>72</v>
      </c>
      <c r="C32" s="25" t="s">
        <v>12</v>
      </c>
      <c r="D32" s="4">
        <v>31.45</v>
      </c>
      <c r="E32" s="4">
        <v>15.52</v>
      </c>
      <c r="F32" s="4">
        <v>18.670000000000002</v>
      </c>
      <c r="G32" s="4">
        <v>320.38</v>
      </c>
      <c r="H32" s="31">
        <f>I32/1.21</f>
        <v>1.4049586776859504</v>
      </c>
      <c r="I32" s="31">
        <v>1.7</v>
      </c>
    </row>
    <row r="33" spans="1:9" ht="17.25" customHeight="1" x14ac:dyDescent="0.25">
      <c r="A33" s="24" t="s">
        <v>300</v>
      </c>
      <c r="B33" s="25" t="s">
        <v>181</v>
      </c>
      <c r="C33" s="25" t="s">
        <v>15</v>
      </c>
      <c r="D33" s="4">
        <v>4.29</v>
      </c>
      <c r="E33" s="4">
        <v>23.445</v>
      </c>
      <c r="F33" s="4">
        <v>13.395</v>
      </c>
      <c r="G33" s="4">
        <v>267.41000000000003</v>
      </c>
      <c r="H33" s="31">
        <f>I33/1.21</f>
        <v>8.2644628099173556E-2</v>
      </c>
      <c r="I33" s="31">
        <v>0.1</v>
      </c>
    </row>
    <row r="34" spans="1:9" ht="32.25" customHeight="1" x14ac:dyDescent="0.25">
      <c r="A34" s="123" t="s">
        <v>1</v>
      </c>
      <c r="B34" s="124"/>
      <c r="C34" s="125"/>
      <c r="D34" s="11">
        <f t="shared" ref="D34:F34" si="4">SUM(D32:D33)</f>
        <v>35.74</v>
      </c>
      <c r="E34" s="11">
        <f t="shared" si="4"/>
        <v>38.965000000000003</v>
      </c>
      <c r="F34" s="11">
        <f t="shared" si="4"/>
        <v>32.064999999999998</v>
      </c>
      <c r="G34" s="11">
        <f>SUM(G32:G33)</f>
        <v>587.79</v>
      </c>
      <c r="H34" s="90">
        <f>+H31+H32+H33</f>
        <v>1.4876033057851239</v>
      </c>
      <c r="I34" s="90">
        <f>+I31+I32+I33</f>
        <v>1.8</v>
      </c>
    </row>
    <row r="35" spans="1:9" ht="26.25" customHeight="1" x14ac:dyDescent="0.25">
      <c r="A35" s="127" t="s">
        <v>370</v>
      </c>
      <c r="B35" s="127"/>
      <c r="C35" s="127"/>
      <c r="D35" s="127"/>
      <c r="E35" s="127"/>
      <c r="F35" s="127"/>
      <c r="G35" s="127"/>
    </row>
    <row r="36" spans="1:9" ht="27.75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88" t="s">
        <v>429</v>
      </c>
      <c r="I36" s="88" t="s">
        <v>430</v>
      </c>
    </row>
    <row r="37" spans="1:9" ht="17.25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87"/>
      <c r="I37" s="87"/>
    </row>
    <row r="38" spans="1:9" ht="17.25" customHeight="1" x14ac:dyDescent="0.25">
      <c r="A38" s="6" t="s">
        <v>366</v>
      </c>
      <c r="B38" s="59" t="s">
        <v>74</v>
      </c>
      <c r="C38" s="59" t="s">
        <v>23</v>
      </c>
      <c r="D38" s="4">
        <v>30</v>
      </c>
      <c r="E38" s="4">
        <v>16.725000000000001</v>
      </c>
      <c r="F38" s="4">
        <v>50.8</v>
      </c>
      <c r="G38" s="4">
        <v>475.32499999999999</v>
      </c>
      <c r="H38" s="31">
        <f>I38/1.21</f>
        <v>1.4049586776859504</v>
      </c>
      <c r="I38" s="31">
        <v>1.7</v>
      </c>
    </row>
    <row r="39" spans="1:9" ht="30.9" customHeight="1" x14ac:dyDescent="0.25">
      <c r="A39" s="24" t="s">
        <v>261</v>
      </c>
      <c r="B39" s="25"/>
      <c r="C39" s="25" t="s">
        <v>16</v>
      </c>
      <c r="D39" s="4">
        <v>3.6</v>
      </c>
      <c r="E39" s="4">
        <v>3.1</v>
      </c>
      <c r="F39" s="4">
        <v>15</v>
      </c>
      <c r="G39" s="4">
        <v>106</v>
      </c>
      <c r="H39" s="31">
        <f>I39/1.21</f>
        <v>8.2644628099173556E-2</v>
      </c>
      <c r="I39" s="31">
        <v>0.1</v>
      </c>
    </row>
    <row r="40" spans="1:9" ht="17.25" customHeight="1" x14ac:dyDescent="0.25">
      <c r="A40" s="123" t="s">
        <v>1</v>
      </c>
      <c r="B40" s="124"/>
      <c r="C40" s="125"/>
      <c r="D40" s="11">
        <f>SUM(D38:D39)</f>
        <v>33.6</v>
      </c>
      <c r="E40" s="11">
        <f>SUM(E38:E39)</f>
        <v>19.825000000000003</v>
      </c>
      <c r="F40" s="11">
        <f>SUM(F38:F39)</f>
        <v>65.8</v>
      </c>
      <c r="G40" s="11">
        <f>SUM(G38:G39)</f>
        <v>581.32500000000005</v>
      </c>
      <c r="H40" s="90">
        <f>+H37+H38+H39</f>
        <v>1.4876033057851239</v>
      </c>
      <c r="I40" s="90">
        <f>+I37+I38+I39</f>
        <v>1.8</v>
      </c>
    </row>
    <row r="41" spans="1:9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77"/>
      <c r="I41" s="77"/>
    </row>
    <row r="42" spans="1:9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88" t="s">
        <v>429</v>
      </c>
      <c r="I42" s="88" t="s">
        <v>430</v>
      </c>
    </row>
    <row r="43" spans="1:9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87"/>
      <c r="I43" s="87"/>
    </row>
    <row r="44" spans="1:9" ht="18" customHeight="1" x14ac:dyDescent="0.25">
      <c r="A44" s="24" t="s">
        <v>418</v>
      </c>
      <c r="B44" s="25" t="s">
        <v>419</v>
      </c>
      <c r="C44" s="25">
        <v>250</v>
      </c>
      <c r="D44" s="3">
        <v>15.69</v>
      </c>
      <c r="E44" s="3">
        <v>22.33</v>
      </c>
      <c r="F44" s="3">
        <v>62.43</v>
      </c>
      <c r="G44" s="3">
        <v>513.44000000000005</v>
      </c>
      <c r="H44" s="31">
        <f>I44/1.21</f>
        <v>1.4049586776859504</v>
      </c>
      <c r="I44" s="31">
        <v>1.7</v>
      </c>
    </row>
    <row r="45" spans="1:9" ht="18" customHeight="1" x14ac:dyDescent="0.25">
      <c r="A45" s="6" t="s">
        <v>273</v>
      </c>
      <c r="B45" s="59" t="s">
        <v>242</v>
      </c>
      <c r="C45" s="59" t="s">
        <v>14</v>
      </c>
      <c r="D45" s="4">
        <v>1.2</v>
      </c>
      <c r="E45" s="4">
        <v>15</v>
      </c>
      <c r="F45" s="4">
        <v>1.55</v>
      </c>
      <c r="G45" s="4">
        <v>146.5</v>
      </c>
      <c r="H45" s="31">
        <f>I45/1.21</f>
        <v>8.2644628099173556E-2</v>
      </c>
      <c r="I45" s="31">
        <v>0.1</v>
      </c>
    </row>
    <row r="46" spans="1:9" ht="27" customHeight="1" x14ac:dyDescent="0.25">
      <c r="A46" s="112" t="s">
        <v>1</v>
      </c>
      <c r="B46" s="113"/>
      <c r="C46" s="114"/>
      <c r="D46" s="68">
        <f>SUM(D44:D45)</f>
        <v>16.89</v>
      </c>
      <c r="E46" s="68">
        <f>SUM(E44:E45)</f>
        <v>37.33</v>
      </c>
      <c r="F46" s="68">
        <f>SUM(F44:F45)</f>
        <v>63.98</v>
      </c>
      <c r="G46" s="69">
        <f>SUM(G44:G45)</f>
        <v>659.94</v>
      </c>
      <c r="H46" s="90">
        <f>+H43+H44+H45</f>
        <v>1.4876033057851239</v>
      </c>
      <c r="I46" s="90">
        <f>+I43+I44+I45</f>
        <v>1.8</v>
      </c>
    </row>
    <row r="47" spans="1:9" ht="27.75" customHeight="1" x14ac:dyDescent="0.25">
      <c r="A47" s="122" t="s">
        <v>136</v>
      </c>
      <c r="B47" s="122"/>
      <c r="C47" s="122"/>
      <c r="D47" s="122"/>
      <c r="E47" s="122"/>
      <c r="F47" s="122"/>
      <c r="G47" s="122"/>
    </row>
    <row r="48" spans="1:9" ht="17.25" customHeight="1" thickBot="1" x14ac:dyDescent="0.3"/>
    <row r="49" spans="1:9" s="16" customFormat="1" ht="39" customHeight="1" x14ac:dyDescent="0.25">
      <c r="A49" s="89"/>
      <c r="B49" s="108"/>
      <c r="C49" s="109"/>
      <c r="D49" s="109"/>
      <c r="E49" s="109"/>
      <c r="F49" s="109"/>
      <c r="G49" s="109"/>
      <c r="H49" s="91" t="s">
        <v>429</v>
      </c>
      <c r="I49" s="92" t="s">
        <v>430</v>
      </c>
    </row>
    <row r="50" spans="1:9" s="16" customFormat="1" ht="18" customHeight="1" thickBot="1" x14ac:dyDescent="0.3">
      <c r="A50" s="63"/>
      <c r="B50" s="110" t="s">
        <v>431</v>
      </c>
      <c r="C50" s="111"/>
      <c r="D50" s="111"/>
      <c r="E50" s="111"/>
      <c r="F50" s="111"/>
      <c r="G50" s="111"/>
      <c r="H50" s="95">
        <f>+SUM(H15+H21+H28+H34+H40+H46)/6+H8</f>
        <v>1.6859504132231402</v>
      </c>
      <c r="I50" s="94">
        <f>+SUM(I15+I21+I28+I34+I40+I46)/6+I8</f>
        <v>2.04</v>
      </c>
    </row>
    <row r="51" spans="1:9" s="16" customFormat="1" ht="18" customHeight="1" x14ac:dyDescent="0.25">
      <c r="A51" s="63"/>
      <c r="B51" s="104" t="s">
        <v>432</v>
      </c>
      <c r="C51" s="105"/>
      <c r="D51" s="105"/>
      <c r="E51" s="27"/>
      <c r="F51" s="27"/>
      <c r="G51" s="27"/>
      <c r="H51" s="28"/>
      <c r="I51" s="28"/>
    </row>
    <row r="52" spans="1:9" ht="17.25" customHeight="1" x14ac:dyDescent="0.25"/>
    <row r="53" spans="1:9" ht="17.25" customHeight="1" x14ac:dyDescent="0.25"/>
    <row r="54" spans="1:9" ht="17.25" customHeight="1" x14ac:dyDescent="0.25"/>
    <row r="55" spans="1:9" ht="24" customHeight="1" x14ac:dyDescent="0.25"/>
    <row r="56" spans="1:9" ht="17.25" customHeight="1" x14ac:dyDescent="0.25"/>
    <row r="58" spans="1:9" ht="17.25" customHeight="1" x14ac:dyDescent="0.25"/>
    <row r="59" spans="1:9" ht="17.25" customHeight="1" x14ac:dyDescent="0.25"/>
    <row r="63" spans="1:9" ht="18.75" customHeight="1" x14ac:dyDescent="0.25"/>
    <row r="65" ht="27.75" customHeight="1" x14ac:dyDescent="0.25"/>
    <row r="71" ht="27" customHeight="1" x14ac:dyDescent="0.25"/>
  </sheetData>
  <mergeCells count="57">
    <mergeCell ref="A3:G3"/>
    <mergeCell ref="A4:A5"/>
    <mergeCell ref="B4:B5"/>
    <mergeCell ref="C4:C5"/>
    <mergeCell ref="D4:F4"/>
    <mergeCell ref="G4:G5"/>
    <mergeCell ref="A8:C8"/>
    <mergeCell ref="G17:G18"/>
    <mergeCell ref="A9:G9"/>
    <mergeCell ref="A10:A11"/>
    <mergeCell ref="B10:B11"/>
    <mergeCell ref="C10:C11"/>
    <mergeCell ref="D10:F10"/>
    <mergeCell ref="G10:G11"/>
    <mergeCell ref="A15:C15"/>
    <mergeCell ref="A16:G16"/>
    <mergeCell ref="A17:A18"/>
    <mergeCell ref="B17:B18"/>
    <mergeCell ref="C17:C18"/>
    <mergeCell ref="D17:F17"/>
    <mergeCell ref="I10:I11"/>
    <mergeCell ref="H23:H24"/>
    <mergeCell ref="I23:I24"/>
    <mergeCell ref="A35:G35"/>
    <mergeCell ref="A36:A37"/>
    <mergeCell ref="B36:B37"/>
    <mergeCell ref="C36:C37"/>
    <mergeCell ref="D36:F36"/>
    <mergeCell ref="G36:G37"/>
    <mergeCell ref="B30:B31"/>
    <mergeCell ref="C30:C31"/>
    <mergeCell ref="D30:F30"/>
    <mergeCell ref="G30:G31"/>
    <mergeCell ref="A22:G22"/>
    <mergeCell ref="A23:A24"/>
    <mergeCell ref="A30:A31"/>
    <mergeCell ref="A34:C34"/>
    <mergeCell ref="A28:C28"/>
    <mergeCell ref="A29:G29"/>
    <mergeCell ref="A40:C40"/>
    <mergeCell ref="H10:H11"/>
    <mergeCell ref="B23:B24"/>
    <mergeCell ref="C23:C24"/>
    <mergeCell ref="D23:F23"/>
    <mergeCell ref="G23:G24"/>
    <mergeCell ref="A21:C21"/>
    <mergeCell ref="B49:G49"/>
    <mergeCell ref="B50:G50"/>
    <mergeCell ref="B51:D51"/>
    <mergeCell ref="A46:C46"/>
    <mergeCell ref="A41:G41"/>
    <mergeCell ref="A42:A43"/>
    <mergeCell ref="B42:B43"/>
    <mergeCell ref="C42:C43"/>
    <mergeCell ref="D42:F42"/>
    <mergeCell ref="G42:G43"/>
    <mergeCell ref="A47:G47"/>
  </mergeCells>
  <pageMargins left="0.59055118110236215" right="0.59055118110236215" top="0.59055118110236215" bottom="0.59055118110236215" header="0" footer="0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31" zoomScaleNormal="100" zoomScaleSheetLayoutView="115" workbookViewId="0">
      <selection activeCell="K43" sqref="K43"/>
    </sheetView>
  </sheetViews>
  <sheetFormatPr defaultColWidth="8.6640625" defaultRowHeight="18" customHeight="1" x14ac:dyDescent="0.25"/>
  <cols>
    <col min="1" max="1" width="40.33203125" style="75" customWidth="1"/>
    <col min="2" max="2" width="10" style="75" customWidth="1"/>
    <col min="3" max="3" width="6.109375" style="75" customWidth="1"/>
    <col min="4" max="4" width="10.109375" style="34" customWidth="1"/>
    <col min="5" max="5" width="9.5546875" style="34" customWidth="1"/>
    <col min="6" max="6" width="15" style="34" customWidth="1"/>
    <col min="7" max="7" width="9.33203125" style="34" customWidth="1"/>
    <col min="8" max="8" width="9.109375" style="34" customWidth="1"/>
    <col min="9" max="16384" width="8.6640625" style="76"/>
  </cols>
  <sheetData>
    <row r="1" spans="1:9" ht="18" customHeight="1" x14ac:dyDescent="0.25">
      <c r="A1" s="71" t="s">
        <v>132</v>
      </c>
      <c r="D1" s="35"/>
      <c r="E1" s="35"/>
      <c r="F1" s="35"/>
      <c r="G1" s="64"/>
    </row>
    <row r="2" spans="1:9" ht="18" customHeight="1" x14ac:dyDescent="0.25">
      <c r="A2" s="74" t="s">
        <v>11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46" t="s">
        <v>324</v>
      </c>
      <c r="B6" s="25" t="s">
        <v>55</v>
      </c>
      <c r="C6" s="25" t="s">
        <v>15</v>
      </c>
      <c r="D6" s="4">
        <v>1.56</v>
      </c>
      <c r="E6" s="4">
        <v>3.3</v>
      </c>
      <c r="F6" s="4">
        <v>11.43</v>
      </c>
      <c r="G6" s="4">
        <v>76.91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18.75" customHeight="1" x14ac:dyDescent="0.25">
      <c r="A8" s="123" t="s">
        <v>1</v>
      </c>
      <c r="B8" s="124"/>
      <c r="C8" s="125"/>
      <c r="D8" s="11">
        <f>SUM(D6:D7)</f>
        <v>4.5199999999999996</v>
      </c>
      <c r="E8" s="11">
        <f>SUM(E6:E7)</f>
        <v>3.94</v>
      </c>
      <c r="F8" s="11">
        <f>SUM(F6:F7)</f>
        <v>28.49</v>
      </c>
      <c r="G8" s="11">
        <f>SUM(G6:G7)</f>
        <v>162.99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40" t="s">
        <v>371</v>
      </c>
      <c r="B9" s="140"/>
      <c r="C9" s="140"/>
      <c r="D9" s="140"/>
      <c r="E9" s="140"/>
      <c r="F9" s="140"/>
      <c r="G9" s="140"/>
    </row>
    <row r="10" spans="1:9" ht="18" customHeight="1" x14ac:dyDescent="0.25">
      <c r="A10" s="116" t="s">
        <v>97</v>
      </c>
      <c r="B10" s="118" t="s">
        <v>0</v>
      </c>
      <c r="C10" s="118" t="s">
        <v>6</v>
      </c>
      <c r="D10" s="126" t="s">
        <v>7</v>
      </c>
      <c r="E10" s="126"/>
      <c r="F10" s="126"/>
      <c r="G10" s="106" t="s">
        <v>8</v>
      </c>
      <c r="H10" s="88" t="s">
        <v>429</v>
      </c>
      <c r="I10" s="88" t="s">
        <v>430</v>
      </c>
    </row>
    <row r="11" spans="1:9" ht="18" customHeight="1" x14ac:dyDescent="0.25">
      <c r="A11" s="117"/>
      <c r="B11" s="119"/>
      <c r="C11" s="119"/>
      <c r="D11" s="62" t="s">
        <v>9</v>
      </c>
      <c r="E11" s="62" t="s">
        <v>10</v>
      </c>
      <c r="F11" s="62" t="s">
        <v>108</v>
      </c>
      <c r="G11" s="107"/>
      <c r="H11" s="87"/>
      <c r="I11" s="87"/>
    </row>
    <row r="12" spans="1:9" ht="18" customHeight="1" x14ac:dyDescent="0.25">
      <c r="A12" s="24" t="s">
        <v>355</v>
      </c>
      <c r="B12" s="25" t="s">
        <v>75</v>
      </c>
      <c r="C12" s="49" t="s">
        <v>215</v>
      </c>
      <c r="D12" s="4">
        <v>35.67</v>
      </c>
      <c r="E12" s="4">
        <v>17.16</v>
      </c>
      <c r="F12" s="4">
        <v>71.790000000000006</v>
      </c>
      <c r="G12" s="4">
        <v>573.69000000000005</v>
      </c>
      <c r="H12" s="31">
        <f>I12/1.21</f>
        <v>1.4049586776859504</v>
      </c>
      <c r="I12" s="31">
        <v>1.7</v>
      </c>
    </row>
    <row r="13" spans="1:9" ht="14.25" customHeight="1" x14ac:dyDescent="0.25">
      <c r="A13" s="6" t="s">
        <v>111</v>
      </c>
      <c r="B13" s="59" t="s">
        <v>192</v>
      </c>
      <c r="C13" s="53" t="s">
        <v>116</v>
      </c>
      <c r="D13" s="4">
        <v>1.1599999999999999</v>
      </c>
      <c r="E13" s="4">
        <v>0.47</v>
      </c>
      <c r="F13" s="4">
        <v>6.98</v>
      </c>
      <c r="G13" s="4">
        <v>29.8</v>
      </c>
      <c r="H13" s="31">
        <f>I13/1.21</f>
        <v>8.2644628099173556E-2</v>
      </c>
      <c r="I13" s="31">
        <v>0.1</v>
      </c>
    </row>
    <row r="14" spans="1:9" ht="18" customHeight="1" x14ac:dyDescent="0.25">
      <c r="A14" s="126" t="s">
        <v>1</v>
      </c>
      <c r="B14" s="126"/>
      <c r="C14" s="126"/>
      <c r="D14" s="11">
        <f t="shared" ref="D14:F14" si="0">SUM(D12:D13)</f>
        <v>36.83</v>
      </c>
      <c r="E14" s="11">
        <f t="shared" si="0"/>
        <v>17.63</v>
      </c>
      <c r="F14" s="11">
        <f t="shared" si="0"/>
        <v>78.77000000000001</v>
      </c>
      <c r="G14" s="11">
        <f>SUM(G12:G13)</f>
        <v>603.49</v>
      </c>
      <c r="H14" s="90">
        <f>+H11+H12+H13</f>
        <v>1.4876033057851239</v>
      </c>
      <c r="I14" s="90">
        <f>+I11+I12+I13</f>
        <v>1.8</v>
      </c>
    </row>
    <row r="15" spans="1:9" ht="18" customHeight="1" x14ac:dyDescent="0.25">
      <c r="A15" s="36"/>
      <c r="B15" s="36"/>
      <c r="C15" s="36"/>
      <c r="D15" s="22"/>
      <c r="E15" s="22"/>
      <c r="F15" s="22"/>
      <c r="G15" s="64"/>
    </row>
    <row r="16" spans="1:9" ht="32.25" customHeight="1" x14ac:dyDescent="0.25">
      <c r="A16" s="127" t="s">
        <v>378</v>
      </c>
      <c r="B16" s="127"/>
      <c r="C16" s="127"/>
      <c r="D16" s="127"/>
      <c r="E16" s="127"/>
      <c r="F16" s="127"/>
      <c r="G16" s="127"/>
    </row>
    <row r="17" spans="1:9" ht="18" customHeight="1" x14ac:dyDescent="0.25">
      <c r="A17" s="129" t="s">
        <v>98</v>
      </c>
      <c r="B17" s="118" t="s">
        <v>0</v>
      </c>
      <c r="C17" s="118" t="s">
        <v>6</v>
      </c>
      <c r="D17" s="126" t="s">
        <v>7</v>
      </c>
      <c r="E17" s="126"/>
      <c r="F17" s="126"/>
      <c r="G17" s="106" t="s">
        <v>8</v>
      </c>
      <c r="H17" s="106" t="s">
        <v>429</v>
      </c>
      <c r="I17" s="106" t="s">
        <v>430</v>
      </c>
    </row>
    <row r="18" spans="1:9" ht="18" customHeight="1" x14ac:dyDescent="0.25">
      <c r="A18" s="130"/>
      <c r="B18" s="119"/>
      <c r="C18" s="119"/>
      <c r="D18" s="62" t="s">
        <v>9</v>
      </c>
      <c r="E18" s="62" t="s">
        <v>10</v>
      </c>
      <c r="F18" s="62" t="s">
        <v>108</v>
      </c>
      <c r="G18" s="107"/>
      <c r="H18" s="107"/>
      <c r="I18" s="107"/>
    </row>
    <row r="19" spans="1:9" ht="18" customHeight="1" x14ac:dyDescent="0.25">
      <c r="A19" s="24" t="s">
        <v>264</v>
      </c>
      <c r="B19" s="25" t="s">
        <v>49</v>
      </c>
      <c r="C19" s="25" t="s">
        <v>216</v>
      </c>
      <c r="D19" s="4">
        <v>51</v>
      </c>
      <c r="E19" s="4">
        <v>13.32</v>
      </c>
      <c r="F19" s="4">
        <v>10.32</v>
      </c>
      <c r="G19" s="4">
        <v>358.27499999999998</v>
      </c>
      <c r="H19" s="31">
        <f>I19/1.21</f>
        <v>1.3223140495867769</v>
      </c>
      <c r="I19" s="31">
        <v>1.6</v>
      </c>
    </row>
    <row r="20" spans="1:9" ht="18" customHeight="1" x14ac:dyDescent="0.25">
      <c r="A20" s="6" t="s">
        <v>268</v>
      </c>
      <c r="B20" s="59" t="s">
        <v>22</v>
      </c>
      <c r="C20" s="59" t="s">
        <v>14</v>
      </c>
      <c r="D20" s="4">
        <v>3.07</v>
      </c>
      <c r="E20" s="4">
        <v>2.76</v>
      </c>
      <c r="F20" s="4">
        <v>16.78</v>
      </c>
      <c r="G20" s="4">
        <v>102.33</v>
      </c>
      <c r="H20" s="31">
        <f t="shared" ref="H20:H21" si="1">I20/1.21</f>
        <v>8.2644628099173556E-2</v>
      </c>
      <c r="I20" s="31">
        <v>0.1</v>
      </c>
    </row>
    <row r="21" spans="1:9" ht="34.5" customHeight="1" x14ac:dyDescent="0.25">
      <c r="A21" s="6" t="s">
        <v>266</v>
      </c>
      <c r="B21" s="59" t="s">
        <v>187</v>
      </c>
      <c r="C21" s="59" t="s">
        <v>16</v>
      </c>
      <c r="D21" s="4">
        <v>0.9</v>
      </c>
      <c r="E21" s="4">
        <v>9.5500000000000007</v>
      </c>
      <c r="F21" s="4">
        <v>3.66</v>
      </c>
      <c r="G21" s="4">
        <v>98.87</v>
      </c>
      <c r="H21" s="31">
        <f t="shared" si="1"/>
        <v>8.2644628099173556E-2</v>
      </c>
      <c r="I21" s="31">
        <v>0.1</v>
      </c>
    </row>
    <row r="22" spans="1:9" ht="18" customHeight="1" x14ac:dyDescent="0.25">
      <c r="A22" s="123" t="s">
        <v>1</v>
      </c>
      <c r="B22" s="124"/>
      <c r="C22" s="125"/>
      <c r="D22" s="11">
        <f>SUM(D19:D21)</f>
        <v>54.97</v>
      </c>
      <c r="E22" s="11">
        <f>SUM(E19:E21)</f>
        <v>25.63</v>
      </c>
      <c r="F22" s="11">
        <f>SUM(F19:F21)</f>
        <v>30.76</v>
      </c>
      <c r="G22" s="11">
        <f>SUM(G19:G21)</f>
        <v>559.47499999999991</v>
      </c>
      <c r="H22" s="90">
        <f>+H19+H20+H21</f>
        <v>1.4876033057851239</v>
      </c>
      <c r="I22" s="90">
        <f>+I19+I20+I21</f>
        <v>1.8000000000000003</v>
      </c>
    </row>
    <row r="23" spans="1:9" ht="26.25" customHeight="1" x14ac:dyDescent="0.25">
      <c r="A23" s="127" t="s">
        <v>378</v>
      </c>
      <c r="B23" s="127"/>
      <c r="C23" s="127"/>
      <c r="D23" s="127"/>
      <c r="E23" s="127"/>
      <c r="F23" s="127"/>
      <c r="G23" s="127"/>
    </row>
    <row r="24" spans="1:9" ht="18" customHeight="1" x14ac:dyDescent="0.25">
      <c r="A24" s="129" t="s">
        <v>99</v>
      </c>
      <c r="B24" s="118" t="s">
        <v>0</v>
      </c>
      <c r="C24" s="118" t="s">
        <v>6</v>
      </c>
      <c r="D24" s="126" t="s">
        <v>7</v>
      </c>
      <c r="E24" s="126"/>
      <c r="F24" s="126"/>
      <c r="G24" s="106" t="s">
        <v>8</v>
      </c>
      <c r="H24" s="106" t="s">
        <v>429</v>
      </c>
      <c r="I24" s="106" t="s">
        <v>430</v>
      </c>
    </row>
    <row r="25" spans="1:9" ht="18" customHeight="1" x14ac:dyDescent="0.25">
      <c r="A25" s="130"/>
      <c r="B25" s="119"/>
      <c r="C25" s="119"/>
      <c r="D25" s="62" t="s">
        <v>9</v>
      </c>
      <c r="E25" s="62" t="s">
        <v>10</v>
      </c>
      <c r="F25" s="62" t="s">
        <v>108</v>
      </c>
      <c r="G25" s="107"/>
      <c r="H25" s="107"/>
      <c r="I25" s="107"/>
    </row>
    <row r="26" spans="1:9" ht="18" customHeight="1" x14ac:dyDescent="0.25">
      <c r="A26" s="6" t="s">
        <v>267</v>
      </c>
      <c r="B26" s="25" t="s">
        <v>64</v>
      </c>
      <c r="C26" s="25" t="s">
        <v>15</v>
      </c>
      <c r="D26" s="4">
        <v>36.659999999999997</v>
      </c>
      <c r="E26" s="4">
        <v>24.99</v>
      </c>
      <c r="F26" s="4">
        <v>1.0349999999999999</v>
      </c>
      <c r="G26" s="4">
        <v>380.58</v>
      </c>
      <c r="H26" s="31">
        <f>I26/1.21</f>
        <v>1.3223140495867769</v>
      </c>
      <c r="I26" s="31">
        <v>1.6</v>
      </c>
    </row>
    <row r="27" spans="1:9" ht="18.75" customHeight="1" x14ac:dyDescent="0.25">
      <c r="A27" s="6" t="s">
        <v>268</v>
      </c>
      <c r="B27" s="59" t="s">
        <v>22</v>
      </c>
      <c r="C27" s="59" t="s">
        <v>14</v>
      </c>
      <c r="D27" s="4">
        <v>3.07</v>
      </c>
      <c r="E27" s="4">
        <v>2.76</v>
      </c>
      <c r="F27" s="4">
        <v>16.78</v>
      </c>
      <c r="G27" s="4">
        <v>102.33</v>
      </c>
      <c r="H27" s="31">
        <f t="shared" ref="H27:H28" si="2">I27/1.21</f>
        <v>8.2644628099173556E-2</v>
      </c>
      <c r="I27" s="31">
        <v>0.1</v>
      </c>
    </row>
    <row r="28" spans="1:9" ht="27" customHeight="1" x14ac:dyDescent="0.25">
      <c r="A28" s="6" t="s">
        <v>269</v>
      </c>
      <c r="B28" s="59" t="s">
        <v>73</v>
      </c>
      <c r="C28" s="59" t="s">
        <v>15</v>
      </c>
      <c r="D28" s="4">
        <v>2.04</v>
      </c>
      <c r="E28" s="4">
        <v>7.7850000000000001</v>
      </c>
      <c r="F28" s="4">
        <v>9.2850000000000001</v>
      </c>
      <c r="G28" s="4">
        <v>103.455</v>
      </c>
      <c r="H28" s="31">
        <f t="shared" si="2"/>
        <v>8.2644628099173556E-2</v>
      </c>
      <c r="I28" s="31">
        <v>0.1</v>
      </c>
    </row>
    <row r="29" spans="1:9" ht="21.75" customHeight="1" x14ac:dyDescent="0.25">
      <c r="A29" s="123" t="s">
        <v>1</v>
      </c>
      <c r="B29" s="124"/>
      <c r="C29" s="125"/>
      <c r="D29" s="11">
        <f>SUM(D26:D28)</f>
        <v>41.769999999999996</v>
      </c>
      <c r="E29" s="11">
        <f>SUM(E26:E28)</f>
        <v>35.534999999999997</v>
      </c>
      <c r="F29" s="11">
        <f>SUM(F26:F28)</f>
        <v>27.1</v>
      </c>
      <c r="G29" s="11">
        <f>SUM(G26:G28)</f>
        <v>586.36500000000001</v>
      </c>
      <c r="H29" s="90">
        <f>+H26+H27+H28</f>
        <v>1.4876033057851239</v>
      </c>
      <c r="I29" s="90">
        <f>+I26+I27+I28</f>
        <v>1.8000000000000003</v>
      </c>
    </row>
    <row r="30" spans="1:9" ht="25.5" customHeight="1" x14ac:dyDescent="0.25">
      <c r="A30" s="127" t="s">
        <v>378</v>
      </c>
      <c r="B30" s="127"/>
      <c r="C30" s="127"/>
      <c r="D30" s="127"/>
      <c r="E30" s="127"/>
      <c r="F30" s="127"/>
      <c r="G30" s="127"/>
    </row>
    <row r="31" spans="1:9" ht="18" customHeight="1" x14ac:dyDescent="0.25">
      <c r="A31" s="129" t="s">
        <v>134</v>
      </c>
      <c r="B31" s="118" t="s">
        <v>0</v>
      </c>
      <c r="C31" s="118" t="s">
        <v>6</v>
      </c>
      <c r="D31" s="126" t="s">
        <v>7</v>
      </c>
      <c r="E31" s="126"/>
      <c r="F31" s="126"/>
      <c r="G31" s="106" t="s">
        <v>8</v>
      </c>
      <c r="H31" s="88" t="s">
        <v>429</v>
      </c>
      <c r="I31" s="88" t="s">
        <v>430</v>
      </c>
    </row>
    <row r="32" spans="1:9" ht="18" customHeight="1" x14ac:dyDescent="0.25">
      <c r="A32" s="130"/>
      <c r="B32" s="119"/>
      <c r="C32" s="119"/>
      <c r="D32" s="62" t="s">
        <v>9</v>
      </c>
      <c r="E32" s="62" t="s">
        <v>10</v>
      </c>
      <c r="F32" s="62" t="s">
        <v>108</v>
      </c>
      <c r="G32" s="107"/>
      <c r="H32" s="87"/>
      <c r="I32" s="87"/>
    </row>
    <row r="33" spans="1:9" ht="18" customHeight="1" x14ac:dyDescent="0.25">
      <c r="A33" s="6" t="s">
        <v>270</v>
      </c>
      <c r="B33" s="25" t="s">
        <v>271</v>
      </c>
      <c r="C33" s="25" t="s">
        <v>12</v>
      </c>
      <c r="D33" s="4">
        <v>29.88</v>
      </c>
      <c r="E33" s="4">
        <v>20.43</v>
      </c>
      <c r="F33" s="4">
        <v>38.25</v>
      </c>
      <c r="G33" s="4">
        <v>456.45</v>
      </c>
      <c r="H33" s="31">
        <f>I33/1.21</f>
        <v>1.4049586776859504</v>
      </c>
      <c r="I33" s="31">
        <v>1.7</v>
      </c>
    </row>
    <row r="34" spans="1:9" ht="17.25" customHeight="1" x14ac:dyDescent="0.25">
      <c r="A34" s="24" t="s">
        <v>379</v>
      </c>
      <c r="B34" s="25" t="s">
        <v>380</v>
      </c>
      <c r="C34" s="25" t="s">
        <v>381</v>
      </c>
      <c r="D34" s="4">
        <v>1.64</v>
      </c>
      <c r="E34" s="4">
        <v>0.34</v>
      </c>
      <c r="F34" s="4">
        <v>18.41</v>
      </c>
      <c r="G34" s="4">
        <v>77.400000000000006</v>
      </c>
      <c r="H34" s="31">
        <f>I34/1.21</f>
        <v>8.2644628099173556E-2</v>
      </c>
      <c r="I34" s="31">
        <v>0.1</v>
      </c>
    </row>
    <row r="35" spans="1:9" ht="18" customHeight="1" x14ac:dyDescent="0.25">
      <c r="A35" s="123" t="s">
        <v>1</v>
      </c>
      <c r="B35" s="124"/>
      <c r="C35" s="125"/>
      <c r="D35" s="11">
        <f>SUM(D33:D34)</f>
        <v>31.52</v>
      </c>
      <c r="E35" s="11">
        <f>SUM(E33:E34)</f>
        <v>20.77</v>
      </c>
      <c r="F35" s="11">
        <f>SUM(F33:F34)</f>
        <v>56.66</v>
      </c>
      <c r="G35" s="11">
        <f>SUM(G33:G34)</f>
        <v>533.85</v>
      </c>
      <c r="H35" s="90">
        <f>+H32+H33+H34</f>
        <v>1.4876033057851239</v>
      </c>
      <c r="I35" s="90">
        <f>+I32+I33+I34</f>
        <v>1.8</v>
      </c>
    </row>
    <row r="36" spans="1:9" ht="27" customHeight="1" x14ac:dyDescent="0.25">
      <c r="A36" s="127" t="s">
        <v>378</v>
      </c>
      <c r="B36" s="127"/>
      <c r="C36" s="127"/>
      <c r="D36" s="127"/>
      <c r="E36" s="127"/>
      <c r="F36" s="127"/>
      <c r="G36" s="127"/>
    </row>
    <row r="37" spans="1:9" ht="18" customHeight="1" x14ac:dyDescent="0.25">
      <c r="A37" s="129" t="s">
        <v>135</v>
      </c>
      <c r="B37" s="131" t="s">
        <v>0</v>
      </c>
      <c r="C37" s="131" t="s">
        <v>6</v>
      </c>
      <c r="D37" s="126" t="s">
        <v>7</v>
      </c>
      <c r="E37" s="126"/>
      <c r="F37" s="126"/>
      <c r="G37" s="106" t="s">
        <v>8</v>
      </c>
      <c r="H37" s="88" t="s">
        <v>429</v>
      </c>
      <c r="I37" s="88" t="s">
        <v>430</v>
      </c>
    </row>
    <row r="38" spans="1:9" ht="18" customHeight="1" x14ac:dyDescent="0.25">
      <c r="A38" s="130"/>
      <c r="B38" s="107"/>
      <c r="C38" s="107"/>
      <c r="D38" s="62" t="s">
        <v>9</v>
      </c>
      <c r="E38" s="62" t="s">
        <v>10</v>
      </c>
      <c r="F38" s="62" t="s">
        <v>108</v>
      </c>
      <c r="G38" s="107"/>
      <c r="H38" s="87"/>
      <c r="I38" s="87"/>
    </row>
    <row r="39" spans="1:9" ht="23.4" customHeight="1" x14ac:dyDescent="0.25">
      <c r="A39" s="17" t="s">
        <v>100</v>
      </c>
      <c r="B39" s="4" t="s">
        <v>88</v>
      </c>
      <c r="C39" s="83" t="s">
        <v>215</v>
      </c>
      <c r="D39" s="4">
        <v>13.31</v>
      </c>
      <c r="E39" s="4">
        <v>32.51</v>
      </c>
      <c r="F39" s="4">
        <v>92.72</v>
      </c>
      <c r="G39" s="4">
        <v>614.24</v>
      </c>
      <c r="H39" s="31">
        <f>I39/1.21</f>
        <v>1.4049586776859504</v>
      </c>
      <c r="I39" s="31">
        <v>1.7</v>
      </c>
    </row>
    <row r="40" spans="1:9" ht="18" customHeight="1" x14ac:dyDescent="0.25">
      <c r="A40" s="6" t="s">
        <v>25</v>
      </c>
      <c r="B40" s="59" t="s">
        <v>37</v>
      </c>
      <c r="C40" s="59" t="s">
        <v>14</v>
      </c>
      <c r="D40" s="4">
        <v>0.5</v>
      </c>
      <c r="E40" s="4">
        <v>0.1</v>
      </c>
      <c r="F40" s="4">
        <v>2.0499999999999998</v>
      </c>
      <c r="G40" s="4">
        <v>8.5</v>
      </c>
      <c r="H40" s="31">
        <f>I40/1.21</f>
        <v>8.2644628099173556E-2</v>
      </c>
      <c r="I40" s="31">
        <v>0.1</v>
      </c>
    </row>
    <row r="41" spans="1:9" ht="26.25" customHeight="1" x14ac:dyDescent="0.25">
      <c r="A41" s="123" t="s">
        <v>1</v>
      </c>
      <c r="B41" s="124"/>
      <c r="C41" s="125"/>
      <c r="D41" s="11">
        <f t="shared" ref="D41:F41" si="3">SUM(D39:D40)</f>
        <v>13.81</v>
      </c>
      <c r="E41" s="11">
        <f t="shared" si="3"/>
        <v>32.61</v>
      </c>
      <c r="F41" s="11">
        <f t="shared" si="3"/>
        <v>94.77</v>
      </c>
      <c r="G41" s="11">
        <f>SUM(G39:G40)</f>
        <v>622.74</v>
      </c>
      <c r="H41" s="90">
        <f>+H38+H39+H40</f>
        <v>1.4876033057851239</v>
      </c>
      <c r="I41" s="90">
        <f>+I38+I39+I40</f>
        <v>1.8</v>
      </c>
    </row>
    <row r="42" spans="1:9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9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106" t="s">
        <v>429</v>
      </c>
      <c r="I43" s="106" t="s">
        <v>430</v>
      </c>
    </row>
    <row r="44" spans="1:9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107"/>
      <c r="I44" s="107"/>
    </row>
    <row r="45" spans="1:9" ht="21.6" customHeight="1" x14ac:dyDescent="0.25">
      <c r="A45" s="24" t="s">
        <v>420</v>
      </c>
      <c r="B45" s="25" t="s">
        <v>421</v>
      </c>
      <c r="C45" s="25">
        <v>300</v>
      </c>
      <c r="D45" s="3">
        <v>30.55</v>
      </c>
      <c r="E45" s="3">
        <v>31.42</v>
      </c>
      <c r="F45" s="3">
        <v>67.739999999999995</v>
      </c>
      <c r="G45" s="3">
        <v>673.57</v>
      </c>
      <c r="H45" s="31">
        <f>I45/1.21</f>
        <v>1.4876033057851241</v>
      </c>
      <c r="I45" s="31">
        <v>1.8</v>
      </c>
    </row>
    <row r="46" spans="1:9" ht="27" customHeight="1" x14ac:dyDescent="0.25">
      <c r="A46" s="112" t="s">
        <v>1</v>
      </c>
      <c r="B46" s="113"/>
      <c r="C46" s="114"/>
      <c r="D46" s="68">
        <f>SUM(D45:D45)</f>
        <v>30.55</v>
      </c>
      <c r="E46" s="68">
        <f>SUM(E45:E45)</f>
        <v>31.42</v>
      </c>
      <c r="F46" s="68">
        <f>SUM(F45:F45)</f>
        <v>67.739999999999995</v>
      </c>
      <c r="G46" s="69">
        <f>SUM(G45:G45)</f>
        <v>673.57</v>
      </c>
      <c r="H46" s="90">
        <f>+H45</f>
        <v>1.4876033057851241</v>
      </c>
      <c r="I46" s="90">
        <f>+I45</f>
        <v>1.8</v>
      </c>
    </row>
    <row r="47" spans="1:9" ht="28.5" customHeight="1" x14ac:dyDescent="0.25">
      <c r="A47" s="122" t="s">
        <v>136</v>
      </c>
      <c r="B47" s="122"/>
      <c r="C47" s="122"/>
      <c r="D47" s="122"/>
      <c r="E47" s="122"/>
      <c r="F47" s="122"/>
      <c r="G47" s="122"/>
    </row>
    <row r="48" spans="1:9" ht="18.75" customHeight="1" thickBot="1" x14ac:dyDescent="0.3"/>
    <row r="49" spans="1:9" s="16" customFormat="1" ht="39" customHeight="1" x14ac:dyDescent="0.25">
      <c r="A49" s="89"/>
      <c r="B49" s="108"/>
      <c r="C49" s="109"/>
      <c r="D49" s="109"/>
      <c r="E49" s="109"/>
      <c r="F49" s="109"/>
      <c r="G49" s="109"/>
      <c r="H49" s="91" t="s">
        <v>429</v>
      </c>
      <c r="I49" s="92" t="s">
        <v>430</v>
      </c>
    </row>
    <row r="50" spans="1:9" s="16" customFormat="1" ht="18" customHeight="1" thickBot="1" x14ac:dyDescent="0.3">
      <c r="A50" s="63"/>
      <c r="B50" s="110" t="s">
        <v>431</v>
      </c>
      <c r="C50" s="111"/>
      <c r="D50" s="111"/>
      <c r="E50" s="111"/>
      <c r="F50" s="111"/>
      <c r="G50" s="111"/>
      <c r="H50" s="95">
        <f>+SUM(H14+H22+H29+H35+H41+H46)/6+H8</f>
        <v>1.6859504132231402</v>
      </c>
      <c r="I50" s="94">
        <f>+SUM(I14+I22+I29+I35+I41+I46)/6+I8</f>
        <v>2.04</v>
      </c>
    </row>
    <row r="51" spans="1:9" s="16" customFormat="1" ht="18" customHeight="1" x14ac:dyDescent="0.25">
      <c r="A51" s="63"/>
      <c r="B51" s="104" t="s">
        <v>432</v>
      </c>
      <c r="C51" s="105"/>
      <c r="D51" s="105"/>
      <c r="E51" s="27"/>
      <c r="F51" s="27"/>
      <c r="G51" s="27"/>
      <c r="H51" s="28"/>
      <c r="I51" s="28"/>
    </row>
    <row r="53" spans="1:9" ht="27" customHeight="1" x14ac:dyDescent="0.25"/>
    <row r="58" spans="1:9" ht="18.75" customHeight="1" x14ac:dyDescent="0.25"/>
    <row r="64" spans="1:9" ht="27" customHeight="1" x14ac:dyDescent="0.25"/>
    <row r="65" ht="13.5" customHeight="1" x14ac:dyDescent="0.25"/>
    <row r="66" ht="27" customHeight="1" x14ac:dyDescent="0.25"/>
    <row r="71" ht="27" customHeight="1" x14ac:dyDescent="0.25"/>
    <row r="72" ht="14.25" customHeight="1" x14ac:dyDescent="0.25"/>
    <row r="73" ht="27" customHeight="1" x14ac:dyDescent="0.25"/>
  </sheetData>
  <mergeCells count="59">
    <mergeCell ref="G10:G11"/>
    <mergeCell ref="A9:G9"/>
    <mergeCell ref="A3:G3"/>
    <mergeCell ref="G4:G5"/>
    <mergeCell ref="A8:C8"/>
    <mergeCell ref="A4:A5"/>
    <mergeCell ref="B4:B5"/>
    <mergeCell ref="C4:C5"/>
    <mergeCell ref="D4:F4"/>
    <mergeCell ref="A14:C14"/>
    <mergeCell ref="A10:A11"/>
    <mergeCell ref="B10:B11"/>
    <mergeCell ref="C10:C11"/>
    <mergeCell ref="D10:F10"/>
    <mergeCell ref="A16:G16"/>
    <mergeCell ref="A17:A18"/>
    <mergeCell ref="B17:B18"/>
    <mergeCell ref="C17:C18"/>
    <mergeCell ref="D17:F17"/>
    <mergeCell ref="G17:G18"/>
    <mergeCell ref="C24:C25"/>
    <mergeCell ref="D24:F24"/>
    <mergeCell ref="G24:G25"/>
    <mergeCell ref="G37:G38"/>
    <mergeCell ref="A35:C35"/>
    <mergeCell ref="A29:C29"/>
    <mergeCell ref="A30:G30"/>
    <mergeCell ref="A31:A32"/>
    <mergeCell ref="B31:B32"/>
    <mergeCell ref="C31:C32"/>
    <mergeCell ref="D31:F31"/>
    <mergeCell ref="H17:H18"/>
    <mergeCell ref="I17:I18"/>
    <mergeCell ref="H24:H25"/>
    <mergeCell ref="I24:I25"/>
    <mergeCell ref="A42:G42"/>
    <mergeCell ref="G31:G32"/>
    <mergeCell ref="A36:G36"/>
    <mergeCell ref="A37:A38"/>
    <mergeCell ref="B37:B38"/>
    <mergeCell ref="C37:C38"/>
    <mergeCell ref="D37:F37"/>
    <mergeCell ref="A41:C41"/>
    <mergeCell ref="A22:C22"/>
    <mergeCell ref="A23:G23"/>
    <mergeCell ref="A24:A25"/>
    <mergeCell ref="B24:B25"/>
    <mergeCell ref="B51:D51"/>
    <mergeCell ref="H43:H44"/>
    <mergeCell ref="I43:I44"/>
    <mergeCell ref="B49:G49"/>
    <mergeCell ref="B50:G50"/>
    <mergeCell ref="A46:C46"/>
    <mergeCell ref="A47:G47"/>
    <mergeCell ref="A43:A44"/>
    <mergeCell ref="B43:B44"/>
    <mergeCell ref="C43:C44"/>
    <mergeCell ref="D43:F43"/>
    <mergeCell ref="G43:G44"/>
  </mergeCells>
  <pageMargins left="0.59055118110236215" right="0.59055118110236215" top="0.59055118110236215" bottom="0.59055118110236215" header="0" footer="0"/>
  <pageSetup paperSize="9" scale="91" orientation="portrait" r:id="rId1"/>
  <rowBreaks count="1" manualBreakCount="1">
    <brk id="1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0" zoomScaleNormal="100" zoomScaleSheetLayoutView="115" workbookViewId="0">
      <selection activeCell="L47" sqref="L47"/>
    </sheetView>
  </sheetViews>
  <sheetFormatPr defaultColWidth="9.109375" defaultRowHeight="18" customHeight="1" x14ac:dyDescent="0.25"/>
  <cols>
    <col min="1" max="1" width="33.88671875" style="78" customWidth="1"/>
    <col min="2" max="2" width="10.109375" style="34" customWidth="1"/>
    <col min="3" max="3" width="6.6640625" style="34" customWidth="1"/>
    <col min="4" max="4" width="9.33203125" style="35" customWidth="1"/>
    <col min="5" max="5" width="8.109375" style="35" customWidth="1"/>
    <col min="6" max="6" width="13.5546875" style="35" customWidth="1"/>
    <col min="7" max="7" width="10.44140625" style="35" customWidth="1"/>
    <col min="8" max="8" width="9.109375" style="34"/>
    <col min="9" max="16384" width="9.109375" style="76"/>
  </cols>
  <sheetData>
    <row r="1" spans="1:9" ht="18" customHeight="1" x14ac:dyDescent="0.25">
      <c r="A1" s="71" t="s">
        <v>132</v>
      </c>
      <c r="G1" s="64"/>
    </row>
    <row r="2" spans="1:9" ht="18" customHeight="1" x14ac:dyDescent="0.25">
      <c r="A2" s="74" t="s">
        <v>17</v>
      </c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6" t="s">
        <v>354</v>
      </c>
      <c r="B6" s="59" t="s">
        <v>308</v>
      </c>
      <c r="C6" s="59" t="s">
        <v>15</v>
      </c>
      <c r="D6" s="4">
        <v>5.08</v>
      </c>
      <c r="E6" s="4">
        <v>4.58</v>
      </c>
      <c r="F6" s="4">
        <v>8.36</v>
      </c>
      <c r="G6" s="4">
        <v>92.32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3" t="s">
        <v>1</v>
      </c>
      <c r="B8" s="124"/>
      <c r="C8" s="125"/>
      <c r="D8" s="11">
        <f>SUM(D6:D7)</f>
        <v>8.0399999999999991</v>
      </c>
      <c r="E8" s="11">
        <f>SUM(E6:E7)</f>
        <v>5.22</v>
      </c>
      <c r="F8" s="11">
        <f>SUM(F6:F7)</f>
        <v>25.419999999999998</v>
      </c>
      <c r="G8" s="11">
        <f>SUM(G6:G7)</f>
        <v>178.39999999999998</v>
      </c>
      <c r="H8" s="90">
        <f>+H5+H6+H7</f>
        <v>0.19834710743801653</v>
      </c>
      <c r="I8" s="90">
        <f>+I5+I6+I7</f>
        <v>0.24000000000000002</v>
      </c>
    </row>
    <row r="9" spans="1:9" ht="17.25" customHeight="1" x14ac:dyDescent="0.25">
      <c r="A9" s="141" t="s">
        <v>372</v>
      </c>
      <c r="B9" s="141"/>
      <c r="C9" s="141"/>
      <c r="D9" s="141"/>
      <c r="E9" s="141"/>
      <c r="F9" s="141"/>
      <c r="G9" s="141"/>
    </row>
    <row r="10" spans="1:9" ht="17.25" customHeight="1" x14ac:dyDescent="0.25">
      <c r="A10" s="116" t="s">
        <v>97</v>
      </c>
      <c r="B10" s="118" t="s">
        <v>0</v>
      </c>
      <c r="C10" s="118" t="s">
        <v>6</v>
      </c>
      <c r="D10" s="126" t="s">
        <v>7</v>
      </c>
      <c r="E10" s="126"/>
      <c r="F10" s="126"/>
      <c r="G10" s="106" t="s">
        <v>8</v>
      </c>
      <c r="H10" s="88" t="s">
        <v>429</v>
      </c>
      <c r="I10" s="88" t="s">
        <v>430</v>
      </c>
    </row>
    <row r="11" spans="1:9" ht="17.25" customHeight="1" x14ac:dyDescent="0.25">
      <c r="A11" s="117"/>
      <c r="B11" s="119"/>
      <c r="C11" s="119"/>
      <c r="D11" s="62" t="s">
        <v>9</v>
      </c>
      <c r="E11" s="62" t="s">
        <v>10</v>
      </c>
      <c r="F11" s="62" t="s">
        <v>108</v>
      </c>
      <c r="G11" s="107"/>
      <c r="H11" s="87"/>
      <c r="I11" s="87"/>
    </row>
    <row r="12" spans="1:9" ht="17.25" customHeight="1" x14ac:dyDescent="0.25">
      <c r="A12" s="24" t="s">
        <v>103</v>
      </c>
      <c r="B12" s="25" t="s">
        <v>92</v>
      </c>
      <c r="C12" s="25" t="s">
        <v>215</v>
      </c>
      <c r="D12" s="59">
        <v>13.98</v>
      </c>
      <c r="E12" s="59">
        <v>17.46</v>
      </c>
      <c r="F12" s="59">
        <v>52.23</v>
      </c>
      <c r="G12" s="59">
        <v>407.88</v>
      </c>
      <c r="H12" s="31">
        <f>I12/1.21</f>
        <v>1.4049586776859504</v>
      </c>
      <c r="I12" s="31">
        <v>1.7</v>
      </c>
    </row>
    <row r="13" spans="1:9" ht="17.25" customHeight="1" x14ac:dyDescent="0.25">
      <c r="A13" s="24" t="s">
        <v>276</v>
      </c>
      <c r="B13" s="25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f>I13/1.21</f>
        <v>8.2644628099173556E-2</v>
      </c>
      <c r="I13" s="31">
        <v>0.1</v>
      </c>
    </row>
    <row r="14" spans="1:9" ht="27" customHeight="1" x14ac:dyDescent="0.25">
      <c r="A14" s="112" t="s">
        <v>1</v>
      </c>
      <c r="B14" s="113"/>
      <c r="C14" s="114"/>
      <c r="D14" s="11">
        <f t="shared" ref="D14:F14" si="0">SUM(D12:D13)</f>
        <v>16.12</v>
      </c>
      <c r="E14" s="11">
        <f t="shared" si="0"/>
        <v>27.68</v>
      </c>
      <c r="F14" s="11">
        <f t="shared" si="0"/>
        <v>60.949999999999996</v>
      </c>
      <c r="G14" s="11">
        <f>SUM(G12:G13)</f>
        <v>547.98</v>
      </c>
      <c r="H14" s="90">
        <f>+H11+H12+H13</f>
        <v>1.4876033057851239</v>
      </c>
      <c r="I14" s="90">
        <f>+I11+I12+I13</f>
        <v>1.8</v>
      </c>
    </row>
    <row r="15" spans="1:9" ht="17.25" customHeight="1" x14ac:dyDescent="0.25">
      <c r="A15" s="141" t="s">
        <v>371</v>
      </c>
      <c r="B15" s="141"/>
      <c r="C15" s="141"/>
      <c r="D15" s="141"/>
      <c r="E15" s="141"/>
      <c r="F15" s="141"/>
      <c r="G15" s="141"/>
    </row>
    <row r="16" spans="1:9" ht="27" customHeight="1" x14ac:dyDescent="0.25">
      <c r="A16" s="116" t="s">
        <v>98</v>
      </c>
      <c r="B16" s="118" t="s">
        <v>0</v>
      </c>
      <c r="C16" s="118" t="s">
        <v>6</v>
      </c>
      <c r="D16" s="126" t="s">
        <v>7</v>
      </c>
      <c r="E16" s="126"/>
      <c r="F16" s="126"/>
      <c r="G16" s="106" t="s">
        <v>8</v>
      </c>
      <c r="H16" s="88" t="s">
        <v>429</v>
      </c>
      <c r="I16" s="88" t="s">
        <v>430</v>
      </c>
    </row>
    <row r="17" spans="1:9" ht="17.25" customHeight="1" x14ac:dyDescent="0.25">
      <c r="A17" s="117"/>
      <c r="B17" s="119"/>
      <c r="C17" s="119"/>
      <c r="D17" s="62" t="s">
        <v>9</v>
      </c>
      <c r="E17" s="62" t="s">
        <v>10</v>
      </c>
      <c r="F17" s="62" t="s">
        <v>108</v>
      </c>
      <c r="G17" s="107"/>
      <c r="H17" s="87"/>
      <c r="I17" s="87"/>
    </row>
    <row r="18" spans="1:9" ht="17.25" customHeight="1" x14ac:dyDescent="0.25">
      <c r="A18" s="24" t="s">
        <v>366</v>
      </c>
      <c r="B18" s="25" t="s">
        <v>74</v>
      </c>
      <c r="C18" s="25" t="s">
        <v>23</v>
      </c>
      <c r="D18" s="4">
        <v>30</v>
      </c>
      <c r="E18" s="4">
        <v>16.73</v>
      </c>
      <c r="F18" s="4">
        <v>50.8</v>
      </c>
      <c r="G18" s="4">
        <v>475.32499999999999</v>
      </c>
      <c r="H18" s="31">
        <f>I18/1.21</f>
        <v>1.4049586776859504</v>
      </c>
      <c r="I18" s="31">
        <v>1.7</v>
      </c>
    </row>
    <row r="19" spans="1:9" ht="17.25" customHeight="1" x14ac:dyDescent="0.25">
      <c r="A19" s="24" t="s">
        <v>211</v>
      </c>
      <c r="B19" s="25"/>
      <c r="C19" s="25" t="s">
        <v>16</v>
      </c>
      <c r="D19" s="4">
        <v>4.0999999999999996</v>
      </c>
      <c r="E19" s="4">
        <v>2.5</v>
      </c>
      <c r="F19" s="4">
        <v>14.8</v>
      </c>
      <c r="G19" s="4">
        <v>115</v>
      </c>
      <c r="H19" s="31">
        <f>I19/1.21</f>
        <v>8.2644628099173556E-2</v>
      </c>
      <c r="I19" s="31">
        <v>0.1</v>
      </c>
    </row>
    <row r="20" spans="1:9" ht="17.25" customHeight="1" x14ac:dyDescent="0.25">
      <c r="A20" s="123" t="s">
        <v>1</v>
      </c>
      <c r="B20" s="124"/>
      <c r="C20" s="125"/>
      <c r="D20" s="11">
        <f t="shared" ref="D20:F20" si="1">SUM(D18:D19)</f>
        <v>34.1</v>
      </c>
      <c r="E20" s="11">
        <f t="shared" si="1"/>
        <v>19.23</v>
      </c>
      <c r="F20" s="11">
        <f t="shared" si="1"/>
        <v>65.599999999999994</v>
      </c>
      <c r="G20" s="11">
        <f>SUM(G18:G19)</f>
        <v>590.32500000000005</v>
      </c>
      <c r="H20" s="90">
        <f>+H17+H18+H19</f>
        <v>1.4876033057851239</v>
      </c>
      <c r="I20" s="90">
        <f>+I17+I18+I19</f>
        <v>1.8</v>
      </c>
    </row>
    <row r="21" spans="1:9" ht="27.75" customHeight="1" x14ac:dyDescent="0.25">
      <c r="A21" s="127" t="s">
        <v>378</v>
      </c>
      <c r="B21" s="127"/>
      <c r="C21" s="127"/>
      <c r="D21" s="127"/>
      <c r="E21" s="127"/>
      <c r="F21" s="127"/>
      <c r="G21" s="127"/>
    </row>
    <row r="22" spans="1:9" ht="24" customHeight="1" x14ac:dyDescent="0.25">
      <c r="A22" s="129" t="s">
        <v>99</v>
      </c>
      <c r="B22" s="118" t="s">
        <v>0</v>
      </c>
      <c r="C22" s="118" t="s">
        <v>6</v>
      </c>
      <c r="D22" s="126" t="s">
        <v>7</v>
      </c>
      <c r="E22" s="126"/>
      <c r="F22" s="126"/>
      <c r="G22" s="106" t="s">
        <v>8</v>
      </c>
      <c r="H22" s="106" t="s">
        <v>429</v>
      </c>
      <c r="I22" s="106" t="s">
        <v>430</v>
      </c>
    </row>
    <row r="23" spans="1:9" ht="18" customHeight="1" x14ac:dyDescent="0.25">
      <c r="A23" s="130"/>
      <c r="B23" s="119"/>
      <c r="C23" s="119"/>
      <c r="D23" s="62" t="s">
        <v>9</v>
      </c>
      <c r="E23" s="62" t="s">
        <v>10</v>
      </c>
      <c r="F23" s="62" t="s">
        <v>108</v>
      </c>
      <c r="G23" s="107"/>
      <c r="H23" s="107"/>
      <c r="I23" s="107"/>
    </row>
    <row r="24" spans="1:9" ht="18" customHeight="1" x14ac:dyDescent="0.25">
      <c r="A24" s="24" t="s">
        <v>184</v>
      </c>
      <c r="B24" s="25" t="s">
        <v>185</v>
      </c>
      <c r="C24" s="25" t="s">
        <v>15</v>
      </c>
      <c r="D24" s="4">
        <v>21.675000000000001</v>
      </c>
      <c r="E24" s="4">
        <v>18.405000000000001</v>
      </c>
      <c r="F24" s="4">
        <v>26.31</v>
      </c>
      <c r="G24" s="4">
        <v>348.67500000000001</v>
      </c>
      <c r="H24" s="31">
        <f>I24/1.21</f>
        <v>1.3223140495867769</v>
      </c>
      <c r="I24" s="31">
        <v>1.6</v>
      </c>
    </row>
    <row r="25" spans="1:9" ht="18" customHeight="1" x14ac:dyDescent="0.25">
      <c r="A25" s="6" t="s">
        <v>302</v>
      </c>
      <c r="B25" s="59" t="s">
        <v>194</v>
      </c>
      <c r="C25" s="59" t="s">
        <v>16</v>
      </c>
      <c r="D25" s="4">
        <v>2.11</v>
      </c>
      <c r="E25" s="4">
        <v>3.79</v>
      </c>
      <c r="F25" s="4">
        <v>13.4</v>
      </c>
      <c r="G25" s="4">
        <v>94.49</v>
      </c>
      <c r="H25" s="31">
        <f t="shared" ref="H25:H26" si="2">I25/1.21</f>
        <v>8.2644628099173556E-2</v>
      </c>
      <c r="I25" s="31">
        <v>0.1</v>
      </c>
    </row>
    <row r="26" spans="1:9" ht="30.75" customHeight="1" x14ac:dyDescent="0.25">
      <c r="A26" s="24" t="s">
        <v>223</v>
      </c>
      <c r="B26" s="25" t="s">
        <v>79</v>
      </c>
      <c r="C26" s="25" t="s">
        <v>15</v>
      </c>
      <c r="D26" s="4">
        <v>2.52</v>
      </c>
      <c r="E26" s="4">
        <v>7.86</v>
      </c>
      <c r="F26" s="4">
        <v>10.14</v>
      </c>
      <c r="G26" s="4">
        <v>110.73</v>
      </c>
      <c r="H26" s="31">
        <f t="shared" si="2"/>
        <v>8.2644628099173556E-2</v>
      </c>
      <c r="I26" s="31">
        <v>0.1</v>
      </c>
    </row>
    <row r="27" spans="1:9" ht="18" customHeight="1" x14ac:dyDescent="0.25">
      <c r="A27" s="123" t="s">
        <v>1</v>
      </c>
      <c r="B27" s="124"/>
      <c r="C27" s="125"/>
      <c r="D27" s="11">
        <f t="shared" ref="D27:F27" si="3">SUM(D24:D26)</f>
        <v>26.305</v>
      </c>
      <c r="E27" s="11">
        <f t="shared" si="3"/>
        <v>30.055</v>
      </c>
      <c r="F27" s="11">
        <f t="shared" si="3"/>
        <v>49.85</v>
      </c>
      <c r="G27" s="11">
        <f>SUM(G24:G26)</f>
        <v>553.89499999999998</v>
      </c>
      <c r="H27" s="90">
        <f>+H24+H25+H26</f>
        <v>1.4876033057851239</v>
      </c>
      <c r="I27" s="90">
        <f>+I24+I25+I26</f>
        <v>1.8000000000000003</v>
      </c>
    </row>
    <row r="28" spans="1:9" ht="27.75" customHeight="1" x14ac:dyDescent="0.25">
      <c r="A28" s="127" t="s">
        <v>378</v>
      </c>
      <c r="B28" s="127"/>
      <c r="C28" s="127"/>
      <c r="D28" s="127"/>
      <c r="E28" s="127"/>
      <c r="F28" s="127"/>
      <c r="G28" s="127"/>
    </row>
    <row r="29" spans="1:9" ht="27.75" customHeight="1" x14ac:dyDescent="0.25">
      <c r="A29" s="129" t="s">
        <v>134</v>
      </c>
      <c r="B29" s="118" t="s">
        <v>0</v>
      </c>
      <c r="C29" s="118" t="s">
        <v>6</v>
      </c>
      <c r="D29" s="126" t="s">
        <v>7</v>
      </c>
      <c r="E29" s="126"/>
      <c r="F29" s="126"/>
      <c r="G29" s="106" t="s">
        <v>8</v>
      </c>
      <c r="H29" s="106" t="s">
        <v>429</v>
      </c>
      <c r="I29" s="106" t="s">
        <v>430</v>
      </c>
    </row>
    <row r="30" spans="1:9" ht="18" customHeight="1" x14ac:dyDescent="0.25">
      <c r="A30" s="130"/>
      <c r="B30" s="119"/>
      <c r="C30" s="119"/>
      <c r="D30" s="62" t="s">
        <v>9</v>
      </c>
      <c r="E30" s="62" t="s">
        <v>10</v>
      </c>
      <c r="F30" s="62" t="s">
        <v>108</v>
      </c>
      <c r="G30" s="107"/>
      <c r="H30" s="107"/>
      <c r="I30" s="107"/>
    </row>
    <row r="31" spans="1:9" ht="18" customHeight="1" x14ac:dyDescent="0.25">
      <c r="A31" s="24" t="s">
        <v>47</v>
      </c>
      <c r="B31" s="25" t="s">
        <v>46</v>
      </c>
      <c r="C31" s="25" t="s">
        <v>196</v>
      </c>
      <c r="D31" s="4">
        <v>25.56</v>
      </c>
      <c r="E31" s="4">
        <v>16.847999999999999</v>
      </c>
      <c r="F31" s="4">
        <v>13.94</v>
      </c>
      <c r="G31" s="4">
        <v>305.85599999999999</v>
      </c>
      <c r="H31" s="31">
        <f>I31/1.21</f>
        <v>1.3223140495867769</v>
      </c>
      <c r="I31" s="31">
        <v>1.6</v>
      </c>
    </row>
    <row r="32" spans="1:9" ht="18" customHeight="1" x14ac:dyDescent="0.25">
      <c r="A32" s="6" t="s">
        <v>265</v>
      </c>
      <c r="B32" s="59" t="s">
        <v>143</v>
      </c>
      <c r="C32" s="59" t="s">
        <v>16</v>
      </c>
      <c r="D32" s="4">
        <v>2.2200000000000002</v>
      </c>
      <c r="E32" s="4">
        <v>3.84</v>
      </c>
      <c r="F32" s="4">
        <v>15.3</v>
      </c>
      <c r="G32" s="4">
        <v>102.15</v>
      </c>
      <c r="H32" s="31">
        <f t="shared" ref="H32:H33" si="4">I32/1.21</f>
        <v>8.2644628099173556E-2</v>
      </c>
      <c r="I32" s="31">
        <v>0.1</v>
      </c>
    </row>
    <row r="33" spans="1:9" ht="18" customHeight="1" x14ac:dyDescent="0.25">
      <c r="A33" s="24" t="s">
        <v>243</v>
      </c>
      <c r="B33" s="25" t="s">
        <v>159</v>
      </c>
      <c r="C33" s="25" t="s">
        <v>196</v>
      </c>
      <c r="D33" s="4">
        <v>3.8159999999999998</v>
      </c>
      <c r="E33" s="4">
        <v>14.555999999999999</v>
      </c>
      <c r="F33" s="4">
        <v>15.48</v>
      </c>
      <c r="G33" s="4">
        <v>193.44</v>
      </c>
      <c r="H33" s="31">
        <f t="shared" si="4"/>
        <v>8.2644628099173556E-2</v>
      </c>
      <c r="I33" s="31">
        <v>0.1</v>
      </c>
    </row>
    <row r="34" spans="1:9" ht="30" customHeight="1" x14ac:dyDescent="0.25">
      <c r="A34" s="123" t="s">
        <v>1</v>
      </c>
      <c r="B34" s="124"/>
      <c r="C34" s="125"/>
      <c r="D34" s="11">
        <f t="shared" ref="D34:F34" si="5">SUM(D31:D33)</f>
        <v>31.595999999999997</v>
      </c>
      <c r="E34" s="11">
        <f t="shared" si="5"/>
        <v>35.244</v>
      </c>
      <c r="F34" s="11">
        <f t="shared" si="5"/>
        <v>44.72</v>
      </c>
      <c r="G34" s="11">
        <f>SUM(G31:G33)</f>
        <v>601.44599999999991</v>
      </c>
      <c r="H34" s="90">
        <f>+H31+H32+H33</f>
        <v>1.4876033057851239</v>
      </c>
      <c r="I34" s="90">
        <f>+I31+I32+I33</f>
        <v>1.8000000000000003</v>
      </c>
    </row>
    <row r="35" spans="1:9" ht="26.25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9" ht="18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9" ht="18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9" ht="32.1" customHeight="1" x14ac:dyDescent="0.25">
      <c r="A38" s="24" t="s">
        <v>155</v>
      </c>
      <c r="B38" s="25" t="s">
        <v>81</v>
      </c>
      <c r="C38" s="25" t="s">
        <v>311</v>
      </c>
      <c r="D38" s="4">
        <v>37.837499999999999</v>
      </c>
      <c r="E38" s="4">
        <v>20.56</v>
      </c>
      <c r="F38" s="4">
        <v>13.21</v>
      </c>
      <c r="G38" s="4">
        <v>406.46</v>
      </c>
      <c r="H38" s="31">
        <f>I38/1.21</f>
        <v>1.3223140495867769</v>
      </c>
      <c r="I38" s="31">
        <v>1.6</v>
      </c>
    </row>
    <row r="39" spans="1:9" ht="18" customHeight="1" x14ac:dyDescent="0.25">
      <c r="A39" s="24" t="s">
        <v>256</v>
      </c>
      <c r="B39" s="25" t="s">
        <v>40</v>
      </c>
      <c r="C39" s="25" t="s">
        <v>14</v>
      </c>
      <c r="D39" s="4">
        <v>1.07</v>
      </c>
      <c r="E39" s="4">
        <v>7.0000000000000007E-2</v>
      </c>
      <c r="F39" s="4">
        <v>9.57</v>
      </c>
      <c r="G39" s="4">
        <v>42.6</v>
      </c>
      <c r="H39" s="31">
        <f t="shared" ref="H39:H40" si="6">I39/1.21</f>
        <v>8.2644628099173556E-2</v>
      </c>
      <c r="I39" s="31">
        <v>0.1</v>
      </c>
    </row>
    <row r="40" spans="1:9" ht="33" customHeight="1" x14ac:dyDescent="0.25">
      <c r="A40" s="24" t="s">
        <v>272</v>
      </c>
      <c r="B40" s="25" t="s">
        <v>207</v>
      </c>
      <c r="C40" s="25" t="s">
        <v>15</v>
      </c>
      <c r="D40" s="4">
        <v>1.9650000000000001</v>
      </c>
      <c r="E40" s="4">
        <v>11.1</v>
      </c>
      <c r="F40" s="4">
        <v>5.22</v>
      </c>
      <c r="G40" s="4">
        <v>119.88</v>
      </c>
      <c r="H40" s="31">
        <f t="shared" si="6"/>
        <v>8.2644628099173556E-2</v>
      </c>
      <c r="I40" s="31">
        <v>0.1</v>
      </c>
    </row>
    <row r="41" spans="1:9" ht="24.75" customHeight="1" x14ac:dyDescent="0.25">
      <c r="A41" s="123" t="s">
        <v>1</v>
      </c>
      <c r="B41" s="124"/>
      <c r="C41" s="125"/>
      <c r="D41" s="11">
        <f>SUM(D38:D40)</f>
        <v>40.872500000000002</v>
      </c>
      <c r="E41" s="11">
        <f>SUM(E38:E40)</f>
        <v>31.729999999999997</v>
      </c>
      <c r="F41" s="11">
        <f>SUM(F38:F40)</f>
        <v>28</v>
      </c>
      <c r="G41" s="11">
        <f>SUM(G38:G40)</f>
        <v>568.94000000000005</v>
      </c>
      <c r="H41" s="90">
        <f>+H38+H39+H40</f>
        <v>1.4876033057851239</v>
      </c>
      <c r="I41" s="90">
        <f>+I38+I39+I40</f>
        <v>1.8000000000000003</v>
      </c>
    </row>
    <row r="42" spans="1:9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9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88" t="s">
        <v>429</v>
      </c>
      <c r="I43" s="88" t="s">
        <v>430</v>
      </c>
    </row>
    <row r="44" spans="1:9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87"/>
      <c r="I44" s="87"/>
    </row>
    <row r="45" spans="1:9" ht="26.1" customHeight="1" x14ac:dyDescent="0.25">
      <c r="A45" s="24" t="s">
        <v>422</v>
      </c>
      <c r="B45" s="25" t="s">
        <v>423</v>
      </c>
      <c r="C45" s="25">
        <v>250</v>
      </c>
      <c r="D45" s="3">
        <v>5.48</v>
      </c>
      <c r="E45" s="3">
        <v>0.47</v>
      </c>
      <c r="F45" s="3">
        <v>77.38</v>
      </c>
      <c r="G45" s="3">
        <v>335.65</v>
      </c>
      <c r="H45" s="31">
        <f>I45/1.21</f>
        <v>1.4049586776859504</v>
      </c>
      <c r="I45" s="31">
        <v>1.7</v>
      </c>
    </row>
    <row r="46" spans="1:9" ht="18" customHeight="1" x14ac:dyDescent="0.25">
      <c r="A46" s="6" t="s">
        <v>273</v>
      </c>
      <c r="B46" s="59" t="s">
        <v>242</v>
      </c>
      <c r="C46" s="59" t="s">
        <v>14</v>
      </c>
      <c r="D46" s="4">
        <v>1.2</v>
      </c>
      <c r="E46" s="4">
        <v>15</v>
      </c>
      <c r="F46" s="4">
        <v>1.55</v>
      </c>
      <c r="G46" s="4">
        <v>146.5</v>
      </c>
      <c r="H46" s="31">
        <f>I46/1.21</f>
        <v>8.2644628099173556E-2</v>
      </c>
      <c r="I46" s="31">
        <v>0.1</v>
      </c>
    </row>
    <row r="47" spans="1:9" ht="27" customHeight="1" x14ac:dyDescent="0.25">
      <c r="A47" s="112" t="s">
        <v>1</v>
      </c>
      <c r="B47" s="113"/>
      <c r="C47" s="114"/>
      <c r="D47" s="68">
        <f>SUM(D45:D46)</f>
        <v>6.6800000000000006</v>
      </c>
      <c r="E47" s="68">
        <f>SUM(E45:E46)</f>
        <v>15.47</v>
      </c>
      <c r="F47" s="68">
        <f>SUM(F45:F46)</f>
        <v>78.929999999999993</v>
      </c>
      <c r="G47" s="69">
        <f>SUM(G45:G46)</f>
        <v>482.15</v>
      </c>
      <c r="H47" s="90">
        <f>+H44+H45+H46</f>
        <v>1.4876033057851239</v>
      </c>
      <c r="I47" s="90">
        <f>+I44+I45+I46</f>
        <v>1.8</v>
      </c>
    </row>
    <row r="48" spans="1:9" ht="18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8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+SUM(H14+H20+H27+H34+H41+H47)/6+H8</f>
        <v>1.6859504132231402</v>
      </c>
      <c r="I51" s="94">
        <f>+SUM(I14+I20+I27+I34+I41+I47)/6+I8</f>
        <v>2.0400000000000005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6" spans="1:9" ht="27.75" customHeight="1" x14ac:dyDescent="0.25"/>
    <row r="58" spans="1:9" ht="27.75" customHeight="1" x14ac:dyDescent="0.25"/>
    <row r="65" ht="27.75" customHeight="1" x14ac:dyDescent="0.25"/>
  </sheetData>
  <mergeCells count="59">
    <mergeCell ref="A3:G3"/>
    <mergeCell ref="A8:C8"/>
    <mergeCell ref="B29:B30"/>
    <mergeCell ref="C29:C30"/>
    <mergeCell ref="D29:F29"/>
    <mergeCell ref="A9:G9"/>
    <mergeCell ref="B10:B11"/>
    <mergeCell ref="C10:C11"/>
    <mergeCell ref="D10:F10"/>
    <mergeCell ref="G10:G11"/>
    <mergeCell ref="G4:G5"/>
    <mergeCell ref="A4:A5"/>
    <mergeCell ref="B4:B5"/>
    <mergeCell ref="C4:C5"/>
    <mergeCell ref="D4:F4"/>
    <mergeCell ref="A10:A11"/>
    <mergeCell ref="A14:C14"/>
    <mergeCell ref="A15:G15"/>
    <mergeCell ref="A16:A17"/>
    <mergeCell ref="B16:B17"/>
    <mergeCell ref="C16:C17"/>
    <mergeCell ref="D16:F16"/>
    <mergeCell ref="G16:G17"/>
    <mergeCell ref="A20:C20"/>
    <mergeCell ref="B22:B23"/>
    <mergeCell ref="C22:C23"/>
    <mergeCell ref="D22:F22"/>
    <mergeCell ref="A41:C41"/>
    <mergeCell ref="A35:G35"/>
    <mergeCell ref="A36:A37"/>
    <mergeCell ref="B36:B37"/>
    <mergeCell ref="G29:G30"/>
    <mergeCell ref="A21:G21"/>
    <mergeCell ref="A22:A23"/>
    <mergeCell ref="G22:G23"/>
    <mergeCell ref="A34:C34"/>
    <mergeCell ref="A27:C27"/>
    <mergeCell ref="A28:G28"/>
    <mergeCell ref="A29:A30"/>
    <mergeCell ref="H22:H23"/>
    <mergeCell ref="I22:I23"/>
    <mergeCell ref="H29:H30"/>
    <mergeCell ref="I29:I30"/>
    <mergeCell ref="A48:G48"/>
    <mergeCell ref="B52:D52"/>
    <mergeCell ref="H36:H37"/>
    <mergeCell ref="I36:I37"/>
    <mergeCell ref="B50:G50"/>
    <mergeCell ref="B51:G51"/>
    <mergeCell ref="A47:C47"/>
    <mergeCell ref="A42:G42"/>
    <mergeCell ref="A43:A44"/>
    <mergeCell ref="B43:B44"/>
    <mergeCell ref="C43:C44"/>
    <mergeCell ref="D43:F43"/>
    <mergeCell ref="G43:G44"/>
    <mergeCell ref="C36:C37"/>
    <mergeCell ref="D36:F36"/>
    <mergeCell ref="G36:G37"/>
  </mergeCells>
  <pageMargins left="0.59055118110236215" right="0.59055118110236215" top="0.59055118110236215" bottom="0.5905511811023621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34" zoomScaleNormal="100" zoomScaleSheetLayoutView="115" workbookViewId="0">
      <selection activeCell="K45" sqref="K45"/>
    </sheetView>
  </sheetViews>
  <sheetFormatPr defaultRowHeight="18" customHeight="1" x14ac:dyDescent="0.25"/>
  <cols>
    <col min="1" max="1" width="36.5546875" style="8" customWidth="1"/>
    <col min="2" max="2" width="10.88671875" style="30" customWidth="1"/>
    <col min="3" max="3" width="6.109375" style="30" customWidth="1"/>
    <col min="4" max="4" width="9.88671875" style="30" customWidth="1"/>
    <col min="5" max="5" width="9.44140625" style="30" customWidth="1"/>
    <col min="6" max="6" width="15" style="30" customWidth="1"/>
    <col min="7" max="7" width="10.44140625" style="30" customWidth="1"/>
    <col min="8" max="8" width="9.109375" style="30"/>
  </cols>
  <sheetData>
    <row r="1" spans="1:9" ht="18" customHeight="1" x14ac:dyDescent="0.25">
      <c r="A1" s="12" t="s">
        <v>132</v>
      </c>
      <c r="B1" s="28"/>
      <c r="C1" s="28"/>
      <c r="D1" s="27"/>
      <c r="E1" s="27"/>
      <c r="F1" s="27"/>
      <c r="G1" s="45"/>
    </row>
    <row r="2" spans="1:9" ht="18" customHeight="1" x14ac:dyDescent="0.25">
      <c r="A2" s="14" t="s">
        <v>18</v>
      </c>
      <c r="B2" s="28"/>
      <c r="C2" s="28"/>
      <c r="D2" s="27"/>
      <c r="E2" s="27"/>
      <c r="F2" s="27"/>
      <c r="G2" s="27"/>
    </row>
    <row r="3" spans="1:9" ht="13.5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48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44"/>
      <c r="B5" s="146"/>
      <c r="C5" s="149"/>
      <c r="D5" s="9" t="s">
        <v>9</v>
      </c>
      <c r="E5" s="9" t="s">
        <v>10</v>
      </c>
      <c r="F5" s="10" t="s">
        <v>108</v>
      </c>
      <c r="G5" s="146"/>
      <c r="H5" s="87"/>
      <c r="I5" s="87"/>
    </row>
    <row r="6" spans="1:9" ht="18" customHeight="1" x14ac:dyDescent="0.25">
      <c r="A6" s="54" t="s">
        <v>344</v>
      </c>
      <c r="B6" s="50" t="s">
        <v>329</v>
      </c>
      <c r="C6" s="50" t="s">
        <v>15</v>
      </c>
      <c r="D6" s="51">
        <v>3.64</v>
      </c>
      <c r="E6" s="51">
        <v>3.3</v>
      </c>
      <c r="F6" s="51">
        <v>14.61</v>
      </c>
      <c r="G6" s="51">
        <v>93.57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7" t="s">
        <v>4</v>
      </c>
      <c r="C7" s="7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8.5" customHeight="1" x14ac:dyDescent="0.25">
      <c r="A8" s="123" t="s">
        <v>1</v>
      </c>
      <c r="B8" s="124"/>
      <c r="C8" s="125"/>
      <c r="D8" s="11">
        <f t="shared" ref="D8:F8" si="0">SUM(D6:D7)</f>
        <v>6.6</v>
      </c>
      <c r="E8" s="11">
        <f t="shared" si="0"/>
        <v>3.94</v>
      </c>
      <c r="F8" s="11">
        <f t="shared" si="0"/>
        <v>31.669999999999998</v>
      </c>
      <c r="G8" s="11">
        <f>SUM(G6:G7)</f>
        <v>179.64999999999998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16" t="s">
        <v>97</v>
      </c>
      <c r="B10" s="118" t="s">
        <v>0</v>
      </c>
      <c r="C10" s="142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47"/>
      <c r="B11" s="145"/>
      <c r="C11" s="143"/>
      <c r="D11" s="9" t="s">
        <v>9</v>
      </c>
      <c r="E11" s="9" t="s">
        <v>10</v>
      </c>
      <c r="F11" s="10" t="s">
        <v>108</v>
      </c>
      <c r="G11" s="146"/>
      <c r="H11" s="107"/>
      <c r="I11" s="107"/>
    </row>
    <row r="12" spans="1:9" ht="18" customHeight="1" x14ac:dyDescent="0.25">
      <c r="A12" s="54" t="s">
        <v>38</v>
      </c>
      <c r="B12" s="50" t="s">
        <v>39</v>
      </c>
      <c r="C12" s="50" t="s">
        <v>16</v>
      </c>
      <c r="D12" s="51">
        <v>20.53</v>
      </c>
      <c r="E12" s="51">
        <v>11.88</v>
      </c>
      <c r="F12" s="51">
        <v>10.93</v>
      </c>
      <c r="G12" s="51">
        <v>232.06</v>
      </c>
      <c r="H12" s="31">
        <f>I12/1.21</f>
        <v>1.3223140495867769</v>
      </c>
      <c r="I12" s="31">
        <v>1.6</v>
      </c>
    </row>
    <row r="13" spans="1:9" ht="18" customHeight="1" x14ac:dyDescent="0.25">
      <c r="A13" s="19" t="s">
        <v>234</v>
      </c>
      <c r="B13" s="29" t="s">
        <v>53</v>
      </c>
      <c r="C13" s="29" t="s">
        <v>31</v>
      </c>
      <c r="D13" s="4">
        <v>2.04</v>
      </c>
      <c r="E13" s="4">
        <v>3.5249999999999999</v>
      </c>
      <c r="F13" s="4">
        <v>21.71</v>
      </c>
      <c r="G13" s="4">
        <v>122.82</v>
      </c>
      <c r="H13" s="31">
        <f t="shared" ref="H13:H14" si="1">I13/1.21</f>
        <v>8.2644628099173556E-2</v>
      </c>
      <c r="I13" s="31">
        <v>0.1</v>
      </c>
    </row>
    <row r="14" spans="1:9" ht="17.25" customHeight="1" x14ac:dyDescent="0.25">
      <c r="A14" s="6" t="s">
        <v>296</v>
      </c>
      <c r="B14" s="55" t="s">
        <v>109</v>
      </c>
      <c r="C14" s="55" t="s">
        <v>15</v>
      </c>
      <c r="D14" s="4">
        <v>2.9550000000000001</v>
      </c>
      <c r="E14" s="4">
        <v>14.984999999999999</v>
      </c>
      <c r="F14" s="4">
        <v>11.535</v>
      </c>
      <c r="G14" s="4">
        <v>177.39</v>
      </c>
      <c r="H14" s="31">
        <f t="shared" si="1"/>
        <v>8.2644628099173556E-2</v>
      </c>
      <c r="I14" s="31">
        <v>0.1</v>
      </c>
    </row>
    <row r="15" spans="1:9" ht="18" customHeight="1" x14ac:dyDescent="0.25">
      <c r="A15" s="112" t="s">
        <v>1</v>
      </c>
      <c r="B15" s="113"/>
      <c r="C15" s="114"/>
      <c r="D15" s="11">
        <f t="shared" ref="D15:F15" si="2">SUM(D12:D14)</f>
        <v>25.524999999999999</v>
      </c>
      <c r="E15" s="11">
        <f t="shared" si="2"/>
        <v>30.39</v>
      </c>
      <c r="F15" s="11">
        <f t="shared" si="2"/>
        <v>44.174999999999997</v>
      </c>
      <c r="G15" s="11">
        <f>SUM(G12:G14)</f>
        <v>532.27</v>
      </c>
      <c r="H15" s="90">
        <f>+H12+H13+H14</f>
        <v>1.4876033057851239</v>
      </c>
      <c r="I15" s="90">
        <f>+I12+I13+I14</f>
        <v>1.8000000000000003</v>
      </c>
    </row>
    <row r="16" spans="1:9" ht="26.25" customHeight="1" x14ac:dyDescent="0.25">
      <c r="A16" s="140" t="s">
        <v>372</v>
      </c>
      <c r="B16" s="140"/>
      <c r="C16" s="140"/>
      <c r="D16" s="140"/>
      <c r="E16" s="140"/>
      <c r="F16" s="140"/>
      <c r="G16" s="140"/>
    </row>
    <row r="17" spans="1:9" ht="18" customHeight="1" x14ac:dyDescent="0.25">
      <c r="A17" s="116" t="s">
        <v>98</v>
      </c>
      <c r="B17" s="118" t="s">
        <v>0</v>
      </c>
      <c r="C17" s="142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s="8" customFormat="1" ht="18" customHeight="1" x14ac:dyDescent="0.25">
      <c r="A18" s="147"/>
      <c r="B18" s="145"/>
      <c r="C18" s="143"/>
      <c r="D18" s="9" t="s">
        <v>9</v>
      </c>
      <c r="E18" s="9" t="s">
        <v>10</v>
      </c>
      <c r="F18" s="10" t="s">
        <v>108</v>
      </c>
      <c r="G18" s="146"/>
      <c r="H18" s="87"/>
      <c r="I18" s="87"/>
    </row>
    <row r="19" spans="1:9" ht="18" customHeight="1" x14ac:dyDescent="0.25">
      <c r="A19" s="24" t="s">
        <v>131</v>
      </c>
      <c r="B19" s="25" t="s">
        <v>122</v>
      </c>
      <c r="C19" s="25" t="s">
        <v>23</v>
      </c>
      <c r="D19" s="4">
        <v>34.325000000000003</v>
      </c>
      <c r="E19" s="4">
        <v>16.850000000000001</v>
      </c>
      <c r="F19" s="4">
        <v>55.875</v>
      </c>
      <c r="G19" s="4">
        <v>504.72500000000002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190</v>
      </c>
      <c r="B20" s="56" t="s">
        <v>191</v>
      </c>
      <c r="C20" s="56" t="s">
        <v>116</v>
      </c>
      <c r="D20" s="4">
        <v>1.4</v>
      </c>
      <c r="E20" s="4">
        <v>0.63</v>
      </c>
      <c r="F20" s="4">
        <v>12.34</v>
      </c>
      <c r="G20" s="4">
        <v>52.2</v>
      </c>
      <c r="H20" s="31">
        <f>I20/1.21</f>
        <v>8.2644628099173556E-2</v>
      </c>
      <c r="I20" s="31">
        <v>0.1</v>
      </c>
    </row>
    <row r="21" spans="1:9" ht="18" customHeight="1" x14ac:dyDescent="0.25">
      <c r="A21" s="123" t="s">
        <v>1</v>
      </c>
      <c r="B21" s="124"/>
      <c r="C21" s="125"/>
      <c r="D21" s="11">
        <f t="shared" ref="D21:F21" si="3">SUM(D19:D20)</f>
        <v>35.725000000000001</v>
      </c>
      <c r="E21" s="11">
        <f t="shared" si="3"/>
        <v>17.48</v>
      </c>
      <c r="F21" s="11">
        <f t="shared" si="3"/>
        <v>68.215000000000003</v>
      </c>
      <c r="G21" s="11">
        <f>SUM(G19:G20)</f>
        <v>556.92500000000007</v>
      </c>
      <c r="H21" s="90">
        <f>+H18+H19+H20</f>
        <v>1.4876033057851239</v>
      </c>
      <c r="I21" s="90">
        <f>+I18+I19+I20</f>
        <v>1.8</v>
      </c>
    </row>
    <row r="22" spans="1:9" ht="18" customHeight="1" x14ac:dyDescent="0.25">
      <c r="A22" s="127" t="s">
        <v>370</v>
      </c>
      <c r="B22" s="127"/>
      <c r="C22" s="127"/>
      <c r="D22" s="127"/>
      <c r="E22" s="127"/>
      <c r="F22" s="127"/>
      <c r="G22" s="127"/>
    </row>
    <row r="23" spans="1:9" ht="17.25" customHeight="1" x14ac:dyDescent="0.25">
      <c r="A23" s="129" t="s">
        <v>99</v>
      </c>
      <c r="B23" s="118" t="s">
        <v>0</v>
      </c>
      <c r="C23" s="142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7.25" customHeight="1" x14ac:dyDescent="0.25">
      <c r="A24" s="144"/>
      <c r="B24" s="145"/>
      <c r="C24" s="143"/>
      <c r="D24" s="9" t="s">
        <v>9</v>
      </c>
      <c r="E24" s="9" t="s">
        <v>10</v>
      </c>
      <c r="F24" s="10" t="s">
        <v>108</v>
      </c>
      <c r="G24" s="146"/>
      <c r="H24" s="107"/>
      <c r="I24" s="107"/>
    </row>
    <row r="25" spans="1:9" ht="17.25" customHeight="1" x14ac:dyDescent="0.25">
      <c r="A25" s="24" t="s">
        <v>51</v>
      </c>
      <c r="B25" s="25" t="s">
        <v>52</v>
      </c>
      <c r="C25" s="25" t="s">
        <v>196</v>
      </c>
      <c r="D25" s="4">
        <v>31.33</v>
      </c>
      <c r="E25" s="4">
        <v>26.4</v>
      </c>
      <c r="F25" s="4">
        <v>2.016</v>
      </c>
      <c r="G25" s="4">
        <v>368.964</v>
      </c>
      <c r="H25" s="31">
        <f>I25/1.21</f>
        <v>1.3223140495867769</v>
      </c>
      <c r="I25" s="31">
        <v>1.6</v>
      </c>
    </row>
    <row r="26" spans="1:9" ht="17.25" customHeight="1" x14ac:dyDescent="0.25">
      <c r="A26" s="19" t="s">
        <v>234</v>
      </c>
      <c r="B26" s="58" t="s">
        <v>53</v>
      </c>
      <c r="C26" s="58" t="s">
        <v>14</v>
      </c>
      <c r="D26" s="4">
        <v>1.36</v>
      </c>
      <c r="E26" s="4">
        <v>2.35</v>
      </c>
      <c r="F26" s="4">
        <v>14.48</v>
      </c>
      <c r="G26" s="4">
        <v>81.88</v>
      </c>
      <c r="H26" s="31">
        <f>I26/1.21</f>
        <v>8.2644628099173556E-2</v>
      </c>
      <c r="I26" s="31">
        <v>0.1</v>
      </c>
    </row>
    <row r="27" spans="1:9" ht="17.25" customHeight="1" x14ac:dyDescent="0.25">
      <c r="A27" s="6" t="s">
        <v>307</v>
      </c>
      <c r="B27" s="56" t="s">
        <v>195</v>
      </c>
      <c r="C27" s="56" t="s">
        <v>15</v>
      </c>
      <c r="D27" s="4">
        <v>4.9950000000000001</v>
      </c>
      <c r="E27" s="4">
        <v>3.09</v>
      </c>
      <c r="F27" s="4">
        <v>12.45</v>
      </c>
      <c r="G27" s="4">
        <v>129.67500000000001</v>
      </c>
      <c r="H27" s="31">
        <f>I27/1.21</f>
        <v>8.2644628099173556E-2</v>
      </c>
      <c r="I27" s="31">
        <v>0.1</v>
      </c>
    </row>
    <row r="28" spans="1:9" ht="17.25" customHeight="1" x14ac:dyDescent="0.25">
      <c r="A28" s="126" t="s">
        <v>1</v>
      </c>
      <c r="B28" s="126"/>
      <c r="C28" s="126"/>
      <c r="D28" s="11">
        <f t="shared" ref="D28:F28" si="4">SUM(D25:D27)</f>
        <v>37.684999999999995</v>
      </c>
      <c r="E28" s="11">
        <f t="shared" si="4"/>
        <v>31.84</v>
      </c>
      <c r="F28" s="11">
        <f t="shared" si="4"/>
        <v>28.946000000000002</v>
      </c>
      <c r="G28" s="11">
        <f>SUM(G25:G27)</f>
        <v>580.51900000000001</v>
      </c>
      <c r="H28" s="90">
        <f>+H25+H26+H27</f>
        <v>1.4876033057851239</v>
      </c>
      <c r="I28" s="90">
        <f>+I25+I26+I27</f>
        <v>1.8000000000000003</v>
      </c>
    </row>
    <row r="29" spans="1:9" ht="27.75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18" t="s">
        <v>0</v>
      </c>
      <c r="C30" s="142" t="s">
        <v>6</v>
      </c>
      <c r="D30" s="126" t="s">
        <v>7</v>
      </c>
      <c r="E30" s="126"/>
      <c r="F30" s="126"/>
      <c r="G30" s="106" t="s">
        <v>8</v>
      </c>
      <c r="H30" s="88" t="s">
        <v>429</v>
      </c>
      <c r="I30" s="88" t="s">
        <v>430</v>
      </c>
    </row>
    <row r="31" spans="1:9" ht="18" customHeight="1" x14ac:dyDescent="0.25">
      <c r="A31" s="144"/>
      <c r="B31" s="145"/>
      <c r="C31" s="143"/>
      <c r="D31" s="9" t="s">
        <v>9</v>
      </c>
      <c r="E31" s="9" t="s">
        <v>10</v>
      </c>
      <c r="F31" s="10" t="s">
        <v>108</v>
      </c>
      <c r="G31" s="146"/>
      <c r="H31" s="87"/>
      <c r="I31" s="87"/>
    </row>
    <row r="32" spans="1:9" ht="18" customHeight="1" x14ac:dyDescent="0.25">
      <c r="A32" s="24" t="s">
        <v>367</v>
      </c>
      <c r="B32" s="25" t="s">
        <v>274</v>
      </c>
      <c r="C32" s="25" t="s">
        <v>23</v>
      </c>
      <c r="D32" s="4">
        <v>16.399999999999999</v>
      </c>
      <c r="E32" s="4">
        <v>14.275</v>
      </c>
      <c r="F32" s="4">
        <v>64.474999999999994</v>
      </c>
      <c r="G32" s="4">
        <v>448.52499999999998</v>
      </c>
      <c r="H32" s="31">
        <f>I32/1.21</f>
        <v>1.4049586776859504</v>
      </c>
      <c r="I32" s="31">
        <v>1.7</v>
      </c>
    </row>
    <row r="33" spans="1:9" ht="18" customHeight="1" x14ac:dyDescent="0.25">
      <c r="A33" s="6" t="s">
        <v>241</v>
      </c>
      <c r="B33" s="57" t="s">
        <v>242</v>
      </c>
      <c r="C33" s="57" t="s">
        <v>14</v>
      </c>
      <c r="D33" s="4">
        <v>1.7</v>
      </c>
      <c r="E33" s="4">
        <v>5</v>
      </c>
      <c r="F33" s="4">
        <v>2.1</v>
      </c>
      <c r="G33" s="4">
        <v>60</v>
      </c>
      <c r="H33" s="31">
        <f>I33/1.21</f>
        <v>8.2644628099173556E-2</v>
      </c>
      <c r="I33" s="31">
        <v>0.1</v>
      </c>
    </row>
    <row r="34" spans="1:9" ht="27.75" customHeight="1" x14ac:dyDescent="0.25">
      <c r="A34" s="123" t="s">
        <v>1</v>
      </c>
      <c r="B34" s="124"/>
      <c r="C34" s="125"/>
      <c r="D34" s="11">
        <f>SUM(D32:D33)</f>
        <v>18.099999999999998</v>
      </c>
      <c r="E34" s="11">
        <f>SUM(E32:E33)</f>
        <v>19.274999999999999</v>
      </c>
      <c r="F34" s="11">
        <f>SUM(F32:F33)</f>
        <v>66.574999999999989</v>
      </c>
      <c r="G34" s="11">
        <f>SUM(G32:G33)</f>
        <v>508.52499999999998</v>
      </c>
      <c r="H34" s="90">
        <f>+H31+H32+H33</f>
        <v>1.4876033057851239</v>
      </c>
      <c r="I34" s="90">
        <f>+I31+I32+I33</f>
        <v>1.8</v>
      </c>
    </row>
    <row r="35" spans="1:9" ht="27" customHeight="1" x14ac:dyDescent="0.25">
      <c r="A35" s="127" t="s">
        <v>370</v>
      </c>
      <c r="B35" s="127"/>
      <c r="C35" s="127"/>
      <c r="D35" s="127"/>
      <c r="E35" s="127"/>
      <c r="F35" s="127"/>
      <c r="G35" s="127"/>
    </row>
    <row r="36" spans="1:9" ht="18" customHeight="1" x14ac:dyDescent="0.25">
      <c r="A36" s="129" t="s">
        <v>135</v>
      </c>
      <c r="B36" s="118" t="s">
        <v>0</v>
      </c>
      <c r="C36" s="142" t="s">
        <v>6</v>
      </c>
      <c r="D36" s="126" t="s">
        <v>7</v>
      </c>
      <c r="E36" s="126"/>
      <c r="F36" s="126"/>
      <c r="G36" s="106" t="s">
        <v>8</v>
      </c>
      <c r="H36" s="88" t="s">
        <v>429</v>
      </c>
      <c r="I36" s="88" t="s">
        <v>430</v>
      </c>
    </row>
    <row r="37" spans="1:9" ht="18" customHeight="1" x14ac:dyDescent="0.25">
      <c r="A37" s="144"/>
      <c r="B37" s="145"/>
      <c r="C37" s="143"/>
      <c r="D37" s="9" t="s">
        <v>9</v>
      </c>
      <c r="E37" s="9" t="s">
        <v>10</v>
      </c>
      <c r="F37" s="10" t="s">
        <v>108</v>
      </c>
      <c r="G37" s="146"/>
      <c r="H37" s="87"/>
      <c r="I37" s="87"/>
    </row>
    <row r="38" spans="1:9" ht="18" customHeight="1" x14ac:dyDescent="0.25">
      <c r="A38" s="24" t="s">
        <v>104</v>
      </c>
      <c r="B38" s="25" t="s">
        <v>93</v>
      </c>
      <c r="C38" s="25" t="s">
        <v>215</v>
      </c>
      <c r="D38" s="60">
        <v>21.18</v>
      </c>
      <c r="E38" s="60">
        <v>9.18</v>
      </c>
      <c r="F38" s="60">
        <v>68.64</v>
      </c>
      <c r="G38" s="60">
        <v>388.59</v>
      </c>
      <c r="H38" s="31">
        <f>I38/1.21</f>
        <v>1.4049586776859504</v>
      </c>
      <c r="I38" s="31">
        <v>1.7</v>
      </c>
    </row>
    <row r="39" spans="1:9" ht="18" customHeight="1" x14ac:dyDescent="0.25">
      <c r="A39" s="6" t="s">
        <v>296</v>
      </c>
      <c r="B39" s="56" t="s">
        <v>109</v>
      </c>
      <c r="C39" s="56" t="s">
        <v>15</v>
      </c>
      <c r="D39" s="4">
        <v>2.9550000000000001</v>
      </c>
      <c r="E39" s="4">
        <v>14.984999999999999</v>
      </c>
      <c r="F39" s="4">
        <v>11.535</v>
      </c>
      <c r="G39" s="4">
        <v>177.39</v>
      </c>
      <c r="H39" s="31">
        <f>I39/1.21</f>
        <v>8.2644628099173556E-2</v>
      </c>
      <c r="I39" s="31">
        <v>0.1</v>
      </c>
    </row>
    <row r="40" spans="1:9" ht="27.75" customHeight="1" x14ac:dyDescent="0.25">
      <c r="A40" s="123" t="s">
        <v>1</v>
      </c>
      <c r="B40" s="124"/>
      <c r="C40" s="125"/>
      <c r="D40" s="11">
        <f>SUM(D38:D39)</f>
        <v>24.134999999999998</v>
      </c>
      <c r="E40" s="11">
        <f>SUM(E38:E39)</f>
        <v>24.164999999999999</v>
      </c>
      <c r="F40" s="11">
        <f>SUM(F38:F39)</f>
        <v>80.174999999999997</v>
      </c>
      <c r="G40" s="11">
        <f>SUM(G38:G39)</f>
        <v>565.98</v>
      </c>
      <c r="H40" s="90">
        <f>+H37+H38+H39</f>
        <v>1.4876033057851239</v>
      </c>
      <c r="I40" s="90">
        <f>+I37+I38+I39</f>
        <v>1.8</v>
      </c>
    </row>
    <row r="41" spans="1:9" s="1" customFormat="1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65"/>
      <c r="I41" s="65"/>
    </row>
    <row r="42" spans="1:9" s="1" customFormat="1" ht="18" customHeight="1" x14ac:dyDescent="0.25">
      <c r="A42" s="116" t="s">
        <v>387</v>
      </c>
      <c r="B42" s="118" t="s">
        <v>0</v>
      </c>
      <c r="C42" s="142" t="s">
        <v>6</v>
      </c>
      <c r="D42" s="120" t="s">
        <v>7</v>
      </c>
      <c r="E42" s="120"/>
      <c r="F42" s="120"/>
      <c r="G42" s="121" t="s">
        <v>8</v>
      </c>
      <c r="H42" s="88" t="s">
        <v>429</v>
      </c>
      <c r="I42" s="88" t="s">
        <v>430</v>
      </c>
    </row>
    <row r="43" spans="1:9" s="1" customFormat="1" ht="27" customHeight="1" x14ac:dyDescent="0.25">
      <c r="A43" s="117"/>
      <c r="B43" s="119"/>
      <c r="C43" s="143"/>
      <c r="D43" s="18" t="s">
        <v>9</v>
      </c>
      <c r="E43" s="18" t="s">
        <v>10</v>
      </c>
      <c r="F43" s="66" t="s">
        <v>108</v>
      </c>
      <c r="G43" s="119"/>
      <c r="H43" s="87"/>
      <c r="I43" s="87"/>
    </row>
    <row r="44" spans="1:9" s="1" customFormat="1" ht="26.1" customHeight="1" x14ac:dyDescent="0.25">
      <c r="A44" s="19" t="s">
        <v>426</v>
      </c>
      <c r="B44" s="29" t="s">
        <v>427</v>
      </c>
      <c r="C44" s="29">
        <v>250</v>
      </c>
      <c r="D44" s="67">
        <v>12.3</v>
      </c>
      <c r="E44" s="67">
        <v>10.29</v>
      </c>
      <c r="F44" s="67">
        <v>65.47</v>
      </c>
      <c r="G44" s="67">
        <v>401.83</v>
      </c>
      <c r="H44" s="31">
        <f>I44/1.21</f>
        <v>1.4049586776859504</v>
      </c>
      <c r="I44" s="31">
        <v>1.7</v>
      </c>
    </row>
    <row r="45" spans="1:9" s="76" customFormat="1" ht="18" customHeight="1" x14ac:dyDescent="0.25">
      <c r="A45" s="6" t="s">
        <v>273</v>
      </c>
      <c r="B45" s="59" t="s">
        <v>242</v>
      </c>
      <c r="C45" s="59" t="s">
        <v>14</v>
      </c>
      <c r="D45" s="4">
        <v>1.2</v>
      </c>
      <c r="E45" s="4">
        <v>15</v>
      </c>
      <c r="F45" s="4">
        <v>1.55</v>
      </c>
      <c r="G45" s="4">
        <v>146.5</v>
      </c>
      <c r="H45" s="31">
        <f>I45/1.21</f>
        <v>8.2644628099173556E-2</v>
      </c>
      <c r="I45" s="31">
        <v>0.1</v>
      </c>
    </row>
    <row r="46" spans="1:9" s="1" customFormat="1" ht="27" customHeight="1" x14ac:dyDescent="0.25">
      <c r="A46" s="112" t="s">
        <v>1</v>
      </c>
      <c r="B46" s="113"/>
      <c r="C46" s="114"/>
      <c r="D46" s="68">
        <f>SUM(D44:D45)</f>
        <v>13.5</v>
      </c>
      <c r="E46" s="68">
        <f>SUM(E44:E45)</f>
        <v>25.29</v>
      </c>
      <c r="F46" s="68">
        <f>SUM(F44:F45)</f>
        <v>67.02</v>
      </c>
      <c r="G46" s="69">
        <f>SUM(G44:G45)</f>
        <v>548.32999999999993</v>
      </c>
      <c r="H46" s="90">
        <f>+H43+H44+H45</f>
        <v>1.4876033057851239</v>
      </c>
      <c r="I46" s="90">
        <f>+I43+I44+I45</f>
        <v>1.8</v>
      </c>
    </row>
    <row r="47" spans="1:9" ht="27" customHeight="1" x14ac:dyDescent="0.25">
      <c r="A47" s="97" t="s">
        <v>136</v>
      </c>
      <c r="B47" s="97"/>
      <c r="C47" s="97"/>
      <c r="D47" s="97"/>
      <c r="E47" s="97"/>
      <c r="F47" s="97"/>
      <c r="G47" s="97"/>
    </row>
    <row r="48" spans="1:9" ht="18" customHeight="1" thickBot="1" x14ac:dyDescent="0.3"/>
    <row r="49" spans="1:9" s="16" customFormat="1" ht="39" customHeight="1" x14ac:dyDescent="0.25">
      <c r="A49" s="89"/>
      <c r="B49" s="108"/>
      <c r="C49" s="109"/>
      <c r="D49" s="109"/>
      <c r="E49" s="109"/>
      <c r="F49" s="109"/>
      <c r="G49" s="109"/>
      <c r="H49" s="91" t="s">
        <v>429</v>
      </c>
      <c r="I49" s="92" t="s">
        <v>430</v>
      </c>
    </row>
    <row r="50" spans="1:9" s="16" customFormat="1" ht="18" customHeight="1" thickBot="1" x14ac:dyDescent="0.3">
      <c r="A50" s="63"/>
      <c r="B50" s="110" t="s">
        <v>431</v>
      </c>
      <c r="C50" s="111"/>
      <c r="D50" s="111"/>
      <c r="E50" s="111"/>
      <c r="F50" s="111"/>
      <c r="G50" s="111"/>
      <c r="H50" s="95">
        <f>+SUM(H15+H21+H28+H34+H40+H46)/6+H8</f>
        <v>1.6859504132231402</v>
      </c>
      <c r="I50" s="94">
        <f>+SUM(I15+I21+I28+I34+I40+I46)/6+I8</f>
        <v>2.04</v>
      </c>
    </row>
    <row r="51" spans="1:9" s="16" customFormat="1" ht="18" customHeight="1" x14ac:dyDescent="0.25">
      <c r="A51" s="63"/>
      <c r="B51" s="104" t="s">
        <v>432</v>
      </c>
      <c r="C51" s="105"/>
      <c r="D51" s="105"/>
      <c r="E51" s="27"/>
      <c r="F51" s="27"/>
      <c r="G51" s="27"/>
      <c r="H51" s="28"/>
      <c r="I51" s="28"/>
    </row>
    <row r="54" spans="1:9" ht="26.25" customHeight="1" x14ac:dyDescent="0.25"/>
    <row r="55" spans="1:9" ht="27" customHeight="1" x14ac:dyDescent="0.25"/>
    <row r="61" spans="1:9" ht="17.25" customHeight="1" x14ac:dyDescent="0.25"/>
    <row r="62" spans="1:9" ht="27" customHeight="1" x14ac:dyDescent="0.25"/>
    <row r="67" ht="27.75" customHeight="1" x14ac:dyDescent="0.25"/>
    <row r="68" ht="27.75" customHeight="1" x14ac:dyDescent="0.25"/>
  </sheetData>
  <mergeCells count="57">
    <mergeCell ref="A8:C8"/>
    <mergeCell ref="A3:G3"/>
    <mergeCell ref="A40:C40"/>
    <mergeCell ref="A35:G35"/>
    <mergeCell ref="A36:A37"/>
    <mergeCell ref="B36:B37"/>
    <mergeCell ref="C36:C37"/>
    <mergeCell ref="D36:F36"/>
    <mergeCell ref="G36:G37"/>
    <mergeCell ref="G4:G5"/>
    <mergeCell ref="A4:A5"/>
    <mergeCell ref="B4:B5"/>
    <mergeCell ref="C4:C5"/>
    <mergeCell ref="D4:F4"/>
    <mergeCell ref="A9:G9"/>
    <mergeCell ref="A10:A11"/>
    <mergeCell ref="B10:B11"/>
    <mergeCell ref="C10:C11"/>
    <mergeCell ref="D10:F10"/>
    <mergeCell ref="G10:G11"/>
    <mergeCell ref="I10:I11"/>
    <mergeCell ref="H10:H11"/>
    <mergeCell ref="H23:H24"/>
    <mergeCell ref="I23:I24"/>
    <mergeCell ref="C30:C31"/>
    <mergeCell ref="D30:F30"/>
    <mergeCell ref="G30:G31"/>
    <mergeCell ref="A15:C15"/>
    <mergeCell ref="A16:G16"/>
    <mergeCell ref="A17:A18"/>
    <mergeCell ref="B17:B18"/>
    <mergeCell ref="C17:C18"/>
    <mergeCell ref="D17:F17"/>
    <mergeCell ref="G17:G18"/>
    <mergeCell ref="A21:C21"/>
    <mergeCell ref="A28:C28"/>
    <mergeCell ref="A22:G22"/>
    <mergeCell ref="A34:C34"/>
    <mergeCell ref="A29:G29"/>
    <mergeCell ref="A30:A31"/>
    <mergeCell ref="B30:B31"/>
    <mergeCell ref="A23:A24"/>
    <mergeCell ref="B23:B24"/>
    <mergeCell ref="C23:C24"/>
    <mergeCell ref="D23:F23"/>
    <mergeCell ref="G23:G24"/>
    <mergeCell ref="B49:G49"/>
    <mergeCell ref="B50:G50"/>
    <mergeCell ref="B51:D51"/>
    <mergeCell ref="A46:C46"/>
    <mergeCell ref="A41:G41"/>
    <mergeCell ref="A42:A43"/>
    <mergeCell ref="B42:B43"/>
    <mergeCell ref="C42:C43"/>
    <mergeCell ref="D42:F42"/>
    <mergeCell ref="G42:G43"/>
    <mergeCell ref="A47:G47"/>
  </mergeCells>
  <pageMargins left="0.59055118110236227" right="0.59055118110236227" top="0.59055118110236227" bottom="0.59055118110236227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40" zoomScaleNormal="100" zoomScaleSheetLayoutView="100" workbookViewId="0">
      <selection activeCell="K48" sqref="K48"/>
    </sheetView>
  </sheetViews>
  <sheetFormatPr defaultColWidth="9.109375" defaultRowHeight="18" customHeight="1" x14ac:dyDescent="0.25"/>
  <cols>
    <col min="1" max="1" width="32" style="78" customWidth="1"/>
    <col min="2" max="2" width="9.44140625" style="34" customWidth="1"/>
    <col min="3" max="3" width="6.109375" style="34" customWidth="1"/>
    <col min="4" max="4" width="9.88671875" style="35" customWidth="1"/>
    <col min="5" max="5" width="9.44140625" style="35" customWidth="1"/>
    <col min="6" max="6" width="13.88671875" style="35" customWidth="1"/>
    <col min="7" max="7" width="10.44140625" style="35" customWidth="1"/>
    <col min="8" max="9" width="9.109375" style="75"/>
    <col min="10" max="16384" width="9.109375" style="76"/>
  </cols>
  <sheetData>
    <row r="1" spans="1:9" s="73" customFormat="1" ht="18" customHeight="1" x14ac:dyDescent="0.25">
      <c r="A1" s="71" t="s">
        <v>24</v>
      </c>
      <c r="B1" s="34"/>
      <c r="C1" s="34"/>
      <c r="D1" s="35"/>
      <c r="E1" s="35"/>
      <c r="F1" s="35"/>
      <c r="G1" s="64"/>
      <c r="H1" s="72"/>
      <c r="I1" s="72"/>
    </row>
    <row r="2" spans="1:9" s="73" customFormat="1" ht="18" customHeight="1" x14ac:dyDescent="0.25">
      <c r="A2" s="74" t="s">
        <v>11</v>
      </c>
      <c r="B2" s="34"/>
      <c r="C2" s="34"/>
      <c r="D2" s="35"/>
      <c r="E2" s="35"/>
      <c r="F2" s="35"/>
      <c r="G2" s="35"/>
      <c r="H2" s="72"/>
      <c r="I2" s="72"/>
    </row>
    <row r="3" spans="1:9" s="73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72"/>
      <c r="I3" s="72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9" ht="14.2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9" s="73" customFormat="1" ht="18" customHeight="1" x14ac:dyDescent="0.25">
      <c r="A6" s="6" t="s">
        <v>369</v>
      </c>
      <c r="B6" s="59" t="s">
        <v>67</v>
      </c>
      <c r="C6" s="59" t="s">
        <v>15</v>
      </c>
      <c r="D6" s="4">
        <v>2.69</v>
      </c>
      <c r="E6" s="4">
        <v>3.23</v>
      </c>
      <c r="F6" s="4">
        <v>13.64</v>
      </c>
      <c r="G6" s="4">
        <v>87.44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5.5" customHeight="1" x14ac:dyDescent="0.25">
      <c r="A8" s="126" t="s">
        <v>1</v>
      </c>
      <c r="B8" s="126"/>
      <c r="C8" s="126"/>
      <c r="D8" s="11">
        <f>SUM(D6:D7)</f>
        <v>5.65</v>
      </c>
      <c r="E8" s="11">
        <f>SUM(E6:E7)</f>
        <v>3.87</v>
      </c>
      <c r="F8" s="11">
        <f>SUM(F6:F7)</f>
        <v>30.7</v>
      </c>
      <c r="G8" s="11">
        <f>SUM(G6:G7)</f>
        <v>173.51999999999998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370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6" t="s">
        <v>43</v>
      </c>
      <c r="B12" s="59" t="s">
        <v>44</v>
      </c>
      <c r="C12" s="59" t="s">
        <v>15</v>
      </c>
      <c r="D12" s="4">
        <v>36.75</v>
      </c>
      <c r="E12" s="4">
        <v>10.56</v>
      </c>
      <c r="F12" s="4">
        <v>13.23</v>
      </c>
      <c r="G12" s="4">
        <v>295.57499999999999</v>
      </c>
      <c r="H12" s="31">
        <f>I12/1.21</f>
        <v>1.2396694214876034</v>
      </c>
      <c r="I12" s="31">
        <v>1.5</v>
      </c>
    </row>
    <row r="13" spans="1:9" ht="18" customHeight="1" x14ac:dyDescent="0.25">
      <c r="A13" s="6" t="s">
        <v>221</v>
      </c>
      <c r="B13" s="59" t="s">
        <v>70</v>
      </c>
      <c r="C13" s="59" t="s">
        <v>16</v>
      </c>
      <c r="D13" s="4">
        <v>12.78</v>
      </c>
      <c r="E13" s="4">
        <v>0.57999999999999996</v>
      </c>
      <c r="F13" s="4">
        <v>28.14</v>
      </c>
      <c r="G13" s="4">
        <v>157.77000000000001</v>
      </c>
      <c r="H13" s="31">
        <f t="shared" ref="H13:H15" si="0">I13/1.21</f>
        <v>8.2644628099173556E-2</v>
      </c>
      <c r="I13" s="31">
        <v>0.1</v>
      </c>
    </row>
    <row r="14" spans="1:9" ht="18" customHeight="1" x14ac:dyDescent="0.25">
      <c r="A14" s="48" t="s">
        <v>317</v>
      </c>
      <c r="B14" s="25" t="s">
        <v>36</v>
      </c>
      <c r="C14" s="25" t="s">
        <v>14</v>
      </c>
      <c r="D14" s="4">
        <v>0.4</v>
      </c>
      <c r="E14" s="4">
        <v>0.1</v>
      </c>
      <c r="F14" s="4">
        <v>1.1499999999999999</v>
      </c>
      <c r="G14" s="4">
        <v>5.5</v>
      </c>
      <c r="H14" s="31">
        <f t="shared" si="0"/>
        <v>8.2644628099173556E-2</v>
      </c>
      <c r="I14" s="31">
        <v>0.1</v>
      </c>
    </row>
    <row r="15" spans="1:9" ht="30.6" customHeight="1" x14ac:dyDescent="0.25">
      <c r="A15" s="46" t="s">
        <v>351</v>
      </c>
      <c r="B15" s="25" t="s">
        <v>110</v>
      </c>
      <c r="C15" s="25" t="s">
        <v>16</v>
      </c>
      <c r="D15" s="4">
        <v>1.32</v>
      </c>
      <c r="E15" s="4">
        <v>9.56</v>
      </c>
      <c r="F15" s="4">
        <v>4.46</v>
      </c>
      <c r="G15" s="4">
        <v>102.27</v>
      </c>
      <c r="H15" s="31">
        <f t="shared" si="0"/>
        <v>8.2644628099173556E-2</v>
      </c>
      <c r="I15" s="31">
        <v>0.1</v>
      </c>
    </row>
    <row r="16" spans="1:9" ht="18" customHeight="1" x14ac:dyDescent="0.25">
      <c r="A16" s="123" t="s">
        <v>1</v>
      </c>
      <c r="B16" s="124"/>
      <c r="C16" s="125"/>
      <c r="D16" s="11">
        <f t="shared" ref="D16:F16" si="1">SUM(D12:D15)</f>
        <v>51.25</v>
      </c>
      <c r="E16" s="11">
        <f t="shared" si="1"/>
        <v>20.8</v>
      </c>
      <c r="F16" s="11">
        <f t="shared" si="1"/>
        <v>46.980000000000004</v>
      </c>
      <c r="G16" s="11">
        <f>SUM(G12:G15)</f>
        <v>561.11500000000001</v>
      </c>
      <c r="H16" s="90">
        <f>+H12+H13+H14+H15</f>
        <v>1.4876033057851239</v>
      </c>
      <c r="I16" s="90">
        <f>+I12+I13+I14+I15</f>
        <v>1.8000000000000003</v>
      </c>
    </row>
    <row r="17" spans="1:9" ht="18.75" customHeight="1" x14ac:dyDescent="0.25">
      <c r="A17" s="127" t="s">
        <v>372</v>
      </c>
      <c r="B17" s="127"/>
      <c r="C17" s="127"/>
      <c r="D17" s="127"/>
      <c r="E17" s="127"/>
      <c r="F17" s="127"/>
      <c r="G17" s="127"/>
    </row>
    <row r="18" spans="1:9" ht="18" customHeight="1" x14ac:dyDescent="0.25">
      <c r="A18" s="129" t="s">
        <v>98</v>
      </c>
      <c r="B18" s="131" t="s">
        <v>0</v>
      </c>
      <c r="C18" s="131" t="s">
        <v>6</v>
      </c>
      <c r="D18" s="126" t="s">
        <v>7</v>
      </c>
      <c r="E18" s="126"/>
      <c r="F18" s="126"/>
      <c r="G18" s="106" t="s">
        <v>8</v>
      </c>
      <c r="H18" s="106" t="s">
        <v>429</v>
      </c>
      <c r="I18" s="106" t="s">
        <v>430</v>
      </c>
    </row>
    <row r="19" spans="1:9" ht="18" customHeight="1" x14ac:dyDescent="0.25">
      <c r="A19" s="130"/>
      <c r="B19" s="107"/>
      <c r="C19" s="107"/>
      <c r="D19" s="62" t="s">
        <v>9</v>
      </c>
      <c r="E19" s="62" t="s">
        <v>10</v>
      </c>
      <c r="F19" s="62" t="s">
        <v>108</v>
      </c>
      <c r="G19" s="107"/>
      <c r="H19" s="107"/>
      <c r="I19" s="107"/>
    </row>
    <row r="20" spans="1:9" ht="26.4" customHeight="1" x14ac:dyDescent="0.25">
      <c r="A20" s="6" t="s">
        <v>206</v>
      </c>
      <c r="B20" s="59" t="s">
        <v>71</v>
      </c>
      <c r="C20" s="59" t="s">
        <v>361</v>
      </c>
      <c r="D20" s="4">
        <v>39.119999999999997</v>
      </c>
      <c r="E20" s="4">
        <v>30.024000000000001</v>
      </c>
      <c r="F20" s="4">
        <v>34.613999999999997</v>
      </c>
      <c r="G20" s="4">
        <v>565.89</v>
      </c>
      <c r="H20" s="31">
        <f>I20/1.21</f>
        <v>1.4049586776859504</v>
      </c>
      <c r="I20" s="31">
        <v>1.7</v>
      </c>
    </row>
    <row r="21" spans="1:9" ht="18" customHeight="1" x14ac:dyDescent="0.25">
      <c r="A21" s="6" t="s">
        <v>111</v>
      </c>
      <c r="B21" s="59" t="s">
        <v>113</v>
      </c>
      <c r="C21" s="59" t="s">
        <v>116</v>
      </c>
      <c r="D21" s="4">
        <v>1.32</v>
      </c>
      <c r="E21" s="4">
        <v>0.47</v>
      </c>
      <c r="F21" s="4">
        <v>8.98</v>
      </c>
      <c r="G21" s="4">
        <v>40.200000000000003</v>
      </c>
      <c r="H21" s="31">
        <f>I21/1.21</f>
        <v>8.2644628099173556E-2</v>
      </c>
      <c r="I21" s="31">
        <v>0.1</v>
      </c>
    </row>
    <row r="22" spans="1:9" ht="27" customHeight="1" x14ac:dyDescent="0.25">
      <c r="A22" s="123" t="s">
        <v>1</v>
      </c>
      <c r="B22" s="124"/>
      <c r="C22" s="125"/>
      <c r="D22" s="11">
        <f t="shared" ref="D22:F22" si="2">SUM(D20:D21)</f>
        <v>40.44</v>
      </c>
      <c r="E22" s="11">
        <f t="shared" si="2"/>
        <v>30.494</v>
      </c>
      <c r="F22" s="11">
        <f t="shared" si="2"/>
        <v>43.593999999999994</v>
      </c>
      <c r="G22" s="11">
        <f>SUM(G20:G21)</f>
        <v>606.09</v>
      </c>
      <c r="H22" s="90">
        <f>+H19+H20+H21</f>
        <v>1.4876033057851239</v>
      </c>
      <c r="I22" s="90">
        <f>+I19+I20+I21</f>
        <v>1.8</v>
      </c>
    </row>
    <row r="23" spans="1:9" ht="18" customHeight="1" x14ac:dyDescent="0.25">
      <c r="A23" s="128" t="s">
        <v>371</v>
      </c>
      <c r="B23" s="128"/>
      <c r="C23" s="128"/>
      <c r="D23" s="128"/>
      <c r="E23" s="128"/>
      <c r="F23" s="128"/>
      <c r="G23" s="128"/>
    </row>
    <row r="24" spans="1:9" ht="18" customHeight="1" x14ac:dyDescent="0.25">
      <c r="A24" s="129" t="s">
        <v>99</v>
      </c>
      <c r="B24" s="131" t="s">
        <v>0</v>
      </c>
      <c r="C24" s="131" t="s">
        <v>6</v>
      </c>
      <c r="D24" s="126" t="s">
        <v>7</v>
      </c>
      <c r="E24" s="126"/>
      <c r="F24" s="126"/>
      <c r="G24" s="106" t="s">
        <v>8</v>
      </c>
      <c r="H24" s="106" t="s">
        <v>429</v>
      </c>
      <c r="I24" s="106" t="s">
        <v>430</v>
      </c>
    </row>
    <row r="25" spans="1:9" ht="18" customHeight="1" x14ac:dyDescent="0.25">
      <c r="A25" s="130"/>
      <c r="B25" s="107"/>
      <c r="C25" s="107"/>
      <c r="D25" s="62" t="s">
        <v>9</v>
      </c>
      <c r="E25" s="62" t="s">
        <v>10</v>
      </c>
      <c r="F25" s="62" t="s">
        <v>108</v>
      </c>
      <c r="G25" s="107"/>
      <c r="H25" s="107"/>
      <c r="I25" s="107"/>
    </row>
    <row r="26" spans="1:9" ht="28.5" customHeight="1" x14ac:dyDescent="0.25">
      <c r="A26" s="6" t="s">
        <v>102</v>
      </c>
      <c r="B26" s="59" t="s">
        <v>91</v>
      </c>
      <c r="C26" s="59" t="s">
        <v>126</v>
      </c>
      <c r="D26" s="4">
        <v>9.08</v>
      </c>
      <c r="E26" s="4">
        <v>41.28</v>
      </c>
      <c r="F26" s="4">
        <v>44.52</v>
      </c>
      <c r="G26" s="4">
        <v>481.43</v>
      </c>
      <c r="H26" s="31">
        <f>I26/1.21</f>
        <v>1.4049586776859504</v>
      </c>
      <c r="I26" s="31">
        <v>1.7</v>
      </c>
    </row>
    <row r="27" spans="1:9" ht="18" customHeight="1" x14ac:dyDescent="0.25">
      <c r="A27" s="6" t="s">
        <v>275</v>
      </c>
      <c r="B27" s="59" t="s">
        <v>3</v>
      </c>
      <c r="C27" s="59" t="s">
        <v>31</v>
      </c>
      <c r="D27" s="4">
        <v>1.605</v>
      </c>
      <c r="E27" s="4">
        <v>7.665</v>
      </c>
      <c r="F27" s="4">
        <v>6.54</v>
      </c>
      <c r="G27" s="4">
        <v>105</v>
      </c>
      <c r="H27" s="31">
        <f>I27/1.21</f>
        <v>8.2644628099173556E-2</v>
      </c>
      <c r="I27" s="31">
        <v>0.1</v>
      </c>
    </row>
    <row r="28" spans="1:9" ht="27.75" customHeight="1" x14ac:dyDescent="0.25">
      <c r="A28" s="123" t="s">
        <v>1</v>
      </c>
      <c r="B28" s="124"/>
      <c r="C28" s="125"/>
      <c r="D28" s="11">
        <f t="shared" ref="D28:F28" si="3">SUM(D26:D27)</f>
        <v>10.685</v>
      </c>
      <c r="E28" s="11">
        <f t="shared" si="3"/>
        <v>48.945</v>
      </c>
      <c r="F28" s="11">
        <f t="shared" si="3"/>
        <v>51.06</v>
      </c>
      <c r="G28" s="11">
        <f>SUM(G26:G27)</f>
        <v>586.43000000000006</v>
      </c>
      <c r="H28" s="90">
        <f>+H25+H26+H27</f>
        <v>1.4876033057851239</v>
      </c>
      <c r="I28" s="90">
        <f>+I25+I26+I27</f>
        <v>1.8</v>
      </c>
    </row>
    <row r="29" spans="1:9" ht="18" customHeight="1" x14ac:dyDescent="0.25">
      <c r="A29" s="23"/>
      <c r="B29" s="23"/>
      <c r="C29" s="23"/>
      <c r="D29" s="22"/>
      <c r="E29" s="22"/>
      <c r="F29" s="22"/>
      <c r="G29" s="64"/>
    </row>
    <row r="30" spans="1:9" ht="18" customHeight="1" x14ac:dyDescent="0.25">
      <c r="A30" s="127" t="s">
        <v>370</v>
      </c>
      <c r="B30" s="127"/>
      <c r="C30" s="127"/>
      <c r="D30" s="127"/>
      <c r="E30" s="127"/>
      <c r="F30" s="127"/>
      <c r="G30" s="127"/>
    </row>
    <row r="31" spans="1:9" ht="18" customHeight="1" x14ac:dyDescent="0.25">
      <c r="A31" s="129" t="s">
        <v>134</v>
      </c>
      <c r="B31" s="118" t="s">
        <v>0</v>
      </c>
      <c r="C31" s="118" t="s">
        <v>6</v>
      </c>
      <c r="D31" s="126" t="s">
        <v>7</v>
      </c>
      <c r="E31" s="126"/>
      <c r="F31" s="126"/>
      <c r="G31" s="106" t="s">
        <v>8</v>
      </c>
      <c r="H31" s="106" t="s">
        <v>429</v>
      </c>
      <c r="I31" s="106" t="s">
        <v>430</v>
      </c>
    </row>
    <row r="32" spans="1:9" ht="18" customHeight="1" x14ac:dyDescent="0.25">
      <c r="A32" s="130"/>
      <c r="B32" s="119"/>
      <c r="C32" s="119"/>
      <c r="D32" s="62" t="s">
        <v>9</v>
      </c>
      <c r="E32" s="62" t="s">
        <v>10</v>
      </c>
      <c r="F32" s="62" t="s">
        <v>108</v>
      </c>
      <c r="G32" s="107"/>
      <c r="H32" s="107"/>
      <c r="I32" s="107"/>
    </row>
    <row r="33" spans="1:9" ht="24.9" customHeight="1" x14ac:dyDescent="0.25">
      <c r="A33" s="24" t="s">
        <v>76</v>
      </c>
      <c r="B33" s="25" t="s">
        <v>77</v>
      </c>
      <c r="C33" s="25" t="s">
        <v>15</v>
      </c>
      <c r="D33" s="4">
        <v>37.005000000000003</v>
      </c>
      <c r="E33" s="4">
        <v>15.39</v>
      </c>
      <c r="F33" s="4">
        <v>14.265000000000001</v>
      </c>
      <c r="G33" s="4">
        <v>342.72</v>
      </c>
      <c r="H33" s="31">
        <f>I33/1.21</f>
        <v>1.3223140495867769</v>
      </c>
      <c r="I33" s="31">
        <v>1.6</v>
      </c>
    </row>
    <row r="34" spans="1:9" ht="18" customHeight="1" x14ac:dyDescent="0.25">
      <c r="A34" s="6" t="s">
        <v>222</v>
      </c>
      <c r="B34" s="59" t="s">
        <v>22</v>
      </c>
      <c r="C34" s="59" t="s">
        <v>31</v>
      </c>
      <c r="D34" s="4">
        <v>4.5999999999999996</v>
      </c>
      <c r="E34" s="4">
        <v>4.13</v>
      </c>
      <c r="F34" s="4">
        <v>25.16</v>
      </c>
      <c r="G34" s="4">
        <v>153.49</v>
      </c>
      <c r="H34" s="31">
        <f t="shared" ref="H34:H35" si="4">I34/1.21</f>
        <v>8.2644628099173556E-2</v>
      </c>
      <c r="I34" s="31">
        <v>0.1</v>
      </c>
    </row>
    <row r="35" spans="1:9" ht="27.75" customHeight="1" x14ac:dyDescent="0.25">
      <c r="A35" s="24" t="s">
        <v>318</v>
      </c>
      <c r="B35" s="25" t="s">
        <v>79</v>
      </c>
      <c r="C35" s="25" t="s">
        <v>15</v>
      </c>
      <c r="D35" s="4">
        <v>2.52</v>
      </c>
      <c r="E35" s="4">
        <v>7.86</v>
      </c>
      <c r="F35" s="4">
        <v>10.14</v>
      </c>
      <c r="G35" s="4">
        <v>110.73</v>
      </c>
      <c r="H35" s="31">
        <f t="shared" si="4"/>
        <v>8.2644628099173556E-2</v>
      </c>
      <c r="I35" s="31">
        <v>0.1</v>
      </c>
    </row>
    <row r="36" spans="1:9" ht="26.25" customHeight="1" x14ac:dyDescent="0.25">
      <c r="A36" s="123" t="s">
        <v>1</v>
      </c>
      <c r="B36" s="124"/>
      <c r="C36" s="125"/>
      <c r="D36" s="11">
        <f t="shared" ref="D36:F36" si="5">SUM(D33:D35)</f>
        <v>44.125000000000007</v>
      </c>
      <c r="E36" s="11">
        <f t="shared" si="5"/>
        <v>27.38</v>
      </c>
      <c r="F36" s="11">
        <f t="shared" si="5"/>
        <v>49.564999999999998</v>
      </c>
      <c r="G36" s="11">
        <f>SUM(G33:G35)</f>
        <v>606.94000000000005</v>
      </c>
      <c r="H36" s="90">
        <f>+H33+H34+H35</f>
        <v>1.4876033057851239</v>
      </c>
      <c r="I36" s="90">
        <f>+I33+I34+I35</f>
        <v>1.8000000000000003</v>
      </c>
    </row>
    <row r="37" spans="1:9" ht="27" customHeight="1" x14ac:dyDescent="0.25">
      <c r="A37" s="127" t="s">
        <v>370</v>
      </c>
      <c r="B37" s="127"/>
      <c r="C37" s="127"/>
      <c r="D37" s="127"/>
      <c r="E37" s="127"/>
      <c r="F37" s="127"/>
      <c r="G37" s="127"/>
    </row>
    <row r="38" spans="1:9" ht="18" customHeight="1" x14ac:dyDescent="0.25">
      <c r="A38" s="129" t="s">
        <v>135</v>
      </c>
      <c r="B38" s="118" t="s">
        <v>0</v>
      </c>
      <c r="C38" s="118" t="s">
        <v>6</v>
      </c>
      <c r="D38" s="126" t="s">
        <v>7</v>
      </c>
      <c r="E38" s="126"/>
      <c r="F38" s="126"/>
      <c r="G38" s="106" t="s">
        <v>8</v>
      </c>
      <c r="H38" s="106" t="s">
        <v>429</v>
      </c>
      <c r="I38" s="106" t="s">
        <v>430</v>
      </c>
    </row>
    <row r="39" spans="1:9" ht="18" customHeight="1" x14ac:dyDescent="0.25">
      <c r="A39" s="130"/>
      <c r="B39" s="119"/>
      <c r="C39" s="119"/>
      <c r="D39" s="62" t="s">
        <v>9</v>
      </c>
      <c r="E39" s="62" t="s">
        <v>10</v>
      </c>
      <c r="F39" s="62" t="s">
        <v>108</v>
      </c>
      <c r="G39" s="107"/>
      <c r="H39" s="107"/>
      <c r="I39" s="107"/>
    </row>
    <row r="40" spans="1:9" ht="33.6" customHeight="1" x14ac:dyDescent="0.25">
      <c r="A40" s="24" t="s">
        <v>144</v>
      </c>
      <c r="B40" s="25" t="s">
        <v>145</v>
      </c>
      <c r="C40" s="25" t="s">
        <v>215</v>
      </c>
      <c r="D40" s="4">
        <v>43.56</v>
      </c>
      <c r="E40" s="4">
        <v>23.13</v>
      </c>
      <c r="F40" s="4">
        <v>16.14</v>
      </c>
      <c r="G40" s="4">
        <v>433.98</v>
      </c>
      <c r="H40" s="31">
        <f>I40/1.21</f>
        <v>1.4049586776859504</v>
      </c>
      <c r="I40" s="31">
        <v>1.7</v>
      </c>
    </row>
    <row r="41" spans="1:9" ht="27.75" customHeight="1" x14ac:dyDescent="0.25">
      <c r="A41" s="6" t="s">
        <v>222</v>
      </c>
      <c r="B41" s="59" t="s">
        <v>22</v>
      </c>
      <c r="C41" s="59" t="s">
        <v>31</v>
      </c>
      <c r="D41" s="4">
        <v>4.5999999999999996</v>
      </c>
      <c r="E41" s="4">
        <v>4.13</v>
      </c>
      <c r="F41" s="4">
        <v>25.16</v>
      </c>
      <c r="G41" s="4">
        <v>153.49</v>
      </c>
      <c r="H41" s="31">
        <f>I41/1.21</f>
        <v>8.2644628099173556E-2</v>
      </c>
      <c r="I41" s="31">
        <v>0.1</v>
      </c>
    </row>
    <row r="42" spans="1:9" ht="33" customHeight="1" x14ac:dyDescent="0.25">
      <c r="A42" s="123" t="s">
        <v>1</v>
      </c>
      <c r="B42" s="124"/>
      <c r="C42" s="125"/>
      <c r="D42" s="11">
        <f t="shared" ref="D42:F42" si="6">SUM(D40:D41)</f>
        <v>48.160000000000004</v>
      </c>
      <c r="E42" s="11">
        <f t="shared" si="6"/>
        <v>27.259999999999998</v>
      </c>
      <c r="F42" s="11">
        <f t="shared" si="6"/>
        <v>41.3</v>
      </c>
      <c r="G42" s="11">
        <f>SUM(G40:G41)</f>
        <v>587.47</v>
      </c>
      <c r="H42" s="90">
        <f>+H39+H40+H41</f>
        <v>1.4876033057851239</v>
      </c>
      <c r="I42" s="90">
        <f>+I39+I40+I41</f>
        <v>1.8</v>
      </c>
    </row>
    <row r="43" spans="1:9" ht="26.25" customHeight="1" x14ac:dyDescent="0.25">
      <c r="A43" s="115" t="s">
        <v>370</v>
      </c>
      <c r="B43" s="115"/>
      <c r="C43" s="115"/>
      <c r="D43" s="115"/>
      <c r="E43" s="115"/>
      <c r="F43" s="115"/>
      <c r="G43" s="115"/>
      <c r="H43" s="77"/>
      <c r="I43" s="77"/>
    </row>
    <row r="44" spans="1:9" ht="18" customHeight="1" x14ac:dyDescent="0.25">
      <c r="A44" s="116" t="s">
        <v>387</v>
      </c>
      <c r="B44" s="118" t="s">
        <v>0</v>
      </c>
      <c r="C44" s="118" t="s">
        <v>6</v>
      </c>
      <c r="D44" s="120" t="s">
        <v>7</v>
      </c>
      <c r="E44" s="120"/>
      <c r="F44" s="120"/>
      <c r="G44" s="121" t="s">
        <v>8</v>
      </c>
      <c r="H44" s="106" t="s">
        <v>429</v>
      </c>
      <c r="I44" s="106" t="s">
        <v>430</v>
      </c>
    </row>
    <row r="45" spans="1:9" ht="27" customHeight="1" x14ac:dyDescent="0.25">
      <c r="A45" s="117"/>
      <c r="B45" s="119"/>
      <c r="C45" s="119"/>
      <c r="D45" s="70" t="s">
        <v>9</v>
      </c>
      <c r="E45" s="70" t="s">
        <v>10</v>
      </c>
      <c r="F45" s="70" t="s">
        <v>108</v>
      </c>
      <c r="G45" s="119"/>
      <c r="H45" s="107"/>
      <c r="I45" s="107"/>
    </row>
    <row r="46" spans="1:9" ht="18" customHeight="1" x14ac:dyDescent="0.25">
      <c r="A46" s="24" t="s">
        <v>388</v>
      </c>
      <c r="B46" s="25" t="s">
        <v>389</v>
      </c>
      <c r="C46" s="25">
        <v>250</v>
      </c>
      <c r="D46" s="3">
        <v>5.9</v>
      </c>
      <c r="E46" s="3">
        <v>10.14</v>
      </c>
      <c r="F46" s="3">
        <v>38.979999999999997</v>
      </c>
      <c r="G46" s="3">
        <v>270.77</v>
      </c>
      <c r="H46" s="31">
        <f>I46/1.21</f>
        <v>1.4049586776859504</v>
      </c>
      <c r="I46" s="31">
        <v>1.7</v>
      </c>
    </row>
    <row r="47" spans="1:9" s="1" customFormat="1" ht="18" customHeight="1" x14ac:dyDescent="0.25">
      <c r="A47" s="6" t="s">
        <v>273</v>
      </c>
      <c r="B47" s="59" t="s">
        <v>242</v>
      </c>
      <c r="C47" s="59" t="s">
        <v>14</v>
      </c>
      <c r="D47" s="4">
        <v>1.2</v>
      </c>
      <c r="E47" s="4">
        <v>15</v>
      </c>
      <c r="F47" s="4">
        <v>1.55</v>
      </c>
      <c r="G47" s="4">
        <v>146.5</v>
      </c>
      <c r="H47" s="31">
        <f>I47/1.21</f>
        <v>8.2644628099173556E-2</v>
      </c>
      <c r="I47" s="31">
        <v>0.1</v>
      </c>
    </row>
    <row r="48" spans="1:9" ht="27" customHeight="1" x14ac:dyDescent="0.25">
      <c r="A48" s="112" t="s">
        <v>1</v>
      </c>
      <c r="B48" s="113"/>
      <c r="C48" s="114"/>
      <c r="D48" s="68">
        <f>SUM(D46:D47)</f>
        <v>7.1000000000000005</v>
      </c>
      <c r="E48" s="68">
        <f>SUM(E46:E47)</f>
        <v>25.14</v>
      </c>
      <c r="F48" s="68">
        <f>SUM(F46:F47)</f>
        <v>40.529999999999994</v>
      </c>
      <c r="G48" s="69">
        <f>SUM(G46:G47)</f>
        <v>417.27</v>
      </c>
      <c r="H48" s="90">
        <f>+H45+H46+H47</f>
        <v>1.4876033057851239</v>
      </c>
      <c r="I48" s="90">
        <f>+I45+I46+I47</f>
        <v>1.8</v>
      </c>
    </row>
    <row r="49" spans="1:9" ht="26.25" customHeight="1" x14ac:dyDescent="0.25">
      <c r="A49" s="122" t="s">
        <v>136</v>
      </c>
      <c r="B49" s="122"/>
      <c r="C49" s="122"/>
      <c r="D49" s="122"/>
      <c r="E49" s="122"/>
      <c r="F49" s="122"/>
      <c r="G49" s="122"/>
    </row>
    <row r="50" spans="1:9" ht="18" customHeight="1" thickBot="1" x14ac:dyDescent="0.3"/>
    <row r="51" spans="1:9" s="16" customFormat="1" ht="39" customHeight="1" x14ac:dyDescent="0.25">
      <c r="A51" s="89"/>
      <c r="B51" s="108"/>
      <c r="C51" s="109"/>
      <c r="D51" s="109"/>
      <c r="E51" s="109"/>
      <c r="F51" s="109"/>
      <c r="G51" s="109"/>
      <c r="H51" s="91" t="s">
        <v>429</v>
      </c>
      <c r="I51" s="92" t="s">
        <v>430</v>
      </c>
    </row>
    <row r="52" spans="1:9" s="16" customFormat="1" ht="18" customHeight="1" thickBot="1" x14ac:dyDescent="0.3">
      <c r="A52" s="63"/>
      <c r="B52" s="110" t="s">
        <v>431</v>
      </c>
      <c r="C52" s="111"/>
      <c r="D52" s="111"/>
      <c r="E52" s="111"/>
      <c r="F52" s="111"/>
      <c r="G52" s="111"/>
      <c r="H52" s="95">
        <f>+SUM(H16+H22+H28+H36+H42+H48)/6+H8</f>
        <v>1.6859504132231402</v>
      </c>
      <c r="I52" s="94">
        <f>+SUM(I16+I22+I28+I36+I42+I48)/6+I8</f>
        <v>2.0400000000000005</v>
      </c>
    </row>
    <row r="53" spans="1:9" s="16" customFormat="1" ht="18" customHeight="1" x14ac:dyDescent="0.25">
      <c r="A53" s="63"/>
      <c r="B53" s="104" t="s">
        <v>432</v>
      </c>
      <c r="C53" s="105"/>
      <c r="D53" s="105"/>
      <c r="E53" s="27"/>
      <c r="F53" s="27"/>
      <c r="G53" s="27"/>
      <c r="H53" s="28"/>
      <c r="I53" s="28"/>
    </row>
    <row r="56" spans="1:9" ht="27.75" customHeight="1" x14ac:dyDescent="0.25"/>
  </sheetData>
  <mergeCells count="67">
    <mergeCell ref="A42:C42"/>
    <mergeCell ref="A4:A5"/>
    <mergeCell ref="B4:B5"/>
    <mergeCell ref="C4:C5"/>
    <mergeCell ref="D4:F4"/>
    <mergeCell ref="A8:C8"/>
    <mergeCell ref="A30:G30"/>
    <mergeCell ref="A31:A32"/>
    <mergeCell ref="B31:B32"/>
    <mergeCell ref="C31:C32"/>
    <mergeCell ref="D31:F31"/>
    <mergeCell ref="G31:G32"/>
    <mergeCell ref="A36:C36"/>
    <mergeCell ref="A37:G37"/>
    <mergeCell ref="A38:A39"/>
    <mergeCell ref="B38:B39"/>
    <mergeCell ref="C38:C39"/>
    <mergeCell ref="D38:F38"/>
    <mergeCell ref="G38:G39"/>
    <mergeCell ref="D18:F18"/>
    <mergeCell ref="A3:G3"/>
    <mergeCell ref="A9:G9"/>
    <mergeCell ref="A10:A11"/>
    <mergeCell ref="B10:B11"/>
    <mergeCell ref="C10:C11"/>
    <mergeCell ref="G4:G5"/>
    <mergeCell ref="A22:C22"/>
    <mergeCell ref="G10:G11"/>
    <mergeCell ref="A18:A19"/>
    <mergeCell ref="B18:B19"/>
    <mergeCell ref="C18:C19"/>
    <mergeCell ref="G18:G19"/>
    <mergeCell ref="A17:G17"/>
    <mergeCell ref="A16:C16"/>
    <mergeCell ref="A23:G23"/>
    <mergeCell ref="A24:A25"/>
    <mergeCell ref="B24:B25"/>
    <mergeCell ref="C24:C25"/>
    <mergeCell ref="D24:F24"/>
    <mergeCell ref="G24:G25"/>
    <mergeCell ref="H24:H25"/>
    <mergeCell ref="I24:I25"/>
    <mergeCell ref="H18:H19"/>
    <mergeCell ref="I18:I19"/>
    <mergeCell ref="H4:H5"/>
    <mergeCell ref="I4:I5"/>
    <mergeCell ref="I31:I32"/>
    <mergeCell ref="H44:H45"/>
    <mergeCell ref="I44:I45"/>
    <mergeCell ref="H38:H39"/>
    <mergeCell ref="I38:I39"/>
    <mergeCell ref="B53:D53"/>
    <mergeCell ref="H10:H11"/>
    <mergeCell ref="I10:I11"/>
    <mergeCell ref="B51:G51"/>
    <mergeCell ref="B52:G52"/>
    <mergeCell ref="A48:C48"/>
    <mergeCell ref="A43:G43"/>
    <mergeCell ref="A44:A45"/>
    <mergeCell ref="B44:B45"/>
    <mergeCell ref="C44:C45"/>
    <mergeCell ref="D44:F44"/>
    <mergeCell ref="G44:G45"/>
    <mergeCell ref="A49:G49"/>
    <mergeCell ref="A28:C28"/>
    <mergeCell ref="D10:F10"/>
    <mergeCell ref="H31:H32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28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7" zoomScaleNormal="100" zoomScaleSheetLayoutView="100" workbookViewId="0">
      <selection activeCell="M46" sqref="L46:M46"/>
    </sheetView>
  </sheetViews>
  <sheetFormatPr defaultColWidth="8.6640625" defaultRowHeight="18" customHeight="1" x14ac:dyDescent="0.25"/>
  <cols>
    <col min="1" max="1" width="36.5546875" style="16" customWidth="1"/>
    <col min="2" max="2" width="9.6640625" style="28" customWidth="1"/>
    <col min="3" max="3" width="6.109375" style="28" customWidth="1"/>
    <col min="4" max="4" width="9.88671875" style="28" customWidth="1"/>
    <col min="5" max="5" width="7.88671875" style="28" customWidth="1"/>
    <col min="6" max="6" width="10.5546875" style="28" customWidth="1"/>
    <col min="7" max="7" width="10.44140625" style="28" customWidth="1"/>
    <col min="8" max="9" width="9.109375" style="28" customWidth="1"/>
    <col min="10" max="16384" width="8.6640625" style="1"/>
  </cols>
  <sheetData>
    <row r="1" spans="1:9" ht="17.25" customHeight="1" x14ac:dyDescent="0.25">
      <c r="A1" s="12" t="s">
        <v>132</v>
      </c>
      <c r="D1" s="27"/>
      <c r="E1" s="27"/>
      <c r="F1" s="27"/>
      <c r="G1" s="45"/>
    </row>
    <row r="2" spans="1:9" ht="17.25" customHeight="1" x14ac:dyDescent="0.25">
      <c r="A2" s="14" t="s">
        <v>19</v>
      </c>
      <c r="D2" s="27"/>
      <c r="E2" s="27"/>
      <c r="F2" s="27"/>
      <c r="G2" s="27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24" t="s">
        <v>331</v>
      </c>
      <c r="B6" s="59" t="s">
        <v>309</v>
      </c>
      <c r="C6" s="59" t="s">
        <v>15</v>
      </c>
      <c r="D6" s="4">
        <v>1.06</v>
      </c>
      <c r="E6" s="4">
        <v>3.27</v>
      </c>
      <c r="F6" s="4">
        <v>9.33</v>
      </c>
      <c r="G6" s="4">
        <v>66.84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3" t="s">
        <v>1</v>
      </c>
      <c r="B8" s="124"/>
      <c r="C8" s="125"/>
      <c r="D8" s="11">
        <f>SUM(D6:D7)</f>
        <v>4.0199999999999996</v>
      </c>
      <c r="E8" s="11">
        <f>SUM(E6:E7)</f>
        <v>3.91</v>
      </c>
      <c r="F8" s="11">
        <f>SUM(F6:F7)</f>
        <v>26.39</v>
      </c>
      <c r="G8" s="11">
        <f>SUM(G6:G7)</f>
        <v>152.92000000000002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19" t="s">
        <v>43</v>
      </c>
      <c r="B12" s="29" t="s">
        <v>44</v>
      </c>
      <c r="C12" s="29" t="s">
        <v>16</v>
      </c>
      <c r="D12" s="31">
        <v>24.5</v>
      </c>
      <c r="E12" s="31">
        <v>7.0380000000000003</v>
      </c>
      <c r="F12" s="31">
        <v>8.8209999999999997</v>
      </c>
      <c r="G12" s="31">
        <v>197.05</v>
      </c>
      <c r="H12" s="31">
        <f>I12/1.21</f>
        <v>1.3223140495867769</v>
      </c>
      <c r="I12" s="31">
        <v>1.6</v>
      </c>
    </row>
    <row r="13" spans="1:9" ht="18" customHeight="1" x14ac:dyDescent="0.25">
      <c r="A13" s="47" t="s">
        <v>280</v>
      </c>
      <c r="B13" s="59" t="s">
        <v>342</v>
      </c>
      <c r="C13" s="59" t="s">
        <v>16</v>
      </c>
      <c r="D13" s="4">
        <v>3.32</v>
      </c>
      <c r="E13" s="4">
        <v>4.62</v>
      </c>
      <c r="F13" s="4">
        <v>25.11</v>
      </c>
      <c r="G13" s="4">
        <v>147.68</v>
      </c>
      <c r="H13" s="31">
        <f t="shared" ref="H13:H15" si="0">I13/1.21</f>
        <v>8.2644628099173556E-2</v>
      </c>
      <c r="I13" s="31">
        <v>0.1</v>
      </c>
    </row>
    <row r="14" spans="1:9" ht="18" customHeight="1" x14ac:dyDescent="0.25">
      <c r="A14" s="54" t="s">
        <v>343</v>
      </c>
      <c r="B14" s="50" t="s">
        <v>189</v>
      </c>
      <c r="C14" s="50" t="s">
        <v>16</v>
      </c>
      <c r="D14" s="51">
        <v>5.51</v>
      </c>
      <c r="E14" s="51">
        <v>9.8800000000000008</v>
      </c>
      <c r="F14" s="51">
        <v>18.3</v>
      </c>
      <c r="G14" s="51">
        <v>167.92</v>
      </c>
      <c r="H14" s="31">
        <f t="shared" si="0"/>
        <v>4.1322314049586778E-2</v>
      </c>
      <c r="I14" s="31">
        <v>0.05</v>
      </c>
    </row>
    <row r="15" spans="1:9" ht="18" customHeight="1" x14ac:dyDescent="0.25">
      <c r="A15" s="47" t="s">
        <v>317</v>
      </c>
      <c r="B15" s="59" t="s">
        <v>36</v>
      </c>
      <c r="C15" s="59" t="s">
        <v>14</v>
      </c>
      <c r="D15" s="4">
        <v>0.4</v>
      </c>
      <c r="E15" s="4">
        <v>0.1</v>
      </c>
      <c r="F15" s="4">
        <v>1.1499999999999999</v>
      </c>
      <c r="G15" s="4">
        <v>5.5</v>
      </c>
      <c r="H15" s="31">
        <f t="shared" si="0"/>
        <v>4.1322314049586778E-2</v>
      </c>
      <c r="I15" s="31">
        <v>0.05</v>
      </c>
    </row>
    <row r="16" spans="1:9" ht="27.75" customHeight="1" x14ac:dyDescent="0.25">
      <c r="A16" s="123" t="s">
        <v>1</v>
      </c>
      <c r="B16" s="124"/>
      <c r="C16" s="125"/>
      <c r="D16" s="11">
        <f t="shared" ref="D16:F16" si="1">SUM(D12:D15)</f>
        <v>33.729999999999997</v>
      </c>
      <c r="E16" s="11">
        <f t="shared" si="1"/>
        <v>21.638000000000005</v>
      </c>
      <c r="F16" s="11">
        <f t="shared" si="1"/>
        <v>53.380999999999993</v>
      </c>
      <c r="G16" s="11">
        <f>SUM(G12:G15)</f>
        <v>518.15</v>
      </c>
      <c r="H16" s="90">
        <f>+H12+H13+H14+H15</f>
        <v>1.4876033057851241</v>
      </c>
      <c r="I16" s="90">
        <f>+I12+I13+I14+I15</f>
        <v>1.8000000000000003</v>
      </c>
    </row>
    <row r="17" spans="1:9" ht="18" customHeight="1" x14ac:dyDescent="0.25">
      <c r="A17" s="141" t="s">
        <v>371</v>
      </c>
      <c r="B17" s="141"/>
      <c r="C17" s="141"/>
      <c r="D17" s="141"/>
      <c r="E17" s="141"/>
      <c r="F17" s="141"/>
      <c r="G17" s="141"/>
    </row>
    <row r="18" spans="1:9" ht="18" customHeight="1" x14ac:dyDescent="0.25">
      <c r="A18" s="116" t="s">
        <v>98</v>
      </c>
      <c r="B18" s="118" t="s">
        <v>0</v>
      </c>
      <c r="C18" s="118" t="s">
        <v>6</v>
      </c>
      <c r="D18" s="126" t="s">
        <v>7</v>
      </c>
      <c r="E18" s="126"/>
      <c r="F18" s="126"/>
      <c r="G18" s="106" t="s">
        <v>8</v>
      </c>
      <c r="H18" s="88" t="s">
        <v>429</v>
      </c>
      <c r="I18" s="88" t="s">
        <v>430</v>
      </c>
    </row>
    <row r="19" spans="1:9" ht="18" customHeight="1" x14ac:dyDescent="0.25">
      <c r="A19" s="117"/>
      <c r="B19" s="119"/>
      <c r="C19" s="119"/>
      <c r="D19" s="62" t="s">
        <v>9</v>
      </c>
      <c r="E19" s="62" t="s">
        <v>10</v>
      </c>
      <c r="F19" s="62" t="s">
        <v>108</v>
      </c>
      <c r="G19" s="107"/>
      <c r="H19" s="87"/>
      <c r="I19" s="87"/>
    </row>
    <row r="20" spans="1:9" ht="18" customHeight="1" x14ac:dyDescent="0.25">
      <c r="A20" s="6" t="s">
        <v>102</v>
      </c>
      <c r="B20" s="59" t="s">
        <v>91</v>
      </c>
      <c r="C20" s="59" t="s">
        <v>126</v>
      </c>
      <c r="D20" s="59">
        <v>9.08</v>
      </c>
      <c r="E20" s="59">
        <v>41.28</v>
      </c>
      <c r="F20" s="59">
        <v>44.52</v>
      </c>
      <c r="G20" s="59">
        <v>481.43</v>
      </c>
      <c r="H20" s="31">
        <f>I20/1.21</f>
        <v>1.4049586776859504</v>
      </c>
      <c r="I20" s="31">
        <v>1.7</v>
      </c>
    </row>
    <row r="21" spans="1:9" ht="18" customHeight="1" x14ac:dyDescent="0.25">
      <c r="A21" s="24" t="s">
        <v>275</v>
      </c>
      <c r="B21" s="25" t="s">
        <v>3</v>
      </c>
      <c r="C21" s="25" t="s">
        <v>16</v>
      </c>
      <c r="D21" s="4">
        <v>2.14</v>
      </c>
      <c r="E21" s="4">
        <v>10.220000000000001</v>
      </c>
      <c r="F21" s="4">
        <v>8.7200000000000006</v>
      </c>
      <c r="G21" s="4">
        <v>140.1</v>
      </c>
      <c r="H21" s="31">
        <f>I21/1.21</f>
        <v>8.2644628099173556E-2</v>
      </c>
      <c r="I21" s="31">
        <v>0.1</v>
      </c>
    </row>
    <row r="22" spans="1:9" ht="27" customHeight="1" x14ac:dyDescent="0.25">
      <c r="A22" s="120" t="s">
        <v>1</v>
      </c>
      <c r="B22" s="120"/>
      <c r="C22" s="120"/>
      <c r="D22" s="11">
        <f t="shared" ref="D22:F22" si="2">SUM(D20:D21)</f>
        <v>11.22</v>
      </c>
      <c r="E22" s="11">
        <f t="shared" si="2"/>
        <v>51.5</v>
      </c>
      <c r="F22" s="11">
        <f t="shared" si="2"/>
        <v>53.24</v>
      </c>
      <c r="G22" s="11">
        <f>SUM(G20:G21)</f>
        <v>621.53</v>
      </c>
      <c r="H22" s="90">
        <f>+H19+H20+H21</f>
        <v>1.4876033057851239</v>
      </c>
      <c r="I22" s="90">
        <f>+I19+I20+I21</f>
        <v>1.8</v>
      </c>
    </row>
    <row r="23" spans="1:9" s="5" customFormat="1" ht="18" customHeight="1" x14ac:dyDescent="0.25">
      <c r="A23" s="141" t="s">
        <v>371</v>
      </c>
      <c r="B23" s="141"/>
      <c r="C23" s="141"/>
      <c r="D23" s="141"/>
      <c r="E23" s="141"/>
      <c r="F23" s="141"/>
      <c r="G23" s="141"/>
      <c r="H23" s="27"/>
      <c r="I23" s="27"/>
    </row>
    <row r="24" spans="1:9" s="5" customFormat="1" ht="18" customHeight="1" x14ac:dyDescent="0.25">
      <c r="A24" s="116" t="s">
        <v>99</v>
      </c>
      <c r="B24" s="118" t="s">
        <v>0</v>
      </c>
      <c r="C24" s="118" t="s">
        <v>6</v>
      </c>
      <c r="D24" s="126" t="s">
        <v>7</v>
      </c>
      <c r="E24" s="126"/>
      <c r="F24" s="126"/>
      <c r="G24" s="106" t="s">
        <v>8</v>
      </c>
      <c r="H24" s="88" t="s">
        <v>429</v>
      </c>
      <c r="I24" s="88" t="s">
        <v>430</v>
      </c>
    </row>
    <row r="25" spans="1:9" s="5" customFormat="1" ht="18" customHeight="1" x14ac:dyDescent="0.25">
      <c r="A25" s="117"/>
      <c r="B25" s="119"/>
      <c r="C25" s="119"/>
      <c r="D25" s="62" t="s">
        <v>9</v>
      </c>
      <c r="E25" s="62" t="s">
        <v>10</v>
      </c>
      <c r="F25" s="62" t="s">
        <v>108</v>
      </c>
      <c r="G25" s="107"/>
      <c r="H25" s="87"/>
      <c r="I25" s="87"/>
    </row>
    <row r="26" spans="1:9" ht="18" customHeight="1" x14ac:dyDescent="0.25">
      <c r="A26" s="24" t="s">
        <v>101</v>
      </c>
      <c r="B26" s="25" t="s">
        <v>90</v>
      </c>
      <c r="C26" s="25" t="s">
        <v>214</v>
      </c>
      <c r="D26" s="59">
        <v>16.68</v>
      </c>
      <c r="E26" s="59">
        <v>8.7200000000000006</v>
      </c>
      <c r="F26" s="59">
        <v>99.8</v>
      </c>
      <c r="G26" s="59">
        <v>518.28</v>
      </c>
      <c r="H26" s="31">
        <f>I26/1.21</f>
        <v>1.4049586776859504</v>
      </c>
      <c r="I26" s="31">
        <v>1.7</v>
      </c>
    </row>
    <row r="27" spans="1:9" ht="18" customHeight="1" x14ac:dyDescent="0.25">
      <c r="A27" s="24" t="s">
        <v>275</v>
      </c>
      <c r="B27" s="25" t="s">
        <v>3</v>
      </c>
      <c r="C27" s="25" t="s">
        <v>16</v>
      </c>
      <c r="D27" s="4">
        <v>2.14</v>
      </c>
      <c r="E27" s="4">
        <v>10.220000000000001</v>
      </c>
      <c r="F27" s="4">
        <v>8.7200000000000006</v>
      </c>
      <c r="G27" s="4">
        <v>140.1</v>
      </c>
      <c r="H27" s="31">
        <f>I27/1.21</f>
        <v>8.2644628099173556E-2</v>
      </c>
      <c r="I27" s="31">
        <v>0.1</v>
      </c>
    </row>
    <row r="28" spans="1:9" ht="30" customHeight="1" x14ac:dyDescent="0.25">
      <c r="A28" s="123" t="s">
        <v>1</v>
      </c>
      <c r="B28" s="124"/>
      <c r="C28" s="125"/>
      <c r="D28" s="11">
        <f t="shared" ref="D28:F28" si="3">SUM(D26:D27)</f>
        <v>18.82</v>
      </c>
      <c r="E28" s="11">
        <f t="shared" si="3"/>
        <v>18.940000000000001</v>
      </c>
      <c r="F28" s="11">
        <f t="shared" si="3"/>
        <v>108.52</v>
      </c>
      <c r="G28" s="11">
        <f>SUM(G26:G27)</f>
        <v>658.38</v>
      </c>
      <c r="H28" s="90">
        <f>+H25+H26+H27</f>
        <v>1.4876033057851239</v>
      </c>
      <c r="I28" s="90">
        <f>+I25+I26+I27</f>
        <v>1.8</v>
      </c>
    </row>
    <row r="29" spans="1:9" ht="27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106" t="s">
        <v>429</v>
      </c>
      <c r="I30" s="106" t="s">
        <v>430</v>
      </c>
    </row>
    <row r="31" spans="1:9" ht="18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107"/>
      <c r="I31" s="107"/>
    </row>
    <row r="32" spans="1:9" ht="27.6" customHeight="1" x14ac:dyDescent="0.25">
      <c r="A32" s="19" t="s">
        <v>188</v>
      </c>
      <c r="B32" s="29" t="s">
        <v>163</v>
      </c>
      <c r="C32" s="29" t="s">
        <v>218</v>
      </c>
      <c r="D32" s="31">
        <v>32.29</v>
      </c>
      <c r="E32" s="31">
        <v>8.52</v>
      </c>
      <c r="F32" s="31">
        <v>13.79</v>
      </c>
      <c r="G32" s="31">
        <v>254.05</v>
      </c>
      <c r="H32" s="31">
        <f>I32/1.21</f>
        <v>1.3223140495867769</v>
      </c>
      <c r="I32" s="31">
        <v>1.6</v>
      </c>
    </row>
    <row r="33" spans="1:9" ht="18" customHeight="1" x14ac:dyDescent="0.25">
      <c r="A33" s="19" t="s">
        <v>234</v>
      </c>
      <c r="B33" s="29" t="s">
        <v>53</v>
      </c>
      <c r="C33" s="29" t="s">
        <v>31</v>
      </c>
      <c r="D33" s="4">
        <v>2.04</v>
      </c>
      <c r="E33" s="4">
        <v>3.5249999999999999</v>
      </c>
      <c r="F33" s="4">
        <v>21.71</v>
      </c>
      <c r="G33" s="4">
        <v>122.82</v>
      </c>
      <c r="H33" s="31">
        <f t="shared" ref="H33:H34" si="4">I33/1.21</f>
        <v>8.2644628099173556E-2</v>
      </c>
      <c r="I33" s="31">
        <v>0.1</v>
      </c>
    </row>
    <row r="34" spans="1:9" ht="27" customHeight="1" x14ac:dyDescent="0.25">
      <c r="A34" s="26" t="s">
        <v>305</v>
      </c>
      <c r="B34" s="32" t="s">
        <v>109</v>
      </c>
      <c r="C34" s="32" t="s">
        <v>15</v>
      </c>
      <c r="D34" s="31">
        <v>3.33</v>
      </c>
      <c r="E34" s="31">
        <v>15.06</v>
      </c>
      <c r="F34" s="31">
        <v>12.435</v>
      </c>
      <c r="G34" s="31">
        <v>184.14</v>
      </c>
      <c r="H34" s="31">
        <f t="shared" si="4"/>
        <v>8.2644628099173556E-2</v>
      </c>
      <c r="I34" s="31">
        <v>0.1</v>
      </c>
    </row>
    <row r="35" spans="1:9" ht="19.5" customHeight="1" x14ac:dyDescent="0.25">
      <c r="A35" s="123" t="s">
        <v>1</v>
      </c>
      <c r="B35" s="124"/>
      <c r="C35" s="125"/>
      <c r="D35" s="11">
        <f t="shared" ref="D35:F35" si="5">SUM(D32:D34)</f>
        <v>37.659999999999997</v>
      </c>
      <c r="E35" s="11">
        <f t="shared" si="5"/>
        <v>27.105</v>
      </c>
      <c r="F35" s="11">
        <f t="shared" si="5"/>
        <v>47.935000000000002</v>
      </c>
      <c r="G35" s="11">
        <f>SUM(G32:G34)</f>
        <v>561.01</v>
      </c>
      <c r="H35" s="90">
        <f>+H32+H33+H34</f>
        <v>1.4876033057851239</v>
      </c>
      <c r="I35" s="90">
        <f>+I32+I33+I34</f>
        <v>1.8000000000000003</v>
      </c>
    </row>
    <row r="36" spans="1:9" ht="27" customHeight="1" x14ac:dyDescent="0.25">
      <c r="A36" s="127" t="s">
        <v>378</v>
      </c>
      <c r="B36" s="127"/>
      <c r="C36" s="127"/>
      <c r="D36" s="127"/>
      <c r="E36" s="127"/>
      <c r="F36" s="127"/>
      <c r="G36" s="127"/>
    </row>
    <row r="37" spans="1:9" ht="27" customHeight="1" x14ac:dyDescent="0.25">
      <c r="A37" s="129" t="s">
        <v>135</v>
      </c>
      <c r="B37" s="118" t="s">
        <v>0</v>
      </c>
      <c r="C37" s="118" t="s">
        <v>6</v>
      </c>
      <c r="D37" s="126" t="s">
        <v>7</v>
      </c>
      <c r="E37" s="126"/>
      <c r="F37" s="126"/>
      <c r="G37" s="106" t="s">
        <v>8</v>
      </c>
      <c r="H37" s="106" t="s">
        <v>429</v>
      </c>
      <c r="I37" s="106" t="s">
        <v>430</v>
      </c>
    </row>
    <row r="38" spans="1:9" ht="18" customHeight="1" x14ac:dyDescent="0.25">
      <c r="A38" s="130"/>
      <c r="B38" s="119"/>
      <c r="C38" s="119"/>
      <c r="D38" s="62" t="s">
        <v>9</v>
      </c>
      <c r="E38" s="62" t="s">
        <v>10</v>
      </c>
      <c r="F38" s="62" t="s">
        <v>108</v>
      </c>
      <c r="G38" s="107"/>
      <c r="H38" s="107"/>
      <c r="I38" s="107"/>
    </row>
    <row r="39" spans="1:9" ht="18" customHeight="1" x14ac:dyDescent="0.25">
      <c r="A39" s="26" t="s">
        <v>149</v>
      </c>
      <c r="B39" s="32" t="s">
        <v>150</v>
      </c>
      <c r="C39" s="32" t="s">
        <v>15</v>
      </c>
      <c r="D39" s="31">
        <v>38.130000000000003</v>
      </c>
      <c r="E39" s="31">
        <v>9.1649999999999991</v>
      </c>
      <c r="F39" s="31">
        <v>6.09</v>
      </c>
      <c r="G39" s="31">
        <v>253.45500000000001</v>
      </c>
      <c r="H39" s="31">
        <f>I39/1.21</f>
        <v>1.3223140495867769</v>
      </c>
      <c r="I39" s="31">
        <v>1.6</v>
      </c>
    </row>
    <row r="40" spans="1:9" ht="18" customHeight="1" x14ac:dyDescent="0.25">
      <c r="A40" s="6" t="s">
        <v>265</v>
      </c>
      <c r="B40" s="59" t="s">
        <v>143</v>
      </c>
      <c r="C40" s="59" t="s">
        <v>16</v>
      </c>
      <c r="D40" s="4">
        <v>2.2200000000000002</v>
      </c>
      <c r="E40" s="4">
        <v>3.84</v>
      </c>
      <c r="F40" s="4">
        <v>15.3</v>
      </c>
      <c r="G40" s="4">
        <v>102.15</v>
      </c>
      <c r="H40" s="31">
        <f t="shared" ref="H40:H41" si="6">I40/1.21</f>
        <v>8.2644628099173556E-2</v>
      </c>
      <c r="I40" s="31">
        <v>0.1</v>
      </c>
    </row>
    <row r="41" spans="1:9" ht="18" customHeight="1" x14ac:dyDescent="0.25">
      <c r="A41" s="26" t="s">
        <v>306</v>
      </c>
      <c r="B41" s="32" t="s">
        <v>142</v>
      </c>
      <c r="C41" s="32" t="s">
        <v>15</v>
      </c>
      <c r="D41" s="31">
        <v>2.4</v>
      </c>
      <c r="E41" s="31">
        <v>14.82</v>
      </c>
      <c r="F41" s="31">
        <v>9.9</v>
      </c>
      <c r="G41" s="31">
        <v>168.09</v>
      </c>
      <c r="H41" s="31">
        <f t="shared" si="6"/>
        <v>8.2644628099173556E-2</v>
      </c>
      <c r="I41" s="31">
        <v>0.1</v>
      </c>
    </row>
    <row r="42" spans="1:9" ht="18" customHeight="1" x14ac:dyDescent="0.25">
      <c r="A42" s="123" t="s">
        <v>1</v>
      </c>
      <c r="B42" s="124"/>
      <c r="C42" s="125"/>
      <c r="D42" s="11">
        <f t="shared" ref="D42:F42" si="7">SUM(D39:D41)</f>
        <v>42.75</v>
      </c>
      <c r="E42" s="11">
        <f t="shared" si="7"/>
        <v>27.824999999999999</v>
      </c>
      <c r="F42" s="11">
        <f t="shared" si="7"/>
        <v>31.29</v>
      </c>
      <c r="G42" s="11">
        <f>SUM(G39:G41)</f>
        <v>523.69500000000005</v>
      </c>
      <c r="H42" s="90">
        <f>+H39+H40+H41</f>
        <v>1.4876033057851239</v>
      </c>
      <c r="I42" s="90">
        <f>+I39+I40+I41</f>
        <v>1.8000000000000003</v>
      </c>
    </row>
    <row r="43" spans="1:9" ht="26.25" customHeight="1" x14ac:dyDescent="0.25">
      <c r="A43" s="115" t="s">
        <v>370</v>
      </c>
      <c r="B43" s="115"/>
      <c r="C43" s="115"/>
      <c r="D43" s="115"/>
      <c r="E43" s="115"/>
      <c r="F43" s="115"/>
      <c r="G43" s="115"/>
      <c r="H43" s="65"/>
      <c r="I43" s="65"/>
    </row>
    <row r="44" spans="1:9" ht="18" customHeight="1" x14ac:dyDescent="0.25">
      <c r="A44" s="116" t="s">
        <v>387</v>
      </c>
      <c r="B44" s="118" t="s">
        <v>0</v>
      </c>
      <c r="C44" s="118" t="s">
        <v>6</v>
      </c>
      <c r="D44" s="120" t="s">
        <v>7</v>
      </c>
      <c r="E44" s="120"/>
      <c r="F44" s="120"/>
      <c r="G44" s="121" t="s">
        <v>8</v>
      </c>
      <c r="H44" s="88" t="s">
        <v>429</v>
      </c>
      <c r="I44" s="88" t="s">
        <v>430</v>
      </c>
    </row>
    <row r="45" spans="1:9" ht="27" customHeight="1" x14ac:dyDescent="0.25">
      <c r="A45" s="117"/>
      <c r="B45" s="119"/>
      <c r="C45" s="119"/>
      <c r="D45" s="70" t="s">
        <v>9</v>
      </c>
      <c r="E45" s="70" t="s">
        <v>10</v>
      </c>
      <c r="F45" s="70" t="s">
        <v>108</v>
      </c>
      <c r="G45" s="119"/>
      <c r="H45" s="87"/>
      <c r="I45" s="87"/>
    </row>
    <row r="46" spans="1:9" s="76" customFormat="1" ht="32.1" customHeight="1" x14ac:dyDescent="0.25">
      <c r="A46" s="24" t="s">
        <v>424</v>
      </c>
      <c r="B46" s="25" t="s">
        <v>425</v>
      </c>
      <c r="C46" s="25">
        <v>220</v>
      </c>
      <c r="D46" s="3">
        <v>37.6</v>
      </c>
      <c r="E46" s="3">
        <v>19.05</v>
      </c>
      <c r="F46" s="3">
        <v>45.82</v>
      </c>
      <c r="G46" s="3">
        <v>505.13</v>
      </c>
      <c r="H46" s="31">
        <f>I46/1.21</f>
        <v>1.4049586776859504</v>
      </c>
      <c r="I46" s="31">
        <v>1.7</v>
      </c>
    </row>
    <row r="47" spans="1:9" s="76" customFormat="1" ht="18" customHeight="1" x14ac:dyDescent="0.25">
      <c r="A47" s="6" t="s">
        <v>273</v>
      </c>
      <c r="B47" s="59" t="s">
        <v>242</v>
      </c>
      <c r="C47" s="59" t="s">
        <v>14</v>
      </c>
      <c r="D47" s="4">
        <v>1.2</v>
      </c>
      <c r="E47" s="4">
        <v>15</v>
      </c>
      <c r="F47" s="4">
        <v>1.55</v>
      </c>
      <c r="G47" s="4">
        <v>146.5</v>
      </c>
      <c r="H47" s="31">
        <f>I47/1.21</f>
        <v>8.2644628099173556E-2</v>
      </c>
      <c r="I47" s="31">
        <v>0.1</v>
      </c>
    </row>
    <row r="48" spans="1:9" ht="27" customHeight="1" x14ac:dyDescent="0.25">
      <c r="A48" s="112" t="s">
        <v>1</v>
      </c>
      <c r="B48" s="113"/>
      <c r="C48" s="114"/>
      <c r="D48" s="68">
        <f>SUM(D46:D47)</f>
        <v>38.800000000000004</v>
      </c>
      <c r="E48" s="68">
        <f>SUM(E46:E47)</f>
        <v>34.049999999999997</v>
      </c>
      <c r="F48" s="68">
        <f>SUM(F46:F47)</f>
        <v>47.37</v>
      </c>
      <c r="G48" s="69">
        <f>SUM(G46:G47)</f>
        <v>651.63</v>
      </c>
      <c r="H48" s="90">
        <f>+H45+H46+H47</f>
        <v>1.4876033057851239</v>
      </c>
      <c r="I48" s="90">
        <f>+I45+I46+I47</f>
        <v>1.8</v>
      </c>
    </row>
    <row r="49" spans="1:9" ht="18" customHeight="1" x14ac:dyDescent="0.25">
      <c r="A49" s="97" t="s">
        <v>136</v>
      </c>
      <c r="B49" s="97"/>
      <c r="C49" s="97"/>
      <c r="D49" s="97"/>
      <c r="E49" s="97"/>
      <c r="F49" s="97"/>
      <c r="G49" s="97"/>
    </row>
    <row r="50" spans="1:9" ht="18" customHeight="1" thickBot="1" x14ac:dyDescent="0.3"/>
    <row r="51" spans="1:9" s="16" customFormat="1" ht="39" customHeight="1" x14ac:dyDescent="0.25">
      <c r="A51" s="89"/>
      <c r="B51" s="108"/>
      <c r="C51" s="109"/>
      <c r="D51" s="109"/>
      <c r="E51" s="109"/>
      <c r="F51" s="109"/>
      <c r="G51" s="109"/>
      <c r="H51" s="91" t="s">
        <v>429</v>
      </c>
      <c r="I51" s="92" t="s">
        <v>430</v>
      </c>
    </row>
    <row r="52" spans="1:9" s="16" customFormat="1" ht="18" customHeight="1" thickBot="1" x14ac:dyDescent="0.3">
      <c r="A52" s="63"/>
      <c r="B52" s="110" t="s">
        <v>431</v>
      </c>
      <c r="C52" s="111"/>
      <c r="D52" s="111"/>
      <c r="E52" s="111"/>
      <c r="F52" s="111"/>
      <c r="G52" s="111"/>
      <c r="H52" s="95">
        <f>+SUM(H16+H22+H28+H35+H42+H48)/6+H8</f>
        <v>1.6859504132231402</v>
      </c>
      <c r="I52" s="94">
        <f>+SUM(I16+I22+I28+I35+I42+I48)/6+I8</f>
        <v>2.0400000000000005</v>
      </c>
    </row>
    <row r="53" spans="1:9" s="16" customFormat="1" ht="18" customHeight="1" x14ac:dyDescent="0.25">
      <c r="A53" s="63"/>
      <c r="B53" s="104" t="s">
        <v>432</v>
      </c>
      <c r="C53" s="105"/>
      <c r="D53" s="105"/>
      <c r="E53" s="27"/>
      <c r="F53" s="27"/>
      <c r="G53" s="27"/>
      <c r="H53" s="28"/>
      <c r="I53" s="28"/>
    </row>
    <row r="57" spans="1:9" ht="27" customHeight="1" x14ac:dyDescent="0.25"/>
    <row r="58" spans="1:9" ht="27" customHeight="1" x14ac:dyDescent="0.25"/>
  </sheetData>
  <mergeCells count="59">
    <mergeCell ref="A3:G3"/>
    <mergeCell ref="A36:G36"/>
    <mergeCell ref="A37:A38"/>
    <mergeCell ref="B37:B38"/>
    <mergeCell ref="C37:C38"/>
    <mergeCell ref="D37:F37"/>
    <mergeCell ref="G37:G38"/>
    <mergeCell ref="A9:G9"/>
    <mergeCell ref="G4:G5"/>
    <mergeCell ref="A16:C16"/>
    <mergeCell ref="A17:G17"/>
    <mergeCell ref="G10:G11"/>
    <mergeCell ref="A4:A5"/>
    <mergeCell ref="B4:B5"/>
    <mergeCell ref="C4:C5"/>
    <mergeCell ref="D4:F4"/>
    <mergeCell ref="A8:C8"/>
    <mergeCell ref="A10:A11"/>
    <mergeCell ref="B10:B11"/>
    <mergeCell ref="C10:C11"/>
    <mergeCell ref="D10:F10"/>
    <mergeCell ref="A35:C35"/>
    <mergeCell ref="A18:A19"/>
    <mergeCell ref="B18:B19"/>
    <mergeCell ref="C18:C19"/>
    <mergeCell ref="D18:F18"/>
    <mergeCell ref="A29:G29"/>
    <mergeCell ref="A30:A31"/>
    <mergeCell ref="B30:B31"/>
    <mergeCell ref="C30:C31"/>
    <mergeCell ref="D30:F30"/>
    <mergeCell ref="G30:G31"/>
    <mergeCell ref="A28:C28"/>
    <mergeCell ref="A22:C22"/>
    <mergeCell ref="A23:G23"/>
    <mergeCell ref="A24:A25"/>
    <mergeCell ref="B24:B25"/>
    <mergeCell ref="C24:C25"/>
    <mergeCell ref="D24:F24"/>
    <mergeCell ref="G24:G25"/>
    <mergeCell ref="H10:H11"/>
    <mergeCell ref="I10:I11"/>
    <mergeCell ref="G18:G19"/>
    <mergeCell ref="A42:C42"/>
    <mergeCell ref="H30:H31"/>
    <mergeCell ref="I30:I31"/>
    <mergeCell ref="B53:D53"/>
    <mergeCell ref="H37:H38"/>
    <mergeCell ref="I37:I38"/>
    <mergeCell ref="B51:G51"/>
    <mergeCell ref="B52:G52"/>
    <mergeCell ref="A48:C48"/>
    <mergeCell ref="A43:G43"/>
    <mergeCell ref="A44:A45"/>
    <mergeCell ref="B44:B45"/>
    <mergeCell ref="C44:C45"/>
    <mergeCell ref="D44:F44"/>
    <mergeCell ref="G44:G45"/>
    <mergeCell ref="A49:G49"/>
  </mergeCells>
  <pageMargins left="0.59055118110236215" right="0.59055118110236215" top="0.59055118110236215" bottom="0.59055118110236215" header="0" footer="0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7" zoomScaleNormal="100" zoomScaleSheetLayoutView="120" workbookViewId="0">
      <selection activeCell="L47" sqref="L47"/>
    </sheetView>
  </sheetViews>
  <sheetFormatPr defaultColWidth="9.109375" defaultRowHeight="18" customHeight="1" x14ac:dyDescent="0.25"/>
  <cols>
    <col min="1" max="1" width="36.5546875" style="63" customWidth="1"/>
    <col min="2" max="2" width="11" style="28" customWidth="1"/>
    <col min="3" max="3" width="6.109375" style="28" customWidth="1"/>
    <col min="4" max="4" width="9.88671875" style="27" customWidth="1"/>
    <col min="5" max="5" width="9.44140625" style="27" customWidth="1"/>
    <col min="6" max="6" width="15" style="27" customWidth="1"/>
    <col min="7" max="7" width="10.44140625" style="27" customWidth="1"/>
    <col min="8" max="9" width="9.109375" style="28"/>
    <col min="10" max="16384" width="9.109375" style="1"/>
  </cols>
  <sheetData>
    <row r="1" spans="1:9" s="2" customFormat="1" ht="18" customHeight="1" x14ac:dyDescent="0.25">
      <c r="A1" s="12" t="s">
        <v>132</v>
      </c>
      <c r="B1" s="28"/>
      <c r="C1" s="28"/>
      <c r="D1" s="27"/>
      <c r="E1" s="27"/>
      <c r="F1" s="27"/>
      <c r="G1" s="45"/>
      <c r="H1" s="33"/>
      <c r="I1" s="33"/>
    </row>
    <row r="2" spans="1:9" s="2" customFormat="1" ht="18" customHeight="1" x14ac:dyDescent="0.25">
      <c r="A2" s="14" t="s">
        <v>20</v>
      </c>
      <c r="B2" s="28"/>
      <c r="C2" s="28"/>
      <c r="D2" s="27"/>
      <c r="E2" s="27"/>
      <c r="F2" s="27"/>
      <c r="G2" s="27"/>
      <c r="H2" s="33"/>
      <c r="I2" s="33"/>
    </row>
    <row r="3" spans="1:9" s="2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33"/>
      <c r="I3" s="33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54" t="s">
        <v>330</v>
      </c>
      <c r="B6" s="50" t="s">
        <v>170</v>
      </c>
      <c r="C6" s="50" t="s">
        <v>15</v>
      </c>
      <c r="D6" s="51">
        <v>1.47</v>
      </c>
      <c r="E6" s="51">
        <v>3.17</v>
      </c>
      <c r="F6" s="51">
        <v>8.43</v>
      </c>
      <c r="G6" s="51">
        <v>63.27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s="2" customFormat="1" ht="27" customHeight="1" x14ac:dyDescent="0.25">
      <c r="A8" s="123" t="s">
        <v>1</v>
      </c>
      <c r="B8" s="124"/>
      <c r="C8" s="125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19" t="s">
        <v>140</v>
      </c>
      <c r="B12" s="29" t="s">
        <v>141</v>
      </c>
      <c r="C12" s="29" t="s">
        <v>196</v>
      </c>
      <c r="D12" s="4">
        <v>26</v>
      </c>
      <c r="E12" s="4">
        <v>17.988</v>
      </c>
      <c r="F12" s="4">
        <v>13.116</v>
      </c>
      <c r="G12" s="4">
        <v>315.55</v>
      </c>
      <c r="H12" s="31">
        <f>I12/1.21</f>
        <v>1.3223140495867769</v>
      </c>
      <c r="I12" s="31">
        <v>1.6</v>
      </c>
    </row>
    <row r="13" spans="1:9" ht="18" customHeight="1" x14ac:dyDescent="0.25">
      <c r="A13" s="6" t="s">
        <v>303</v>
      </c>
      <c r="B13" s="59" t="s">
        <v>22</v>
      </c>
      <c r="C13" s="59" t="s">
        <v>14</v>
      </c>
      <c r="D13" s="4">
        <v>3.07</v>
      </c>
      <c r="E13" s="4">
        <v>2.76</v>
      </c>
      <c r="F13" s="4">
        <v>16.78</v>
      </c>
      <c r="G13" s="4">
        <v>102.33</v>
      </c>
      <c r="H13" s="31">
        <f t="shared" ref="H13:H14" si="0">I13/1.21</f>
        <v>8.2644628099173556E-2</v>
      </c>
      <c r="I13" s="31">
        <v>0.1</v>
      </c>
    </row>
    <row r="14" spans="1:9" ht="18" customHeight="1" x14ac:dyDescent="0.25">
      <c r="A14" s="6" t="s">
        <v>290</v>
      </c>
      <c r="B14" s="59" t="s">
        <v>58</v>
      </c>
      <c r="C14" s="59" t="s">
        <v>15</v>
      </c>
      <c r="D14" s="4">
        <v>2.0099999999999998</v>
      </c>
      <c r="E14" s="4">
        <v>14.865</v>
      </c>
      <c r="F14" s="4">
        <v>9.7050000000000001</v>
      </c>
      <c r="G14" s="4">
        <v>165.76900000000001</v>
      </c>
      <c r="H14" s="31">
        <f t="shared" si="0"/>
        <v>8.2644628099173556E-2</v>
      </c>
      <c r="I14" s="31">
        <v>0.1</v>
      </c>
    </row>
    <row r="15" spans="1:9" ht="18" customHeight="1" x14ac:dyDescent="0.25">
      <c r="A15" s="123" t="s">
        <v>1</v>
      </c>
      <c r="B15" s="124"/>
      <c r="C15" s="125"/>
      <c r="D15" s="11">
        <f t="shared" ref="D15:F15" si="1">SUM(D12:D14)</f>
        <v>31.08</v>
      </c>
      <c r="E15" s="11">
        <f t="shared" si="1"/>
        <v>35.613</v>
      </c>
      <c r="F15" s="11">
        <f t="shared" si="1"/>
        <v>39.600999999999999</v>
      </c>
      <c r="G15" s="11">
        <f>SUM(G12:G14)</f>
        <v>583.649</v>
      </c>
      <c r="H15" s="90">
        <f>+H12+H13+H14</f>
        <v>1.4876033057851239</v>
      </c>
      <c r="I15" s="90">
        <f>+I12+I13+I14</f>
        <v>1.8000000000000003</v>
      </c>
    </row>
    <row r="16" spans="1:9" ht="27" customHeight="1" x14ac:dyDescent="0.25">
      <c r="A16" s="127" t="s">
        <v>371</v>
      </c>
      <c r="B16" s="127"/>
      <c r="C16" s="127"/>
      <c r="D16" s="127"/>
      <c r="E16" s="127"/>
      <c r="F16" s="127"/>
      <c r="G16" s="127"/>
    </row>
    <row r="17" spans="1:9" ht="18" customHeight="1" x14ac:dyDescent="0.25">
      <c r="A17" s="116" t="s">
        <v>98</v>
      </c>
      <c r="B17" s="118" t="s">
        <v>0</v>
      </c>
      <c r="C17" s="118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8" customHeight="1" x14ac:dyDescent="0.25">
      <c r="A18" s="117"/>
      <c r="B18" s="119"/>
      <c r="C18" s="119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8" customHeight="1" x14ac:dyDescent="0.25">
      <c r="A19" s="6" t="s">
        <v>84</v>
      </c>
      <c r="B19" s="59" t="s">
        <v>82</v>
      </c>
      <c r="C19" s="59" t="s">
        <v>368</v>
      </c>
      <c r="D19" s="4">
        <v>42.99</v>
      </c>
      <c r="E19" s="4">
        <v>29.11</v>
      </c>
      <c r="F19" s="4">
        <v>47.838000000000001</v>
      </c>
      <c r="G19" s="4">
        <v>606.85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275</v>
      </c>
      <c r="B20" s="59" t="s">
        <v>3</v>
      </c>
      <c r="C20" s="59" t="s">
        <v>16</v>
      </c>
      <c r="D20" s="4">
        <v>2.14</v>
      </c>
      <c r="E20" s="4">
        <v>10.220000000000001</v>
      </c>
      <c r="F20" s="4">
        <v>8.7200000000000006</v>
      </c>
      <c r="G20" s="4">
        <v>140.1</v>
      </c>
      <c r="H20" s="31">
        <f>I20/1.21</f>
        <v>8.2644628099173556E-2</v>
      </c>
      <c r="I20" s="31">
        <v>0.1</v>
      </c>
    </row>
    <row r="21" spans="1:9" ht="27" customHeight="1" x14ac:dyDescent="0.25">
      <c r="A21" s="123" t="s">
        <v>1</v>
      </c>
      <c r="B21" s="124"/>
      <c r="C21" s="125"/>
      <c r="D21" s="11">
        <f t="shared" ref="D21:F21" si="2">SUM(D19:D20)</f>
        <v>45.13</v>
      </c>
      <c r="E21" s="11">
        <f t="shared" si="2"/>
        <v>39.33</v>
      </c>
      <c r="F21" s="11">
        <f t="shared" si="2"/>
        <v>56.558</v>
      </c>
      <c r="G21" s="11">
        <f>SUM(G19:G20)</f>
        <v>746.95</v>
      </c>
      <c r="H21" s="90">
        <f>+H18+H19+H20</f>
        <v>1.4876033057851239</v>
      </c>
      <c r="I21" s="90">
        <f>+I18+I19+I20</f>
        <v>1.8</v>
      </c>
    </row>
    <row r="22" spans="1:9" ht="18" customHeight="1" x14ac:dyDescent="0.25">
      <c r="A22" s="36"/>
      <c r="B22" s="36"/>
      <c r="C22" s="36"/>
      <c r="D22" s="22"/>
      <c r="E22" s="22"/>
      <c r="F22" s="22"/>
      <c r="G22" s="45"/>
    </row>
    <row r="23" spans="1:9" ht="18" customHeight="1" x14ac:dyDescent="0.25">
      <c r="A23" s="141" t="s">
        <v>371</v>
      </c>
      <c r="B23" s="141"/>
      <c r="C23" s="141"/>
      <c r="D23" s="141"/>
      <c r="E23" s="141"/>
      <c r="F23" s="141"/>
      <c r="G23" s="141"/>
    </row>
    <row r="24" spans="1:9" ht="18" customHeight="1" x14ac:dyDescent="0.25">
      <c r="A24" s="116" t="s">
        <v>99</v>
      </c>
      <c r="B24" s="118" t="s">
        <v>0</v>
      </c>
      <c r="C24" s="118" t="s">
        <v>6</v>
      </c>
      <c r="D24" s="126" t="s">
        <v>7</v>
      </c>
      <c r="E24" s="126"/>
      <c r="F24" s="126"/>
      <c r="G24" s="106" t="s">
        <v>8</v>
      </c>
      <c r="H24" s="106" t="s">
        <v>429</v>
      </c>
      <c r="I24" s="106" t="s">
        <v>430</v>
      </c>
    </row>
    <row r="25" spans="1:9" ht="18" customHeight="1" x14ac:dyDescent="0.25">
      <c r="A25" s="117"/>
      <c r="B25" s="119"/>
      <c r="C25" s="119"/>
      <c r="D25" s="62" t="s">
        <v>9</v>
      </c>
      <c r="E25" s="62" t="s">
        <v>10</v>
      </c>
      <c r="F25" s="62" t="s">
        <v>108</v>
      </c>
      <c r="G25" s="107"/>
      <c r="H25" s="107"/>
      <c r="I25" s="107"/>
    </row>
    <row r="26" spans="1:9" ht="18" customHeight="1" x14ac:dyDescent="0.25">
      <c r="A26" s="24" t="s">
        <v>105</v>
      </c>
      <c r="B26" s="25" t="s">
        <v>94</v>
      </c>
      <c r="C26" s="25" t="s">
        <v>215</v>
      </c>
      <c r="D26" s="59">
        <v>5.4</v>
      </c>
      <c r="E26" s="59">
        <v>5.07</v>
      </c>
      <c r="F26" s="59">
        <v>38.49</v>
      </c>
      <c r="G26" s="59">
        <v>199.8</v>
      </c>
      <c r="H26" s="31">
        <f>I26/1.21</f>
        <v>1.3223140495867769</v>
      </c>
      <c r="I26" s="31">
        <v>1.6</v>
      </c>
    </row>
    <row r="27" spans="1:9" ht="18" customHeight="1" x14ac:dyDescent="0.25">
      <c r="A27" s="24" t="s">
        <v>276</v>
      </c>
      <c r="B27" s="25" t="s">
        <v>3</v>
      </c>
      <c r="C27" s="59" t="s">
        <v>16</v>
      </c>
      <c r="D27" s="4">
        <v>2.14</v>
      </c>
      <c r="E27" s="4">
        <v>10.220000000000001</v>
      </c>
      <c r="F27" s="4">
        <v>8.7200000000000006</v>
      </c>
      <c r="G27" s="4">
        <v>140.1</v>
      </c>
      <c r="H27" s="31">
        <f t="shared" ref="H27:H28" si="3">I27/1.21</f>
        <v>8.2644628099173556E-2</v>
      </c>
      <c r="I27" s="31">
        <v>0.1</v>
      </c>
    </row>
    <row r="28" spans="1:9" ht="27" customHeight="1" x14ac:dyDescent="0.25">
      <c r="A28" s="6" t="s">
        <v>304</v>
      </c>
      <c r="B28" s="59" t="s">
        <v>68</v>
      </c>
      <c r="C28" s="59" t="s">
        <v>15</v>
      </c>
      <c r="D28" s="4">
        <v>1.62</v>
      </c>
      <c r="E28" s="4">
        <v>14.55</v>
      </c>
      <c r="F28" s="4">
        <v>15.074999999999999</v>
      </c>
      <c r="G28" s="4">
        <v>190.905</v>
      </c>
      <c r="H28" s="31">
        <f t="shared" si="3"/>
        <v>8.2644628099173556E-2</v>
      </c>
      <c r="I28" s="31">
        <v>0.1</v>
      </c>
    </row>
    <row r="29" spans="1:9" ht="18" customHeight="1" x14ac:dyDescent="0.25">
      <c r="A29" s="123" t="s">
        <v>1</v>
      </c>
      <c r="B29" s="124"/>
      <c r="C29" s="125"/>
      <c r="D29" s="11">
        <f t="shared" ref="D29:F29" si="4">SUM(D26:D28)</f>
        <v>9.16</v>
      </c>
      <c r="E29" s="11">
        <f t="shared" si="4"/>
        <v>29.840000000000003</v>
      </c>
      <c r="F29" s="11">
        <f t="shared" si="4"/>
        <v>62.284999999999997</v>
      </c>
      <c r="G29" s="11">
        <f>SUM(G26:G28)</f>
        <v>530.80499999999995</v>
      </c>
      <c r="H29" s="90">
        <f>+H26+H27+H28</f>
        <v>1.4876033057851239</v>
      </c>
      <c r="I29" s="90">
        <f>+I26+I27+I28</f>
        <v>1.8000000000000003</v>
      </c>
    </row>
    <row r="30" spans="1:9" ht="27" customHeight="1" x14ac:dyDescent="0.25">
      <c r="A30" s="127" t="s">
        <v>378</v>
      </c>
      <c r="B30" s="127"/>
      <c r="C30" s="127"/>
      <c r="D30" s="127"/>
      <c r="E30" s="127"/>
      <c r="F30" s="127"/>
      <c r="G30" s="127"/>
    </row>
    <row r="31" spans="1:9" ht="18" customHeight="1" x14ac:dyDescent="0.25">
      <c r="A31" s="129" t="s">
        <v>134</v>
      </c>
      <c r="B31" s="118" t="s">
        <v>0</v>
      </c>
      <c r="C31" s="118" t="s">
        <v>6</v>
      </c>
      <c r="D31" s="126" t="s">
        <v>7</v>
      </c>
      <c r="E31" s="126"/>
      <c r="F31" s="126"/>
      <c r="G31" s="106" t="s">
        <v>8</v>
      </c>
      <c r="H31" s="88" t="s">
        <v>429</v>
      </c>
      <c r="I31" s="88" t="s">
        <v>430</v>
      </c>
    </row>
    <row r="32" spans="1:9" ht="18" customHeight="1" x14ac:dyDescent="0.25">
      <c r="A32" s="130"/>
      <c r="B32" s="119"/>
      <c r="C32" s="119"/>
      <c r="D32" s="62" t="s">
        <v>9</v>
      </c>
      <c r="E32" s="62" t="s">
        <v>10</v>
      </c>
      <c r="F32" s="62" t="s">
        <v>108</v>
      </c>
      <c r="G32" s="107"/>
      <c r="H32" s="87"/>
      <c r="I32" s="87"/>
    </row>
    <row r="33" spans="1:9" ht="18" customHeight="1" x14ac:dyDescent="0.25">
      <c r="A33" s="26" t="s">
        <v>186</v>
      </c>
      <c r="B33" s="32" t="s">
        <v>161</v>
      </c>
      <c r="C33" s="32" t="s">
        <v>365</v>
      </c>
      <c r="D33" s="31">
        <v>33.72</v>
      </c>
      <c r="E33" s="31">
        <v>19.73</v>
      </c>
      <c r="F33" s="31">
        <v>17.27</v>
      </c>
      <c r="G33" s="31">
        <v>373.35</v>
      </c>
      <c r="H33" s="31">
        <f>I33/1.21</f>
        <v>1.4049586776859504</v>
      </c>
      <c r="I33" s="31">
        <v>1.7</v>
      </c>
    </row>
    <row r="34" spans="1:9" ht="18" customHeight="1" x14ac:dyDescent="0.25">
      <c r="A34" s="26" t="s">
        <v>291</v>
      </c>
      <c r="B34" s="32" t="s">
        <v>162</v>
      </c>
      <c r="C34" s="32" t="s">
        <v>15</v>
      </c>
      <c r="D34" s="31">
        <v>1.59</v>
      </c>
      <c r="E34" s="31">
        <v>14.31</v>
      </c>
      <c r="F34" s="31">
        <v>13.44</v>
      </c>
      <c r="G34" s="31">
        <v>173.77</v>
      </c>
      <c r="H34" s="31">
        <f>I34/1.21</f>
        <v>8.2644628099173556E-2</v>
      </c>
      <c r="I34" s="31">
        <v>0.1</v>
      </c>
    </row>
    <row r="35" spans="1:9" ht="27" customHeight="1" x14ac:dyDescent="0.25">
      <c r="A35" s="123" t="s">
        <v>1</v>
      </c>
      <c r="B35" s="124"/>
      <c r="C35" s="125"/>
      <c r="D35" s="11">
        <f t="shared" ref="D35:F35" si="5">SUM(D33:D34)</f>
        <v>35.31</v>
      </c>
      <c r="E35" s="11">
        <f t="shared" si="5"/>
        <v>34.04</v>
      </c>
      <c r="F35" s="11">
        <f t="shared" si="5"/>
        <v>30.71</v>
      </c>
      <c r="G35" s="11">
        <f>SUM(G33:G34)</f>
        <v>547.12</v>
      </c>
      <c r="H35" s="90">
        <f>+H32+H33+H34</f>
        <v>1.4876033057851239</v>
      </c>
      <c r="I35" s="90">
        <f>+I32+I33+I34</f>
        <v>1.8</v>
      </c>
    </row>
    <row r="36" spans="1:9" ht="18" customHeight="1" x14ac:dyDescent="0.25">
      <c r="A36" s="127" t="s">
        <v>378</v>
      </c>
      <c r="B36" s="127"/>
      <c r="C36" s="127"/>
      <c r="D36" s="127"/>
      <c r="E36" s="127"/>
      <c r="F36" s="127"/>
      <c r="G36" s="127"/>
    </row>
    <row r="37" spans="1:9" ht="18" customHeight="1" x14ac:dyDescent="0.25">
      <c r="A37" s="129" t="s">
        <v>135</v>
      </c>
      <c r="B37" s="118" t="s">
        <v>0</v>
      </c>
      <c r="C37" s="118" t="s">
        <v>6</v>
      </c>
      <c r="D37" s="126" t="s">
        <v>7</v>
      </c>
      <c r="E37" s="126"/>
      <c r="F37" s="126"/>
      <c r="G37" s="106" t="s">
        <v>8</v>
      </c>
      <c r="H37" s="106" t="s">
        <v>429</v>
      </c>
      <c r="I37" s="106" t="s">
        <v>430</v>
      </c>
    </row>
    <row r="38" spans="1:9" ht="18" customHeight="1" x14ac:dyDescent="0.25">
      <c r="A38" s="130"/>
      <c r="B38" s="119"/>
      <c r="C38" s="119"/>
      <c r="D38" s="62" t="s">
        <v>9</v>
      </c>
      <c r="E38" s="62" t="s">
        <v>10</v>
      </c>
      <c r="F38" s="62" t="s">
        <v>108</v>
      </c>
      <c r="G38" s="107"/>
      <c r="H38" s="107"/>
      <c r="I38" s="107"/>
    </row>
    <row r="39" spans="1:9" ht="18" customHeight="1" x14ac:dyDescent="0.25">
      <c r="A39" s="19" t="s">
        <v>138</v>
      </c>
      <c r="B39" s="29" t="s">
        <v>139</v>
      </c>
      <c r="C39" s="29" t="s">
        <v>16</v>
      </c>
      <c r="D39" s="4">
        <v>26.88</v>
      </c>
      <c r="E39" s="4">
        <v>18.21</v>
      </c>
      <c r="F39" s="4">
        <v>8.5470000000000006</v>
      </c>
      <c r="G39" s="4">
        <v>305.67</v>
      </c>
      <c r="H39" s="31">
        <f>I39/1.21</f>
        <v>1.3223140495867769</v>
      </c>
      <c r="I39" s="31">
        <v>1.6</v>
      </c>
    </row>
    <row r="40" spans="1:9" ht="18" customHeight="1" x14ac:dyDescent="0.25">
      <c r="A40" s="19" t="s">
        <v>234</v>
      </c>
      <c r="B40" s="29" t="s">
        <v>53</v>
      </c>
      <c r="C40" s="29" t="s">
        <v>31</v>
      </c>
      <c r="D40" s="4">
        <v>2.04</v>
      </c>
      <c r="E40" s="4">
        <v>3.5249999999999999</v>
      </c>
      <c r="F40" s="4">
        <v>21.71</v>
      </c>
      <c r="G40" s="4">
        <v>122.82</v>
      </c>
      <c r="H40" s="31">
        <f t="shared" ref="H40:H41" si="6">I40/1.21</f>
        <v>8.2644628099173556E-2</v>
      </c>
      <c r="I40" s="31">
        <v>0.1</v>
      </c>
    </row>
    <row r="41" spans="1:9" ht="18" customHeight="1" x14ac:dyDescent="0.25">
      <c r="A41" s="6" t="s">
        <v>304</v>
      </c>
      <c r="B41" s="59" t="s">
        <v>68</v>
      </c>
      <c r="C41" s="59" t="s">
        <v>16</v>
      </c>
      <c r="D41" s="4">
        <v>1.08</v>
      </c>
      <c r="E41" s="4">
        <v>9.6999999999999993</v>
      </c>
      <c r="F41" s="4">
        <v>10.050000000000001</v>
      </c>
      <c r="G41" s="4">
        <v>127.27</v>
      </c>
      <c r="H41" s="31">
        <f t="shared" si="6"/>
        <v>8.2644628099173556E-2</v>
      </c>
      <c r="I41" s="31">
        <v>0.1</v>
      </c>
    </row>
    <row r="42" spans="1:9" ht="27.75" customHeight="1" x14ac:dyDescent="0.25">
      <c r="A42" s="123" t="s">
        <v>1</v>
      </c>
      <c r="B42" s="124"/>
      <c r="C42" s="125"/>
      <c r="D42" s="11">
        <f t="shared" ref="D42:F42" si="7">SUM(D39:D41)</f>
        <v>30</v>
      </c>
      <c r="E42" s="11">
        <f t="shared" si="7"/>
        <v>31.434999999999999</v>
      </c>
      <c r="F42" s="11">
        <f t="shared" si="7"/>
        <v>40.307000000000002</v>
      </c>
      <c r="G42" s="11">
        <f>SUM(G39:G41)</f>
        <v>555.76</v>
      </c>
      <c r="H42" s="90">
        <f>+H39+H40+H41</f>
        <v>1.4876033057851239</v>
      </c>
      <c r="I42" s="90">
        <f>+I39+I40+I41</f>
        <v>1.8000000000000003</v>
      </c>
    </row>
    <row r="43" spans="1:9" ht="26.25" customHeight="1" x14ac:dyDescent="0.25">
      <c r="A43" s="115" t="s">
        <v>370</v>
      </c>
      <c r="B43" s="115"/>
      <c r="C43" s="115"/>
      <c r="D43" s="115"/>
      <c r="E43" s="115"/>
      <c r="F43" s="115"/>
      <c r="G43" s="115"/>
      <c r="H43" s="65"/>
      <c r="I43" s="65"/>
    </row>
    <row r="44" spans="1:9" ht="18" customHeight="1" x14ac:dyDescent="0.25">
      <c r="A44" s="116" t="s">
        <v>387</v>
      </c>
      <c r="B44" s="118" t="s">
        <v>0</v>
      </c>
      <c r="C44" s="118" t="s">
        <v>6</v>
      </c>
      <c r="D44" s="120" t="s">
        <v>7</v>
      </c>
      <c r="E44" s="120"/>
      <c r="F44" s="120"/>
      <c r="G44" s="121" t="s">
        <v>8</v>
      </c>
      <c r="H44" s="88" t="s">
        <v>429</v>
      </c>
      <c r="I44" s="88" t="s">
        <v>430</v>
      </c>
    </row>
    <row r="45" spans="1:9" ht="27" customHeight="1" x14ac:dyDescent="0.25">
      <c r="A45" s="117"/>
      <c r="B45" s="119"/>
      <c r="C45" s="119"/>
      <c r="D45" s="70" t="s">
        <v>9</v>
      </c>
      <c r="E45" s="70" t="s">
        <v>10</v>
      </c>
      <c r="F45" s="70" t="s">
        <v>108</v>
      </c>
      <c r="G45" s="119"/>
      <c r="H45" s="87"/>
      <c r="I45" s="87"/>
    </row>
    <row r="46" spans="1:9" s="76" customFormat="1" ht="40.5" customHeight="1" x14ac:dyDescent="0.25">
      <c r="A46" s="24" t="s">
        <v>414</v>
      </c>
      <c r="B46" s="25" t="s">
        <v>415</v>
      </c>
      <c r="C46" s="25">
        <v>250</v>
      </c>
      <c r="D46" s="3">
        <v>8.11</v>
      </c>
      <c r="E46" s="3">
        <v>9.23</v>
      </c>
      <c r="F46" s="3">
        <v>50.01</v>
      </c>
      <c r="G46" s="3">
        <v>315.58999999999997</v>
      </c>
      <c r="H46" s="31">
        <f>I46/1.21</f>
        <v>1.4049586776859504</v>
      </c>
      <c r="I46" s="31">
        <v>1.7</v>
      </c>
    </row>
    <row r="47" spans="1:9" ht="18" customHeight="1" x14ac:dyDescent="0.25">
      <c r="A47" s="26" t="s">
        <v>291</v>
      </c>
      <c r="B47" s="32" t="s">
        <v>162</v>
      </c>
      <c r="C47" s="32" t="s">
        <v>15</v>
      </c>
      <c r="D47" s="31">
        <v>1.59</v>
      </c>
      <c r="E47" s="31">
        <v>14.31</v>
      </c>
      <c r="F47" s="31">
        <v>13.44</v>
      </c>
      <c r="G47" s="31">
        <v>173.77</v>
      </c>
      <c r="H47" s="31">
        <f>I47/1.21</f>
        <v>8.2644628099173556E-2</v>
      </c>
      <c r="I47" s="31">
        <v>0.1</v>
      </c>
    </row>
    <row r="48" spans="1:9" ht="27" customHeight="1" x14ac:dyDescent="0.25">
      <c r="A48" s="112" t="s">
        <v>1</v>
      </c>
      <c r="B48" s="113"/>
      <c r="C48" s="114"/>
      <c r="D48" s="68">
        <f>SUM(D46:D47)</f>
        <v>9.6999999999999993</v>
      </c>
      <c r="E48" s="68">
        <f>SUM(E46:E47)</f>
        <v>23.54</v>
      </c>
      <c r="F48" s="68">
        <f>SUM(F46:F47)</f>
        <v>63.449999999999996</v>
      </c>
      <c r="G48" s="69">
        <f>SUM(G46:G47)</f>
        <v>489.36</v>
      </c>
      <c r="H48" s="90">
        <f>+H45+H46+H47</f>
        <v>1.4876033057851239</v>
      </c>
      <c r="I48" s="90">
        <f>+I45+I46+I47</f>
        <v>1.8</v>
      </c>
    </row>
    <row r="49" spans="1:9" ht="27.75" customHeight="1" x14ac:dyDescent="0.25">
      <c r="A49" s="97" t="s">
        <v>136</v>
      </c>
      <c r="B49" s="97"/>
      <c r="C49" s="97"/>
      <c r="D49" s="97"/>
      <c r="E49" s="97"/>
      <c r="F49" s="97"/>
      <c r="G49" s="97"/>
    </row>
    <row r="50" spans="1:9" ht="18" customHeight="1" thickBot="1" x14ac:dyDescent="0.3"/>
    <row r="51" spans="1:9" s="16" customFormat="1" ht="39" customHeight="1" x14ac:dyDescent="0.25">
      <c r="A51" s="89"/>
      <c r="B51" s="108"/>
      <c r="C51" s="109"/>
      <c r="D51" s="109"/>
      <c r="E51" s="109"/>
      <c r="F51" s="109"/>
      <c r="G51" s="109"/>
      <c r="H51" s="91" t="s">
        <v>429</v>
      </c>
      <c r="I51" s="92" t="s">
        <v>430</v>
      </c>
    </row>
    <row r="52" spans="1:9" s="16" customFormat="1" ht="18" customHeight="1" thickBot="1" x14ac:dyDescent="0.3">
      <c r="A52" s="63"/>
      <c r="B52" s="110" t="s">
        <v>431</v>
      </c>
      <c r="C52" s="111"/>
      <c r="D52" s="111"/>
      <c r="E52" s="111"/>
      <c r="F52" s="111"/>
      <c r="G52" s="111"/>
      <c r="H52" s="95">
        <f>+SUM(H15+H21+H29+H35+H42+H48)/6+H8</f>
        <v>1.6859504132231402</v>
      </c>
      <c r="I52" s="94">
        <f>+SUM(I15+I21+I29+I35+I42+I48)/6+I8</f>
        <v>2.04</v>
      </c>
    </row>
    <row r="53" spans="1:9" s="16" customFormat="1" ht="18" customHeight="1" x14ac:dyDescent="0.25">
      <c r="A53" s="63"/>
      <c r="B53" s="104" t="s">
        <v>432</v>
      </c>
      <c r="C53" s="105"/>
      <c r="D53" s="105"/>
      <c r="E53" s="27"/>
      <c r="F53" s="27"/>
      <c r="G53" s="27"/>
      <c r="H53" s="28"/>
      <c r="I53" s="28"/>
    </row>
    <row r="58" spans="1:9" ht="27" customHeight="1" x14ac:dyDescent="0.25"/>
  </sheetData>
  <mergeCells count="59">
    <mergeCell ref="A30:G30"/>
    <mergeCell ref="A31:A32"/>
    <mergeCell ref="B17:B18"/>
    <mergeCell ref="C17:C18"/>
    <mergeCell ref="D17:F17"/>
    <mergeCell ref="G17:G18"/>
    <mergeCell ref="A29:C29"/>
    <mergeCell ref="A8:C8"/>
    <mergeCell ref="A3:G3"/>
    <mergeCell ref="A15:C15"/>
    <mergeCell ref="A16:G16"/>
    <mergeCell ref="A17:A18"/>
    <mergeCell ref="G4:G5"/>
    <mergeCell ref="A4:A5"/>
    <mergeCell ref="B4:B5"/>
    <mergeCell ref="C4:C5"/>
    <mergeCell ref="D4:F4"/>
    <mergeCell ref="A9:G9"/>
    <mergeCell ref="A10:A11"/>
    <mergeCell ref="B10:B11"/>
    <mergeCell ref="C10:C11"/>
    <mergeCell ref="D10:F10"/>
    <mergeCell ref="G10:G11"/>
    <mergeCell ref="A36:G36"/>
    <mergeCell ref="A37:A38"/>
    <mergeCell ref="B37:B38"/>
    <mergeCell ref="C37:C38"/>
    <mergeCell ref="B31:B32"/>
    <mergeCell ref="D37:F37"/>
    <mergeCell ref="G37:G38"/>
    <mergeCell ref="C31:C32"/>
    <mergeCell ref="D31:F31"/>
    <mergeCell ref="G31:G32"/>
    <mergeCell ref="A35:C35"/>
    <mergeCell ref="H10:H11"/>
    <mergeCell ref="I10:I11"/>
    <mergeCell ref="H24:H25"/>
    <mergeCell ref="I24:I25"/>
    <mergeCell ref="A21:C21"/>
    <mergeCell ref="A23:G23"/>
    <mergeCell ref="A24:A25"/>
    <mergeCell ref="B24:B25"/>
    <mergeCell ref="C24:C25"/>
    <mergeCell ref="D24:F24"/>
    <mergeCell ref="G24:G25"/>
    <mergeCell ref="B53:D53"/>
    <mergeCell ref="H37:H38"/>
    <mergeCell ref="I37:I38"/>
    <mergeCell ref="B51:G51"/>
    <mergeCell ref="B52:G52"/>
    <mergeCell ref="A48:C48"/>
    <mergeCell ref="A43:G43"/>
    <mergeCell ref="A44:A45"/>
    <mergeCell ref="B44:B45"/>
    <mergeCell ref="C44:C45"/>
    <mergeCell ref="D44:F44"/>
    <mergeCell ref="G44:G45"/>
    <mergeCell ref="A49:G49"/>
    <mergeCell ref="A42:C42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21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J8" sqref="J8"/>
    </sheetView>
  </sheetViews>
  <sheetFormatPr defaultRowHeight="13.2" x14ac:dyDescent="0.25"/>
  <sheetData>
    <row r="1" spans="1:8" ht="26.4" x14ac:dyDescent="0.25">
      <c r="A1" s="108"/>
      <c r="B1" s="109"/>
      <c r="C1" s="109"/>
      <c r="D1" s="109"/>
      <c r="E1" s="109"/>
      <c r="F1" s="109"/>
      <c r="G1" s="91" t="s">
        <v>429</v>
      </c>
      <c r="H1" s="92" t="s">
        <v>430</v>
      </c>
    </row>
    <row r="2" spans="1:8" ht="13.8" thickBot="1" x14ac:dyDescent="0.3">
      <c r="A2" s="110" t="s">
        <v>431</v>
      </c>
      <c r="B2" s="111"/>
      <c r="C2" s="111"/>
      <c r="D2" s="111"/>
      <c r="E2" s="111"/>
      <c r="F2" s="111"/>
      <c r="G2" s="93">
        <f>+SUM('1-1'!H52+'1-2'!H52+'1-3'!H55+'1-4'!H51+'1-5-'!H51+'2-1'!H51+'2-2'!H53+'2-3'!H51+'2-4'!H51+'2-5'!H51+'3-1-'!H51+'3-2-'!H49+'3-3'!H51+'3-4-'!H52+'3-5-'!H50+'4-1-'!H50+'4-2'!H51+'4-3-'!H50+'4-4'!H52+'4-5'!H52)/20</f>
        <v>1.68595041322314</v>
      </c>
      <c r="H2" s="94">
        <f>+SUM('1-1'!I52+'1-2'!I52+'1-3'!I55+'1-4'!I51+'1-5-'!I51+'2-1'!I51+'2-2'!I53+'2-3'!I51+'2-4'!I51+'2-5'!I51+'3-1-'!I51+'3-2-'!I49+'3-3'!I51+'3-4-'!I52+'3-5-'!I50+'4-1-'!I50+'4-2'!I51+'4-3-'!I50+'4-4'!I52+'4-5'!I52)/20</f>
        <v>2.04</v>
      </c>
    </row>
    <row r="3" spans="1:8" x14ac:dyDescent="0.25">
      <c r="A3" s="104" t="s">
        <v>432</v>
      </c>
      <c r="B3" s="105"/>
      <c r="C3" s="105"/>
      <c r="D3" s="27"/>
      <c r="E3" s="27"/>
      <c r="F3" s="27"/>
      <c r="G3" s="28"/>
      <c r="H3" s="28"/>
    </row>
  </sheetData>
  <mergeCells count="3">
    <mergeCell ref="A1:F1"/>
    <mergeCell ref="A2:F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4" zoomScaleNormal="100" zoomScaleSheetLayoutView="115" workbookViewId="0">
      <selection activeCell="L46" sqref="L46"/>
    </sheetView>
  </sheetViews>
  <sheetFormatPr defaultColWidth="9.109375" defaultRowHeight="18" customHeight="1" x14ac:dyDescent="0.25"/>
  <cols>
    <col min="1" max="1" width="36.5546875" style="78" customWidth="1"/>
    <col min="2" max="2" width="9.88671875" style="34" customWidth="1"/>
    <col min="3" max="3" width="6.109375" style="34" customWidth="1"/>
    <col min="4" max="4" width="9.88671875" style="35" customWidth="1"/>
    <col min="5" max="5" width="9.44140625" style="35" customWidth="1"/>
    <col min="6" max="6" width="15" style="35" customWidth="1"/>
    <col min="7" max="7" width="10.44140625" style="35" customWidth="1"/>
    <col min="8" max="9" width="9.109375" style="75"/>
    <col min="10" max="16384" width="9.109375" style="76"/>
  </cols>
  <sheetData>
    <row r="1" spans="1:9" s="73" customFormat="1" ht="18" customHeight="1" x14ac:dyDescent="0.25">
      <c r="A1" s="71" t="s">
        <v>24</v>
      </c>
      <c r="B1" s="34"/>
      <c r="C1" s="34"/>
      <c r="D1" s="35"/>
      <c r="E1" s="35"/>
      <c r="F1" s="35"/>
      <c r="G1" s="64"/>
      <c r="H1" s="72"/>
      <c r="I1" s="72"/>
    </row>
    <row r="2" spans="1:9" s="73" customFormat="1" ht="18" customHeight="1" x14ac:dyDescent="0.25">
      <c r="A2" s="74" t="s">
        <v>17</v>
      </c>
      <c r="B2" s="34"/>
      <c r="C2" s="34"/>
      <c r="D2" s="35"/>
      <c r="E2" s="35"/>
      <c r="F2" s="35"/>
      <c r="G2" s="35"/>
      <c r="H2" s="72"/>
      <c r="I2" s="72"/>
    </row>
    <row r="3" spans="1:9" s="73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72"/>
      <c r="I3" s="72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9" ht="18" customHeight="1" x14ac:dyDescent="0.25">
      <c r="A6" s="46" t="s">
        <v>323</v>
      </c>
      <c r="B6" s="25" t="s">
        <v>176</v>
      </c>
      <c r="C6" s="25" t="s">
        <v>316</v>
      </c>
      <c r="D6" s="4">
        <v>1.82</v>
      </c>
      <c r="E6" s="4">
        <v>5</v>
      </c>
      <c r="F6" s="4">
        <v>11.71</v>
      </c>
      <c r="G6" s="4">
        <v>96.03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s="73" customFormat="1" ht="27" customHeight="1" x14ac:dyDescent="0.25">
      <c r="A8" s="126" t="s">
        <v>1</v>
      </c>
      <c r="B8" s="126"/>
      <c r="C8" s="126"/>
      <c r="D8" s="11">
        <f>SUM(D6:D7)</f>
        <v>4.78</v>
      </c>
      <c r="E8" s="11">
        <f t="shared" ref="E8:G8" si="0">SUM(E6:E7)</f>
        <v>5.64</v>
      </c>
      <c r="F8" s="11">
        <f t="shared" si="0"/>
        <v>28.77</v>
      </c>
      <c r="G8" s="11">
        <f t="shared" si="0"/>
        <v>182.11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27" t="s">
        <v>372</v>
      </c>
      <c r="B9" s="127"/>
      <c r="C9" s="127"/>
      <c r="D9" s="127"/>
      <c r="E9" s="127"/>
      <c r="F9" s="127"/>
      <c r="G9" s="127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.75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6" t="s">
        <v>101</v>
      </c>
      <c r="B12" s="59" t="s">
        <v>90</v>
      </c>
      <c r="C12" s="4" t="s">
        <v>214</v>
      </c>
      <c r="D12" s="4">
        <v>16.68</v>
      </c>
      <c r="E12" s="4">
        <v>8.7200000000000006</v>
      </c>
      <c r="F12" s="4">
        <v>99.8</v>
      </c>
      <c r="G12" s="4">
        <v>518.28</v>
      </c>
      <c r="H12" s="31">
        <f>I12/1.21</f>
        <v>1.4049586776859504</v>
      </c>
      <c r="I12" s="31">
        <v>1.7</v>
      </c>
    </row>
    <row r="13" spans="1:9" ht="18" customHeight="1" x14ac:dyDescent="0.25">
      <c r="A13" s="6" t="s">
        <v>276</v>
      </c>
      <c r="B13" s="59" t="s">
        <v>3</v>
      </c>
      <c r="C13" s="59" t="s">
        <v>16</v>
      </c>
      <c r="D13" s="4">
        <v>2.14</v>
      </c>
      <c r="E13" s="4">
        <v>10.220000000000001</v>
      </c>
      <c r="F13" s="4">
        <v>8.7200000000000006</v>
      </c>
      <c r="G13" s="4">
        <v>140.1</v>
      </c>
      <c r="H13" s="31">
        <f>I13/1.21</f>
        <v>8.2644628099173556E-2</v>
      </c>
      <c r="I13" s="31">
        <v>0.1</v>
      </c>
    </row>
    <row r="14" spans="1:9" ht="29.25" customHeight="1" x14ac:dyDescent="0.25">
      <c r="A14" s="123" t="s">
        <v>1</v>
      </c>
      <c r="B14" s="124"/>
      <c r="C14" s="125"/>
      <c r="D14" s="11">
        <f t="shared" ref="D14:F14" si="1">SUM(D12:D13)</f>
        <v>18.82</v>
      </c>
      <c r="E14" s="11">
        <f t="shared" si="1"/>
        <v>18.940000000000001</v>
      </c>
      <c r="F14" s="11">
        <f t="shared" si="1"/>
        <v>108.52</v>
      </c>
      <c r="G14" s="11">
        <f>SUM(G12:G13)</f>
        <v>658.38</v>
      </c>
      <c r="H14" s="90">
        <f>+H11+H12+H13</f>
        <v>1.4876033057851239</v>
      </c>
      <c r="I14" s="90">
        <f>+I11+I12+I13</f>
        <v>1.8</v>
      </c>
    </row>
    <row r="15" spans="1:9" ht="18" customHeight="1" x14ac:dyDescent="0.25">
      <c r="A15" s="128" t="s">
        <v>371</v>
      </c>
      <c r="B15" s="128"/>
      <c r="C15" s="128"/>
      <c r="D15" s="128"/>
      <c r="E15" s="128"/>
      <c r="F15" s="128"/>
      <c r="G15" s="128"/>
    </row>
    <row r="16" spans="1:9" ht="27.75" customHeight="1" x14ac:dyDescent="0.25">
      <c r="A16" s="129" t="s">
        <v>98</v>
      </c>
      <c r="B16" s="131" t="s">
        <v>0</v>
      </c>
      <c r="C16" s="131" t="s">
        <v>6</v>
      </c>
      <c r="D16" s="126" t="s">
        <v>7</v>
      </c>
      <c r="E16" s="126"/>
      <c r="F16" s="126"/>
      <c r="G16" s="106" t="s">
        <v>8</v>
      </c>
      <c r="H16" s="106" t="s">
        <v>429</v>
      </c>
      <c r="I16" s="106" t="s">
        <v>430</v>
      </c>
    </row>
    <row r="17" spans="1:9" ht="18.75" customHeight="1" x14ac:dyDescent="0.25">
      <c r="A17" s="130"/>
      <c r="B17" s="107"/>
      <c r="C17" s="107"/>
      <c r="D17" s="62" t="s">
        <v>9</v>
      </c>
      <c r="E17" s="62" t="s">
        <v>10</v>
      </c>
      <c r="F17" s="62" t="s">
        <v>108</v>
      </c>
      <c r="G17" s="107"/>
      <c r="H17" s="107"/>
      <c r="I17" s="107"/>
    </row>
    <row r="18" spans="1:9" ht="26.1" customHeight="1" x14ac:dyDescent="0.25">
      <c r="A18" s="6" t="s">
        <v>212</v>
      </c>
      <c r="B18" s="59" t="s">
        <v>63</v>
      </c>
      <c r="C18" s="59" t="s">
        <v>215</v>
      </c>
      <c r="D18" s="4">
        <v>48.3</v>
      </c>
      <c r="E18" s="4">
        <v>31.98</v>
      </c>
      <c r="F18" s="4">
        <v>62.94</v>
      </c>
      <c r="G18" s="4">
        <v>459.15</v>
      </c>
      <c r="H18" s="31">
        <f>I18/1.21</f>
        <v>1.3223140495867769</v>
      </c>
      <c r="I18" s="31">
        <v>1.6</v>
      </c>
    </row>
    <row r="19" spans="1:9" ht="18" customHeight="1" x14ac:dyDescent="0.25">
      <c r="A19" s="6" t="s">
        <v>375</v>
      </c>
      <c r="B19" s="59" t="s">
        <v>376</v>
      </c>
      <c r="C19" s="59" t="s">
        <v>377</v>
      </c>
      <c r="D19" s="4">
        <v>3.7</v>
      </c>
      <c r="E19" s="4">
        <v>1.9</v>
      </c>
      <c r="F19" s="4">
        <v>19.399999999999999</v>
      </c>
      <c r="G19" s="4">
        <v>102</v>
      </c>
      <c r="H19" s="31">
        <f>I19/1.21</f>
        <v>0.16528925619834711</v>
      </c>
      <c r="I19" s="31">
        <v>0.2</v>
      </c>
    </row>
    <row r="20" spans="1:9" ht="28.5" customHeight="1" x14ac:dyDescent="0.25">
      <c r="A20" s="123" t="s">
        <v>1</v>
      </c>
      <c r="B20" s="124"/>
      <c r="C20" s="125"/>
      <c r="D20" s="11">
        <f>SUM(D18:D19)</f>
        <v>52</v>
      </c>
      <c r="E20" s="11">
        <f>SUM(E18:E19)</f>
        <v>33.880000000000003</v>
      </c>
      <c r="F20" s="11">
        <f>SUM(F18:F19)</f>
        <v>82.34</v>
      </c>
      <c r="G20" s="11">
        <f>SUM(G18:G19)</f>
        <v>561.15</v>
      </c>
      <c r="H20" s="90">
        <f>+H17+H18+H19</f>
        <v>1.4876033057851239</v>
      </c>
      <c r="I20" s="90">
        <f>+I17+I18+I19</f>
        <v>1.8</v>
      </c>
    </row>
    <row r="21" spans="1:9" s="80" customFormat="1" ht="25.5" customHeight="1" x14ac:dyDescent="0.25">
      <c r="A21" s="23"/>
      <c r="B21" s="23"/>
      <c r="C21" s="23"/>
      <c r="D21" s="22"/>
      <c r="E21" s="22"/>
      <c r="F21" s="22"/>
      <c r="G21" s="64"/>
      <c r="H21" s="79"/>
      <c r="I21" s="79"/>
    </row>
    <row r="22" spans="1:9" ht="18" customHeight="1" x14ac:dyDescent="0.25">
      <c r="A22" s="127" t="s">
        <v>370</v>
      </c>
      <c r="B22" s="127"/>
      <c r="C22" s="127"/>
      <c r="D22" s="127"/>
      <c r="E22" s="127"/>
      <c r="F22" s="127"/>
      <c r="G22" s="127"/>
    </row>
    <row r="23" spans="1:9" ht="18" customHeight="1" x14ac:dyDescent="0.25">
      <c r="A23" s="129" t="s">
        <v>99</v>
      </c>
      <c r="B23" s="118" t="s">
        <v>0</v>
      </c>
      <c r="C23" s="118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6.5" customHeight="1" x14ac:dyDescent="0.25">
      <c r="A24" s="130"/>
      <c r="B24" s="119"/>
      <c r="C24" s="119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8" customHeight="1" x14ac:dyDescent="0.25">
      <c r="A25" s="24" t="s">
        <v>152</v>
      </c>
      <c r="B25" s="25" t="s">
        <v>153</v>
      </c>
      <c r="C25" s="25" t="s">
        <v>15</v>
      </c>
      <c r="D25" s="4">
        <v>29.02</v>
      </c>
      <c r="E25" s="4">
        <v>11.98</v>
      </c>
      <c r="F25" s="4">
        <v>8.1</v>
      </c>
      <c r="G25" s="4">
        <v>260.54000000000002</v>
      </c>
      <c r="H25" s="31">
        <f>I25/1.21</f>
        <v>1.3223140495867769</v>
      </c>
      <c r="I25" s="31">
        <v>1.6</v>
      </c>
    </row>
    <row r="26" spans="1:9" ht="18" customHeight="1" x14ac:dyDescent="0.25">
      <c r="A26" s="24" t="s">
        <v>278</v>
      </c>
      <c r="B26" s="25" t="s">
        <v>53</v>
      </c>
      <c r="C26" s="25" t="s">
        <v>16</v>
      </c>
      <c r="D26" s="4">
        <v>2.72</v>
      </c>
      <c r="E26" s="4">
        <v>4.7</v>
      </c>
      <c r="F26" s="4">
        <v>28.95</v>
      </c>
      <c r="G26" s="4">
        <v>163.76</v>
      </c>
      <c r="H26" s="31">
        <f t="shared" ref="H26:H27" si="2">I26/1.21</f>
        <v>8.2644628099173556E-2</v>
      </c>
      <c r="I26" s="31">
        <v>0.1</v>
      </c>
    </row>
    <row r="27" spans="1:9" ht="26.25" customHeight="1" x14ac:dyDescent="0.25">
      <c r="A27" s="24" t="s">
        <v>282</v>
      </c>
      <c r="B27" s="25" t="s">
        <v>154</v>
      </c>
      <c r="C27" s="25" t="s">
        <v>15</v>
      </c>
      <c r="D27" s="4">
        <v>1.605</v>
      </c>
      <c r="E27" s="4">
        <v>17.212499999999999</v>
      </c>
      <c r="F27" s="4">
        <v>10.59</v>
      </c>
      <c r="G27" s="4">
        <v>171.69</v>
      </c>
      <c r="H27" s="31">
        <f t="shared" si="2"/>
        <v>8.2644628099173556E-2</v>
      </c>
      <c r="I27" s="31">
        <v>0.1</v>
      </c>
    </row>
    <row r="28" spans="1:9" ht="27" customHeight="1" x14ac:dyDescent="0.25">
      <c r="A28" s="123" t="s">
        <v>1</v>
      </c>
      <c r="B28" s="124"/>
      <c r="C28" s="125"/>
      <c r="D28" s="11">
        <f t="shared" ref="D28:F28" si="3">SUM(D25:D27)</f>
        <v>33.344999999999999</v>
      </c>
      <c r="E28" s="11">
        <f t="shared" si="3"/>
        <v>33.892499999999998</v>
      </c>
      <c r="F28" s="11">
        <f t="shared" si="3"/>
        <v>47.64</v>
      </c>
      <c r="G28" s="11">
        <f>SUM(G25:G27)</f>
        <v>595.99</v>
      </c>
      <c r="H28" s="90">
        <f>+H25+H26+H27</f>
        <v>1.4876033057851239</v>
      </c>
      <c r="I28" s="90">
        <f>+I25+I26+I27</f>
        <v>1.8000000000000003</v>
      </c>
    </row>
    <row r="29" spans="1:9" ht="31.5" customHeight="1" x14ac:dyDescent="0.25">
      <c r="A29" s="127" t="s">
        <v>370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31" t="s">
        <v>0</v>
      </c>
      <c r="C30" s="131" t="s">
        <v>6</v>
      </c>
      <c r="D30" s="126" t="s">
        <v>7</v>
      </c>
      <c r="E30" s="126"/>
      <c r="F30" s="126"/>
      <c r="G30" s="106" t="s">
        <v>8</v>
      </c>
      <c r="H30" s="106" t="s">
        <v>429</v>
      </c>
      <c r="I30" s="106" t="s">
        <v>430</v>
      </c>
    </row>
    <row r="31" spans="1:9" ht="18" customHeight="1" x14ac:dyDescent="0.25">
      <c r="A31" s="130"/>
      <c r="B31" s="107"/>
      <c r="C31" s="107"/>
      <c r="D31" s="62" t="s">
        <v>9</v>
      </c>
      <c r="E31" s="62" t="s">
        <v>10</v>
      </c>
      <c r="F31" s="62" t="s">
        <v>108</v>
      </c>
      <c r="G31" s="107"/>
      <c r="H31" s="107"/>
      <c r="I31" s="107"/>
    </row>
    <row r="32" spans="1:9" ht="18" customHeight="1" x14ac:dyDescent="0.25">
      <c r="A32" s="6" t="s">
        <v>233</v>
      </c>
      <c r="B32" s="59" t="s">
        <v>52</v>
      </c>
      <c r="C32" s="59" t="s">
        <v>16</v>
      </c>
      <c r="D32" s="4">
        <v>26.11</v>
      </c>
      <c r="E32" s="4">
        <v>22</v>
      </c>
      <c r="F32" s="4">
        <v>1.68</v>
      </c>
      <c r="G32" s="4">
        <v>307.47000000000003</v>
      </c>
      <c r="H32" s="31">
        <f>I32/1.21</f>
        <v>1.3223140495867769</v>
      </c>
      <c r="I32" s="31">
        <v>1.6</v>
      </c>
    </row>
    <row r="33" spans="1:9" ht="18" customHeight="1" x14ac:dyDescent="0.25">
      <c r="A33" s="24" t="s">
        <v>278</v>
      </c>
      <c r="B33" s="25" t="s">
        <v>53</v>
      </c>
      <c r="C33" s="25" t="s">
        <v>16</v>
      </c>
      <c r="D33" s="4">
        <v>2.72</v>
      </c>
      <c r="E33" s="4">
        <v>4.7</v>
      </c>
      <c r="F33" s="4">
        <v>28.95</v>
      </c>
      <c r="G33" s="4">
        <v>163.76</v>
      </c>
      <c r="H33" s="31">
        <f t="shared" ref="H33:H35" si="4">I33/1.21</f>
        <v>8.2644628099173556E-2</v>
      </c>
      <c r="I33" s="31">
        <v>0.1</v>
      </c>
    </row>
    <row r="34" spans="1:9" ht="15" customHeight="1" x14ac:dyDescent="0.25">
      <c r="A34" s="6" t="s">
        <v>235</v>
      </c>
      <c r="B34" s="59" t="s">
        <v>236</v>
      </c>
      <c r="C34" s="59" t="s">
        <v>14</v>
      </c>
      <c r="D34" s="4">
        <v>0.65</v>
      </c>
      <c r="E34" s="4">
        <v>0.25</v>
      </c>
      <c r="F34" s="4">
        <v>3.3</v>
      </c>
      <c r="G34" s="4">
        <v>14.5</v>
      </c>
      <c r="H34" s="31">
        <f t="shared" si="4"/>
        <v>4.1322314049586778E-2</v>
      </c>
      <c r="I34" s="31">
        <v>0.05</v>
      </c>
    </row>
    <row r="35" spans="1:9" ht="16.5" customHeight="1" x14ac:dyDescent="0.25">
      <c r="A35" s="6" t="s">
        <v>237</v>
      </c>
      <c r="B35" s="59" t="s">
        <v>238</v>
      </c>
      <c r="C35" s="59" t="s">
        <v>31</v>
      </c>
      <c r="D35" s="4">
        <v>3.6749999999999998</v>
      </c>
      <c r="E35" s="4">
        <v>0.15</v>
      </c>
      <c r="F35" s="4">
        <v>11.85</v>
      </c>
      <c r="G35" s="4">
        <v>48</v>
      </c>
      <c r="H35" s="31">
        <f t="shared" si="4"/>
        <v>4.1322314049586778E-2</v>
      </c>
      <c r="I35" s="31">
        <v>0.05</v>
      </c>
    </row>
    <row r="36" spans="1:9" ht="27" customHeight="1" x14ac:dyDescent="0.25">
      <c r="A36" s="123" t="s">
        <v>1</v>
      </c>
      <c r="B36" s="124"/>
      <c r="C36" s="125"/>
      <c r="D36" s="11">
        <f>SUM(D32:D35)</f>
        <v>33.154999999999994</v>
      </c>
      <c r="E36" s="11">
        <f>SUM(E32:E35)</f>
        <v>27.099999999999998</v>
      </c>
      <c r="F36" s="11">
        <f>SUM(F32:F35)</f>
        <v>45.78</v>
      </c>
      <c r="G36" s="11">
        <f>SUM(G32:G35)</f>
        <v>533.73</v>
      </c>
      <c r="H36" s="90">
        <f>+H32+H33+H34+H35</f>
        <v>1.4876033057851241</v>
      </c>
      <c r="I36" s="90">
        <f>+I32+I33+I34+I35</f>
        <v>1.8000000000000003</v>
      </c>
    </row>
    <row r="37" spans="1:9" ht="18" customHeight="1" x14ac:dyDescent="0.25">
      <c r="A37" s="127" t="s">
        <v>378</v>
      </c>
      <c r="B37" s="127"/>
      <c r="C37" s="127"/>
      <c r="D37" s="127"/>
      <c r="E37" s="127"/>
      <c r="F37" s="127"/>
      <c r="G37" s="127"/>
    </row>
    <row r="38" spans="1:9" ht="18" customHeight="1" x14ac:dyDescent="0.25">
      <c r="A38" s="129" t="s">
        <v>135</v>
      </c>
      <c r="B38" s="131" t="s">
        <v>0</v>
      </c>
      <c r="C38" s="131" t="s">
        <v>6</v>
      </c>
      <c r="D38" s="126" t="s">
        <v>7</v>
      </c>
      <c r="E38" s="126"/>
      <c r="F38" s="126"/>
      <c r="G38" s="106" t="s">
        <v>8</v>
      </c>
      <c r="H38" s="106" t="s">
        <v>429</v>
      </c>
      <c r="I38" s="106" t="s">
        <v>430</v>
      </c>
    </row>
    <row r="39" spans="1:9" ht="18" customHeight="1" x14ac:dyDescent="0.25">
      <c r="A39" s="130"/>
      <c r="B39" s="107"/>
      <c r="C39" s="107"/>
      <c r="D39" s="62" t="s">
        <v>9</v>
      </c>
      <c r="E39" s="62" t="s">
        <v>10</v>
      </c>
      <c r="F39" s="62" t="s">
        <v>108</v>
      </c>
      <c r="G39" s="107"/>
      <c r="H39" s="107"/>
      <c r="I39" s="107"/>
    </row>
    <row r="40" spans="1:9" ht="18" customHeight="1" x14ac:dyDescent="0.25">
      <c r="A40" s="6" t="s">
        <v>239</v>
      </c>
      <c r="B40" s="59" t="s">
        <v>240</v>
      </c>
      <c r="C40" s="59" t="s">
        <v>215</v>
      </c>
      <c r="D40" s="4">
        <v>20.399999999999999</v>
      </c>
      <c r="E40" s="4">
        <v>8.76</v>
      </c>
      <c r="F40" s="4">
        <v>71.489999999999995</v>
      </c>
      <c r="G40" s="4">
        <v>442.41</v>
      </c>
      <c r="H40" s="31">
        <f>I40/1.21</f>
        <v>1.4049586776859504</v>
      </c>
      <c r="I40" s="31">
        <v>1.7</v>
      </c>
    </row>
    <row r="41" spans="1:9" ht="18" customHeight="1" x14ac:dyDescent="0.25">
      <c r="A41" s="6" t="s">
        <v>273</v>
      </c>
      <c r="B41" s="59" t="s">
        <v>242</v>
      </c>
      <c r="C41" s="59" t="s">
        <v>14</v>
      </c>
      <c r="D41" s="4">
        <v>1.2</v>
      </c>
      <c r="E41" s="4">
        <v>15</v>
      </c>
      <c r="F41" s="4">
        <v>1.55</v>
      </c>
      <c r="G41" s="4">
        <v>146.5</v>
      </c>
      <c r="H41" s="31">
        <f>I41/1.21</f>
        <v>8.2644628099173556E-2</v>
      </c>
      <c r="I41" s="31">
        <v>0.1</v>
      </c>
    </row>
    <row r="42" spans="1:9" ht="18" customHeight="1" x14ac:dyDescent="0.25">
      <c r="A42" s="123" t="s">
        <v>1</v>
      </c>
      <c r="B42" s="124"/>
      <c r="C42" s="125"/>
      <c r="D42" s="11">
        <f>SUM(D40:D41)</f>
        <v>21.599999999999998</v>
      </c>
      <c r="E42" s="11">
        <f>SUM(E40:E41)</f>
        <v>23.759999999999998</v>
      </c>
      <c r="F42" s="11">
        <f>SUM(F40:F41)</f>
        <v>73.039999999999992</v>
      </c>
      <c r="G42" s="11">
        <f>SUM(G40:G41)</f>
        <v>588.91000000000008</v>
      </c>
      <c r="H42" s="90">
        <f>+H39+H40+H41</f>
        <v>1.4876033057851239</v>
      </c>
      <c r="I42" s="90">
        <f>+I39+I40+I41</f>
        <v>1.8</v>
      </c>
    </row>
    <row r="43" spans="1:9" ht="26.25" customHeight="1" x14ac:dyDescent="0.25">
      <c r="A43" s="115" t="s">
        <v>370</v>
      </c>
      <c r="B43" s="115"/>
      <c r="C43" s="115"/>
      <c r="D43" s="115"/>
      <c r="E43" s="115"/>
      <c r="F43" s="115"/>
      <c r="G43" s="115"/>
      <c r="H43" s="77"/>
      <c r="I43" s="77"/>
    </row>
    <row r="44" spans="1:9" ht="18" customHeight="1" x14ac:dyDescent="0.25">
      <c r="A44" s="116" t="s">
        <v>387</v>
      </c>
      <c r="B44" s="118" t="s">
        <v>0</v>
      </c>
      <c r="C44" s="118" t="s">
        <v>6</v>
      </c>
      <c r="D44" s="120" t="s">
        <v>7</v>
      </c>
      <c r="E44" s="120"/>
      <c r="F44" s="120"/>
      <c r="G44" s="121" t="s">
        <v>8</v>
      </c>
      <c r="H44" s="106" t="s">
        <v>429</v>
      </c>
      <c r="I44" s="106" t="s">
        <v>430</v>
      </c>
    </row>
    <row r="45" spans="1:9" ht="27" customHeight="1" x14ac:dyDescent="0.25">
      <c r="A45" s="117"/>
      <c r="B45" s="119"/>
      <c r="C45" s="119"/>
      <c r="D45" s="70" t="s">
        <v>9</v>
      </c>
      <c r="E45" s="70" t="s">
        <v>10</v>
      </c>
      <c r="F45" s="70" t="s">
        <v>108</v>
      </c>
      <c r="G45" s="119"/>
      <c r="H45" s="107"/>
      <c r="I45" s="107"/>
    </row>
    <row r="46" spans="1:9" ht="27.9" customHeight="1" x14ac:dyDescent="0.25">
      <c r="A46" s="24" t="s">
        <v>390</v>
      </c>
      <c r="B46" s="25" t="s">
        <v>391</v>
      </c>
      <c r="C46" s="25">
        <v>250</v>
      </c>
      <c r="D46" s="3">
        <v>23.44</v>
      </c>
      <c r="E46" s="3">
        <v>30.25</v>
      </c>
      <c r="F46" s="3">
        <v>52.74</v>
      </c>
      <c r="G46" s="3">
        <v>574.97</v>
      </c>
      <c r="H46" s="31">
        <f>I46/1.21</f>
        <v>1.4876033057851241</v>
      </c>
      <c r="I46" s="31">
        <v>1.8</v>
      </c>
    </row>
    <row r="47" spans="1:9" ht="18" hidden="1" customHeight="1" x14ac:dyDescent="0.25">
      <c r="A47" s="24"/>
      <c r="B47" s="25"/>
      <c r="C47" s="25"/>
      <c r="D47" s="3"/>
      <c r="E47" s="3"/>
      <c r="F47" s="3"/>
      <c r="G47" s="3"/>
      <c r="H47" s="31"/>
      <c r="I47" s="31"/>
    </row>
    <row r="48" spans="1:9" ht="27" customHeight="1" x14ac:dyDescent="0.25">
      <c r="A48" s="112" t="s">
        <v>1</v>
      </c>
      <c r="B48" s="113"/>
      <c r="C48" s="114"/>
      <c r="D48" s="68">
        <f>SUM(D46:D47)</f>
        <v>23.44</v>
      </c>
      <c r="E48" s="68">
        <f>SUM(E46:E47)</f>
        <v>30.25</v>
      </c>
      <c r="F48" s="68">
        <f>SUM(F46:F47)</f>
        <v>52.74</v>
      </c>
      <c r="G48" s="69">
        <f>SUM(G46:G47)</f>
        <v>574.97</v>
      </c>
      <c r="H48" s="90">
        <f>+H45+H46+H47</f>
        <v>1.4876033057851241</v>
      </c>
      <c r="I48" s="90">
        <f>+I45+I46+I47</f>
        <v>1.8</v>
      </c>
    </row>
    <row r="49" spans="1:9" ht="18" customHeight="1" x14ac:dyDescent="0.25">
      <c r="A49" s="122" t="s">
        <v>136</v>
      </c>
      <c r="B49" s="122"/>
      <c r="C49" s="122"/>
      <c r="D49" s="122"/>
      <c r="E49" s="122"/>
      <c r="F49" s="122"/>
      <c r="G49" s="122"/>
    </row>
    <row r="50" spans="1:9" ht="18" customHeight="1" thickBot="1" x14ac:dyDescent="0.3"/>
    <row r="51" spans="1:9" s="16" customFormat="1" ht="39" customHeight="1" x14ac:dyDescent="0.25">
      <c r="A51" s="89"/>
      <c r="B51" s="108"/>
      <c r="C51" s="109"/>
      <c r="D51" s="109"/>
      <c r="E51" s="109"/>
      <c r="F51" s="109"/>
      <c r="G51" s="109"/>
      <c r="H51" s="91" t="s">
        <v>429</v>
      </c>
      <c r="I51" s="92" t="s">
        <v>430</v>
      </c>
    </row>
    <row r="52" spans="1:9" s="16" customFormat="1" ht="18" customHeight="1" thickBot="1" x14ac:dyDescent="0.3">
      <c r="A52" s="63"/>
      <c r="B52" s="110" t="s">
        <v>431</v>
      </c>
      <c r="C52" s="111"/>
      <c r="D52" s="111"/>
      <c r="E52" s="111"/>
      <c r="F52" s="111"/>
      <c r="G52" s="111"/>
      <c r="H52" s="95">
        <f>+SUM(H14+H20+H28+H36+H42+H48)/6+H8</f>
        <v>1.6859504132231407</v>
      </c>
      <c r="I52" s="94">
        <f>+SUM(I14+I20+I28+I36+I42+I48)/6+I8</f>
        <v>2.0400000000000005</v>
      </c>
    </row>
    <row r="53" spans="1:9" s="16" customFormat="1" ht="18" customHeight="1" x14ac:dyDescent="0.25">
      <c r="A53" s="63"/>
      <c r="B53" s="104" t="s">
        <v>432</v>
      </c>
      <c r="C53" s="105"/>
      <c r="D53" s="105"/>
      <c r="E53" s="27"/>
      <c r="F53" s="27"/>
      <c r="G53" s="27"/>
      <c r="H53" s="28"/>
      <c r="I53" s="28"/>
    </row>
    <row r="64" spans="1:9" ht="27.75" customHeight="1" x14ac:dyDescent="0.25"/>
  </sheetData>
  <mergeCells count="67">
    <mergeCell ref="A14:C14"/>
    <mergeCell ref="A3:G3"/>
    <mergeCell ref="A10:A11"/>
    <mergeCell ref="B10:B11"/>
    <mergeCell ref="C10:C11"/>
    <mergeCell ref="D10:F10"/>
    <mergeCell ref="G10:G11"/>
    <mergeCell ref="G4:G5"/>
    <mergeCell ref="A4:A5"/>
    <mergeCell ref="B4:B5"/>
    <mergeCell ref="C4:C5"/>
    <mergeCell ref="D4:F4"/>
    <mergeCell ref="A8:C8"/>
    <mergeCell ref="A9:G9"/>
    <mergeCell ref="A49:G49"/>
    <mergeCell ref="A20:C20"/>
    <mergeCell ref="A15:G15"/>
    <mergeCell ref="A16:A17"/>
    <mergeCell ref="B16:B17"/>
    <mergeCell ref="C16:C17"/>
    <mergeCell ref="D16:F16"/>
    <mergeCell ref="G16:G17"/>
    <mergeCell ref="A22:G22"/>
    <mergeCell ref="A23:A24"/>
    <mergeCell ref="B23:B24"/>
    <mergeCell ref="C23:C24"/>
    <mergeCell ref="D23:F23"/>
    <mergeCell ref="G23:G24"/>
    <mergeCell ref="A28:C28"/>
    <mergeCell ref="A29:G29"/>
    <mergeCell ref="C38:C39"/>
    <mergeCell ref="D38:F38"/>
    <mergeCell ref="G38:G39"/>
    <mergeCell ref="A36:C36"/>
    <mergeCell ref="A30:A31"/>
    <mergeCell ref="B30:B31"/>
    <mergeCell ref="C30:C31"/>
    <mergeCell ref="D30:F30"/>
    <mergeCell ref="G30:G31"/>
    <mergeCell ref="H16:H17"/>
    <mergeCell ref="I16:I17"/>
    <mergeCell ref="H10:H11"/>
    <mergeCell ref="I10:I11"/>
    <mergeCell ref="H4:H5"/>
    <mergeCell ref="I4:I5"/>
    <mergeCell ref="H23:H24"/>
    <mergeCell ref="I23:I24"/>
    <mergeCell ref="H44:H45"/>
    <mergeCell ref="I44:I45"/>
    <mergeCell ref="H38:H39"/>
    <mergeCell ref="I38:I39"/>
    <mergeCell ref="B52:G52"/>
    <mergeCell ref="B53:D53"/>
    <mergeCell ref="H30:H31"/>
    <mergeCell ref="I30:I31"/>
    <mergeCell ref="B51:G51"/>
    <mergeCell ref="A48:C48"/>
    <mergeCell ref="A43:G43"/>
    <mergeCell ref="A44:A45"/>
    <mergeCell ref="B44:B45"/>
    <mergeCell ref="C44:C45"/>
    <mergeCell ref="D44:F44"/>
    <mergeCell ref="G44:G45"/>
    <mergeCell ref="A42:C42"/>
    <mergeCell ref="A37:G37"/>
    <mergeCell ref="A38:A39"/>
    <mergeCell ref="B38:B39"/>
  </mergeCells>
  <pageMargins left="0.59055118110236215" right="0.59055118110236215" top="0.59055118110236215" bottom="0.59055118110236215" header="0" footer="0"/>
  <pageSetup paperSize="9" scale="93" orientation="portrait" r:id="rId1"/>
  <rowBreaks count="1" manualBreakCount="1">
    <brk id="2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40" zoomScaleNormal="100" zoomScaleSheetLayoutView="100" workbookViewId="0">
      <selection activeCell="K52" sqref="K51:K52"/>
    </sheetView>
  </sheetViews>
  <sheetFormatPr defaultColWidth="9.109375" defaultRowHeight="18" customHeight="1" x14ac:dyDescent="0.25"/>
  <cols>
    <col min="1" max="1" width="35.109375" style="78" customWidth="1"/>
    <col min="2" max="2" width="9.44140625" style="34" customWidth="1"/>
    <col min="3" max="3" width="7.6640625" style="34" customWidth="1"/>
    <col min="4" max="4" width="9.88671875" style="35" customWidth="1"/>
    <col min="5" max="5" width="7.44140625" style="35" customWidth="1"/>
    <col min="6" max="6" width="15.109375" style="35" customWidth="1"/>
    <col min="7" max="7" width="10.44140625" style="35" customWidth="1"/>
    <col min="8" max="8" width="9.109375" style="75"/>
    <col min="9" max="16384" width="9.109375" style="76"/>
  </cols>
  <sheetData>
    <row r="1" spans="1:9" s="73" customFormat="1" ht="18" customHeight="1" x14ac:dyDescent="0.25">
      <c r="A1" s="71" t="s">
        <v>24</v>
      </c>
      <c r="B1" s="34"/>
      <c r="C1" s="34"/>
      <c r="D1" s="35"/>
      <c r="E1" s="35"/>
      <c r="F1" s="35"/>
      <c r="G1" s="64"/>
      <c r="H1" s="72"/>
    </row>
    <row r="2" spans="1:9" s="73" customFormat="1" ht="18" customHeight="1" x14ac:dyDescent="0.25">
      <c r="A2" s="74" t="s">
        <v>18</v>
      </c>
      <c r="B2" s="34"/>
      <c r="C2" s="34"/>
      <c r="D2" s="35"/>
      <c r="E2" s="35"/>
      <c r="F2" s="35"/>
      <c r="G2" s="35"/>
      <c r="H2" s="72"/>
    </row>
    <row r="3" spans="1:9" s="73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72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9" s="73" customFormat="1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9" s="73" customFormat="1" ht="27" customHeight="1" x14ac:dyDescent="0.25">
      <c r="A6" s="47" t="s">
        <v>254</v>
      </c>
      <c r="B6" s="25" t="s">
        <v>32</v>
      </c>
      <c r="C6" s="25" t="s">
        <v>15</v>
      </c>
      <c r="D6" s="3">
        <v>3.59</v>
      </c>
      <c r="E6" s="4">
        <v>3.26</v>
      </c>
      <c r="F6" s="4">
        <v>14.39</v>
      </c>
      <c r="G6" s="4">
        <v>94.77</v>
      </c>
      <c r="H6" s="31">
        <f>I6/1.21</f>
        <v>0.16528925619834711</v>
      </c>
      <c r="I6" s="31">
        <v>0.2</v>
      </c>
    </row>
    <row r="7" spans="1:9" ht="27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6" t="s">
        <v>1</v>
      </c>
      <c r="B8" s="126"/>
      <c r="C8" s="126"/>
      <c r="D8" s="11">
        <f>SUM(D6:D7)</f>
        <v>6.55</v>
      </c>
      <c r="E8" s="11">
        <f>SUM(E6:E7)</f>
        <v>3.9</v>
      </c>
      <c r="F8" s="11">
        <f>SUM(F6:F7)</f>
        <v>31.45</v>
      </c>
      <c r="G8" s="11">
        <f>SUM(G6:G7)</f>
        <v>180.85</v>
      </c>
      <c r="H8" s="90">
        <f>+H5+H6+H7</f>
        <v>0.19834710743801653</v>
      </c>
      <c r="I8" s="90">
        <f>+I5+I6+I7</f>
        <v>0.24000000000000002</v>
      </c>
    </row>
    <row r="9" spans="1:9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8" customHeight="1" x14ac:dyDescent="0.25">
      <c r="A10" s="132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8" customHeight="1" x14ac:dyDescent="0.25">
      <c r="A11" s="133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8" customHeight="1" x14ac:dyDescent="0.25">
      <c r="A12" s="24" t="s">
        <v>137</v>
      </c>
      <c r="B12" s="25" t="s">
        <v>81</v>
      </c>
      <c r="C12" s="25" t="s">
        <v>130</v>
      </c>
      <c r="D12" s="3">
        <v>29.81</v>
      </c>
      <c r="E12" s="4">
        <v>22.61</v>
      </c>
      <c r="F12" s="4">
        <v>10.093</v>
      </c>
      <c r="G12" s="4">
        <v>357.69</v>
      </c>
      <c r="H12" s="31">
        <f>I12/1.21</f>
        <v>1.2396694214876034</v>
      </c>
      <c r="I12" s="31">
        <v>1.5</v>
      </c>
    </row>
    <row r="13" spans="1:9" ht="27" customHeight="1" x14ac:dyDescent="0.25">
      <c r="A13" s="6" t="s">
        <v>268</v>
      </c>
      <c r="B13" s="59" t="s">
        <v>22</v>
      </c>
      <c r="C13" s="59" t="s">
        <v>16</v>
      </c>
      <c r="D13" s="4">
        <v>6.13</v>
      </c>
      <c r="E13" s="4">
        <v>5.51</v>
      </c>
      <c r="F13" s="4">
        <v>33.549999999999997</v>
      </c>
      <c r="G13" s="4">
        <v>204.65</v>
      </c>
      <c r="H13" s="31">
        <f t="shared" ref="H13:H15" si="0">I13/1.21</f>
        <v>8.2644628099173556E-2</v>
      </c>
      <c r="I13" s="31">
        <v>0.1</v>
      </c>
    </row>
    <row r="14" spans="1:9" ht="27.75" customHeight="1" x14ac:dyDescent="0.25">
      <c r="A14" s="6" t="s">
        <v>35</v>
      </c>
      <c r="B14" s="59" t="s">
        <v>36</v>
      </c>
      <c r="C14" s="59" t="s">
        <v>16</v>
      </c>
      <c r="D14" s="4">
        <v>0.8</v>
      </c>
      <c r="E14" s="4">
        <v>0.2</v>
      </c>
      <c r="F14" s="4">
        <v>2.2999999999999998</v>
      </c>
      <c r="G14" s="4">
        <v>11</v>
      </c>
      <c r="H14" s="31">
        <f t="shared" si="0"/>
        <v>8.2644628099173556E-2</v>
      </c>
      <c r="I14" s="31">
        <v>0.1</v>
      </c>
    </row>
    <row r="15" spans="1:9" s="73" customFormat="1" ht="18" customHeight="1" x14ac:dyDescent="0.25">
      <c r="A15" s="6" t="s">
        <v>25</v>
      </c>
      <c r="B15" s="59" t="s">
        <v>37</v>
      </c>
      <c r="C15" s="59" t="s">
        <v>16</v>
      </c>
      <c r="D15" s="4">
        <v>1</v>
      </c>
      <c r="E15" s="4">
        <v>0.2</v>
      </c>
      <c r="F15" s="4">
        <v>4.0999999999999996</v>
      </c>
      <c r="G15" s="4">
        <v>17</v>
      </c>
      <c r="H15" s="31">
        <f t="shared" si="0"/>
        <v>8.2644628099173556E-2</v>
      </c>
      <c r="I15" s="31">
        <v>0.1</v>
      </c>
    </row>
    <row r="16" spans="1:9" ht="27" customHeight="1" x14ac:dyDescent="0.25">
      <c r="A16" s="123" t="s">
        <v>1</v>
      </c>
      <c r="B16" s="124"/>
      <c r="C16" s="125"/>
      <c r="D16" s="11">
        <f>SUM(D12:D15)</f>
        <v>37.739999999999995</v>
      </c>
      <c r="E16" s="11">
        <f>SUM(E12:E15)</f>
        <v>28.519999999999996</v>
      </c>
      <c r="F16" s="11">
        <f>SUM(F12:F15)</f>
        <v>50.042999999999999</v>
      </c>
      <c r="G16" s="11">
        <f>SUM(G12:G15)</f>
        <v>590.34</v>
      </c>
      <c r="H16" s="90">
        <f>+H12+H13+H14+H15</f>
        <v>1.4876033057851239</v>
      </c>
      <c r="I16" s="90">
        <f>+I12+I13+I14+I15</f>
        <v>1.8000000000000003</v>
      </c>
    </row>
    <row r="17" spans="1:9" ht="18" customHeight="1" x14ac:dyDescent="0.25">
      <c r="A17" s="127" t="s">
        <v>371</v>
      </c>
      <c r="B17" s="127"/>
      <c r="C17" s="127"/>
      <c r="D17" s="127"/>
      <c r="E17" s="127"/>
      <c r="F17" s="127"/>
      <c r="G17" s="127"/>
    </row>
    <row r="18" spans="1:9" ht="18" customHeight="1" x14ac:dyDescent="0.25">
      <c r="A18" s="129" t="s">
        <v>98</v>
      </c>
      <c r="B18" s="131" t="s">
        <v>0</v>
      </c>
      <c r="C18" s="131" t="s">
        <v>6</v>
      </c>
      <c r="D18" s="126" t="s">
        <v>7</v>
      </c>
      <c r="E18" s="126"/>
      <c r="F18" s="126"/>
      <c r="G18" s="106" t="s">
        <v>8</v>
      </c>
      <c r="H18" s="106" t="s">
        <v>429</v>
      </c>
      <c r="I18" s="106" t="s">
        <v>430</v>
      </c>
    </row>
    <row r="19" spans="1:9" s="80" customFormat="1" ht="27" customHeight="1" x14ac:dyDescent="0.25">
      <c r="A19" s="130"/>
      <c r="B19" s="107"/>
      <c r="C19" s="107"/>
      <c r="D19" s="62" t="s">
        <v>9</v>
      </c>
      <c r="E19" s="62" t="s">
        <v>10</v>
      </c>
      <c r="F19" s="62" t="s">
        <v>108</v>
      </c>
      <c r="G19" s="107"/>
      <c r="H19" s="107"/>
      <c r="I19" s="107"/>
    </row>
    <row r="20" spans="1:9" ht="15.75" customHeight="1" x14ac:dyDescent="0.25">
      <c r="A20" s="6" t="s">
        <v>119</v>
      </c>
      <c r="B20" s="59" t="s">
        <v>86</v>
      </c>
      <c r="C20" s="59" t="s">
        <v>23</v>
      </c>
      <c r="D20" s="4">
        <v>37.625</v>
      </c>
      <c r="E20" s="4">
        <v>25.9</v>
      </c>
      <c r="F20" s="4">
        <v>41.15</v>
      </c>
      <c r="G20" s="4">
        <v>552.17499999999995</v>
      </c>
      <c r="H20" s="31">
        <f>I20/1.21</f>
        <v>1.4049586776859504</v>
      </c>
      <c r="I20" s="31">
        <v>1.7</v>
      </c>
    </row>
    <row r="21" spans="1:9" ht="27" customHeight="1" x14ac:dyDescent="0.25">
      <c r="A21" s="6" t="s">
        <v>111</v>
      </c>
      <c r="B21" s="96" t="s">
        <v>113</v>
      </c>
      <c r="C21" s="96" t="s">
        <v>116</v>
      </c>
      <c r="D21" s="4">
        <v>1.32</v>
      </c>
      <c r="E21" s="4">
        <v>0.47</v>
      </c>
      <c r="F21" s="4">
        <v>8.98</v>
      </c>
      <c r="G21" s="4">
        <v>40.200000000000003</v>
      </c>
      <c r="H21" s="31">
        <f>I21/1.21</f>
        <v>8.2644628099173556E-2</v>
      </c>
      <c r="I21" s="31">
        <v>0.1</v>
      </c>
    </row>
    <row r="22" spans="1:9" ht="18" customHeight="1" x14ac:dyDescent="0.25">
      <c r="A22" s="126" t="s">
        <v>1</v>
      </c>
      <c r="B22" s="126"/>
      <c r="C22" s="126"/>
      <c r="D22" s="11">
        <f t="shared" ref="D22:F22" si="1">SUM(D20:D21)</f>
        <v>38.945</v>
      </c>
      <c r="E22" s="11">
        <f t="shared" si="1"/>
        <v>26.369999999999997</v>
      </c>
      <c r="F22" s="11">
        <f t="shared" si="1"/>
        <v>50.129999999999995</v>
      </c>
      <c r="G22" s="11">
        <f>SUM(G20:G21)</f>
        <v>592.375</v>
      </c>
      <c r="H22" s="90">
        <f>+H19+H20+H21</f>
        <v>1.4876033057851239</v>
      </c>
      <c r="I22" s="90">
        <f>+I19+I20+I21</f>
        <v>1.8</v>
      </c>
    </row>
    <row r="23" spans="1:9" ht="18" customHeight="1" x14ac:dyDescent="0.25">
      <c r="A23" s="23"/>
      <c r="B23" s="23"/>
      <c r="C23" s="23"/>
      <c r="D23" s="22"/>
      <c r="E23" s="22"/>
      <c r="F23" s="22"/>
      <c r="G23" s="64"/>
    </row>
    <row r="24" spans="1:9" ht="18" customHeight="1" x14ac:dyDescent="0.25">
      <c r="A24" s="127" t="s">
        <v>371</v>
      </c>
      <c r="B24" s="127"/>
      <c r="C24" s="127"/>
      <c r="D24" s="127"/>
      <c r="E24" s="127"/>
      <c r="F24" s="127"/>
      <c r="G24" s="127"/>
    </row>
    <row r="25" spans="1:9" ht="18" customHeight="1" x14ac:dyDescent="0.25">
      <c r="A25" s="129" t="s">
        <v>99</v>
      </c>
      <c r="B25" s="131" t="s">
        <v>0</v>
      </c>
      <c r="C25" s="131" t="s">
        <v>6</v>
      </c>
      <c r="D25" s="126" t="s">
        <v>7</v>
      </c>
      <c r="E25" s="126"/>
      <c r="F25" s="126"/>
      <c r="G25" s="106" t="s">
        <v>8</v>
      </c>
      <c r="H25" s="106" t="s">
        <v>429</v>
      </c>
      <c r="I25" s="106" t="s">
        <v>430</v>
      </c>
    </row>
    <row r="26" spans="1:9" ht="18" customHeight="1" x14ac:dyDescent="0.25">
      <c r="A26" s="130"/>
      <c r="B26" s="107"/>
      <c r="C26" s="107"/>
      <c r="D26" s="62" t="s">
        <v>9</v>
      </c>
      <c r="E26" s="62" t="s">
        <v>10</v>
      </c>
      <c r="F26" s="62" t="s">
        <v>108</v>
      </c>
      <c r="G26" s="107"/>
      <c r="H26" s="107"/>
      <c r="I26" s="107"/>
    </row>
    <row r="27" spans="1:9" ht="32.4" customHeight="1" x14ac:dyDescent="0.25">
      <c r="A27" s="82" t="s">
        <v>334</v>
      </c>
      <c r="B27" s="4" t="s">
        <v>87</v>
      </c>
      <c r="C27" s="4" t="s">
        <v>214</v>
      </c>
      <c r="D27" s="4">
        <v>17.600000000000001</v>
      </c>
      <c r="E27" s="4">
        <v>11.44</v>
      </c>
      <c r="F27" s="4">
        <v>66.52</v>
      </c>
      <c r="G27" s="4">
        <v>400.8</v>
      </c>
      <c r="H27" s="31">
        <f>I27/1.21</f>
        <v>1.3223140495867769</v>
      </c>
      <c r="I27" s="31">
        <v>1.6</v>
      </c>
    </row>
    <row r="28" spans="1:9" ht="27" customHeight="1" x14ac:dyDescent="0.25">
      <c r="A28" s="17" t="s">
        <v>25</v>
      </c>
      <c r="B28" s="4" t="s">
        <v>37</v>
      </c>
      <c r="C28" s="4" t="s">
        <v>14</v>
      </c>
      <c r="D28" s="4">
        <v>0.5</v>
      </c>
      <c r="E28" s="4">
        <v>0.1</v>
      </c>
      <c r="F28" s="4">
        <v>2.0499999999999998</v>
      </c>
      <c r="G28" s="4">
        <v>8.5</v>
      </c>
      <c r="H28" s="31">
        <f t="shared" ref="H28:H29" si="2">I28/1.21</f>
        <v>8.2644628099173556E-2</v>
      </c>
      <c r="I28" s="31">
        <v>0.1</v>
      </c>
    </row>
    <row r="29" spans="1:9" ht="27" customHeight="1" x14ac:dyDescent="0.25">
      <c r="A29" s="6" t="s">
        <v>276</v>
      </c>
      <c r="B29" s="59" t="s">
        <v>3</v>
      </c>
      <c r="C29" s="59" t="s">
        <v>16</v>
      </c>
      <c r="D29" s="4">
        <v>2.14</v>
      </c>
      <c r="E29" s="4">
        <v>10.220000000000001</v>
      </c>
      <c r="F29" s="4">
        <v>8.7200000000000006</v>
      </c>
      <c r="G29" s="4">
        <v>140.1</v>
      </c>
      <c r="H29" s="31">
        <f t="shared" si="2"/>
        <v>8.2644628099173556E-2</v>
      </c>
      <c r="I29" s="31">
        <v>0.1</v>
      </c>
    </row>
    <row r="30" spans="1:9" ht="17.25" customHeight="1" x14ac:dyDescent="0.25">
      <c r="A30" s="123" t="s">
        <v>1</v>
      </c>
      <c r="B30" s="124"/>
      <c r="C30" s="125"/>
      <c r="D30" s="11">
        <f>SUM(D27:D29)</f>
        <v>20.240000000000002</v>
      </c>
      <c r="E30" s="11">
        <f>SUM(E27:E29)</f>
        <v>21.759999999999998</v>
      </c>
      <c r="F30" s="11">
        <f>SUM(F27:F29)</f>
        <v>77.289999999999992</v>
      </c>
      <c r="G30" s="11">
        <f>SUM(G27:G29)</f>
        <v>549.4</v>
      </c>
      <c r="H30" s="90">
        <f>+H27+H28+H29</f>
        <v>1.4876033057851239</v>
      </c>
      <c r="I30" s="90">
        <f>+I27+I28+I29</f>
        <v>1.8000000000000003</v>
      </c>
    </row>
    <row r="31" spans="1:9" ht="18" customHeight="1" x14ac:dyDescent="0.25">
      <c r="A31" s="127" t="s">
        <v>370</v>
      </c>
      <c r="B31" s="127"/>
      <c r="C31" s="127"/>
      <c r="D31" s="127"/>
      <c r="E31" s="127"/>
      <c r="F31" s="127"/>
      <c r="G31" s="127"/>
    </row>
    <row r="32" spans="1:9" ht="18" customHeight="1" x14ac:dyDescent="0.25">
      <c r="A32" s="129" t="s">
        <v>134</v>
      </c>
      <c r="B32" s="118" t="s">
        <v>0</v>
      </c>
      <c r="C32" s="118" t="s">
        <v>6</v>
      </c>
      <c r="D32" s="120" t="s">
        <v>7</v>
      </c>
      <c r="E32" s="120"/>
      <c r="F32" s="120"/>
      <c r="G32" s="106" t="s">
        <v>8</v>
      </c>
      <c r="H32" s="106" t="s">
        <v>429</v>
      </c>
      <c r="I32" s="106" t="s">
        <v>430</v>
      </c>
    </row>
    <row r="33" spans="1:9" ht="18" customHeight="1" x14ac:dyDescent="0.25">
      <c r="A33" s="130"/>
      <c r="B33" s="119"/>
      <c r="C33" s="119"/>
      <c r="D33" s="70" t="s">
        <v>9</v>
      </c>
      <c r="E33" s="62" t="s">
        <v>10</v>
      </c>
      <c r="F33" s="62" t="s">
        <v>108</v>
      </c>
      <c r="G33" s="107"/>
      <c r="H33" s="107"/>
      <c r="I33" s="107"/>
    </row>
    <row r="34" spans="1:9" ht="27.9" customHeight="1" x14ac:dyDescent="0.25">
      <c r="A34" s="6" t="s">
        <v>174</v>
      </c>
      <c r="B34" s="59" t="s">
        <v>175</v>
      </c>
      <c r="C34" s="59" t="s">
        <v>218</v>
      </c>
      <c r="D34" s="4">
        <v>23.96</v>
      </c>
      <c r="E34" s="4">
        <v>42.98</v>
      </c>
      <c r="F34" s="4">
        <v>13.41</v>
      </c>
      <c r="G34" s="4">
        <v>528.48</v>
      </c>
      <c r="H34" s="31">
        <f>I34/1.21</f>
        <v>1.3223140495867769</v>
      </c>
      <c r="I34" s="31">
        <v>1.6</v>
      </c>
    </row>
    <row r="35" spans="1:9" ht="18" customHeight="1" x14ac:dyDescent="0.25">
      <c r="A35" s="24" t="s">
        <v>278</v>
      </c>
      <c r="B35" s="25" t="s">
        <v>53</v>
      </c>
      <c r="C35" s="25" t="s">
        <v>13</v>
      </c>
      <c r="D35" s="3">
        <v>1.0900000000000001</v>
      </c>
      <c r="E35" s="4">
        <v>1.88</v>
      </c>
      <c r="F35" s="4">
        <v>11.58</v>
      </c>
      <c r="G35" s="4">
        <v>65.5</v>
      </c>
      <c r="H35" s="31">
        <f t="shared" ref="H35:H36" si="3">I35/1.21</f>
        <v>8.2644628099173556E-2</v>
      </c>
      <c r="I35" s="31">
        <v>0.1</v>
      </c>
    </row>
    <row r="36" spans="1:9" ht="27.75" customHeight="1" x14ac:dyDescent="0.25">
      <c r="A36" s="24" t="s">
        <v>213</v>
      </c>
      <c r="B36" s="25" t="s">
        <v>110</v>
      </c>
      <c r="C36" s="25" t="s">
        <v>16</v>
      </c>
      <c r="D36" s="3">
        <v>2.04</v>
      </c>
      <c r="E36" s="4">
        <v>0.4</v>
      </c>
      <c r="F36" s="4">
        <v>4.43</v>
      </c>
      <c r="G36" s="4">
        <v>24.1</v>
      </c>
      <c r="H36" s="31">
        <f t="shared" si="3"/>
        <v>8.2644628099173556E-2</v>
      </c>
      <c r="I36" s="31">
        <v>0.1</v>
      </c>
    </row>
    <row r="37" spans="1:9" ht="18" customHeight="1" x14ac:dyDescent="0.25">
      <c r="A37" s="123" t="s">
        <v>1</v>
      </c>
      <c r="B37" s="124"/>
      <c r="C37" s="125"/>
      <c r="D37" s="11">
        <f t="shared" ref="D37:F37" si="4">SUM(D34:D36)</f>
        <v>27.09</v>
      </c>
      <c r="E37" s="11">
        <f t="shared" si="4"/>
        <v>45.26</v>
      </c>
      <c r="F37" s="11">
        <f t="shared" si="4"/>
        <v>29.42</v>
      </c>
      <c r="G37" s="11">
        <f>SUM(G34:G36)</f>
        <v>618.08000000000004</v>
      </c>
      <c r="H37" s="90">
        <f>+H34+H35+H36</f>
        <v>1.4876033057851239</v>
      </c>
      <c r="I37" s="90">
        <f>+I34+I35+I36</f>
        <v>1.8000000000000003</v>
      </c>
    </row>
    <row r="38" spans="1:9" ht="27" customHeight="1" x14ac:dyDescent="0.25">
      <c r="A38" s="127" t="s">
        <v>370</v>
      </c>
      <c r="B38" s="127"/>
      <c r="C38" s="127"/>
      <c r="D38" s="127"/>
      <c r="E38" s="127"/>
      <c r="F38" s="127"/>
      <c r="G38" s="127"/>
    </row>
    <row r="39" spans="1:9" ht="18" customHeight="1" x14ac:dyDescent="0.25">
      <c r="A39" s="129" t="s">
        <v>135</v>
      </c>
      <c r="B39" s="118" t="s">
        <v>0</v>
      </c>
      <c r="C39" s="118" t="s">
        <v>6</v>
      </c>
      <c r="D39" s="120" t="s">
        <v>7</v>
      </c>
      <c r="E39" s="120"/>
      <c r="F39" s="120"/>
      <c r="G39" s="106" t="s">
        <v>8</v>
      </c>
      <c r="H39" s="106" t="s">
        <v>429</v>
      </c>
      <c r="I39" s="106" t="s">
        <v>430</v>
      </c>
    </row>
    <row r="40" spans="1:9" ht="18" customHeight="1" x14ac:dyDescent="0.25">
      <c r="A40" s="130"/>
      <c r="B40" s="119"/>
      <c r="C40" s="119"/>
      <c r="D40" s="70" t="s">
        <v>9</v>
      </c>
      <c r="E40" s="62" t="s">
        <v>10</v>
      </c>
      <c r="F40" s="62" t="s">
        <v>108</v>
      </c>
      <c r="G40" s="107"/>
      <c r="H40" s="107"/>
      <c r="I40" s="107"/>
    </row>
    <row r="41" spans="1:9" ht="18" customHeight="1" x14ac:dyDescent="0.25">
      <c r="A41" s="6" t="s">
        <v>138</v>
      </c>
      <c r="B41" s="59" t="s">
        <v>139</v>
      </c>
      <c r="C41" s="59" t="s">
        <v>121</v>
      </c>
      <c r="D41" s="4">
        <v>33.6</v>
      </c>
      <c r="E41" s="4">
        <v>22.76</v>
      </c>
      <c r="F41" s="4">
        <v>10.6875</v>
      </c>
      <c r="G41" s="4">
        <v>382.08749999999998</v>
      </c>
      <c r="H41" s="31">
        <f>I41/1.21</f>
        <v>1.3223140495867769</v>
      </c>
      <c r="I41" s="31">
        <v>1.6</v>
      </c>
    </row>
    <row r="42" spans="1:9" ht="18" customHeight="1" x14ac:dyDescent="0.25">
      <c r="A42" s="6" t="s">
        <v>268</v>
      </c>
      <c r="B42" s="59" t="s">
        <v>22</v>
      </c>
      <c r="C42" s="59" t="s">
        <v>14</v>
      </c>
      <c r="D42" s="4">
        <v>3.07</v>
      </c>
      <c r="E42" s="4">
        <v>2.76</v>
      </c>
      <c r="F42" s="4">
        <v>16.78</v>
      </c>
      <c r="G42" s="4">
        <v>102.33</v>
      </c>
      <c r="H42" s="31">
        <f t="shared" ref="H42:H43" si="5">I42/1.21</f>
        <v>8.2644628099173556E-2</v>
      </c>
      <c r="I42" s="31">
        <v>0.1</v>
      </c>
    </row>
    <row r="43" spans="1:9" ht="27" customHeight="1" x14ac:dyDescent="0.25">
      <c r="A43" s="6" t="s">
        <v>286</v>
      </c>
      <c r="B43" s="59" t="s">
        <v>48</v>
      </c>
      <c r="C43" s="59" t="s">
        <v>16</v>
      </c>
      <c r="D43" s="4">
        <v>1.26</v>
      </c>
      <c r="E43" s="4">
        <v>13.44</v>
      </c>
      <c r="F43" s="4">
        <v>11.73</v>
      </c>
      <c r="G43" s="4">
        <v>116.27</v>
      </c>
      <c r="H43" s="31">
        <f t="shared" si="5"/>
        <v>8.2644628099173556E-2</v>
      </c>
      <c r="I43" s="31">
        <v>0.1</v>
      </c>
    </row>
    <row r="44" spans="1:9" ht="27" customHeight="1" x14ac:dyDescent="0.25">
      <c r="A44" s="123" t="s">
        <v>1</v>
      </c>
      <c r="B44" s="124"/>
      <c r="C44" s="125"/>
      <c r="D44" s="11">
        <f>SUM(D41:D43)</f>
        <v>37.93</v>
      </c>
      <c r="E44" s="11">
        <f>SUM(E41:E43)</f>
        <v>38.96</v>
      </c>
      <c r="F44" s="11">
        <f>SUM(F41:F43)</f>
        <v>39.197500000000005</v>
      </c>
      <c r="G44" s="11">
        <f>SUM(G41:G43)</f>
        <v>600.6875</v>
      </c>
      <c r="H44" s="90">
        <f>+H41+H42+H43</f>
        <v>1.4876033057851239</v>
      </c>
      <c r="I44" s="90">
        <f>+I41+I42+I43</f>
        <v>1.8000000000000003</v>
      </c>
    </row>
    <row r="45" spans="1:9" ht="26.25" customHeight="1" x14ac:dyDescent="0.25">
      <c r="A45" s="115" t="s">
        <v>370</v>
      </c>
      <c r="B45" s="115"/>
      <c r="C45" s="115"/>
      <c r="D45" s="115"/>
      <c r="E45" s="115"/>
      <c r="F45" s="115"/>
      <c r="G45" s="115"/>
      <c r="H45" s="77"/>
      <c r="I45" s="77"/>
    </row>
    <row r="46" spans="1:9" ht="18" customHeight="1" x14ac:dyDescent="0.25">
      <c r="A46" s="116" t="s">
        <v>387</v>
      </c>
      <c r="B46" s="118" t="s">
        <v>0</v>
      </c>
      <c r="C46" s="118" t="s">
        <v>6</v>
      </c>
      <c r="D46" s="120" t="s">
        <v>7</v>
      </c>
      <c r="E46" s="120"/>
      <c r="F46" s="120"/>
      <c r="G46" s="121" t="s">
        <v>8</v>
      </c>
      <c r="H46" s="106" t="s">
        <v>429</v>
      </c>
      <c r="I46" s="106" t="s">
        <v>430</v>
      </c>
    </row>
    <row r="47" spans="1:9" ht="27" customHeight="1" x14ac:dyDescent="0.25">
      <c r="A47" s="117"/>
      <c r="B47" s="119"/>
      <c r="C47" s="119"/>
      <c r="D47" s="70" t="s">
        <v>9</v>
      </c>
      <c r="E47" s="70" t="s">
        <v>10</v>
      </c>
      <c r="F47" s="70" t="s">
        <v>108</v>
      </c>
      <c r="G47" s="119"/>
      <c r="H47" s="107"/>
      <c r="I47" s="107"/>
    </row>
    <row r="48" spans="1:9" ht="28.5" customHeight="1" x14ac:dyDescent="0.25">
      <c r="A48" s="24" t="s">
        <v>392</v>
      </c>
      <c r="B48" s="25" t="s">
        <v>393</v>
      </c>
      <c r="C48" s="81">
        <v>300</v>
      </c>
      <c r="D48" s="3">
        <v>32.886000000000003</v>
      </c>
      <c r="E48" s="3">
        <v>6.1247999999999996</v>
      </c>
      <c r="F48" s="3">
        <v>26.631599999999999</v>
      </c>
      <c r="G48" s="3">
        <v>293.19359999999995</v>
      </c>
      <c r="H48" s="31">
        <f>I48/1.21</f>
        <v>1.3223140495867769</v>
      </c>
      <c r="I48" s="31">
        <v>1.6</v>
      </c>
    </row>
    <row r="49" spans="1:9" ht="17.399999999999999" customHeight="1" x14ac:dyDescent="0.25">
      <c r="A49" s="6" t="s">
        <v>276</v>
      </c>
      <c r="B49" s="59" t="s">
        <v>3</v>
      </c>
      <c r="C49" s="59" t="s">
        <v>16</v>
      </c>
      <c r="D49" s="4">
        <v>2.14</v>
      </c>
      <c r="E49" s="4">
        <v>10.220000000000001</v>
      </c>
      <c r="F49" s="4">
        <v>8.7200000000000006</v>
      </c>
      <c r="G49" s="4">
        <v>140.1</v>
      </c>
      <c r="H49" s="31">
        <f t="shared" ref="H49:H50" si="6">I49/1.21</f>
        <v>8.2644628099173556E-2</v>
      </c>
      <c r="I49" s="31">
        <v>0.1</v>
      </c>
    </row>
    <row r="50" spans="1:9" ht="27" customHeight="1" x14ac:dyDescent="0.25">
      <c r="A50" s="6" t="s">
        <v>286</v>
      </c>
      <c r="B50" s="59" t="s">
        <v>48</v>
      </c>
      <c r="C50" s="59" t="s">
        <v>16</v>
      </c>
      <c r="D50" s="4">
        <v>1.26</v>
      </c>
      <c r="E50" s="4">
        <v>13.44</v>
      </c>
      <c r="F50" s="4">
        <v>11.73</v>
      </c>
      <c r="G50" s="4">
        <v>116.27</v>
      </c>
      <c r="H50" s="31">
        <f t="shared" si="6"/>
        <v>8.2644628099173556E-2</v>
      </c>
      <c r="I50" s="31">
        <v>0.1</v>
      </c>
    </row>
    <row r="51" spans="1:9" ht="27" customHeight="1" x14ac:dyDescent="0.25">
      <c r="A51" s="112" t="s">
        <v>1</v>
      </c>
      <c r="B51" s="113"/>
      <c r="C51" s="114"/>
      <c r="D51" s="68">
        <f>SUM(D48:D50)</f>
        <v>36.286000000000001</v>
      </c>
      <c r="E51" s="68">
        <f>SUM(E48:E50)</f>
        <v>29.784799999999997</v>
      </c>
      <c r="F51" s="68">
        <f>SUM(F48:F50)</f>
        <v>47.081599999999995</v>
      </c>
      <c r="G51" s="69">
        <f>SUM(G48:G50)</f>
        <v>549.56359999999995</v>
      </c>
      <c r="H51" s="90">
        <f>+H48+H49+H50</f>
        <v>1.4876033057851239</v>
      </c>
      <c r="I51" s="90">
        <f>+I48+I49+I50</f>
        <v>1.8000000000000003</v>
      </c>
    </row>
    <row r="52" spans="1:9" ht="27" customHeight="1" x14ac:dyDescent="0.25">
      <c r="A52" s="122" t="s">
        <v>136</v>
      </c>
      <c r="B52" s="122"/>
      <c r="C52" s="122"/>
      <c r="D52" s="122"/>
      <c r="E52" s="122"/>
      <c r="F52" s="122"/>
      <c r="G52" s="122"/>
    </row>
    <row r="53" spans="1:9" ht="14.25" customHeight="1" thickBot="1" x14ac:dyDescent="0.3"/>
    <row r="54" spans="1:9" s="16" customFormat="1" ht="39" customHeight="1" x14ac:dyDescent="0.25">
      <c r="A54" s="89"/>
      <c r="B54" s="108"/>
      <c r="C54" s="109"/>
      <c r="D54" s="109"/>
      <c r="E54" s="109"/>
      <c r="F54" s="109"/>
      <c r="G54" s="109"/>
      <c r="H54" s="91" t="s">
        <v>429</v>
      </c>
      <c r="I54" s="92" t="s">
        <v>430</v>
      </c>
    </row>
    <row r="55" spans="1:9" s="16" customFormat="1" ht="18" customHeight="1" thickBot="1" x14ac:dyDescent="0.3">
      <c r="A55" s="63"/>
      <c r="B55" s="110" t="s">
        <v>431</v>
      </c>
      <c r="C55" s="111"/>
      <c r="D55" s="111"/>
      <c r="E55" s="111"/>
      <c r="F55" s="111"/>
      <c r="G55" s="111"/>
      <c r="H55" s="95">
        <f>+SUM(H16+H22+H30+H37+H44+H51)/6+H8</f>
        <v>1.6859504132231402</v>
      </c>
      <c r="I55" s="94">
        <f>+SUM(I16+I22+I30+I37+I44+I51)/6+I8</f>
        <v>2.0400000000000005</v>
      </c>
    </row>
    <row r="56" spans="1:9" s="16" customFormat="1" ht="18" customHeight="1" x14ac:dyDescent="0.25">
      <c r="A56" s="63"/>
      <c r="B56" s="104" t="s">
        <v>432</v>
      </c>
      <c r="C56" s="105"/>
      <c r="D56" s="105"/>
      <c r="E56" s="27"/>
      <c r="F56" s="27"/>
      <c r="G56" s="27"/>
      <c r="H56" s="28"/>
      <c r="I56" s="28"/>
    </row>
    <row r="68" ht="16.5" customHeight="1" x14ac:dyDescent="0.25"/>
    <row r="70" ht="27" customHeight="1" x14ac:dyDescent="0.25"/>
  </sheetData>
  <mergeCells count="67">
    <mergeCell ref="A10:A11"/>
    <mergeCell ref="A31:G31"/>
    <mergeCell ref="A32:A33"/>
    <mergeCell ref="B32:B33"/>
    <mergeCell ref="C32:C33"/>
    <mergeCell ref="B18:B19"/>
    <mergeCell ref="C18:C19"/>
    <mergeCell ref="B10:B11"/>
    <mergeCell ref="G10:G11"/>
    <mergeCell ref="C10:C11"/>
    <mergeCell ref="D39:F39"/>
    <mergeCell ref="G39:G40"/>
    <mergeCell ref="A3:G3"/>
    <mergeCell ref="D32:F32"/>
    <mergeCell ref="G32:G33"/>
    <mergeCell ref="A18:A19"/>
    <mergeCell ref="A30:C30"/>
    <mergeCell ref="D18:F18"/>
    <mergeCell ref="G18:G19"/>
    <mergeCell ref="B25:B26"/>
    <mergeCell ref="C25:C26"/>
    <mergeCell ref="A24:G24"/>
    <mergeCell ref="A25:A26"/>
    <mergeCell ref="D25:F25"/>
    <mergeCell ref="A9:G9"/>
    <mergeCell ref="A4:A5"/>
    <mergeCell ref="H4:H5"/>
    <mergeCell ref="I4:I5"/>
    <mergeCell ref="H10:H11"/>
    <mergeCell ref="I10:I11"/>
    <mergeCell ref="A38:G38"/>
    <mergeCell ref="B4:B5"/>
    <mergeCell ref="C4:C5"/>
    <mergeCell ref="D4:F4"/>
    <mergeCell ref="G4:G5"/>
    <mergeCell ref="A8:C8"/>
    <mergeCell ref="A37:C37"/>
    <mergeCell ref="D10:F10"/>
    <mergeCell ref="G25:G26"/>
    <mergeCell ref="A17:G17"/>
    <mergeCell ref="A16:C16"/>
    <mergeCell ref="A22:C22"/>
    <mergeCell ref="I39:I40"/>
    <mergeCell ref="H46:H47"/>
    <mergeCell ref="I46:I47"/>
    <mergeCell ref="H18:H19"/>
    <mergeCell ref="I18:I19"/>
    <mergeCell ref="H25:H26"/>
    <mergeCell ref="I25:I26"/>
    <mergeCell ref="H32:H33"/>
    <mergeCell ref="I32:I33"/>
    <mergeCell ref="B54:G54"/>
    <mergeCell ref="B55:G55"/>
    <mergeCell ref="B56:D56"/>
    <mergeCell ref="H39:H40"/>
    <mergeCell ref="A51:C51"/>
    <mergeCell ref="A45:G45"/>
    <mergeCell ref="A46:A47"/>
    <mergeCell ref="B46:B47"/>
    <mergeCell ref="C46:C47"/>
    <mergeCell ref="D46:F46"/>
    <mergeCell ref="G46:G47"/>
    <mergeCell ref="A44:C44"/>
    <mergeCell ref="A52:G52"/>
    <mergeCell ref="A39:A40"/>
    <mergeCell ref="B39:B40"/>
    <mergeCell ref="C39:C40"/>
  </mergeCells>
  <pageMargins left="0.59055118110236215" right="0.59055118110236215" top="0.59055118110236215" bottom="0.59055118110236215" header="0" footer="0"/>
  <pageSetup paperSize="9" scale="96" orientation="portrait" r:id="rId1"/>
  <rowBreaks count="1" manualBreakCount="1">
    <brk id="2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4" zoomScaleNormal="100" zoomScaleSheetLayoutView="100" workbookViewId="0">
      <selection activeCell="M48" sqref="M48"/>
    </sheetView>
  </sheetViews>
  <sheetFormatPr defaultColWidth="9.109375" defaultRowHeight="18" customHeight="1" x14ac:dyDescent="0.25"/>
  <cols>
    <col min="1" max="1" width="34.5546875" style="78" customWidth="1"/>
    <col min="2" max="2" width="10.109375" style="34" customWidth="1"/>
    <col min="3" max="3" width="6.109375" style="34" customWidth="1"/>
    <col min="4" max="4" width="9.44140625" style="35" customWidth="1"/>
    <col min="5" max="5" width="8" style="35" customWidth="1"/>
    <col min="6" max="6" width="15" style="35" customWidth="1"/>
    <col min="7" max="7" width="10.44140625" style="35" customWidth="1"/>
    <col min="8" max="9" width="9.109375" style="75"/>
    <col min="10" max="16384" width="9.109375" style="76"/>
  </cols>
  <sheetData>
    <row r="1" spans="1:9" s="73" customFormat="1" ht="18" customHeight="1" x14ac:dyDescent="0.25">
      <c r="A1" s="71" t="s">
        <v>24</v>
      </c>
      <c r="B1" s="34"/>
      <c r="C1" s="34"/>
      <c r="D1" s="35"/>
      <c r="E1" s="35"/>
      <c r="F1" s="35"/>
      <c r="G1" s="64"/>
      <c r="H1" s="72"/>
      <c r="I1" s="72"/>
    </row>
    <row r="2" spans="1:9" s="73" customFormat="1" ht="18" customHeight="1" x14ac:dyDescent="0.25">
      <c r="A2" s="74" t="s">
        <v>19</v>
      </c>
      <c r="B2" s="34"/>
      <c r="C2" s="34"/>
      <c r="D2" s="35"/>
      <c r="E2" s="35"/>
      <c r="F2" s="35"/>
      <c r="G2" s="35"/>
      <c r="H2" s="72"/>
      <c r="I2" s="72"/>
    </row>
    <row r="3" spans="1:9" s="73" customFormat="1" ht="24" customHeight="1" x14ac:dyDescent="0.25">
      <c r="A3" s="128" t="s">
        <v>433</v>
      </c>
      <c r="B3" s="128"/>
      <c r="C3" s="128"/>
      <c r="D3" s="128"/>
      <c r="E3" s="128"/>
      <c r="F3" s="128"/>
      <c r="G3" s="128"/>
      <c r="H3" s="72"/>
      <c r="I3" s="72"/>
    </row>
    <row r="4" spans="1:9" ht="17.25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9" ht="17.2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9" ht="17.25" customHeight="1" x14ac:dyDescent="0.25">
      <c r="A6" s="46" t="s">
        <v>315</v>
      </c>
      <c r="B6" s="25" t="s">
        <v>314</v>
      </c>
      <c r="C6" s="25" t="s">
        <v>316</v>
      </c>
      <c r="D6" s="4">
        <v>1.57</v>
      </c>
      <c r="E6" s="4">
        <v>4.9800000000000004</v>
      </c>
      <c r="F6" s="4">
        <v>8.85</v>
      </c>
      <c r="G6" s="4">
        <v>81.86</v>
      </c>
      <c r="H6" s="31">
        <f>I6/1.21</f>
        <v>0.16528925619834711</v>
      </c>
      <c r="I6" s="31">
        <v>0.2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s="73" customFormat="1" ht="27.75" customHeight="1" x14ac:dyDescent="0.25">
      <c r="A8" s="126" t="s">
        <v>1</v>
      </c>
      <c r="B8" s="126"/>
      <c r="C8" s="126"/>
      <c r="D8" s="11">
        <f>SUM(D5:D7)</f>
        <v>4.53</v>
      </c>
      <c r="E8" s="11">
        <f t="shared" ref="E8:G8" si="0">SUM(E5:E7)</f>
        <v>5.62</v>
      </c>
      <c r="F8" s="11">
        <f t="shared" si="0"/>
        <v>25.909999999999997</v>
      </c>
      <c r="G8" s="11">
        <f t="shared" si="0"/>
        <v>167.94</v>
      </c>
      <c r="H8" s="90">
        <f>+H5+H6+H7</f>
        <v>0.19834710743801653</v>
      </c>
      <c r="I8" s="90">
        <f>+I5+I6+I7</f>
        <v>0.24000000000000002</v>
      </c>
    </row>
    <row r="9" spans="1:9" ht="17.25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7.25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7.25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17.25" customHeight="1" x14ac:dyDescent="0.25">
      <c r="A12" s="6" t="s">
        <v>231</v>
      </c>
      <c r="B12" s="59" t="s">
        <v>72</v>
      </c>
      <c r="C12" s="59" t="s">
        <v>23</v>
      </c>
      <c r="D12" s="61">
        <v>39.325000000000003</v>
      </c>
      <c r="E12" s="62">
        <v>19.399999999999999</v>
      </c>
      <c r="F12" s="62">
        <v>23.35</v>
      </c>
      <c r="G12" s="59">
        <v>400.48</v>
      </c>
      <c r="H12" s="31">
        <f>I12/1.21</f>
        <v>1.3223140495867769</v>
      </c>
      <c r="I12" s="31">
        <v>1.6</v>
      </c>
    </row>
    <row r="13" spans="1:9" ht="17.25" customHeight="1" x14ac:dyDescent="0.25">
      <c r="A13" s="46" t="s">
        <v>256</v>
      </c>
      <c r="B13" s="25" t="s">
        <v>2</v>
      </c>
      <c r="C13" s="25" t="s">
        <v>31</v>
      </c>
      <c r="D13" s="4">
        <v>1.605</v>
      </c>
      <c r="E13" s="4">
        <v>9.7500000000000003E-2</v>
      </c>
      <c r="F13" s="4">
        <v>14.355</v>
      </c>
      <c r="G13" s="4">
        <v>63.9</v>
      </c>
      <c r="H13" s="31">
        <f t="shared" ref="H13:H14" si="1">I13/1.21</f>
        <v>8.2644628099173556E-2</v>
      </c>
      <c r="I13" s="31">
        <v>0.1</v>
      </c>
    </row>
    <row r="14" spans="1:9" ht="27.75" customHeight="1" x14ac:dyDescent="0.25">
      <c r="A14" s="24" t="s">
        <v>232</v>
      </c>
      <c r="B14" s="25" t="s">
        <v>73</v>
      </c>
      <c r="C14" s="59" t="s">
        <v>15</v>
      </c>
      <c r="D14" s="4">
        <v>2.04</v>
      </c>
      <c r="E14" s="4">
        <v>7.7850000000000001</v>
      </c>
      <c r="F14" s="4">
        <v>9.2850000000000001</v>
      </c>
      <c r="G14" s="4">
        <v>103.455</v>
      </c>
      <c r="H14" s="31">
        <f t="shared" si="1"/>
        <v>8.2644628099173556E-2</v>
      </c>
      <c r="I14" s="31">
        <v>0.1</v>
      </c>
    </row>
    <row r="15" spans="1:9" ht="18" customHeight="1" x14ac:dyDescent="0.25">
      <c r="A15" s="123" t="s">
        <v>1</v>
      </c>
      <c r="B15" s="124"/>
      <c r="C15" s="125"/>
      <c r="D15" s="11">
        <f>SUM(D12:D14)</f>
        <v>42.97</v>
      </c>
      <c r="E15" s="11">
        <f t="shared" ref="E15:G15" si="2">SUM(E12:E14)</f>
        <v>27.282499999999999</v>
      </c>
      <c r="F15" s="11">
        <f t="shared" si="2"/>
        <v>46.989999999999995</v>
      </c>
      <c r="G15" s="11">
        <f t="shared" si="2"/>
        <v>567.83500000000004</v>
      </c>
      <c r="H15" s="90">
        <f>+H12+H13+H14</f>
        <v>1.4876033057851239</v>
      </c>
      <c r="I15" s="90">
        <f>+I12+I13+I14</f>
        <v>1.8000000000000003</v>
      </c>
    </row>
    <row r="16" spans="1:9" s="73" customFormat="1" ht="27.75" customHeight="1" x14ac:dyDescent="0.25">
      <c r="A16" s="127" t="s">
        <v>371</v>
      </c>
      <c r="B16" s="127"/>
      <c r="C16" s="127"/>
      <c r="D16" s="127"/>
      <c r="E16" s="127"/>
      <c r="F16" s="127"/>
      <c r="G16" s="127"/>
      <c r="H16" s="72"/>
      <c r="I16" s="72"/>
    </row>
    <row r="17" spans="1:9" s="73" customFormat="1" ht="17.25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106" t="s">
        <v>429</v>
      </c>
      <c r="I17" s="106" t="s">
        <v>430</v>
      </c>
    </row>
    <row r="18" spans="1:9" ht="17.25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107"/>
      <c r="I18" s="107"/>
    </row>
    <row r="19" spans="1:9" ht="17.25" customHeight="1" x14ac:dyDescent="0.25">
      <c r="A19" s="17" t="s">
        <v>100</v>
      </c>
      <c r="B19" s="4" t="s">
        <v>88</v>
      </c>
      <c r="C19" s="83" t="s">
        <v>215</v>
      </c>
      <c r="D19" s="4">
        <v>13.31</v>
      </c>
      <c r="E19" s="4">
        <v>32.51</v>
      </c>
      <c r="F19" s="4">
        <v>92.72</v>
      </c>
      <c r="G19" s="4">
        <v>614.24</v>
      </c>
      <c r="H19" s="31">
        <f>I19/1.21</f>
        <v>1.4049586776859504</v>
      </c>
      <c r="I19" s="31">
        <v>1.7</v>
      </c>
    </row>
    <row r="20" spans="1:9" ht="17.25" customHeight="1" x14ac:dyDescent="0.25">
      <c r="A20" s="6" t="s">
        <v>25</v>
      </c>
      <c r="B20" s="59" t="s">
        <v>37</v>
      </c>
      <c r="C20" s="59" t="s">
        <v>14</v>
      </c>
      <c r="D20" s="4">
        <v>0.5</v>
      </c>
      <c r="E20" s="4">
        <v>0.1</v>
      </c>
      <c r="F20" s="4">
        <v>2.0499999999999998</v>
      </c>
      <c r="G20" s="4">
        <v>8.5</v>
      </c>
      <c r="H20" s="31">
        <f>I20/1.21</f>
        <v>8.2644628099173556E-2</v>
      </c>
      <c r="I20" s="31">
        <v>0.1</v>
      </c>
    </row>
    <row r="21" spans="1:9" ht="26.25" customHeight="1" x14ac:dyDescent="0.25">
      <c r="A21" s="123" t="s">
        <v>1</v>
      </c>
      <c r="B21" s="124"/>
      <c r="C21" s="125"/>
      <c r="D21" s="11">
        <f t="shared" ref="D21:F21" si="3">SUM(D19:D20)</f>
        <v>13.81</v>
      </c>
      <c r="E21" s="11">
        <f t="shared" si="3"/>
        <v>32.61</v>
      </c>
      <c r="F21" s="11">
        <f t="shared" si="3"/>
        <v>94.77</v>
      </c>
      <c r="G21" s="11">
        <f>SUM(G19:G20)</f>
        <v>622.74</v>
      </c>
      <c r="H21" s="90">
        <f>+H18+H19+H20</f>
        <v>1.4876033057851239</v>
      </c>
      <c r="I21" s="90">
        <v>1.8</v>
      </c>
    </row>
    <row r="22" spans="1:9" s="80" customFormat="1" ht="17.25" customHeight="1" x14ac:dyDescent="0.25">
      <c r="A22" s="128" t="s">
        <v>371</v>
      </c>
      <c r="B22" s="128"/>
      <c r="C22" s="128"/>
      <c r="D22" s="128"/>
      <c r="E22" s="128"/>
      <c r="F22" s="128"/>
      <c r="G22" s="128"/>
      <c r="H22" s="79"/>
      <c r="I22" s="79"/>
    </row>
    <row r="23" spans="1:9" s="80" customFormat="1" ht="17.25" customHeight="1" x14ac:dyDescent="0.25">
      <c r="A23" s="129" t="s">
        <v>99</v>
      </c>
      <c r="B23" s="131" t="s">
        <v>0</v>
      </c>
      <c r="C23" s="131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7.25" customHeight="1" x14ac:dyDescent="0.25">
      <c r="A24" s="130"/>
      <c r="B24" s="107"/>
      <c r="C24" s="107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7.25" customHeight="1" x14ac:dyDescent="0.25">
      <c r="A25" s="6" t="s">
        <v>356</v>
      </c>
      <c r="B25" s="59" t="s">
        <v>42</v>
      </c>
      <c r="C25" s="59" t="s">
        <v>23</v>
      </c>
      <c r="D25" s="4">
        <v>39.18</v>
      </c>
      <c r="E25" s="4">
        <v>26.78</v>
      </c>
      <c r="F25" s="4">
        <v>41.41</v>
      </c>
      <c r="G25" s="4">
        <v>574</v>
      </c>
      <c r="H25" s="31">
        <f>I25/1.21</f>
        <v>1.4049586776859504</v>
      </c>
      <c r="I25" s="31">
        <v>1.7</v>
      </c>
    </row>
    <row r="26" spans="1:9" ht="17.25" customHeight="1" x14ac:dyDescent="0.25">
      <c r="A26" s="6" t="s">
        <v>111</v>
      </c>
      <c r="B26" s="96" t="s">
        <v>113</v>
      </c>
      <c r="C26" s="96" t="s">
        <v>116</v>
      </c>
      <c r="D26" s="4">
        <v>1.32</v>
      </c>
      <c r="E26" s="4">
        <v>0.47</v>
      </c>
      <c r="F26" s="4">
        <v>8.98</v>
      </c>
      <c r="G26" s="4">
        <v>40.200000000000003</v>
      </c>
      <c r="H26" s="31">
        <f>I26/1.21</f>
        <v>8.2644628099173556E-2</v>
      </c>
      <c r="I26" s="31">
        <v>0.1</v>
      </c>
    </row>
    <row r="27" spans="1:9" ht="18" customHeight="1" x14ac:dyDescent="0.25">
      <c r="A27" s="123" t="s">
        <v>1</v>
      </c>
      <c r="B27" s="124"/>
      <c r="C27" s="125"/>
      <c r="D27" s="11">
        <f t="shared" ref="D27:F27" si="4">SUM(D25:D26)</f>
        <v>40.5</v>
      </c>
      <c r="E27" s="11">
        <f t="shared" si="4"/>
        <v>27.25</v>
      </c>
      <c r="F27" s="11">
        <f t="shared" si="4"/>
        <v>50.39</v>
      </c>
      <c r="G27" s="11">
        <f>SUM(G25:G26)</f>
        <v>614.20000000000005</v>
      </c>
      <c r="H27" s="90">
        <f>+H24+H25+H26</f>
        <v>1.4876033057851239</v>
      </c>
      <c r="I27" s="90">
        <f>+I24+I25+I26</f>
        <v>1.8</v>
      </c>
    </row>
    <row r="28" spans="1:9" ht="17.25" customHeight="1" x14ac:dyDescent="0.25">
      <c r="A28" s="127" t="s">
        <v>370</v>
      </c>
      <c r="B28" s="127"/>
      <c r="C28" s="127"/>
      <c r="D28" s="127"/>
      <c r="E28" s="127"/>
      <c r="F28" s="127"/>
      <c r="G28" s="127"/>
    </row>
    <row r="29" spans="1:9" ht="17.25" customHeight="1" x14ac:dyDescent="0.25">
      <c r="A29" s="129" t="s">
        <v>134</v>
      </c>
      <c r="B29" s="118" t="s">
        <v>0</v>
      </c>
      <c r="C29" s="118" t="s">
        <v>6</v>
      </c>
      <c r="D29" s="126" t="s">
        <v>7</v>
      </c>
      <c r="E29" s="126"/>
      <c r="F29" s="126"/>
      <c r="G29" s="106" t="s">
        <v>8</v>
      </c>
      <c r="H29" s="106" t="s">
        <v>429</v>
      </c>
      <c r="I29" s="106" t="s">
        <v>430</v>
      </c>
    </row>
    <row r="30" spans="1:9" ht="17.25" customHeight="1" x14ac:dyDescent="0.25">
      <c r="A30" s="130"/>
      <c r="B30" s="119"/>
      <c r="C30" s="119"/>
      <c r="D30" s="62" t="s">
        <v>9</v>
      </c>
      <c r="E30" s="62" t="s">
        <v>10</v>
      </c>
      <c r="F30" s="62" t="s">
        <v>108</v>
      </c>
      <c r="G30" s="107"/>
      <c r="H30" s="107"/>
      <c r="I30" s="107"/>
    </row>
    <row r="31" spans="1:9" ht="17.25" customHeight="1" x14ac:dyDescent="0.25">
      <c r="A31" s="24" t="s">
        <v>147</v>
      </c>
      <c r="B31" s="25" t="s">
        <v>148</v>
      </c>
      <c r="C31" s="25" t="s">
        <v>196</v>
      </c>
      <c r="D31" s="4">
        <v>26.652000000000001</v>
      </c>
      <c r="E31" s="4">
        <v>14.12</v>
      </c>
      <c r="F31" s="4">
        <v>14.375999999999999</v>
      </c>
      <c r="G31" s="4">
        <v>289.51</v>
      </c>
      <c r="H31" s="31">
        <f>I31/1.21</f>
        <v>1.3223140495867769</v>
      </c>
      <c r="I31" s="31">
        <v>1.6</v>
      </c>
    </row>
    <row r="32" spans="1:9" ht="17.25" customHeight="1" x14ac:dyDescent="0.25">
      <c r="A32" s="6" t="s">
        <v>335</v>
      </c>
      <c r="B32" s="59" t="s">
        <v>336</v>
      </c>
      <c r="C32" s="59" t="s">
        <v>16</v>
      </c>
      <c r="D32" s="4">
        <v>1.81</v>
      </c>
      <c r="E32" s="4">
        <v>3.42</v>
      </c>
      <c r="F32" s="4">
        <v>15.87</v>
      </c>
      <c r="G32" s="4">
        <v>100.38</v>
      </c>
      <c r="H32" s="31">
        <f t="shared" ref="H32:H33" si="5">I32/1.21</f>
        <v>8.2644628099173556E-2</v>
      </c>
      <c r="I32" s="31">
        <v>0.1</v>
      </c>
    </row>
    <row r="33" spans="1:10" ht="17.25" customHeight="1" x14ac:dyDescent="0.25">
      <c r="A33" s="24" t="s">
        <v>279</v>
      </c>
      <c r="B33" s="25" t="s">
        <v>151</v>
      </c>
      <c r="C33" s="25" t="s">
        <v>209</v>
      </c>
      <c r="D33" s="4">
        <v>1.97</v>
      </c>
      <c r="E33" s="4">
        <v>13.8</v>
      </c>
      <c r="F33" s="4">
        <v>7.42</v>
      </c>
      <c r="G33" s="4">
        <v>153.87</v>
      </c>
      <c r="H33" s="31">
        <f t="shared" si="5"/>
        <v>8.2644628099173556E-2</v>
      </c>
      <c r="I33" s="31">
        <v>0.1</v>
      </c>
    </row>
    <row r="34" spans="1:10" ht="17.25" customHeight="1" x14ac:dyDescent="0.25">
      <c r="A34" s="123" t="s">
        <v>1</v>
      </c>
      <c r="B34" s="124"/>
      <c r="C34" s="125"/>
      <c r="D34" s="11">
        <f t="shared" ref="D34:F34" si="6">SUM(D31:D33)</f>
        <v>30.431999999999999</v>
      </c>
      <c r="E34" s="11">
        <f t="shared" si="6"/>
        <v>31.34</v>
      </c>
      <c r="F34" s="11">
        <f t="shared" si="6"/>
        <v>37.665999999999997</v>
      </c>
      <c r="G34" s="11">
        <f>SUM(G31:G33)</f>
        <v>543.76</v>
      </c>
      <c r="H34" s="90">
        <f>+H31+H32+H33</f>
        <v>1.4876033057851239</v>
      </c>
      <c r="I34" s="90">
        <f>+I31+I32+I33</f>
        <v>1.8000000000000003</v>
      </c>
    </row>
    <row r="35" spans="1:10" ht="17.25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10" ht="27.75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10" ht="17.25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10" ht="30.9" customHeight="1" x14ac:dyDescent="0.25">
      <c r="A38" s="6" t="s">
        <v>346</v>
      </c>
      <c r="B38" s="25" t="s">
        <v>64</v>
      </c>
      <c r="C38" s="25" t="s">
        <v>15</v>
      </c>
      <c r="D38" s="4">
        <v>36.659999999999997</v>
      </c>
      <c r="E38" s="4">
        <v>25</v>
      </c>
      <c r="F38" s="4">
        <v>1.02</v>
      </c>
      <c r="G38" s="4">
        <v>380.58</v>
      </c>
      <c r="H38" s="31">
        <f>I38/1.21</f>
        <v>1.3223140495867769</v>
      </c>
      <c r="I38" s="31">
        <v>1.6</v>
      </c>
    </row>
    <row r="39" spans="1:10" ht="17.25" customHeight="1" x14ac:dyDescent="0.25">
      <c r="A39" s="6" t="s">
        <v>265</v>
      </c>
      <c r="B39" s="59" t="s">
        <v>143</v>
      </c>
      <c r="C39" s="59" t="s">
        <v>16</v>
      </c>
      <c r="D39" s="4">
        <v>2.2200000000000002</v>
      </c>
      <c r="E39" s="4">
        <v>3.84</v>
      </c>
      <c r="F39" s="4">
        <v>15.3</v>
      </c>
      <c r="G39" s="4">
        <v>102.15</v>
      </c>
      <c r="H39" s="31">
        <f t="shared" ref="H39:H40" si="7">I39/1.21</f>
        <v>8.2644628099173556E-2</v>
      </c>
      <c r="I39" s="31">
        <v>0.1</v>
      </c>
    </row>
    <row r="40" spans="1:10" ht="30" customHeight="1" x14ac:dyDescent="0.25">
      <c r="A40" s="6" t="s">
        <v>269</v>
      </c>
      <c r="B40" s="59" t="s">
        <v>73</v>
      </c>
      <c r="C40" s="59" t="s">
        <v>15</v>
      </c>
      <c r="D40" s="4">
        <v>2.04</v>
      </c>
      <c r="E40" s="4">
        <v>7.7850000000000001</v>
      </c>
      <c r="F40" s="4">
        <v>9.2850000000000001</v>
      </c>
      <c r="G40" s="4">
        <v>103.46</v>
      </c>
      <c r="H40" s="31">
        <f t="shared" si="7"/>
        <v>8.2644628099173556E-2</v>
      </c>
      <c r="I40" s="31">
        <v>0.1</v>
      </c>
    </row>
    <row r="41" spans="1:10" ht="27.75" customHeight="1" x14ac:dyDescent="0.25">
      <c r="A41" s="123" t="s">
        <v>1</v>
      </c>
      <c r="B41" s="124"/>
      <c r="C41" s="125"/>
      <c r="D41" s="11">
        <f t="shared" ref="D41:F41" si="8">SUM(D38:D40)</f>
        <v>40.919999999999995</v>
      </c>
      <c r="E41" s="11">
        <f t="shared" si="8"/>
        <v>36.625</v>
      </c>
      <c r="F41" s="11">
        <f t="shared" si="8"/>
        <v>25.605</v>
      </c>
      <c r="G41" s="11">
        <f>SUM(G38:G40)</f>
        <v>586.19000000000005</v>
      </c>
      <c r="H41" s="90">
        <f>+H38+H39+H40</f>
        <v>1.4876033057851239</v>
      </c>
      <c r="I41" s="90">
        <f>+I38+I39+I40</f>
        <v>1.8000000000000003</v>
      </c>
    </row>
    <row r="42" spans="1:10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10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106" t="s">
        <v>429</v>
      </c>
      <c r="I43" s="106" t="s">
        <v>430</v>
      </c>
    </row>
    <row r="44" spans="1:10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107"/>
      <c r="I44" s="107"/>
    </row>
    <row r="45" spans="1:10" ht="24.9" customHeight="1" x14ac:dyDescent="0.25">
      <c r="A45" s="24" t="s">
        <v>394</v>
      </c>
      <c r="B45" s="25" t="s">
        <v>395</v>
      </c>
      <c r="C45" s="25">
        <v>250</v>
      </c>
      <c r="D45" s="3">
        <v>7.69</v>
      </c>
      <c r="E45" s="3">
        <v>16.28</v>
      </c>
      <c r="F45" s="3">
        <v>63.75</v>
      </c>
      <c r="G45" s="3">
        <v>432.28</v>
      </c>
      <c r="H45" s="31">
        <f>I45/1.21</f>
        <v>1.4049586776859504</v>
      </c>
      <c r="I45" s="31">
        <v>1.7</v>
      </c>
    </row>
    <row r="46" spans="1:10" ht="18" customHeight="1" x14ac:dyDescent="0.25">
      <c r="A46" s="6" t="s">
        <v>273</v>
      </c>
      <c r="B46" s="59" t="s">
        <v>242</v>
      </c>
      <c r="C46" s="59" t="s">
        <v>14</v>
      </c>
      <c r="D46" s="4">
        <v>1.2</v>
      </c>
      <c r="E46" s="4">
        <v>15</v>
      </c>
      <c r="F46" s="4">
        <v>1.55</v>
      </c>
      <c r="G46" s="4">
        <v>146.5</v>
      </c>
      <c r="H46" s="31">
        <f>I46/1.21</f>
        <v>8.2644628099173556E-2</v>
      </c>
      <c r="I46" s="31">
        <v>0.1</v>
      </c>
      <c r="J46" s="75"/>
    </row>
    <row r="47" spans="1:10" ht="27" customHeight="1" x14ac:dyDescent="0.25">
      <c r="A47" s="112" t="s">
        <v>1</v>
      </c>
      <c r="B47" s="113"/>
      <c r="C47" s="114"/>
      <c r="D47" s="68">
        <f>SUM(D45:D46)</f>
        <v>8.89</v>
      </c>
      <c r="E47" s="68">
        <f>SUM(E45:E46)</f>
        <v>31.28</v>
      </c>
      <c r="F47" s="68">
        <f>SUM(F45:F46)</f>
        <v>65.3</v>
      </c>
      <c r="G47" s="69">
        <f>SUM(G45:G46)</f>
        <v>578.78</v>
      </c>
      <c r="H47" s="90">
        <f>+H44+H45+H46</f>
        <v>1.4876033057851239</v>
      </c>
      <c r="I47" s="90">
        <f>+I44+I45+I46</f>
        <v>1.8</v>
      </c>
    </row>
    <row r="48" spans="1:10" ht="17.25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7.25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+SUM(H15+H21+H27+H34+H41+H47)/6+H8</f>
        <v>1.6859504132231402</v>
      </c>
      <c r="I51" s="94">
        <f>+SUM(I15+I21+I27+I34+I41+I47)/6+I8</f>
        <v>2.0400000000000005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3" spans="1:9" ht="14.25" customHeight="1" x14ac:dyDescent="0.25"/>
    <row r="54" spans="1:9" ht="17.25" customHeight="1" x14ac:dyDescent="0.25"/>
    <row r="55" spans="1:9" ht="12.75" customHeight="1" x14ac:dyDescent="0.25"/>
    <row r="56" spans="1:9" ht="24" customHeight="1" x14ac:dyDescent="0.25"/>
    <row r="57" spans="1:9" ht="17.25" customHeight="1" x14ac:dyDescent="0.25"/>
    <row r="58" spans="1:9" ht="27.75" customHeight="1" x14ac:dyDescent="0.25"/>
    <row r="59" spans="1:9" ht="17.25" customHeight="1" x14ac:dyDescent="0.25"/>
  </sheetData>
  <mergeCells count="67">
    <mergeCell ref="A3:G3"/>
    <mergeCell ref="A36:A37"/>
    <mergeCell ref="B36:B37"/>
    <mergeCell ref="C36:C37"/>
    <mergeCell ref="D36:F36"/>
    <mergeCell ref="G36:G37"/>
    <mergeCell ref="A34:C34"/>
    <mergeCell ref="D23:F23"/>
    <mergeCell ref="G23:G24"/>
    <mergeCell ref="A28:G28"/>
    <mergeCell ref="A35:G35"/>
    <mergeCell ref="A29:A30"/>
    <mergeCell ref="B29:B30"/>
    <mergeCell ref="C29:C30"/>
    <mergeCell ref="D29:F29"/>
    <mergeCell ref="G29:G30"/>
    <mergeCell ref="A4:A5"/>
    <mergeCell ref="B4:B5"/>
    <mergeCell ref="C4:C5"/>
    <mergeCell ref="D4:F4"/>
    <mergeCell ref="A8:C8"/>
    <mergeCell ref="A22:G22"/>
    <mergeCell ref="A23:A24"/>
    <mergeCell ref="B23:B24"/>
    <mergeCell ref="C23:C24"/>
    <mergeCell ref="A16:G16"/>
    <mergeCell ref="A27:C27"/>
    <mergeCell ref="H4:H5"/>
    <mergeCell ref="I4:I5"/>
    <mergeCell ref="A15:C15"/>
    <mergeCell ref="A21:C21"/>
    <mergeCell ref="D10:F10"/>
    <mergeCell ref="G10:G11"/>
    <mergeCell ref="A17:A18"/>
    <mergeCell ref="B17:B18"/>
    <mergeCell ref="C17:C18"/>
    <mergeCell ref="D17:F17"/>
    <mergeCell ref="G17:G18"/>
    <mergeCell ref="A9:G9"/>
    <mergeCell ref="A10:A11"/>
    <mergeCell ref="B10:B11"/>
    <mergeCell ref="C10:C11"/>
    <mergeCell ref="G4:G5"/>
    <mergeCell ref="H10:H11"/>
    <mergeCell ref="I10:I11"/>
    <mergeCell ref="H29:H30"/>
    <mergeCell ref="I29:I30"/>
    <mergeCell ref="H17:H18"/>
    <mergeCell ref="I17:I18"/>
    <mergeCell ref="I36:I37"/>
    <mergeCell ref="H43:H44"/>
    <mergeCell ref="I43:I44"/>
    <mergeCell ref="H23:H24"/>
    <mergeCell ref="I23:I24"/>
    <mergeCell ref="B50:G50"/>
    <mergeCell ref="B51:G51"/>
    <mergeCell ref="B52:D52"/>
    <mergeCell ref="H36:H37"/>
    <mergeCell ref="A47:C47"/>
    <mergeCell ref="A42:G42"/>
    <mergeCell ref="A43:A44"/>
    <mergeCell ref="B43:B44"/>
    <mergeCell ref="C43:C44"/>
    <mergeCell ref="D43:F43"/>
    <mergeCell ref="G43:G44"/>
    <mergeCell ref="A48:G48"/>
    <mergeCell ref="A41:C41"/>
  </mergeCells>
  <pageMargins left="0.59055118110236215" right="0.59055118110236215" top="0.59055118110236215" bottom="0.59055118110236215" header="0" footer="0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37" zoomScaleNormal="100" zoomScaleSheetLayoutView="115" workbookViewId="0">
      <selection activeCell="M48" sqref="M48"/>
    </sheetView>
  </sheetViews>
  <sheetFormatPr defaultColWidth="9.109375" defaultRowHeight="18" customHeight="1" x14ac:dyDescent="0.25"/>
  <cols>
    <col min="1" max="1" width="34.33203125" style="78" customWidth="1"/>
    <col min="2" max="2" width="9.44140625" style="34" customWidth="1"/>
    <col min="3" max="3" width="6.109375" style="34" customWidth="1"/>
    <col min="4" max="4" width="9.88671875" style="35" customWidth="1"/>
    <col min="5" max="5" width="8.109375" style="35" customWidth="1"/>
    <col min="6" max="6" width="15.44140625" style="35" customWidth="1"/>
    <col min="7" max="7" width="8.88671875" style="35" customWidth="1"/>
    <col min="8" max="10" width="9.109375" style="75"/>
    <col min="11" max="16384" width="9.109375" style="76"/>
  </cols>
  <sheetData>
    <row r="1" spans="1:10" s="73" customFormat="1" ht="18" customHeight="1" x14ac:dyDescent="0.25">
      <c r="A1" s="71" t="s">
        <v>24</v>
      </c>
      <c r="B1" s="34"/>
      <c r="C1" s="34"/>
      <c r="D1" s="35"/>
      <c r="E1" s="35"/>
      <c r="F1" s="35"/>
      <c r="G1" s="64"/>
      <c r="H1" s="72"/>
      <c r="I1" s="72"/>
      <c r="J1" s="72"/>
    </row>
    <row r="2" spans="1:10" s="73" customFormat="1" ht="18" customHeight="1" x14ac:dyDescent="0.25">
      <c r="A2" s="74" t="s">
        <v>20</v>
      </c>
      <c r="B2" s="34"/>
      <c r="C2" s="34"/>
      <c r="D2" s="35"/>
      <c r="E2" s="35"/>
      <c r="F2" s="35"/>
      <c r="G2" s="35"/>
      <c r="H2" s="72"/>
      <c r="I2" s="72"/>
      <c r="J2" s="72"/>
    </row>
    <row r="3" spans="1:10" s="73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72"/>
      <c r="I3" s="72"/>
      <c r="J3" s="72"/>
    </row>
    <row r="4" spans="1:10" ht="18.75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10" ht="18.7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10" ht="18.75" customHeight="1" x14ac:dyDescent="0.25">
      <c r="A6" s="46" t="s">
        <v>319</v>
      </c>
      <c r="B6" s="25" t="s">
        <v>83</v>
      </c>
      <c r="C6" s="25" t="s">
        <v>15</v>
      </c>
      <c r="D6" s="4">
        <v>1.73</v>
      </c>
      <c r="E6" s="4">
        <v>3.2</v>
      </c>
      <c r="F6" s="4">
        <v>9.86</v>
      </c>
      <c r="G6" s="4">
        <v>72.989999999999995</v>
      </c>
      <c r="H6" s="31">
        <f>I6/1.21</f>
        <v>0.16528925619834711</v>
      </c>
      <c r="I6" s="31">
        <v>0.2</v>
      </c>
    </row>
    <row r="7" spans="1:10" ht="18.7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10" ht="17.25" customHeight="1" x14ac:dyDescent="0.25">
      <c r="A8" s="126" t="s">
        <v>1</v>
      </c>
      <c r="B8" s="126"/>
      <c r="C8" s="126"/>
      <c r="D8" s="11">
        <f>SUM(D6:D7)</f>
        <v>4.6899999999999995</v>
      </c>
      <c r="E8" s="11">
        <f>SUM(E6:E7)</f>
        <v>3.8400000000000003</v>
      </c>
      <c r="F8" s="11">
        <f>SUM(F6:F7)</f>
        <v>26.919999999999998</v>
      </c>
      <c r="G8" s="11">
        <f>SUM(G6:G7)</f>
        <v>159.07</v>
      </c>
      <c r="H8" s="90">
        <f>+H5+H6+H7</f>
        <v>0.19834710743801653</v>
      </c>
      <c r="I8" s="90">
        <f>+I5+I6+I7</f>
        <v>0.24000000000000002</v>
      </c>
    </row>
    <row r="9" spans="1:10" ht="18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10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10" s="73" customFormat="1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  <c r="J11" s="72"/>
    </row>
    <row r="12" spans="1:10" ht="18" customHeight="1" x14ac:dyDescent="0.25">
      <c r="A12" s="6" t="s">
        <v>29</v>
      </c>
      <c r="B12" s="59" t="s">
        <v>30</v>
      </c>
      <c r="C12" s="59" t="s">
        <v>125</v>
      </c>
      <c r="D12" s="4">
        <v>27.12</v>
      </c>
      <c r="E12" s="4">
        <v>19.02</v>
      </c>
      <c r="F12" s="4">
        <v>2.23</v>
      </c>
      <c r="G12" s="4">
        <v>286.04000000000002</v>
      </c>
      <c r="H12" s="31">
        <f>I12/1.21</f>
        <v>1.3223140495867769</v>
      </c>
      <c r="I12" s="31">
        <v>1.6</v>
      </c>
    </row>
    <row r="13" spans="1:10" ht="18" customHeight="1" x14ac:dyDescent="0.25">
      <c r="A13" s="24" t="s">
        <v>228</v>
      </c>
      <c r="B13" s="49" t="s">
        <v>34</v>
      </c>
      <c r="C13" s="25" t="s">
        <v>16</v>
      </c>
      <c r="D13" s="4">
        <v>2.34</v>
      </c>
      <c r="E13" s="4">
        <v>3.82</v>
      </c>
      <c r="F13" s="4">
        <v>16.47</v>
      </c>
      <c r="G13" s="4">
        <v>108.53</v>
      </c>
      <c r="H13" s="31">
        <f t="shared" ref="H13:H14" si="0">I13/1.21</f>
        <v>8.2644628099173556E-2</v>
      </c>
      <c r="I13" s="31">
        <v>0.1</v>
      </c>
    </row>
    <row r="14" spans="1:10" ht="26.25" customHeight="1" x14ac:dyDescent="0.25">
      <c r="A14" s="24" t="s">
        <v>224</v>
      </c>
      <c r="B14" s="59" t="s">
        <v>225</v>
      </c>
      <c r="C14" s="59" t="s">
        <v>196</v>
      </c>
      <c r="D14" s="4">
        <v>2.64</v>
      </c>
      <c r="E14" s="4">
        <v>12.167999999999999</v>
      </c>
      <c r="F14" s="4">
        <v>8.41</v>
      </c>
      <c r="G14" s="4">
        <v>140.05000000000001</v>
      </c>
      <c r="H14" s="31">
        <f t="shared" si="0"/>
        <v>8.2644628099173556E-2</v>
      </c>
      <c r="I14" s="31">
        <v>0.1</v>
      </c>
    </row>
    <row r="15" spans="1:10" ht="18" customHeight="1" x14ac:dyDescent="0.25">
      <c r="A15" s="123" t="s">
        <v>1</v>
      </c>
      <c r="B15" s="124"/>
      <c r="C15" s="125"/>
      <c r="D15" s="11">
        <f t="shared" ref="D15:F15" si="1">SUM(D12:D14)</f>
        <v>32.1</v>
      </c>
      <c r="E15" s="11">
        <f t="shared" si="1"/>
        <v>35.007999999999996</v>
      </c>
      <c r="F15" s="11">
        <f t="shared" si="1"/>
        <v>27.11</v>
      </c>
      <c r="G15" s="11">
        <f>SUM(G12:G14)</f>
        <v>534.62000000000012</v>
      </c>
      <c r="H15" s="90">
        <f>+H12+H13+H14</f>
        <v>1.4876033057851239</v>
      </c>
      <c r="I15" s="90">
        <f>+I12+I13+I14</f>
        <v>1.8000000000000003</v>
      </c>
    </row>
    <row r="16" spans="1:10" ht="39.75" customHeight="1" x14ac:dyDescent="0.25">
      <c r="A16" s="127" t="s">
        <v>378</v>
      </c>
      <c r="B16" s="127"/>
      <c r="C16" s="127"/>
      <c r="D16" s="127"/>
      <c r="E16" s="127"/>
      <c r="F16" s="127"/>
      <c r="G16" s="127"/>
    </row>
    <row r="17" spans="1:10" ht="18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106" t="s">
        <v>429</v>
      </c>
      <c r="I17" s="106" t="s">
        <v>430</v>
      </c>
    </row>
    <row r="18" spans="1:10" ht="18.75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107"/>
      <c r="I18" s="107"/>
    </row>
    <row r="19" spans="1:10" s="73" customFormat="1" ht="18" customHeight="1" x14ac:dyDescent="0.25">
      <c r="A19" s="6" t="s">
        <v>226</v>
      </c>
      <c r="B19" s="59" t="s">
        <v>78</v>
      </c>
      <c r="C19" s="59" t="s">
        <v>358</v>
      </c>
      <c r="D19" s="4">
        <v>27.22</v>
      </c>
      <c r="E19" s="4">
        <v>18.21</v>
      </c>
      <c r="F19" s="4">
        <v>55.08</v>
      </c>
      <c r="G19" s="4">
        <v>489.57</v>
      </c>
      <c r="H19" s="31">
        <f>I19/1.21</f>
        <v>1.4049586776859504</v>
      </c>
      <c r="I19" s="31">
        <v>1.7</v>
      </c>
      <c r="J19" s="72"/>
    </row>
    <row r="20" spans="1:10" ht="18" customHeight="1" x14ac:dyDescent="0.25">
      <c r="A20" s="24" t="s">
        <v>379</v>
      </c>
      <c r="B20" s="25" t="s">
        <v>380</v>
      </c>
      <c r="C20" s="59" t="s">
        <v>381</v>
      </c>
      <c r="D20" s="4">
        <v>1.64</v>
      </c>
      <c r="E20" s="4">
        <v>0.34</v>
      </c>
      <c r="F20" s="4">
        <v>18.41</v>
      </c>
      <c r="G20" s="4">
        <v>77.400000000000006</v>
      </c>
      <c r="H20" s="31">
        <f>I20/1.21</f>
        <v>8.2644628099173556E-2</v>
      </c>
      <c r="I20" s="31">
        <v>0.1</v>
      </c>
    </row>
    <row r="21" spans="1:10" s="75" customFormat="1" ht="18" customHeight="1" x14ac:dyDescent="0.25">
      <c r="A21" s="123" t="s">
        <v>1</v>
      </c>
      <c r="B21" s="124"/>
      <c r="C21" s="125"/>
      <c r="D21" s="11">
        <f t="shared" ref="D21:F21" si="2">SUM(D19:D20)</f>
        <v>28.86</v>
      </c>
      <c r="E21" s="11">
        <f t="shared" si="2"/>
        <v>18.55</v>
      </c>
      <c r="F21" s="11">
        <f t="shared" si="2"/>
        <v>73.489999999999995</v>
      </c>
      <c r="G21" s="11">
        <f>SUM(G19:G20)</f>
        <v>566.97</v>
      </c>
      <c r="H21" s="90">
        <f>+H18+H19+H20</f>
        <v>1.4876033057851239</v>
      </c>
      <c r="I21" s="90">
        <f>+I18+I19+I20</f>
        <v>1.8</v>
      </c>
    </row>
    <row r="22" spans="1:10" ht="18" customHeight="1" x14ac:dyDescent="0.25">
      <c r="A22" s="127" t="s">
        <v>378</v>
      </c>
      <c r="B22" s="127"/>
      <c r="C22" s="127"/>
      <c r="D22" s="127"/>
      <c r="E22" s="127"/>
      <c r="F22" s="127"/>
      <c r="G22" s="127"/>
    </row>
    <row r="23" spans="1:10" ht="18" customHeight="1" x14ac:dyDescent="0.25">
      <c r="A23" s="129" t="s">
        <v>99</v>
      </c>
      <c r="B23" s="131" t="s">
        <v>0</v>
      </c>
      <c r="C23" s="131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10" ht="18" customHeight="1" x14ac:dyDescent="0.25">
      <c r="A24" s="130"/>
      <c r="B24" s="107"/>
      <c r="C24" s="107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10" s="80" customFormat="1" ht="18" customHeight="1" x14ac:dyDescent="0.25">
      <c r="A25" s="47" t="s">
        <v>118</v>
      </c>
      <c r="B25" s="4" t="s">
        <v>89</v>
      </c>
      <c r="C25" s="4" t="s">
        <v>126</v>
      </c>
      <c r="D25" s="4">
        <v>13.44</v>
      </c>
      <c r="E25" s="4">
        <v>19.145</v>
      </c>
      <c r="F25" s="4">
        <v>78.295000000000002</v>
      </c>
      <c r="G25" s="4">
        <v>502.07499999999999</v>
      </c>
      <c r="H25" s="31">
        <f>I25/1.21</f>
        <v>1.4049586776859504</v>
      </c>
      <c r="I25" s="31">
        <v>1.7</v>
      </c>
      <c r="J25" s="79"/>
    </row>
    <row r="26" spans="1:10" s="80" customFormat="1" ht="18" customHeight="1" x14ac:dyDescent="0.25">
      <c r="A26" s="6" t="s">
        <v>276</v>
      </c>
      <c r="B26" s="59" t="s">
        <v>3</v>
      </c>
      <c r="C26" s="59" t="s">
        <v>198</v>
      </c>
      <c r="D26" s="4">
        <v>1.7</v>
      </c>
      <c r="E26" s="4">
        <v>8.16</v>
      </c>
      <c r="F26" s="4">
        <v>6.96</v>
      </c>
      <c r="G26" s="4">
        <v>112.08</v>
      </c>
      <c r="H26" s="31">
        <f>I26/1.21</f>
        <v>8.2644628099173556E-2</v>
      </c>
      <c r="I26" s="31">
        <v>0.1</v>
      </c>
      <c r="J26" s="79"/>
    </row>
    <row r="27" spans="1:10" s="80" customFormat="1" ht="32.25" customHeight="1" x14ac:dyDescent="0.25">
      <c r="A27" s="123" t="s">
        <v>1</v>
      </c>
      <c r="B27" s="124"/>
      <c r="C27" s="125"/>
      <c r="D27" s="11">
        <f>SUM(D25:D26)</f>
        <v>15.139999999999999</v>
      </c>
      <c r="E27" s="11">
        <f>SUM(E25:E26)</f>
        <v>27.305</v>
      </c>
      <c r="F27" s="11">
        <f>SUM(F25:F26)</f>
        <v>85.254999999999995</v>
      </c>
      <c r="G27" s="11">
        <v>614.16</v>
      </c>
      <c r="H27" s="90">
        <f>+H24+H25+H26</f>
        <v>1.4876033057851239</v>
      </c>
      <c r="I27" s="90">
        <f>+I24+I25+I26</f>
        <v>1.8</v>
      </c>
      <c r="J27" s="79"/>
    </row>
    <row r="28" spans="1:10" s="80" customFormat="1" ht="26.25" customHeight="1" x14ac:dyDescent="0.25">
      <c r="A28" s="127" t="s">
        <v>378</v>
      </c>
      <c r="B28" s="127"/>
      <c r="C28" s="127"/>
      <c r="D28" s="127"/>
      <c r="E28" s="127"/>
      <c r="F28" s="127"/>
      <c r="G28" s="127"/>
      <c r="H28" s="79"/>
      <c r="I28" s="79"/>
      <c r="J28" s="79"/>
    </row>
    <row r="29" spans="1:10" ht="17.25" customHeight="1" x14ac:dyDescent="0.25">
      <c r="A29" s="129" t="s">
        <v>134</v>
      </c>
      <c r="B29" s="118" t="s">
        <v>0</v>
      </c>
      <c r="C29" s="118" t="s">
        <v>6</v>
      </c>
      <c r="D29" s="126" t="s">
        <v>7</v>
      </c>
      <c r="E29" s="126"/>
      <c r="F29" s="126"/>
      <c r="G29" s="106" t="s">
        <v>8</v>
      </c>
      <c r="H29" s="106" t="s">
        <v>429</v>
      </c>
      <c r="I29" s="106" t="s">
        <v>430</v>
      </c>
    </row>
    <row r="30" spans="1:10" ht="18" customHeight="1" x14ac:dyDescent="0.25">
      <c r="A30" s="130"/>
      <c r="B30" s="119"/>
      <c r="C30" s="119"/>
      <c r="D30" s="62" t="s">
        <v>9</v>
      </c>
      <c r="E30" s="62" t="s">
        <v>10</v>
      </c>
      <c r="F30" s="62" t="s">
        <v>108</v>
      </c>
      <c r="G30" s="107"/>
      <c r="H30" s="107"/>
      <c r="I30" s="107"/>
    </row>
    <row r="31" spans="1:10" ht="18" customHeight="1" x14ac:dyDescent="0.25">
      <c r="A31" s="6" t="s">
        <v>227</v>
      </c>
      <c r="B31" s="59" t="s">
        <v>81</v>
      </c>
      <c r="C31" s="25" t="s">
        <v>130</v>
      </c>
      <c r="D31" s="4">
        <v>32.479999999999997</v>
      </c>
      <c r="E31" s="4">
        <v>25.46</v>
      </c>
      <c r="F31" s="4">
        <v>10.41</v>
      </c>
      <c r="G31" s="4">
        <v>393.11</v>
      </c>
      <c r="H31" s="31">
        <f>I31/1.21</f>
        <v>1.3223140495867769</v>
      </c>
      <c r="I31" s="31">
        <v>1.6</v>
      </c>
    </row>
    <row r="32" spans="1:10" ht="18" customHeight="1" x14ac:dyDescent="0.25">
      <c r="A32" s="24" t="s">
        <v>228</v>
      </c>
      <c r="B32" s="25" t="s">
        <v>34</v>
      </c>
      <c r="C32" s="25" t="s">
        <v>16</v>
      </c>
      <c r="D32" s="4">
        <v>2.34</v>
      </c>
      <c r="E32" s="4">
        <v>3.82</v>
      </c>
      <c r="F32" s="4">
        <v>16.47</v>
      </c>
      <c r="G32" s="4">
        <v>108.53</v>
      </c>
      <c r="H32" s="31">
        <f t="shared" ref="H32:H33" si="3">I32/1.21</f>
        <v>8.2644628099173556E-2</v>
      </c>
      <c r="I32" s="31">
        <v>0.1</v>
      </c>
    </row>
    <row r="33" spans="1:10" ht="30.75" customHeight="1" x14ac:dyDescent="0.25">
      <c r="A33" s="6" t="s">
        <v>229</v>
      </c>
      <c r="B33" s="59" t="s">
        <v>54</v>
      </c>
      <c r="C33" s="25" t="s">
        <v>16</v>
      </c>
      <c r="D33" s="4">
        <v>4.33</v>
      </c>
      <c r="E33" s="4">
        <v>5.29</v>
      </c>
      <c r="F33" s="4">
        <v>7.11</v>
      </c>
      <c r="G33" s="4">
        <v>85.85</v>
      </c>
      <c r="H33" s="31">
        <f t="shared" si="3"/>
        <v>8.2644628099173556E-2</v>
      </c>
      <c r="I33" s="31">
        <v>0.1</v>
      </c>
    </row>
    <row r="34" spans="1:10" ht="26.25" customHeight="1" x14ac:dyDescent="0.25">
      <c r="A34" s="123" t="s">
        <v>1</v>
      </c>
      <c r="B34" s="124"/>
      <c r="C34" s="125"/>
      <c r="D34" s="11">
        <f t="shared" ref="D34:F34" si="4">SUM(D31:D33)</f>
        <v>39.149999999999991</v>
      </c>
      <c r="E34" s="11">
        <f>SUM(E31:E33)</f>
        <v>34.57</v>
      </c>
      <c r="F34" s="11">
        <f t="shared" si="4"/>
        <v>33.99</v>
      </c>
      <c r="G34" s="11">
        <f>SUM(G31:G33)</f>
        <v>587.49</v>
      </c>
      <c r="H34" s="90">
        <f>+H31+H32+H33</f>
        <v>1.4876033057851239</v>
      </c>
      <c r="I34" s="90">
        <f>+I31+I32+I33</f>
        <v>1.8000000000000003</v>
      </c>
    </row>
    <row r="35" spans="1:10" ht="39" customHeight="1" x14ac:dyDescent="0.25">
      <c r="A35" s="127" t="s">
        <v>370</v>
      </c>
      <c r="B35" s="127"/>
      <c r="C35" s="127"/>
      <c r="D35" s="127"/>
      <c r="E35" s="127"/>
      <c r="F35" s="127"/>
      <c r="G35" s="127"/>
    </row>
    <row r="36" spans="1:10" ht="24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10" ht="29.1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10" ht="27.9" customHeight="1" x14ac:dyDescent="0.25">
      <c r="A38" s="6" t="s">
        <v>210</v>
      </c>
      <c r="B38" s="59" t="s">
        <v>33</v>
      </c>
      <c r="C38" s="59" t="s">
        <v>15</v>
      </c>
      <c r="D38" s="4">
        <v>30</v>
      </c>
      <c r="E38" s="4">
        <v>17.86</v>
      </c>
      <c r="F38" s="4">
        <v>9.4499999999999993</v>
      </c>
      <c r="G38" s="4">
        <v>315.02999999999997</v>
      </c>
      <c r="H38" s="31">
        <f>I38/1.21</f>
        <v>1.3223140495867769</v>
      </c>
      <c r="I38" s="31">
        <v>1.6</v>
      </c>
    </row>
    <row r="39" spans="1:10" ht="18" customHeight="1" x14ac:dyDescent="0.25">
      <c r="A39" s="6" t="s">
        <v>258</v>
      </c>
      <c r="B39" s="59" t="s">
        <v>143</v>
      </c>
      <c r="C39" s="59" t="s">
        <v>31</v>
      </c>
      <c r="D39" s="4">
        <v>1.665</v>
      </c>
      <c r="E39" s="4">
        <v>2.88</v>
      </c>
      <c r="F39" s="4">
        <v>11.475</v>
      </c>
      <c r="G39" s="4">
        <v>76.61</v>
      </c>
      <c r="H39" s="31">
        <f t="shared" ref="H39:H40" si="5">I39/1.21</f>
        <v>8.2644628099173556E-2</v>
      </c>
      <c r="I39" s="31">
        <v>0.1</v>
      </c>
    </row>
    <row r="40" spans="1:10" ht="26.25" customHeight="1" x14ac:dyDescent="0.25">
      <c r="A40" s="24" t="s">
        <v>277</v>
      </c>
      <c r="B40" s="25" t="s">
        <v>133</v>
      </c>
      <c r="C40" s="25" t="s">
        <v>15</v>
      </c>
      <c r="D40" s="4">
        <v>1.53</v>
      </c>
      <c r="E40" s="4">
        <v>14.385</v>
      </c>
      <c r="F40" s="4">
        <v>17.295000000000002</v>
      </c>
      <c r="G40" s="4">
        <v>193.54499999999999</v>
      </c>
      <c r="H40" s="31">
        <f t="shared" si="5"/>
        <v>8.2644628099173556E-2</v>
      </c>
      <c r="I40" s="31">
        <v>0.1</v>
      </c>
    </row>
    <row r="41" spans="1:10" ht="28.5" customHeight="1" x14ac:dyDescent="0.25">
      <c r="A41" s="123" t="s">
        <v>1</v>
      </c>
      <c r="B41" s="124"/>
      <c r="C41" s="125"/>
      <c r="D41" s="11">
        <f t="shared" ref="D41:F41" si="6">SUM(D38:D40)</f>
        <v>33.195</v>
      </c>
      <c r="E41" s="11">
        <f t="shared" si="6"/>
        <v>35.125</v>
      </c>
      <c r="F41" s="11">
        <f t="shared" si="6"/>
        <v>38.22</v>
      </c>
      <c r="G41" s="11">
        <f>SUM(G38:G40)</f>
        <v>585.18499999999995</v>
      </c>
      <c r="H41" s="90">
        <f>+H38+H39+H40</f>
        <v>1.4876033057851239</v>
      </c>
      <c r="I41" s="90">
        <f>+I38+I39+I40</f>
        <v>1.8000000000000003</v>
      </c>
    </row>
    <row r="42" spans="1:10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  <c r="J42" s="76"/>
    </row>
    <row r="43" spans="1:10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106" t="s">
        <v>429</v>
      </c>
      <c r="I43" s="106" t="s">
        <v>430</v>
      </c>
      <c r="J43" s="76"/>
    </row>
    <row r="44" spans="1:10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107"/>
      <c r="I44" s="107"/>
      <c r="J44" s="76"/>
    </row>
    <row r="45" spans="1:10" ht="30.6" customHeight="1" x14ac:dyDescent="0.25">
      <c r="A45" s="24" t="s">
        <v>396</v>
      </c>
      <c r="B45" s="25" t="s">
        <v>397</v>
      </c>
      <c r="C45" s="25">
        <v>300</v>
      </c>
      <c r="D45" s="3">
        <v>16.46</v>
      </c>
      <c r="E45" s="3">
        <v>18</v>
      </c>
      <c r="F45" s="3">
        <v>67.88</v>
      </c>
      <c r="G45" s="3">
        <v>499.36</v>
      </c>
      <c r="H45" s="31">
        <f>I45/1.21</f>
        <v>1.4049586776859504</v>
      </c>
      <c r="I45" s="31">
        <v>1.7</v>
      </c>
      <c r="J45" s="76"/>
    </row>
    <row r="46" spans="1:10" ht="38.4" customHeight="1" x14ac:dyDescent="0.25">
      <c r="A46" s="24" t="s">
        <v>224</v>
      </c>
      <c r="B46" s="59" t="s">
        <v>225</v>
      </c>
      <c r="C46" s="59" t="s">
        <v>196</v>
      </c>
      <c r="D46" s="4">
        <v>2.64</v>
      </c>
      <c r="E46" s="4">
        <v>12.167999999999999</v>
      </c>
      <c r="F46" s="4">
        <v>8.41</v>
      </c>
      <c r="G46" s="4">
        <v>140.05000000000001</v>
      </c>
      <c r="H46" s="31">
        <f>I46/1.21</f>
        <v>8.2644628099173556E-2</v>
      </c>
      <c r="I46" s="31">
        <v>0.1</v>
      </c>
    </row>
    <row r="47" spans="1:10" ht="27" customHeight="1" x14ac:dyDescent="0.25">
      <c r="A47" s="112" t="s">
        <v>1</v>
      </c>
      <c r="B47" s="113"/>
      <c r="C47" s="114"/>
      <c r="D47" s="68">
        <f>SUM(D45:D46)</f>
        <v>19.100000000000001</v>
      </c>
      <c r="E47" s="68">
        <f>SUM(E45:E46)</f>
        <v>30.167999999999999</v>
      </c>
      <c r="F47" s="68">
        <f>SUM(F45:F46)</f>
        <v>76.289999999999992</v>
      </c>
      <c r="G47" s="69">
        <f>SUM(G45:G46)</f>
        <v>639.41000000000008</v>
      </c>
      <c r="H47" s="90">
        <f>+H44+H45+H46</f>
        <v>1.4876033057851239</v>
      </c>
      <c r="I47" s="90">
        <f>+I44+I45+I46</f>
        <v>1.8</v>
      </c>
      <c r="J47" s="76"/>
    </row>
    <row r="48" spans="1:10" ht="42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8.75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+SUM(H15+H21+H27+H34+H41+H47)/6+H8</f>
        <v>1.6859504132231402</v>
      </c>
      <c r="I51" s="94">
        <f>+SUM(I15+I21+I27+I34+I41+I47)/6+I8</f>
        <v>2.0400000000000005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3" spans="1:9" ht="18.75" customHeight="1" x14ac:dyDescent="0.25"/>
    <row r="54" spans="1:9" ht="18.75" customHeight="1" x14ac:dyDescent="0.25"/>
    <row r="55" spans="1:9" ht="27.75" customHeight="1" x14ac:dyDescent="0.25"/>
    <row r="56" spans="1:9" ht="18.75" customHeight="1" x14ac:dyDescent="0.25"/>
    <row r="57" spans="1:9" ht="26.25" customHeight="1" x14ac:dyDescent="0.25"/>
  </sheetData>
  <mergeCells count="67">
    <mergeCell ref="A3:G3"/>
    <mergeCell ref="G17:G18"/>
    <mergeCell ref="D17:F17"/>
    <mergeCell ref="A10:A11"/>
    <mergeCell ref="B10:B11"/>
    <mergeCell ref="C10:C11"/>
    <mergeCell ref="A4:A5"/>
    <mergeCell ref="B4:B5"/>
    <mergeCell ref="C4:C5"/>
    <mergeCell ref="A9:G9"/>
    <mergeCell ref="D4:F4"/>
    <mergeCell ref="G4:G5"/>
    <mergeCell ref="C43:C44"/>
    <mergeCell ref="A41:C41"/>
    <mergeCell ref="A8:C8"/>
    <mergeCell ref="D10:F10"/>
    <mergeCell ref="A17:A18"/>
    <mergeCell ref="B17:B18"/>
    <mergeCell ref="A34:C34"/>
    <mergeCell ref="A22:G22"/>
    <mergeCell ref="A16:G16"/>
    <mergeCell ref="A15:C15"/>
    <mergeCell ref="A21:C21"/>
    <mergeCell ref="G10:G11"/>
    <mergeCell ref="A35:G35"/>
    <mergeCell ref="H4:H5"/>
    <mergeCell ref="I4:I5"/>
    <mergeCell ref="A29:A30"/>
    <mergeCell ref="B29:B30"/>
    <mergeCell ref="C29:C30"/>
    <mergeCell ref="D29:F29"/>
    <mergeCell ref="G29:G30"/>
    <mergeCell ref="A28:G28"/>
    <mergeCell ref="A27:C27"/>
    <mergeCell ref="C17:C18"/>
    <mergeCell ref="G23:G24"/>
    <mergeCell ref="A23:A24"/>
    <mergeCell ref="B23:B24"/>
    <mergeCell ref="C23:C24"/>
    <mergeCell ref="D23:F23"/>
    <mergeCell ref="H10:H11"/>
    <mergeCell ref="I10:I11"/>
    <mergeCell ref="H29:H30"/>
    <mergeCell ref="I29:I30"/>
    <mergeCell ref="H17:H18"/>
    <mergeCell ref="I17:I18"/>
    <mergeCell ref="I36:I37"/>
    <mergeCell ref="H43:H44"/>
    <mergeCell ref="I43:I44"/>
    <mergeCell ref="H23:H24"/>
    <mergeCell ref="I23:I24"/>
    <mergeCell ref="B50:G50"/>
    <mergeCell ref="B51:G51"/>
    <mergeCell ref="B52:D52"/>
    <mergeCell ref="H36:H37"/>
    <mergeCell ref="D43:F43"/>
    <mergeCell ref="G43:G44"/>
    <mergeCell ref="A47:C47"/>
    <mergeCell ref="A48:G48"/>
    <mergeCell ref="A36:A37"/>
    <mergeCell ref="B36:B37"/>
    <mergeCell ref="C36:C37"/>
    <mergeCell ref="D36:F36"/>
    <mergeCell ref="G36:G37"/>
    <mergeCell ref="A42:G42"/>
    <mergeCell ref="A43:A44"/>
    <mergeCell ref="B43:B44"/>
  </mergeCells>
  <phoneticPr fontId="0" type="noConversion"/>
  <pageMargins left="0.59055118110236215" right="0.59055118110236215" top="0.59055118110236215" bottom="0.59055118110236215" header="0" footer="0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40" zoomScaleNormal="100" zoomScaleSheetLayoutView="110" workbookViewId="0">
      <selection activeCell="K46" sqref="K46"/>
    </sheetView>
  </sheetViews>
  <sheetFormatPr defaultColWidth="9.109375" defaultRowHeight="18" customHeight="1" x14ac:dyDescent="0.25"/>
  <cols>
    <col min="1" max="1" width="35.109375" style="63" customWidth="1"/>
    <col min="2" max="2" width="10.6640625" style="13" customWidth="1"/>
    <col min="3" max="3" width="7.44140625" style="13" customWidth="1"/>
    <col min="4" max="4" width="8.109375" style="27" customWidth="1"/>
    <col min="5" max="5" width="7.5546875" style="27" customWidth="1"/>
    <col min="6" max="6" width="14.109375" style="27" customWidth="1"/>
    <col min="7" max="7" width="9" style="27" customWidth="1"/>
    <col min="8" max="10" width="9.109375" style="28"/>
    <col min="11" max="16" width="9.109375" style="16"/>
    <col min="17" max="16384" width="9.109375" style="1"/>
  </cols>
  <sheetData>
    <row r="1" spans="1:16" s="2" customFormat="1" ht="18" customHeight="1" x14ac:dyDescent="0.25">
      <c r="A1" s="12" t="s">
        <v>45</v>
      </c>
      <c r="B1" s="13"/>
      <c r="C1" s="13"/>
      <c r="D1" s="27"/>
      <c r="E1" s="27"/>
      <c r="F1" s="27"/>
      <c r="G1" s="45"/>
      <c r="H1" s="33"/>
      <c r="I1" s="33"/>
      <c r="J1" s="33"/>
      <c r="K1" s="15"/>
      <c r="L1" s="15"/>
      <c r="M1" s="15"/>
      <c r="N1" s="15"/>
      <c r="O1" s="15"/>
      <c r="P1" s="15"/>
    </row>
    <row r="2" spans="1:16" s="2" customFormat="1" ht="18" customHeight="1" x14ac:dyDescent="0.25">
      <c r="A2" s="14" t="s">
        <v>11</v>
      </c>
      <c r="B2" s="13"/>
      <c r="C2" s="13"/>
      <c r="D2" s="27"/>
      <c r="E2" s="27"/>
      <c r="F2" s="27"/>
      <c r="G2" s="27"/>
      <c r="H2" s="33"/>
      <c r="I2" s="33"/>
      <c r="J2" s="33"/>
      <c r="K2" s="15"/>
      <c r="L2" s="15"/>
      <c r="M2" s="15"/>
      <c r="N2" s="15"/>
      <c r="O2" s="15"/>
      <c r="P2" s="15"/>
    </row>
    <row r="3" spans="1:16" s="2" customFormat="1" ht="18" customHeight="1" x14ac:dyDescent="0.25">
      <c r="A3" s="128" t="s">
        <v>433</v>
      </c>
      <c r="B3" s="128"/>
      <c r="C3" s="128"/>
      <c r="D3" s="128"/>
      <c r="E3" s="128"/>
      <c r="F3" s="128"/>
      <c r="G3" s="128"/>
      <c r="H3" s="33"/>
      <c r="I3" s="33"/>
      <c r="J3" s="33"/>
      <c r="K3" s="15"/>
      <c r="L3" s="15"/>
      <c r="M3" s="15"/>
      <c r="N3" s="15"/>
      <c r="O3" s="15"/>
      <c r="P3" s="15"/>
    </row>
    <row r="4" spans="1:16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106" t="s">
        <v>429</v>
      </c>
      <c r="I4" s="106" t="s">
        <v>430</v>
      </c>
    </row>
    <row r="5" spans="1:16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107"/>
      <c r="I5" s="107"/>
    </row>
    <row r="6" spans="1:16" ht="18" customHeight="1" x14ac:dyDescent="0.25">
      <c r="A6" s="6" t="s">
        <v>382</v>
      </c>
      <c r="B6" s="59" t="s">
        <v>383</v>
      </c>
      <c r="C6" s="59" t="s">
        <v>15</v>
      </c>
      <c r="D6" s="4">
        <v>1.47</v>
      </c>
      <c r="E6" s="4">
        <v>3.17</v>
      </c>
      <c r="F6" s="4">
        <v>8.43</v>
      </c>
      <c r="G6" s="4">
        <v>63.27</v>
      </c>
      <c r="H6" s="31">
        <f>I6/1.21</f>
        <v>0.16528925619834711</v>
      </c>
      <c r="I6" s="31">
        <v>0.2</v>
      </c>
    </row>
    <row r="7" spans="1:16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16" s="2" customFormat="1" ht="26.25" customHeight="1" x14ac:dyDescent="0.25">
      <c r="A8" s="123" t="s">
        <v>1</v>
      </c>
      <c r="B8" s="124"/>
      <c r="C8" s="125"/>
      <c r="D8" s="11">
        <f>SUM(D6:D7)</f>
        <v>4.43</v>
      </c>
      <c r="E8" s="11">
        <f>SUM(E6:E7)</f>
        <v>3.81</v>
      </c>
      <c r="F8" s="11">
        <f>SUM(F6:F7)</f>
        <v>25.49</v>
      </c>
      <c r="G8" s="11">
        <f>SUM(G6:G7)</f>
        <v>149.35</v>
      </c>
      <c r="H8" s="90">
        <f>+H5+H6+H7</f>
        <v>0.19834710743801653</v>
      </c>
      <c r="I8" s="90">
        <f>+I5+I6+I7</f>
        <v>0.24000000000000002</v>
      </c>
      <c r="J8" s="33"/>
      <c r="K8" s="15" t="s">
        <v>26</v>
      </c>
      <c r="L8" s="15"/>
      <c r="M8" s="15"/>
      <c r="N8" s="15"/>
      <c r="O8" s="15"/>
      <c r="P8" s="15"/>
    </row>
    <row r="9" spans="1:16" s="2" customFormat="1" ht="26.25" customHeight="1" x14ac:dyDescent="0.25">
      <c r="A9" s="131" t="s">
        <v>197</v>
      </c>
      <c r="B9" s="131"/>
      <c r="C9" s="131"/>
      <c r="D9" s="131"/>
      <c r="E9" s="131"/>
      <c r="F9" s="131"/>
      <c r="G9" s="131"/>
      <c r="H9" s="33"/>
      <c r="I9" s="33"/>
      <c r="J9" s="33"/>
      <c r="K9" s="15"/>
      <c r="L9" s="15"/>
      <c r="M9" s="15"/>
      <c r="N9" s="15"/>
      <c r="O9" s="15"/>
      <c r="P9" s="15"/>
    </row>
    <row r="10" spans="1:16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16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16" ht="18" customHeight="1" x14ac:dyDescent="0.25">
      <c r="A12" s="6" t="s">
        <v>362</v>
      </c>
      <c r="B12" s="59" t="s">
        <v>49</v>
      </c>
      <c r="C12" s="59" t="s">
        <v>216</v>
      </c>
      <c r="D12" s="4">
        <v>42.24</v>
      </c>
      <c r="E12" s="4">
        <v>19.16</v>
      </c>
      <c r="F12" s="4">
        <v>10.34</v>
      </c>
      <c r="G12" s="4">
        <v>374.96</v>
      </c>
      <c r="H12" s="31">
        <f>I12/1.21</f>
        <v>1.3223140495867769</v>
      </c>
      <c r="I12" s="31">
        <v>1.6</v>
      </c>
    </row>
    <row r="13" spans="1:16" ht="18" customHeight="1" x14ac:dyDescent="0.25">
      <c r="A13" s="6" t="s">
        <v>281</v>
      </c>
      <c r="B13" s="59" t="s">
        <v>70</v>
      </c>
      <c r="C13" s="59" t="s">
        <v>14</v>
      </c>
      <c r="D13" s="4">
        <v>6.39</v>
      </c>
      <c r="E13" s="4">
        <v>0.28999999999999998</v>
      </c>
      <c r="F13" s="4">
        <v>14.07</v>
      </c>
      <c r="G13" s="4">
        <v>78.89</v>
      </c>
      <c r="H13" s="31">
        <f t="shared" ref="H13:H14" si="0">I13/1.21</f>
        <v>8.2644628099173556E-2</v>
      </c>
      <c r="I13" s="31">
        <v>0.1</v>
      </c>
    </row>
    <row r="14" spans="1:16" ht="27" customHeight="1" x14ac:dyDescent="0.25">
      <c r="A14" s="6" t="s">
        <v>283</v>
      </c>
      <c r="B14" s="59" t="s">
        <v>50</v>
      </c>
      <c r="C14" s="59" t="s">
        <v>15</v>
      </c>
      <c r="D14" s="4">
        <v>2.2599999999999998</v>
      </c>
      <c r="E14" s="4">
        <v>14.85</v>
      </c>
      <c r="F14" s="4">
        <v>9.09</v>
      </c>
      <c r="G14" s="4">
        <v>165.77</v>
      </c>
      <c r="H14" s="31">
        <f t="shared" si="0"/>
        <v>8.2644628099173556E-2</v>
      </c>
      <c r="I14" s="31">
        <v>0.1</v>
      </c>
    </row>
    <row r="15" spans="1:16" ht="18" customHeight="1" x14ac:dyDescent="0.25">
      <c r="A15" s="123" t="s">
        <v>1</v>
      </c>
      <c r="B15" s="124"/>
      <c r="C15" s="125"/>
      <c r="D15" s="11">
        <f t="shared" ref="D15:F15" si="1">SUM(D12:D14)</f>
        <v>50.89</v>
      </c>
      <c r="E15" s="11">
        <f t="shared" si="1"/>
        <v>34.299999999999997</v>
      </c>
      <c r="F15" s="11">
        <f t="shared" si="1"/>
        <v>33.5</v>
      </c>
      <c r="G15" s="11">
        <f>SUM(G12:G14)</f>
        <v>619.62</v>
      </c>
      <c r="H15" s="90">
        <f>+H12+H13+H14</f>
        <v>1.4876033057851239</v>
      </c>
      <c r="I15" s="90">
        <f>+I12+I13+I14</f>
        <v>1.8000000000000003</v>
      </c>
    </row>
    <row r="16" spans="1:16" ht="27" customHeight="1" x14ac:dyDescent="0.25">
      <c r="A16" s="127" t="s">
        <v>371</v>
      </c>
      <c r="B16" s="127"/>
      <c r="C16" s="127"/>
      <c r="D16" s="127"/>
      <c r="E16" s="127"/>
      <c r="F16" s="127"/>
      <c r="G16" s="127"/>
    </row>
    <row r="17" spans="1:9" ht="18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106" t="s">
        <v>429</v>
      </c>
      <c r="I17" s="106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107"/>
      <c r="I18" s="107"/>
    </row>
    <row r="19" spans="1:9" ht="18" customHeight="1" x14ac:dyDescent="0.25">
      <c r="A19" s="6" t="s">
        <v>363</v>
      </c>
      <c r="B19" s="59" t="s">
        <v>74</v>
      </c>
      <c r="C19" s="59" t="s">
        <v>215</v>
      </c>
      <c r="D19" s="4">
        <v>36</v>
      </c>
      <c r="E19" s="4">
        <v>20.07</v>
      </c>
      <c r="F19" s="4">
        <v>60.96</v>
      </c>
      <c r="G19" s="4">
        <v>570.38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117</v>
      </c>
      <c r="B20" s="59" t="s">
        <v>112</v>
      </c>
      <c r="C20" s="59" t="s">
        <v>116</v>
      </c>
      <c r="D20" s="4">
        <v>1.4350000000000001</v>
      </c>
      <c r="E20" s="4">
        <v>0.41499999999999998</v>
      </c>
      <c r="F20" s="4">
        <v>15.725</v>
      </c>
      <c r="G20" s="4">
        <v>67.75</v>
      </c>
      <c r="H20" s="31">
        <f>I20/1.21</f>
        <v>8.2644628099173556E-2</v>
      </c>
      <c r="I20" s="31">
        <v>0.1</v>
      </c>
    </row>
    <row r="21" spans="1:9" ht="27" customHeight="1" x14ac:dyDescent="0.25">
      <c r="A21" s="126" t="s">
        <v>1</v>
      </c>
      <c r="B21" s="126"/>
      <c r="C21" s="126"/>
      <c r="D21" s="11">
        <f>SUM(D19:D20)</f>
        <v>37.435000000000002</v>
      </c>
      <c r="E21" s="11">
        <f t="shared" ref="E21:G21" si="2">SUM(E19:E20)</f>
        <v>20.484999999999999</v>
      </c>
      <c r="F21" s="11">
        <f t="shared" si="2"/>
        <v>76.685000000000002</v>
      </c>
      <c r="G21" s="11">
        <f t="shared" si="2"/>
        <v>638.13</v>
      </c>
      <c r="H21" s="90">
        <f>+H18+H19+H20</f>
        <v>1.4876033057851239</v>
      </c>
      <c r="I21" s="90">
        <f>+I18+I19+I20</f>
        <v>1.8</v>
      </c>
    </row>
    <row r="22" spans="1:9" ht="18" customHeight="1" x14ac:dyDescent="0.25">
      <c r="A22" s="23"/>
      <c r="B22" s="23"/>
      <c r="C22" s="23"/>
      <c r="D22" s="22"/>
      <c r="E22" s="22"/>
      <c r="F22" s="22"/>
      <c r="G22" s="45"/>
    </row>
    <row r="23" spans="1:9" ht="18" customHeight="1" x14ac:dyDescent="0.25">
      <c r="A23" s="134" t="s">
        <v>371</v>
      </c>
      <c r="B23" s="134"/>
      <c r="C23" s="134"/>
      <c r="D23" s="134"/>
      <c r="E23" s="134"/>
      <c r="F23" s="134"/>
      <c r="G23" s="134"/>
    </row>
    <row r="24" spans="1:9" ht="18" customHeight="1" x14ac:dyDescent="0.25">
      <c r="A24" s="129" t="s">
        <v>99</v>
      </c>
      <c r="B24" s="131" t="s">
        <v>0</v>
      </c>
      <c r="C24" s="131" t="s">
        <v>6</v>
      </c>
      <c r="D24" s="126" t="s">
        <v>7</v>
      </c>
      <c r="E24" s="126"/>
      <c r="F24" s="126"/>
      <c r="G24" s="106" t="s">
        <v>8</v>
      </c>
      <c r="H24" s="106" t="s">
        <v>429</v>
      </c>
      <c r="I24" s="106" t="s">
        <v>430</v>
      </c>
    </row>
    <row r="25" spans="1:9" ht="18" customHeight="1" x14ac:dyDescent="0.25">
      <c r="A25" s="130"/>
      <c r="B25" s="107"/>
      <c r="C25" s="107"/>
      <c r="D25" s="62" t="s">
        <v>9</v>
      </c>
      <c r="E25" s="62" t="s">
        <v>10</v>
      </c>
      <c r="F25" s="62" t="s">
        <v>108</v>
      </c>
      <c r="G25" s="107"/>
      <c r="H25" s="107"/>
      <c r="I25" s="107"/>
    </row>
    <row r="26" spans="1:9" ht="18" customHeight="1" x14ac:dyDescent="0.25">
      <c r="A26" s="6" t="s">
        <v>101</v>
      </c>
      <c r="B26" s="59" t="s">
        <v>90</v>
      </c>
      <c r="C26" s="59" t="s">
        <v>214</v>
      </c>
      <c r="D26" s="59">
        <v>16.68</v>
      </c>
      <c r="E26" s="59">
        <v>8.7200000000000006</v>
      </c>
      <c r="F26" s="59">
        <v>99.8</v>
      </c>
      <c r="G26" s="59">
        <v>518.28</v>
      </c>
      <c r="H26" s="31">
        <f>I26/1.21</f>
        <v>1.4049586776859504</v>
      </c>
      <c r="I26" s="31">
        <v>1.7</v>
      </c>
    </row>
    <row r="27" spans="1:9" ht="18" customHeight="1" x14ac:dyDescent="0.25">
      <c r="A27" s="6" t="s">
        <v>275</v>
      </c>
      <c r="B27" s="59" t="s">
        <v>3</v>
      </c>
      <c r="C27" s="59" t="s">
        <v>16</v>
      </c>
      <c r="D27" s="4">
        <v>2.14</v>
      </c>
      <c r="E27" s="4">
        <v>10.220000000000001</v>
      </c>
      <c r="F27" s="4">
        <v>8.7200000000000006</v>
      </c>
      <c r="G27" s="4">
        <v>140.1</v>
      </c>
      <c r="H27" s="31">
        <f>I27/1.21</f>
        <v>8.2644628099173556E-2</v>
      </c>
      <c r="I27" s="31">
        <v>0.1</v>
      </c>
    </row>
    <row r="28" spans="1:9" ht="24.75" customHeight="1" x14ac:dyDescent="0.25">
      <c r="A28" s="123" t="s">
        <v>1</v>
      </c>
      <c r="B28" s="124"/>
      <c r="C28" s="125"/>
      <c r="D28" s="11">
        <f t="shared" ref="D28:F28" si="3">SUM(D26:D27)</f>
        <v>18.82</v>
      </c>
      <c r="E28" s="11">
        <f t="shared" si="3"/>
        <v>18.940000000000001</v>
      </c>
      <c r="F28" s="11">
        <f t="shared" si="3"/>
        <v>108.52</v>
      </c>
      <c r="G28" s="11">
        <f>SUM(G26:G27)</f>
        <v>658.38</v>
      </c>
      <c r="H28" s="90">
        <f>+H25+H26+H27</f>
        <v>1.4876033057851239</v>
      </c>
      <c r="I28" s="90">
        <f>+I25+I26+I27</f>
        <v>1.8</v>
      </c>
    </row>
    <row r="29" spans="1:9" ht="18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8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106" t="s">
        <v>429</v>
      </c>
      <c r="I30" s="106" t="s">
        <v>430</v>
      </c>
    </row>
    <row r="31" spans="1:9" ht="18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107"/>
      <c r="I31" s="107"/>
    </row>
    <row r="32" spans="1:9" ht="18" customHeight="1" x14ac:dyDescent="0.25">
      <c r="A32" s="19" t="s">
        <v>167</v>
      </c>
      <c r="B32" s="20" t="s">
        <v>69</v>
      </c>
      <c r="C32" s="29" t="s">
        <v>312</v>
      </c>
      <c r="D32" s="31">
        <v>43.86</v>
      </c>
      <c r="E32" s="31">
        <v>20.079000000000001</v>
      </c>
      <c r="F32" s="31">
        <v>35.350999999999999</v>
      </c>
      <c r="G32" s="31">
        <v>487.71499999999997</v>
      </c>
      <c r="H32" s="31">
        <f>I32/1.21</f>
        <v>1.4049586776859504</v>
      </c>
      <c r="I32" s="31">
        <v>1.7</v>
      </c>
    </row>
    <row r="33" spans="1:16" ht="30.6" customHeight="1" x14ac:dyDescent="0.25">
      <c r="A33" s="19" t="s">
        <v>285</v>
      </c>
      <c r="B33" s="20" t="s">
        <v>166</v>
      </c>
      <c r="C33" s="29" t="s">
        <v>15</v>
      </c>
      <c r="D33" s="31">
        <v>2.06</v>
      </c>
      <c r="E33" s="31">
        <v>14.72</v>
      </c>
      <c r="F33" s="31">
        <v>6.03</v>
      </c>
      <c r="G33" s="31">
        <v>156.77000000000001</v>
      </c>
      <c r="H33" s="31">
        <f>I33/1.21</f>
        <v>8.2644628099173556E-2</v>
      </c>
      <c r="I33" s="31">
        <v>0.1</v>
      </c>
    </row>
    <row r="34" spans="1:16" ht="27" customHeight="1" x14ac:dyDescent="0.25">
      <c r="A34" s="123" t="s">
        <v>1</v>
      </c>
      <c r="B34" s="124"/>
      <c r="C34" s="125"/>
      <c r="D34" s="11">
        <f t="shared" ref="D34:F34" si="4">SUM(D32:D33)</f>
        <v>45.92</v>
      </c>
      <c r="E34" s="11">
        <f t="shared" si="4"/>
        <v>34.798999999999999</v>
      </c>
      <c r="F34" s="11">
        <f t="shared" si="4"/>
        <v>41.381</v>
      </c>
      <c r="G34" s="11">
        <f>SUM(G32:G33)</f>
        <v>644.48500000000001</v>
      </c>
      <c r="H34" s="90">
        <f>+H31+H32+H33</f>
        <v>1.4876033057851239</v>
      </c>
      <c r="I34" s="90">
        <f>+I31+I32+I33</f>
        <v>1.8</v>
      </c>
    </row>
    <row r="35" spans="1:16" ht="28.5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16" ht="26.25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16" ht="18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16" ht="18" customHeight="1" x14ac:dyDescent="0.25">
      <c r="A38" s="6" t="s">
        <v>131</v>
      </c>
      <c r="B38" s="59" t="s">
        <v>122</v>
      </c>
      <c r="C38" s="59" t="s">
        <v>23</v>
      </c>
      <c r="D38" s="4">
        <v>34.325000000000003</v>
      </c>
      <c r="E38" s="4">
        <v>16.850000000000001</v>
      </c>
      <c r="F38" s="4">
        <v>55.875</v>
      </c>
      <c r="G38" s="4">
        <v>504.72500000000002</v>
      </c>
      <c r="H38" s="31">
        <f>I38/1.21</f>
        <v>1.4049586776859504</v>
      </c>
      <c r="I38" s="31">
        <v>1.7</v>
      </c>
    </row>
    <row r="39" spans="1:16" ht="18" customHeight="1" x14ac:dyDescent="0.25">
      <c r="A39" s="6" t="s">
        <v>241</v>
      </c>
      <c r="B39" s="59" t="s">
        <v>242</v>
      </c>
      <c r="C39" s="59" t="s">
        <v>14</v>
      </c>
      <c r="D39" s="4">
        <v>1.7</v>
      </c>
      <c r="E39" s="4">
        <v>5</v>
      </c>
      <c r="F39" s="4">
        <v>2.1</v>
      </c>
      <c r="G39" s="4">
        <v>60</v>
      </c>
      <c r="H39" s="31">
        <f>I39/1.21</f>
        <v>8.2644628099173556E-2</v>
      </c>
      <c r="I39" s="31">
        <v>0.1</v>
      </c>
    </row>
    <row r="40" spans="1:16" ht="18" customHeight="1" x14ac:dyDescent="0.25">
      <c r="A40" s="126" t="s">
        <v>1</v>
      </c>
      <c r="B40" s="126"/>
      <c r="C40" s="126"/>
      <c r="D40" s="11">
        <f>SUM(D37:D39)</f>
        <v>36.025000000000006</v>
      </c>
      <c r="E40" s="11">
        <f>SUM(E37:E39)</f>
        <v>21.85</v>
      </c>
      <c r="F40" s="11">
        <f>SUM(F37:F39)</f>
        <v>57.975000000000001</v>
      </c>
      <c r="G40" s="11">
        <f>SUM(G37:G39)</f>
        <v>564.72500000000002</v>
      </c>
      <c r="H40" s="90">
        <f>+H37+H38+H39</f>
        <v>1.4876033057851239</v>
      </c>
      <c r="I40" s="90">
        <f>+I37+I38+I39</f>
        <v>1.8</v>
      </c>
    </row>
    <row r="41" spans="1:16" ht="26.25" customHeight="1" x14ac:dyDescent="0.25">
      <c r="A41" s="115" t="s">
        <v>370</v>
      </c>
      <c r="B41" s="115"/>
      <c r="C41" s="115"/>
      <c r="D41" s="115"/>
      <c r="E41" s="115"/>
      <c r="F41" s="115"/>
      <c r="G41" s="115"/>
      <c r="H41" s="65"/>
      <c r="I41" s="65"/>
      <c r="J41" s="1"/>
      <c r="K41" s="1"/>
      <c r="L41" s="1"/>
      <c r="M41" s="1"/>
      <c r="N41" s="1"/>
      <c r="O41" s="1"/>
      <c r="P41" s="1"/>
    </row>
    <row r="42" spans="1:16" ht="18" customHeight="1" x14ac:dyDescent="0.25">
      <c r="A42" s="116" t="s">
        <v>387</v>
      </c>
      <c r="B42" s="118" t="s">
        <v>0</v>
      </c>
      <c r="C42" s="118" t="s">
        <v>6</v>
      </c>
      <c r="D42" s="120" t="s">
        <v>7</v>
      </c>
      <c r="E42" s="120"/>
      <c r="F42" s="120"/>
      <c r="G42" s="121" t="s">
        <v>8</v>
      </c>
      <c r="H42" s="106" t="s">
        <v>429</v>
      </c>
      <c r="I42" s="106" t="s">
        <v>430</v>
      </c>
      <c r="J42" s="1"/>
      <c r="K42" s="1"/>
      <c r="L42" s="1"/>
      <c r="M42" s="1"/>
      <c r="N42" s="1"/>
      <c r="O42" s="1"/>
      <c r="P42" s="1"/>
    </row>
    <row r="43" spans="1:16" ht="27" customHeight="1" x14ac:dyDescent="0.25">
      <c r="A43" s="117"/>
      <c r="B43" s="119"/>
      <c r="C43" s="119"/>
      <c r="D43" s="70" t="s">
        <v>9</v>
      </c>
      <c r="E43" s="70" t="s">
        <v>10</v>
      </c>
      <c r="F43" s="70" t="s">
        <v>108</v>
      </c>
      <c r="G43" s="119"/>
      <c r="H43" s="107"/>
      <c r="I43" s="107"/>
      <c r="J43" s="1"/>
      <c r="K43" s="1"/>
      <c r="L43" s="1"/>
      <c r="M43" s="1"/>
      <c r="N43" s="1"/>
      <c r="O43" s="1"/>
      <c r="P43" s="1"/>
    </row>
    <row r="44" spans="1:16" s="76" customFormat="1" ht="27.6" customHeight="1" x14ac:dyDescent="0.25">
      <c r="A44" s="24" t="s">
        <v>398</v>
      </c>
      <c r="B44" s="25" t="s">
        <v>399</v>
      </c>
      <c r="C44" s="25">
        <v>250</v>
      </c>
      <c r="D44" s="3">
        <v>37.840000000000003</v>
      </c>
      <c r="E44" s="3">
        <v>26.54</v>
      </c>
      <c r="F44" s="3">
        <v>4.07</v>
      </c>
      <c r="G44" s="3">
        <v>406.49</v>
      </c>
      <c r="H44" s="31">
        <f>I44/1.21</f>
        <v>1.4049586776859504</v>
      </c>
      <c r="I44" s="31">
        <v>1.7</v>
      </c>
    </row>
    <row r="45" spans="1:16" ht="27" customHeight="1" x14ac:dyDescent="0.25">
      <c r="A45" s="6" t="s">
        <v>283</v>
      </c>
      <c r="B45" s="59" t="s">
        <v>50</v>
      </c>
      <c r="C45" s="59" t="s">
        <v>15</v>
      </c>
      <c r="D45" s="4">
        <v>2.2599999999999998</v>
      </c>
      <c r="E45" s="4">
        <v>14.85</v>
      </c>
      <c r="F45" s="4">
        <v>9.09</v>
      </c>
      <c r="G45" s="4">
        <v>165.77</v>
      </c>
      <c r="H45" s="31">
        <f>I45/1.21</f>
        <v>8.2644628099173556E-2</v>
      </c>
      <c r="I45" s="31">
        <v>0.1</v>
      </c>
    </row>
    <row r="46" spans="1:16" ht="27" customHeight="1" x14ac:dyDescent="0.25">
      <c r="A46" s="112" t="s">
        <v>1</v>
      </c>
      <c r="B46" s="113"/>
      <c r="C46" s="114"/>
      <c r="D46" s="68">
        <f>SUM(D44:D45)</f>
        <v>40.1</v>
      </c>
      <c r="E46" s="68">
        <f>SUM(E44:E45)</f>
        <v>41.39</v>
      </c>
      <c r="F46" s="68">
        <f>SUM(F44:F45)</f>
        <v>13.16</v>
      </c>
      <c r="G46" s="69">
        <f>SUM(G44:G45)</f>
        <v>572.26</v>
      </c>
      <c r="H46" s="90">
        <f>+H43+H44+H45</f>
        <v>1.4876033057851239</v>
      </c>
      <c r="I46" s="90">
        <f>+I43+I44+I45</f>
        <v>1.8</v>
      </c>
      <c r="J46" s="1"/>
      <c r="K46" s="1"/>
      <c r="L46" s="1"/>
      <c r="M46" s="1"/>
      <c r="N46" s="1"/>
      <c r="O46" s="1"/>
      <c r="P46" s="1"/>
    </row>
    <row r="47" spans="1:16" ht="18" customHeight="1" x14ac:dyDescent="0.25">
      <c r="A47" s="97" t="s">
        <v>136</v>
      </c>
      <c r="B47" s="97"/>
      <c r="C47" s="97"/>
      <c r="D47" s="97"/>
      <c r="E47" s="97"/>
      <c r="F47" s="97"/>
      <c r="G47" s="97"/>
    </row>
    <row r="49" spans="1:9" ht="18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+SUM(H15+H21+H28+H34+H40+H46)/6+H8</f>
        <v>1.6859504132231402</v>
      </c>
      <c r="I51" s="94">
        <f>+SUM(I15+I21+I28+I34+I40+I46)/6+I8</f>
        <v>2.04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8" spans="1:9" ht="27" customHeight="1" x14ac:dyDescent="0.25"/>
  </sheetData>
  <mergeCells count="67">
    <mergeCell ref="D4:F4"/>
    <mergeCell ref="A8:C8"/>
    <mergeCell ref="A3:G3"/>
    <mergeCell ref="A16:G16"/>
    <mergeCell ref="A15:C15"/>
    <mergeCell ref="A9:G9"/>
    <mergeCell ref="G4:G5"/>
    <mergeCell ref="A21:C21"/>
    <mergeCell ref="G10:G11"/>
    <mergeCell ref="A17:A18"/>
    <mergeCell ref="B17:B18"/>
    <mergeCell ref="C17:C18"/>
    <mergeCell ref="D17:F17"/>
    <mergeCell ref="G17:G18"/>
    <mergeCell ref="A10:A11"/>
    <mergeCell ref="B10:B11"/>
    <mergeCell ref="C10:C11"/>
    <mergeCell ref="D10:F10"/>
    <mergeCell ref="A40:C40"/>
    <mergeCell ref="A23:G23"/>
    <mergeCell ref="A24:A25"/>
    <mergeCell ref="B24:B25"/>
    <mergeCell ref="C24:C25"/>
    <mergeCell ref="D24:F24"/>
    <mergeCell ref="G24:G25"/>
    <mergeCell ref="A35:G35"/>
    <mergeCell ref="A36:A37"/>
    <mergeCell ref="B36:B37"/>
    <mergeCell ref="H4:H5"/>
    <mergeCell ref="I4:I5"/>
    <mergeCell ref="C36:C37"/>
    <mergeCell ref="D36:F36"/>
    <mergeCell ref="G36:G37"/>
    <mergeCell ref="A28:C28"/>
    <mergeCell ref="A34:C34"/>
    <mergeCell ref="A29:G29"/>
    <mergeCell ref="A30:A31"/>
    <mergeCell ref="B30:B31"/>
    <mergeCell ref="C30:C31"/>
    <mergeCell ref="D30:F30"/>
    <mergeCell ref="G30:G31"/>
    <mergeCell ref="A4:A5"/>
    <mergeCell ref="B4:B5"/>
    <mergeCell ref="C4:C5"/>
    <mergeCell ref="H42:H43"/>
    <mergeCell ref="I42:I43"/>
    <mergeCell ref="H36:H37"/>
    <mergeCell ref="I36:I37"/>
    <mergeCell ref="H30:H31"/>
    <mergeCell ref="I30:I31"/>
    <mergeCell ref="H10:H11"/>
    <mergeCell ref="I10:I11"/>
    <mergeCell ref="H24:H25"/>
    <mergeCell ref="I24:I25"/>
    <mergeCell ref="H17:H18"/>
    <mergeCell ref="I17:I18"/>
    <mergeCell ref="B52:D52"/>
    <mergeCell ref="B50:G50"/>
    <mergeCell ref="B51:G51"/>
    <mergeCell ref="A46:C46"/>
    <mergeCell ref="A41:G41"/>
    <mergeCell ref="A42:A43"/>
    <mergeCell ref="B42:B43"/>
    <mergeCell ref="C42:C43"/>
    <mergeCell ref="D42:F42"/>
    <mergeCell ref="G42:G43"/>
    <mergeCell ref="A47:G47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2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7" zoomScaleNormal="100" zoomScaleSheetLayoutView="115" workbookViewId="0">
      <selection activeCell="K49" sqref="K49"/>
    </sheetView>
  </sheetViews>
  <sheetFormatPr defaultColWidth="9.109375" defaultRowHeight="18" customHeight="1" x14ac:dyDescent="0.25"/>
  <cols>
    <col min="1" max="1" width="35.6640625" style="63" customWidth="1"/>
    <col min="2" max="2" width="8.5546875" style="28" customWidth="1"/>
    <col min="3" max="3" width="6.109375" style="28" customWidth="1"/>
    <col min="4" max="4" width="9.109375" style="27" customWidth="1"/>
    <col min="5" max="5" width="7.88671875" style="27" customWidth="1"/>
    <col min="6" max="6" width="15.44140625" style="27" customWidth="1"/>
    <col min="7" max="7" width="9" style="27" customWidth="1"/>
    <col min="8" max="11" width="9.109375" style="16"/>
    <col min="12" max="16384" width="9.109375" style="1"/>
  </cols>
  <sheetData>
    <row r="1" spans="1:9" ht="18" customHeight="1" x14ac:dyDescent="0.25">
      <c r="A1" s="12" t="s">
        <v>45</v>
      </c>
      <c r="G1" s="45"/>
    </row>
    <row r="2" spans="1:9" ht="18" customHeight="1" x14ac:dyDescent="0.25">
      <c r="A2" s="14" t="s">
        <v>17</v>
      </c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8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18" customHeight="1" x14ac:dyDescent="0.25">
      <c r="A6" s="46" t="s">
        <v>320</v>
      </c>
      <c r="B6" s="25" t="s">
        <v>27</v>
      </c>
      <c r="C6" s="25" t="s">
        <v>316</v>
      </c>
      <c r="D6" s="4">
        <v>2.83</v>
      </c>
      <c r="E6" s="4">
        <v>5.03</v>
      </c>
      <c r="F6" s="4">
        <v>13.83</v>
      </c>
      <c r="G6" s="4">
        <v>105.02</v>
      </c>
      <c r="H6" s="31">
        <f>I6/1.21</f>
        <v>0.16528925619834711</v>
      </c>
      <c r="I6" s="31">
        <v>0.2</v>
      </c>
    </row>
    <row r="7" spans="1:9" ht="18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18" customHeight="1" x14ac:dyDescent="0.25">
      <c r="A8" s="123" t="s">
        <v>1</v>
      </c>
      <c r="B8" s="124"/>
      <c r="C8" s="125"/>
      <c r="D8" s="11">
        <f>SUM(D6:D7)</f>
        <v>5.79</v>
      </c>
      <c r="E8" s="11">
        <f t="shared" ref="E8:G8" si="0">SUM(E6:E7)</f>
        <v>5.67</v>
      </c>
      <c r="F8" s="11">
        <f t="shared" si="0"/>
        <v>30.89</v>
      </c>
      <c r="G8" s="11">
        <f t="shared" si="0"/>
        <v>191.1</v>
      </c>
      <c r="H8" s="90">
        <f>+H5+H6+H7</f>
        <v>0.19834710743801653</v>
      </c>
      <c r="I8" s="90">
        <f>+I5+I6+I7</f>
        <v>0.24000000000000002</v>
      </c>
    </row>
    <row r="9" spans="1:9" ht="27" customHeight="1" x14ac:dyDescent="0.25">
      <c r="A9" s="127" t="s">
        <v>371</v>
      </c>
      <c r="B9" s="127"/>
      <c r="C9" s="127"/>
      <c r="D9" s="127"/>
      <c r="E9" s="127"/>
      <c r="F9" s="127"/>
      <c r="G9" s="127"/>
    </row>
    <row r="10" spans="1:9" ht="18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88" t="s">
        <v>429</v>
      </c>
      <c r="I10" s="88" t="s">
        <v>430</v>
      </c>
    </row>
    <row r="11" spans="1:9" ht="18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87"/>
      <c r="I11" s="87"/>
    </row>
    <row r="12" spans="1:9" ht="18" customHeight="1" x14ac:dyDescent="0.25">
      <c r="A12" s="6" t="s">
        <v>355</v>
      </c>
      <c r="B12" s="59" t="s">
        <v>75</v>
      </c>
      <c r="C12" s="59">
        <v>280</v>
      </c>
      <c r="D12" s="4">
        <v>21.402000000000001</v>
      </c>
      <c r="E12" s="4">
        <v>16.015999999999998</v>
      </c>
      <c r="F12" s="4">
        <v>67</v>
      </c>
      <c r="G12" s="4">
        <v>535.44000000000005</v>
      </c>
      <c r="H12" s="31">
        <f>I12/1.21</f>
        <v>1.4049586776859504</v>
      </c>
      <c r="I12" s="31">
        <v>1.7</v>
      </c>
    </row>
    <row r="13" spans="1:9" ht="18" customHeight="1" x14ac:dyDescent="0.25">
      <c r="A13" s="24" t="s">
        <v>117</v>
      </c>
      <c r="B13" s="25" t="s">
        <v>112</v>
      </c>
      <c r="C13" s="25" t="s">
        <v>116</v>
      </c>
      <c r="D13" s="4">
        <v>1.4350000000000001</v>
      </c>
      <c r="E13" s="4">
        <v>0.41499999999999998</v>
      </c>
      <c r="F13" s="4">
        <v>15.725</v>
      </c>
      <c r="G13" s="4">
        <v>67.75</v>
      </c>
      <c r="H13" s="31">
        <f>I13/1.21</f>
        <v>8.2644628099173556E-2</v>
      </c>
      <c r="I13" s="31">
        <v>0.1</v>
      </c>
    </row>
    <row r="14" spans="1:9" ht="18" customHeight="1" x14ac:dyDescent="0.25">
      <c r="A14" s="123" t="s">
        <v>1</v>
      </c>
      <c r="B14" s="124"/>
      <c r="C14" s="125"/>
      <c r="D14" s="11">
        <f>SUM(D12:D13)</f>
        <v>22.837</v>
      </c>
      <c r="E14" s="11">
        <f t="shared" ref="E14:G14" si="1">SUM(E12:E13)</f>
        <v>16.430999999999997</v>
      </c>
      <c r="F14" s="11">
        <f t="shared" si="1"/>
        <v>82.724999999999994</v>
      </c>
      <c r="G14" s="11">
        <f t="shared" si="1"/>
        <v>603.19000000000005</v>
      </c>
      <c r="H14" s="90">
        <f>+H11+H12+H13</f>
        <v>1.4876033057851239</v>
      </c>
      <c r="I14" s="90">
        <f>+I11+I12+I13</f>
        <v>1.8</v>
      </c>
    </row>
    <row r="15" spans="1:9" ht="18" customHeight="1" x14ac:dyDescent="0.25">
      <c r="A15" s="23"/>
      <c r="B15" s="23"/>
      <c r="C15" s="23"/>
      <c r="D15" s="22"/>
      <c r="E15" s="22"/>
      <c r="F15" s="22"/>
      <c r="G15" s="45"/>
    </row>
    <row r="16" spans="1:9" ht="18" customHeight="1" x14ac:dyDescent="0.25">
      <c r="A16" s="127" t="s">
        <v>371</v>
      </c>
      <c r="B16" s="127"/>
      <c r="C16" s="127"/>
      <c r="D16" s="127"/>
      <c r="E16" s="127"/>
      <c r="F16" s="127"/>
      <c r="G16" s="127"/>
    </row>
    <row r="17" spans="1:9" ht="29.25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106" t="s">
        <v>429</v>
      </c>
      <c r="I17" s="106" t="s">
        <v>430</v>
      </c>
    </row>
    <row r="18" spans="1:9" ht="18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107"/>
      <c r="I18" s="107"/>
    </row>
    <row r="19" spans="1:9" ht="18" customHeight="1" x14ac:dyDescent="0.25">
      <c r="A19" s="6" t="s">
        <v>103</v>
      </c>
      <c r="B19" s="59" t="s">
        <v>92</v>
      </c>
      <c r="C19" s="59" t="s">
        <v>215</v>
      </c>
      <c r="D19" s="4">
        <v>13.98</v>
      </c>
      <c r="E19" s="4">
        <v>17.46</v>
      </c>
      <c r="F19" s="4">
        <v>52.23</v>
      </c>
      <c r="G19" s="4">
        <v>407.88</v>
      </c>
      <c r="H19" s="31">
        <f>I19/1.21</f>
        <v>1.4049586776859504</v>
      </c>
      <c r="I19" s="31">
        <v>1.7</v>
      </c>
    </row>
    <row r="20" spans="1:9" ht="18" customHeight="1" x14ac:dyDescent="0.25">
      <c r="A20" s="6" t="s">
        <v>276</v>
      </c>
      <c r="B20" s="59" t="s">
        <v>3</v>
      </c>
      <c r="C20" s="59" t="s">
        <v>16</v>
      </c>
      <c r="D20" s="4">
        <v>2.14</v>
      </c>
      <c r="E20" s="4">
        <v>10.220000000000001</v>
      </c>
      <c r="F20" s="4">
        <v>8.7200000000000006</v>
      </c>
      <c r="G20" s="4">
        <v>140.1</v>
      </c>
      <c r="H20" s="31">
        <f>I20/1.21</f>
        <v>8.2644628099173556E-2</v>
      </c>
      <c r="I20" s="31">
        <v>0.1</v>
      </c>
    </row>
    <row r="21" spans="1:9" ht="18" customHeight="1" x14ac:dyDescent="0.25">
      <c r="A21" s="123" t="s">
        <v>1</v>
      </c>
      <c r="B21" s="124"/>
      <c r="C21" s="125"/>
      <c r="D21" s="11">
        <f>SUM(D19:D20)</f>
        <v>16.12</v>
      </c>
      <c r="E21" s="11">
        <f t="shared" ref="E21:G21" si="2">SUM(E19:E20)</f>
        <v>27.68</v>
      </c>
      <c r="F21" s="11">
        <f t="shared" si="2"/>
        <v>60.949999999999996</v>
      </c>
      <c r="G21" s="11">
        <f t="shared" si="2"/>
        <v>547.98</v>
      </c>
      <c r="H21" s="90">
        <f>+H18+H19+H20</f>
        <v>1.4876033057851239</v>
      </c>
      <c r="I21" s="90">
        <f>+I18+I19+I20</f>
        <v>1.8</v>
      </c>
    </row>
    <row r="22" spans="1:9" ht="27" customHeight="1" x14ac:dyDescent="0.25">
      <c r="A22" s="127" t="s">
        <v>378</v>
      </c>
      <c r="B22" s="127"/>
      <c r="C22" s="127"/>
      <c r="D22" s="127"/>
      <c r="E22" s="127"/>
      <c r="F22" s="127"/>
      <c r="G22" s="127"/>
    </row>
    <row r="23" spans="1:9" ht="18" customHeight="1" x14ac:dyDescent="0.25">
      <c r="A23" s="129" t="s">
        <v>99</v>
      </c>
      <c r="B23" s="118" t="s">
        <v>0</v>
      </c>
      <c r="C23" s="118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ht="18" customHeight="1" x14ac:dyDescent="0.25">
      <c r="A24" s="130"/>
      <c r="B24" s="119"/>
      <c r="C24" s="119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8" customHeight="1" x14ac:dyDescent="0.25">
      <c r="A25" s="19" t="s">
        <v>155</v>
      </c>
      <c r="B25" s="29" t="s">
        <v>81</v>
      </c>
      <c r="C25" s="29" t="s">
        <v>130</v>
      </c>
      <c r="D25" s="31">
        <v>30.27</v>
      </c>
      <c r="E25" s="31">
        <v>16.45</v>
      </c>
      <c r="F25" s="31">
        <v>10.567</v>
      </c>
      <c r="G25" s="31">
        <v>325.17</v>
      </c>
      <c r="H25" s="31">
        <f>I25/1.21</f>
        <v>1.3223140495867769</v>
      </c>
      <c r="I25" s="31">
        <v>1.6</v>
      </c>
    </row>
    <row r="26" spans="1:9" ht="18" customHeight="1" x14ac:dyDescent="0.25">
      <c r="A26" s="19" t="s">
        <v>287</v>
      </c>
      <c r="B26" s="20" t="s">
        <v>34</v>
      </c>
      <c r="C26" s="20" t="s">
        <v>16</v>
      </c>
      <c r="D26" s="4">
        <v>2.34</v>
      </c>
      <c r="E26" s="4">
        <v>3.82</v>
      </c>
      <c r="F26" s="4">
        <v>16.47</v>
      </c>
      <c r="G26" s="4">
        <v>108.53</v>
      </c>
      <c r="H26" s="31">
        <f t="shared" ref="H26:H27" si="3">I26/1.21</f>
        <v>8.2644628099173556E-2</v>
      </c>
      <c r="I26" s="31">
        <v>0.1</v>
      </c>
    </row>
    <row r="27" spans="1:9" ht="18" customHeight="1" x14ac:dyDescent="0.25">
      <c r="A27" s="6" t="s">
        <v>286</v>
      </c>
      <c r="B27" s="59" t="s">
        <v>48</v>
      </c>
      <c r="C27" s="59" t="s">
        <v>15</v>
      </c>
      <c r="D27" s="4">
        <v>1.35</v>
      </c>
      <c r="E27" s="4">
        <v>14.4</v>
      </c>
      <c r="F27" s="4">
        <v>12.57</v>
      </c>
      <c r="G27" s="4">
        <v>174.41</v>
      </c>
      <c r="H27" s="31">
        <f t="shared" si="3"/>
        <v>8.2644628099173556E-2</v>
      </c>
      <c r="I27" s="31">
        <v>0.1</v>
      </c>
    </row>
    <row r="28" spans="1:9" ht="18" customHeight="1" x14ac:dyDescent="0.25">
      <c r="A28" s="123" t="s">
        <v>1</v>
      </c>
      <c r="B28" s="124"/>
      <c r="C28" s="125"/>
      <c r="D28" s="11">
        <f t="shared" ref="D28:F28" si="4">SUM(D25:D27)</f>
        <v>33.96</v>
      </c>
      <c r="E28" s="11">
        <f t="shared" si="4"/>
        <v>34.67</v>
      </c>
      <c r="F28" s="11">
        <f t="shared" si="4"/>
        <v>39.606999999999999</v>
      </c>
      <c r="G28" s="11">
        <f>SUM(G25:G27)</f>
        <v>608.11</v>
      </c>
      <c r="H28" s="90">
        <f>+H25+H26+H27</f>
        <v>1.4876033057851239</v>
      </c>
      <c r="I28" s="90">
        <f>+I25+I26+I27</f>
        <v>1.8000000000000003</v>
      </c>
    </row>
    <row r="29" spans="1:9" ht="28.5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27.75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106" t="s">
        <v>429</v>
      </c>
      <c r="I30" s="106" t="s">
        <v>430</v>
      </c>
    </row>
    <row r="31" spans="1:9" ht="18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107"/>
      <c r="I31" s="107"/>
    </row>
    <row r="32" spans="1:9" ht="18" customHeight="1" x14ac:dyDescent="0.25">
      <c r="A32" s="6" t="s">
        <v>47</v>
      </c>
      <c r="B32" s="59" t="s">
        <v>46</v>
      </c>
      <c r="C32" s="59" t="s">
        <v>15</v>
      </c>
      <c r="D32" s="4">
        <v>31.96</v>
      </c>
      <c r="E32" s="4">
        <v>21.06</v>
      </c>
      <c r="F32" s="4">
        <v>17.420000000000002</v>
      </c>
      <c r="G32" s="4">
        <v>382.32</v>
      </c>
      <c r="H32" s="31">
        <f>I32/1.21</f>
        <v>1.3223140495867769</v>
      </c>
      <c r="I32" s="31">
        <v>1.6</v>
      </c>
    </row>
    <row r="33" spans="1:11" ht="18" customHeight="1" x14ac:dyDescent="0.25">
      <c r="A33" s="6" t="s">
        <v>288</v>
      </c>
      <c r="B33" s="59" t="s">
        <v>194</v>
      </c>
      <c r="C33" s="59" t="s">
        <v>31</v>
      </c>
      <c r="D33" s="4">
        <v>1.5829</v>
      </c>
      <c r="E33" s="4">
        <v>2.84</v>
      </c>
      <c r="F33" s="4">
        <v>10.050000000000001</v>
      </c>
      <c r="G33" s="4">
        <v>70.867900000000006</v>
      </c>
      <c r="H33" s="31">
        <f t="shared" ref="H33:H34" si="5">I33/1.21</f>
        <v>8.2644628099173556E-2</v>
      </c>
      <c r="I33" s="31">
        <v>0.1</v>
      </c>
    </row>
    <row r="34" spans="1:11" ht="18" customHeight="1" x14ac:dyDescent="0.25">
      <c r="A34" s="19" t="s">
        <v>243</v>
      </c>
      <c r="B34" s="29" t="s">
        <v>159</v>
      </c>
      <c r="C34" s="29" t="s">
        <v>16</v>
      </c>
      <c r="D34" s="31">
        <v>3.18</v>
      </c>
      <c r="E34" s="31">
        <v>12.13</v>
      </c>
      <c r="F34" s="31">
        <v>12.9</v>
      </c>
      <c r="G34" s="31">
        <v>161.19999999999999</v>
      </c>
      <c r="H34" s="31">
        <f t="shared" si="5"/>
        <v>8.2644628099173556E-2</v>
      </c>
      <c r="I34" s="31">
        <v>0.1</v>
      </c>
    </row>
    <row r="35" spans="1:11" ht="26.25" customHeight="1" x14ac:dyDescent="0.25">
      <c r="A35" s="123" t="s">
        <v>1</v>
      </c>
      <c r="B35" s="124"/>
      <c r="C35" s="125"/>
      <c r="D35" s="11">
        <f t="shared" ref="D35:F35" si="6">SUM(D32:D34)</f>
        <v>36.722900000000003</v>
      </c>
      <c r="E35" s="11">
        <f t="shared" si="6"/>
        <v>36.03</v>
      </c>
      <c r="F35" s="11">
        <f t="shared" si="6"/>
        <v>40.370000000000005</v>
      </c>
      <c r="G35" s="11">
        <f>SUM(G32:G34)</f>
        <v>614.38789999999995</v>
      </c>
      <c r="H35" s="90">
        <f>+H32+H33+H34</f>
        <v>1.4876033057851239</v>
      </c>
      <c r="I35" s="90">
        <f>+I32+I33+I34</f>
        <v>1.8000000000000003</v>
      </c>
    </row>
    <row r="36" spans="1:11" ht="18" customHeight="1" x14ac:dyDescent="0.25">
      <c r="A36" s="127" t="s">
        <v>378</v>
      </c>
      <c r="B36" s="127"/>
      <c r="C36" s="127"/>
      <c r="D36" s="127"/>
      <c r="E36" s="127"/>
      <c r="F36" s="127"/>
      <c r="G36" s="127"/>
    </row>
    <row r="37" spans="1:11" ht="27" customHeight="1" x14ac:dyDescent="0.25">
      <c r="A37" s="129" t="s">
        <v>135</v>
      </c>
      <c r="B37" s="131" t="s">
        <v>0</v>
      </c>
      <c r="C37" s="131" t="s">
        <v>6</v>
      </c>
      <c r="D37" s="126" t="s">
        <v>7</v>
      </c>
      <c r="E37" s="126"/>
      <c r="F37" s="126"/>
      <c r="G37" s="106" t="s">
        <v>8</v>
      </c>
      <c r="H37" s="106" t="s">
        <v>429</v>
      </c>
      <c r="I37" s="106" t="s">
        <v>430</v>
      </c>
    </row>
    <row r="38" spans="1:11" ht="18" customHeight="1" x14ac:dyDescent="0.25">
      <c r="A38" s="130"/>
      <c r="B38" s="107"/>
      <c r="C38" s="107"/>
      <c r="D38" s="62" t="s">
        <v>9</v>
      </c>
      <c r="E38" s="62" t="s">
        <v>10</v>
      </c>
      <c r="F38" s="62" t="s">
        <v>108</v>
      </c>
      <c r="G38" s="107"/>
      <c r="H38" s="107"/>
      <c r="I38" s="107"/>
    </row>
    <row r="39" spans="1:11" ht="18" customHeight="1" x14ac:dyDescent="0.25">
      <c r="A39" s="26" t="s">
        <v>244</v>
      </c>
      <c r="B39" s="32" t="s">
        <v>245</v>
      </c>
      <c r="C39" s="32" t="s">
        <v>248</v>
      </c>
      <c r="D39" s="31">
        <v>28.98</v>
      </c>
      <c r="E39" s="31">
        <v>35.909999999999997</v>
      </c>
      <c r="F39" s="31">
        <v>30.27</v>
      </c>
      <c r="G39" s="31">
        <v>540.48</v>
      </c>
      <c r="H39" s="31">
        <f>I39/1.21</f>
        <v>1.3223140495867769</v>
      </c>
      <c r="I39" s="31">
        <v>1.6</v>
      </c>
    </row>
    <row r="40" spans="1:11" ht="18" customHeight="1" x14ac:dyDescent="0.25">
      <c r="A40" s="6" t="s">
        <v>230</v>
      </c>
      <c r="B40" s="59" t="s">
        <v>40</v>
      </c>
      <c r="C40" s="59" t="s">
        <v>14</v>
      </c>
      <c r="D40" s="4">
        <v>1.07</v>
      </c>
      <c r="E40" s="4">
        <v>7.0000000000000007E-2</v>
      </c>
      <c r="F40" s="4">
        <v>9.57</v>
      </c>
      <c r="G40" s="4">
        <v>42.6</v>
      </c>
      <c r="H40" s="31">
        <f t="shared" ref="H40:H42" si="7">I40/1.21</f>
        <v>8.2644628099173556E-2</v>
      </c>
      <c r="I40" s="31">
        <v>0.1</v>
      </c>
    </row>
    <row r="41" spans="1:11" ht="18" customHeight="1" x14ac:dyDescent="0.25">
      <c r="A41" s="6" t="s">
        <v>235</v>
      </c>
      <c r="B41" s="59" t="s">
        <v>236</v>
      </c>
      <c r="C41" s="59" t="s">
        <v>14</v>
      </c>
      <c r="D41" s="4">
        <v>0.69</v>
      </c>
      <c r="E41" s="4">
        <v>0.25</v>
      </c>
      <c r="F41" s="4">
        <v>3.3</v>
      </c>
      <c r="G41" s="4">
        <v>14.5</v>
      </c>
      <c r="H41" s="31">
        <f t="shared" si="7"/>
        <v>4.1322314049586778E-2</v>
      </c>
      <c r="I41" s="31">
        <v>0.05</v>
      </c>
    </row>
    <row r="42" spans="1:11" ht="27" customHeight="1" x14ac:dyDescent="0.25">
      <c r="A42" s="6" t="s">
        <v>246</v>
      </c>
      <c r="B42" s="59" t="s">
        <v>247</v>
      </c>
      <c r="C42" s="59" t="s">
        <v>16</v>
      </c>
      <c r="D42" s="4">
        <v>0.3</v>
      </c>
      <c r="E42" s="4">
        <v>0.2</v>
      </c>
      <c r="F42" s="4">
        <v>2.2999999999999998</v>
      </c>
      <c r="G42" s="4">
        <v>11</v>
      </c>
      <c r="H42" s="31">
        <f t="shared" si="7"/>
        <v>4.1322314049586778E-2</v>
      </c>
      <c r="I42" s="31">
        <v>0.05</v>
      </c>
    </row>
    <row r="43" spans="1:11" ht="18" customHeight="1" x14ac:dyDescent="0.25">
      <c r="A43" s="123" t="s">
        <v>1</v>
      </c>
      <c r="B43" s="124"/>
      <c r="C43" s="125"/>
      <c r="D43" s="11">
        <f>SUM(D39:D42)</f>
        <v>31.040000000000003</v>
      </c>
      <c r="E43" s="11">
        <f>SUM(E39:E42)</f>
        <v>36.43</v>
      </c>
      <c r="F43" s="11">
        <f>SUM(F39:F42)</f>
        <v>45.44</v>
      </c>
      <c r="G43" s="11">
        <f>SUM(G39:G42)</f>
        <v>608.58000000000004</v>
      </c>
      <c r="H43" s="90">
        <f>+H39+H40+H41+H42</f>
        <v>1.4876033057851241</v>
      </c>
      <c r="I43" s="90">
        <f>+I39+I40+I41+I42</f>
        <v>1.8000000000000003</v>
      </c>
    </row>
    <row r="44" spans="1:11" ht="26.25" customHeight="1" x14ac:dyDescent="0.25">
      <c r="A44" s="115" t="s">
        <v>370</v>
      </c>
      <c r="B44" s="115"/>
      <c r="C44" s="115"/>
      <c r="D44" s="115"/>
      <c r="E44" s="115"/>
      <c r="F44" s="115"/>
      <c r="G44" s="115"/>
      <c r="H44" s="65"/>
      <c r="I44" s="65"/>
      <c r="J44" s="1"/>
      <c r="K44" s="1"/>
    </row>
    <row r="45" spans="1:11" ht="18" customHeight="1" x14ac:dyDescent="0.25">
      <c r="A45" s="116" t="s">
        <v>387</v>
      </c>
      <c r="B45" s="118" t="s">
        <v>0</v>
      </c>
      <c r="C45" s="118" t="s">
        <v>6</v>
      </c>
      <c r="D45" s="120" t="s">
        <v>7</v>
      </c>
      <c r="E45" s="120"/>
      <c r="F45" s="120"/>
      <c r="G45" s="121" t="s">
        <v>8</v>
      </c>
      <c r="H45" s="106" t="s">
        <v>429</v>
      </c>
      <c r="I45" s="106" t="s">
        <v>430</v>
      </c>
      <c r="J45" s="1"/>
      <c r="K45" s="1"/>
    </row>
    <row r="46" spans="1:11" ht="27" customHeight="1" x14ac:dyDescent="0.25">
      <c r="A46" s="117"/>
      <c r="B46" s="119"/>
      <c r="C46" s="119"/>
      <c r="D46" s="70" t="s">
        <v>9</v>
      </c>
      <c r="E46" s="70" t="s">
        <v>10</v>
      </c>
      <c r="F46" s="70" t="s">
        <v>108</v>
      </c>
      <c r="G46" s="119"/>
      <c r="H46" s="107"/>
      <c r="I46" s="107"/>
      <c r="J46" s="1"/>
      <c r="K46" s="1"/>
    </row>
    <row r="47" spans="1:11" s="76" customFormat="1" ht="18" customHeight="1" x14ac:dyDescent="0.25">
      <c r="A47" s="24" t="s">
        <v>400</v>
      </c>
      <c r="B47" s="25" t="s">
        <v>401</v>
      </c>
      <c r="C47" s="25">
        <v>250</v>
      </c>
      <c r="D47" s="3">
        <v>15.54</v>
      </c>
      <c r="E47" s="3">
        <v>14.15</v>
      </c>
      <c r="F47" s="3">
        <v>72.819999999999993</v>
      </c>
      <c r="G47" s="3">
        <v>480.84</v>
      </c>
      <c r="H47" s="31">
        <f>I47/1.21</f>
        <v>1.4049586776859504</v>
      </c>
      <c r="I47" s="31">
        <v>1.7</v>
      </c>
    </row>
    <row r="48" spans="1:11" s="76" customFormat="1" ht="18" customHeight="1" x14ac:dyDescent="0.25">
      <c r="A48" s="6" t="s">
        <v>273</v>
      </c>
      <c r="B48" s="59" t="s">
        <v>242</v>
      </c>
      <c r="C48" s="59" t="s">
        <v>14</v>
      </c>
      <c r="D48" s="4">
        <v>1.2</v>
      </c>
      <c r="E48" s="4">
        <v>15</v>
      </c>
      <c r="F48" s="4">
        <v>1.55</v>
      </c>
      <c r="G48" s="4">
        <v>146.5</v>
      </c>
      <c r="H48" s="31">
        <f>I48/1.21</f>
        <v>8.2644628099173556E-2</v>
      </c>
      <c r="I48" s="31">
        <v>0.1</v>
      </c>
      <c r="J48" s="75"/>
    </row>
    <row r="49" spans="1:11" ht="27" customHeight="1" x14ac:dyDescent="0.25">
      <c r="A49" s="112" t="s">
        <v>1</v>
      </c>
      <c r="B49" s="113"/>
      <c r="C49" s="114"/>
      <c r="D49" s="68">
        <f>SUM(D47:D48)</f>
        <v>16.739999999999998</v>
      </c>
      <c r="E49" s="68">
        <f>SUM(E47:E48)</f>
        <v>29.15</v>
      </c>
      <c r="F49" s="68">
        <f>SUM(F47:F48)</f>
        <v>74.36999999999999</v>
      </c>
      <c r="G49" s="69">
        <f>SUM(G47:G48)</f>
        <v>627.33999999999992</v>
      </c>
      <c r="H49" s="90">
        <f>+H46+H47+H48</f>
        <v>1.4876033057851239</v>
      </c>
      <c r="I49" s="90">
        <f>+I46+I47+I48</f>
        <v>1.8</v>
      </c>
      <c r="J49" s="1"/>
      <c r="K49" s="1"/>
    </row>
    <row r="50" spans="1:11" ht="27.75" customHeight="1" x14ac:dyDescent="0.25">
      <c r="A50" s="97" t="s">
        <v>136</v>
      </c>
      <c r="B50" s="97"/>
      <c r="C50" s="97"/>
      <c r="D50" s="97"/>
      <c r="E50" s="97"/>
      <c r="F50" s="97"/>
      <c r="G50" s="97"/>
    </row>
    <row r="51" spans="1:11" ht="18" customHeight="1" thickBot="1" x14ac:dyDescent="0.3"/>
    <row r="52" spans="1:11" s="16" customFormat="1" ht="39" customHeight="1" x14ac:dyDescent="0.25">
      <c r="A52" s="89"/>
      <c r="B52" s="108"/>
      <c r="C52" s="109"/>
      <c r="D52" s="109"/>
      <c r="E52" s="109"/>
      <c r="F52" s="109"/>
      <c r="G52" s="109"/>
      <c r="H52" s="91" t="s">
        <v>429</v>
      </c>
      <c r="I52" s="92" t="s">
        <v>430</v>
      </c>
    </row>
    <row r="53" spans="1:11" s="16" customFormat="1" ht="18" customHeight="1" thickBot="1" x14ac:dyDescent="0.3">
      <c r="A53" s="63"/>
      <c r="B53" s="110" t="s">
        <v>431</v>
      </c>
      <c r="C53" s="111"/>
      <c r="D53" s="111"/>
      <c r="E53" s="111"/>
      <c r="F53" s="111"/>
      <c r="G53" s="111"/>
      <c r="H53" s="95">
        <f>+SUM(H14+H21+H28+H35+H43+H49)/6+H8</f>
        <v>1.6859504132231407</v>
      </c>
      <c r="I53" s="94">
        <f>+SUM(I14+I21+I28+I35+I43+I49)/6+I8</f>
        <v>2.0400000000000005</v>
      </c>
    </row>
    <row r="54" spans="1:11" s="16" customFormat="1" ht="18" customHeight="1" x14ac:dyDescent="0.25">
      <c r="A54" s="63"/>
      <c r="B54" s="104" t="s">
        <v>432</v>
      </c>
      <c r="C54" s="105"/>
      <c r="D54" s="105"/>
      <c r="E54" s="27"/>
      <c r="F54" s="27"/>
      <c r="G54" s="27"/>
      <c r="H54" s="28"/>
      <c r="I54" s="28"/>
    </row>
    <row r="57" spans="1:11" ht="27" customHeight="1" x14ac:dyDescent="0.25"/>
    <row r="59" spans="1:11" ht="27" customHeight="1" x14ac:dyDescent="0.25"/>
    <row r="64" spans="1:11" ht="27" customHeight="1" x14ac:dyDescent="0.25"/>
  </sheetData>
  <mergeCells count="63">
    <mergeCell ref="A3:G3"/>
    <mergeCell ref="C4:C5"/>
    <mergeCell ref="D4:F4"/>
    <mergeCell ref="A8:C8"/>
    <mergeCell ref="G4:G5"/>
    <mergeCell ref="A4:A5"/>
    <mergeCell ref="B4:B5"/>
    <mergeCell ref="A9:G9"/>
    <mergeCell ref="A14:C14"/>
    <mergeCell ref="A22:G22"/>
    <mergeCell ref="A23:A24"/>
    <mergeCell ref="B23:B24"/>
    <mergeCell ref="C23:C24"/>
    <mergeCell ref="D23:F23"/>
    <mergeCell ref="G23:G24"/>
    <mergeCell ref="A21:C21"/>
    <mergeCell ref="A10:A11"/>
    <mergeCell ref="B10:B11"/>
    <mergeCell ref="C10:C11"/>
    <mergeCell ref="D10:F10"/>
    <mergeCell ref="G10:G11"/>
    <mergeCell ref="A35:C35"/>
    <mergeCell ref="A30:A31"/>
    <mergeCell ref="B30:B31"/>
    <mergeCell ref="C30:C31"/>
    <mergeCell ref="A16:G16"/>
    <mergeCell ref="A17:A18"/>
    <mergeCell ref="B17:B18"/>
    <mergeCell ref="C17:C18"/>
    <mergeCell ref="D17:F17"/>
    <mergeCell ref="G17:G18"/>
    <mergeCell ref="D30:F30"/>
    <mergeCell ref="G30:G31"/>
    <mergeCell ref="A28:C28"/>
    <mergeCell ref="A29:G29"/>
    <mergeCell ref="A43:C43"/>
    <mergeCell ref="A36:G36"/>
    <mergeCell ref="A37:A38"/>
    <mergeCell ref="B37:B38"/>
    <mergeCell ref="C37:C38"/>
    <mergeCell ref="D37:F37"/>
    <mergeCell ref="G37:G38"/>
    <mergeCell ref="A44:G44"/>
    <mergeCell ref="A45:A46"/>
    <mergeCell ref="B45:B46"/>
    <mergeCell ref="C45:C46"/>
    <mergeCell ref="D45:F45"/>
    <mergeCell ref="G45:G46"/>
    <mergeCell ref="I45:I46"/>
    <mergeCell ref="H17:H18"/>
    <mergeCell ref="I17:I18"/>
    <mergeCell ref="H37:H38"/>
    <mergeCell ref="I37:I38"/>
    <mergeCell ref="H23:H24"/>
    <mergeCell ref="I23:I24"/>
    <mergeCell ref="H30:H31"/>
    <mergeCell ref="I30:I31"/>
    <mergeCell ref="B52:G52"/>
    <mergeCell ref="B53:G53"/>
    <mergeCell ref="B54:D54"/>
    <mergeCell ref="H45:H46"/>
    <mergeCell ref="A49:C49"/>
    <mergeCell ref="A50:G50"/>
  </mergeCells>
  <pageMargins left="0.59055118110236215" right="0.59055118110236215" top="0.59055118110236215" bottom="0.59055118110236215" header="0" footer="0"/>
  <pageSetup paperSize="9" orientation="portrait" r:id="rId1"/>
  <rowBreaks count="1" manualBreakCount="1">
    <brk id="1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7" zoomScaleNormal="100" zoomScaleSheetLayoutView="115" workbookViewId="0">
      <selection activeCell="K46" sqref="K46"/>
    </sheetView>
  </sheetViews>
  <sheetFormatPr defaultColWidth="8.6640625" defaultRowHeight="18" customHeight="1" x14ac:dyDescent="0.25"/>
  <cols>
    <col min="1" max="1" width="36.5546875" style="75" customWidth="1"/>
    <col min="2" max="2" width="9.109375" style="34" customWidth="1"/>
    <col min="3" max="3" width="6.109375" style="34" customWidth="1"/>
    <col min="4" max="4" width="9.88671875" style="34" customWidth="1"/>
    <col min="5" max="5" width="7.88671875" style="34" customWidth="1"/>
    <col min="6" max="6" width="16.33203125" style="34" customWidth="1"/>
    <col min="7" max="7" width="10.44140625" style="34" customWidth="1"/>
    <col min="8" max="8" width="9.109375" style="75" customWidth="1"/>
    <col min="9" max="16384" width="8.6640625" style="76"/>
  </cols>
  <sheetData>
    <row r="1" spans="1:9" ht="18" customHeight="1" x14ac:dyDescent="0.25">
      <c r="A1" s="71" t="s">
        <v>45</v>
      </c>
      <c r="D1" s="35"/>
      <c r="E1" s="35"/>
      <c r="F1" s="35"/>
      <c r="G1" s="64"/>
    </row>
    <row r="2" spans="1:9" ht="18" customHeight="1" x14ac:dyDescent="0.25">
      <c r="A2" s="74" t="s">
        <v>18</v>
      </c>
      <c r="D2" s="35"/>
      <c r="E2" s="35"/>
      <c r="F2" s="35"/>
      <c r="G2" s="35"/>
    </row>
    <row r="3" spans="1:9" ht="18" customHeight="1" x14ac:dyDescent="0.25">
      <c r="A3" s="128" t="s">
        <v>433</v>
      </c>
      <c r="B3" s="128"/>
      <c r="C3" s="128"/>
      <c r="D3" s="128"/>
      <c r="E3" s="128"/>
      <c r="F3" s="128"/>
      <c r="G3" s="128"/>
    </row>
    <row r="4" spans="1:9" ht="18" customHeight="1" x14ac:dyDescent="0.25">
      <c r="A4" s="129" t="s">
        <v>5</v>
      </c>
      <c r="B4" s="131" t="s">
        <v>0</v>
      </c>
      <c r="C4" s="131" t="s">
        <v>6</v>
      </c>
      <c r="D4" s="126" t="s">
        <v>7</v>
      </c>
      <c r="E4" s="126"/>
      <c r="F4" s="126"/>
      <c r="G4" s="106" t="s">
        <v>8</v>
      </c>
      <c r="H4" s="88" t="s">
        <v>429</v>
      </c>
      <c r="I4" s="88" t="s">
        <v>430</v>
      </c>
    </row>
    <row r="5" spans="1:9" ht="17.25" customHeight="1" x14ac:dyDescent="0.25">
      <c r="A5" s="130"/>
      <c r="B5" s="107"/>
      <c r="C5" s="107"/>
      <c r="D5" s="62" t="s">
        <v>9</v>
      </c>
      <c r="E5" s="62" t="s">
        <v>10</v>
      </c>
      <c r="F5" s="62" t="s">
        <v>108</v>
      </c>
      <c r="G5" s="107"/>
      <c r="H5" s="87"/>
      <c r="I5" s="87"/>
    </row>
    <row r="6" spans="1:9" ht="27" customHeight="1" x14ac:dyDescent="0.25">
      <c r="A6" s="47" t="s">
        <v>321</v>
      </c>
      <c r="B6" s="59" t="s">
        <v>32</v>
      </c>
      <c r="C6" s="59" t="s">
        <v>15</v>
      </c>
      <c r="D6" s="59">
        <v>3.95</v>
      </c>
      <c r="E6" s="4">
        <v>3.24</v>
      </c>
      <c r="F6" s="4">
        <v>14.25</v>
      </c>
      <c r="G6" s="4">
        <v>96.21</v>
      </c>
      <c r="H6" s="31">
        <f>I6/1.21</f>
        <v>0.16528925619834711</v>
      </c>
      <c r="I6" s="31">
        <v>0.2</v>
      </c>
    </row>
    <row r="7" spans="1:9" ht="17.25" customHeight="1" x14ac:dyDescent="0.25">
      <c r="A7" s="6" t="s">
        <v>28</v>
      </c>
      <c r="B7" s="59" t="s">
        <v>4</v>
      </c>
      <c r="C7" s="59" t="s">
        <v>13</v>
      </c>
      <c r="D7" s="4">
        <v>2.96</v>
      </c>
      <c r="E7" s="4">
        <v>0.64</v>
      </c>
      <c r="F7" s="4">
        <v>17.059999999999999</v>
      </c>
      <c r="G7" s="4">
        <v>86.08</v>
      </c>
      <c r="H7" s="31">
        <f>I7/1.21</f>
        <v>3.3057851239669422E-2</v>
      </c>
      <c r="I7" s="31">
        <v>0.04</v>
      </c>
    </row>
    <row r="8" spans="1:9" ht="27" customHeight="1" x14ac:dyDescent="0.25">
      <c r="A8" s="123" t="s">
        <v>1</v>
      </c>
      <c r="B8" s="124"/>
      <c r="C8" s="125"/>
      <c r="D8" s="11">
        <f>SUM(D6:D7)</f>
        <v>6.91</v>
      </c>
      <c r="E8" s="11">
        <f>SUM(E6:E7)</f>
        <v>3.8800000000000003</v>
      </c>
      <c r="F8" s="11">
        <f>SUM(F6:F7)</f>
        <v>31.31</v>
      </c>
      <c r="G8" s="11">
        <f>SUM(G6:G7)</f>
        <v>182.29</v>
      </c>
      <c r="H8" s="90">
        <f>+H5+H6+H7</f>
        <v>0.19834710743801653</v>
      </c>
      <c r="I8" s="90">
        <f>+I5+I6+I7</f>
        <v>0.24000000000000002</v>
      </c>
    </row>
    <row r="9" spans="1:9" ht="17.25" customHeight="1" x14ac:dyDescent="0.25">
      <c r="A9" s="131" t="s">
        <v>378</v>
      </c>
      <c r="B9" s="131"/>
      <c r="C9" s="131"/>
      <c r="D9" s="131"/>
      <c r="E9" s="131"/>
      <c r="F9" s="131"/>
      <c r="G9" s="131"/>
    </row>
    <row r="10" spans="1:9" ht="17.25" customHeight="1" x14ac:dyDescent="0.25">
      <c r="A10" s="129" t="s">
        <v>97</v>
      </c>
      <c r="B10" s="131" t="s">
        <v>0</v>
      </c>
      <c r="C10" s="131" t="s">
        <v>6</v>
      </c>
      <c r="D10" s="126" t="s">
        <v>7</v>
      </c>
      <c r="E10" s="126"/>
      <c r="F10" s="126"/>
      <c r="G10" s="106" t="s">
        <v>8</v>
      </c>
      <c r="H10" s="106" t="s">
        <v>429</v>
      </c>
      <c r="I10" s="106" t="s">
        <v>430</v>
      </c>
    </row>
    <row r="11" spans="1:9" ht="17.25" customHeight="1" x14ac:dyDescent="0.25">
      <c r="A11" s="130"/>
      <c r="B11" s="107"/>
      <c r="C11" s="107"/>
      <c r="D11" s="62" t="s">
        <v>9</v>
      </c>
      <c r="E11" s="62" t="s">
        <v>10</v>
      </c>
      <c r="F11" s="62" t="s">
        <v>108</v>
      </c>
      <c r="G11" s="107"/>
      <c r="H11" s="107"/>
      <c r="I11" s="107"/>
    </row>
    <row r="12" spans="1:9" ht="29.1" customHeight="1" x14ac:dyDescent="0.25">
      <c r="A12" s="46" t="s">
        <v>210</v>
      </c>
      <c r="B12" s="25" t="s">
        <v>33</v>
      </c>
      <c r="C12" s="25" t="s">
        <v>15</v>
      </c>
      <c r="D12" s="4">
        <v>30</v>
      </c>
      <c r="E12" s="4">
        <v>17.86</v>
      </c>
      <c r="F12" s="4">
        <v>9.4499999999999993</v>
      </c>
      <c r="G12" s="4">
        <v>315.02999999999997</v>
      </c>
      <c r="H12" s="31">
        <f>I12/1.21</f>
        <v>1.3223140495867769</v>
      </c>
      <c r="I12" s="31">
        <v>1.6</v>
      </c>
    </row>
    <row r="13" spans="1:9" ht="17.25" customHeight="1" x14ac:dyDescent="0.25">
      <c r="A13" s="46" t="s">
        <v>228</v>
      </c>
      <c r="B13" s="25" t="s">
        <v>34</v>
      </c>
      <c r="C13" s="25" t="s">
        <v>31</v>
      </c>
      <c r="D13" s="4">
        <v>1.7549999999999999</v>
      </c>
      <c r="E13" s="4">
        <v>2.8650000000000002</v>
      </c>
      <c r="F13" s="4">
        <v>12.35</v>
      </c>
      <c r="G13" s="4">
        <v>81.397499999999994</v>
      </c>
      <c r="H13" s="31">
        <f t="shared" ref="H13:H14" si="0">I13/1.21</f>
        <v>8.2644628099173556E-2</v>
      </c>
      <c r="I13" s="31">
        <v>0.1</v>
      </c>
    </row>
    <row r="14" spans="1:9" ht="39.6" customHeight="1" x14ac:dyDescent="0.25">
      <c r="A14" s="46" t="s">
        <v>322</v>
      </c>
      <c r="B14" s="25" t="s">
        <v>54</v>
      </c>
      <c r="C14" s="25" t="s">
        <v>16</v>
      </c>
      <c r="D14" s="4">
        <v>3.49</v>
      </c>
      <c r="E14" s="4">
        <v>14.47</v>
      </c>
      <c r="F14" s="4">
        <v>7.74</v>
      </c>
      <c r="G14" s="4">
        <v>166.02</v>
      </c>
      <c r="H14" s="31">
        <f t="shared" si="0"/>
        <v>8.2644628099173556E-2</v>
      </c>
      <c r="I14" s="31">
        <v>0.1</v>
      </c>
    </row>
    <row r="15" spans="1:9" ht="17.25" customHeight="1" x14ac:dyDescent="0.25">
      <c r="A15" s="123" t="s">
        <v>1</v>
      </c>
      <c r="B15" s="124"/>
      <c r="C15" s="125"/>
      <c r="D15" s="11">
        <f t="shared" ref="D15:F15" si="1">SUM(D12:D14)</f>
        <v>35.244999999999997</v>
      </c>
      <c r="E15" s="11">
        <f t="shared" si="1"/>
        <v>35.195</v>
      </c>
      <c r="F15" s="11">
        <f t="shared" si="1"/>
        <v>29.54</v>
      </c>
      <c r="G15" s="11">
        <f>SUM(G12:G14)</f>
        <v>562.44749999999999</v>
      </c>
      <c r="H15" s="90">
        <f>+H12+H13+H14</f>
        <v>1.4876033057851239</v>
      </c>
      <c r="I15" s="90">
        <f>+I12+I13+I14</f>
        <v>1.8000000000000003</v>
      </c>
    </row>
    <row r="16" spans="1:9" ht="39" customHeight="1" x14ac:dyDescent="0.25">
      <c r="A16" s="127" t="s">
        <v>371</v>
      </c>
      <c r="B16" s="127"/>
      <c r="C16" s="127"/>
      <c r="D16" s="127"/>
      <c r="E16" s="127"/>
      <c r="F16" s="127"/>
      <c r="G16" s="127"/>
    </row>
    <row r="17" spans="1:9" ht="17.25" customHeight="1" x14ac:dyDescent="0.25">
      <c r="A17" s="129" t="s">
        <v>98</v>
      </c>
      <c r="B17" s="131" t="s">
        <v>0</v>
      </c>
      <c r="C17" s="131" t="s">
        <v>6</v>
      </c>
      <c r="D17" s="126" t="s">
        <v>7</v>
      </c>
      <c r="E17" s="126"/>
      <c r="F17" s="126"/>
      <c r="G17" s="106" t="s">
        <v>8</v>
      </c>
      <c r="H17" s="88" t="s">
        <v>429</v>
      </c>
      <c r="I17" s="88" t="s">
        <v>430</v>
      </c>
    </row>
    <row r="18" spans="1:9" ht="17.25" customHeight="1" x14ac:dyDescent="0.25">
      <c r="A18" s="130"/>
      <c r="B18" s="107"/>
      <c r="C18" s="107"/>
      <c r="D18" s="62" t="s">
        <v>9</v>
      </c>
      <c r="E18" s="62" t="s">
        <v>10</v>
      </c>
      <c r="F18" s="62" t="s">
        <v>108</v>
      </c>
      <c r="G18" s="107"/>
      <c r="H18" s="87"/>
      <c r="I18" s="87"/>
    </row>
    <row r="19" spans="1:9" ht="17.25" customHeight="1" x14ac:dyDescent="0.25">
      <c r="A19" s="6" t="s">
        <v>356</v>
      </c>
      <c r="B19" s="59" t="s">
        <v>42</v>
      </c>
      <c r="C19" s="59" t="s">
        <v>220</v>
      </c>
      <c r="D19" s="4">
        <v>37.774000000000001</v>
      </c>
      <c r="E19" s="4">
        <v>23.562000000000001</v>
      </c>
      <c r="F19" s="4">
        <v>36.54</v>
      </c>
      <c r="G19" s="4">
        <v>505.12</v>
      </c>
      <c r="H19" s="31">
        <f>I19/1.21</f>
        <v>1.4049586776859504</v>
      </c>
      <c r="I19" s="31">
        <v>1.7</v>
      </c>
    </row>
    <row r="20" spans="1:9" ht="17.25" customHeight="1" x14ac:dyDescent="0.25">
      <c r="A20" s="6" t="s">
        <v>127</v>
      </c>
      <c r="B20" s="59" t="s">
        <v>128</v>
      </c>
      <c r="C20" s="59" t="s">
        <v>129</v>
      </c>
      <c r="D20" s="4">
        <v>1.56</v>
      </c>
      <c r="E20" s="4">
        <v>0.39</v>
      </c>
      <c r="F20" s="4">
        <v>19.7</v>
      </c>
      <c r="G20" s="4">
        <v>85</v>
      </c>
      <c r="H20" s="31">
        <f>I20/1.21</f>
        <v>8.2644628099173556E-2</v>
      </c>
      <c r="I20" s="31">
        <v>0.1</v>
      </c>
    </row>
    <row r="21" spans="1:9" ht="19.5" customHeight="1" x14ac:dyDescent="0.25">
      <c r="A21" s="123" t="s">
        <v>1</v>
      </c>
      <c r="B21" s="124"/>
      <c r="C21" s="125"/>
      <c r="D21" s="11">
        <f t="shared" ref="D21:F21" si="2">SUM(D19:D20)</f>
        <v>39.334000000000003</v>
      </c>
      <c r="E21" s="11">
        <f t="shared" si="2"/>
        <v>23.952000000000002</v>
      </c>
      <c r="F21" s="11">
        <f t="shared" si="2"/>
        <v>56.239999999999995</v>
      </c>
      <c r="G21" s="11">
        <f>SUM(G19:G20)</f>
        <v>590.12</v>
      </c>
      <c r="H21" s="90">
        <f>+H18+H19+H20</f>
        <v>1.4876033057851239</v>
      </c>
      <c r="I21" s="90">
        <f>+I18+I19+I20</f>
        <v>1.8</v>
      </c>
    </row>
    <row r="22" spans="1:9" ht="17.25" customHeight="1" x14ac:dyDescent="0.25">
      <c r="A22" s="128" t="s">
        <v>371</v>
      </c>
      <c r="B22" s="128"/>
      <c r="C22" s="128"/>
      <c r="D22" s="128"/>
      <c r="E22" s="128"/>
      <c r="F22" s="128"/>
      <c r="G22" s="128"/>
    </row>
    <row r="23" spans="1:9" ht="17.25" customHeight="1" x14ac:dyDescent="0.25">
      <c r="A23" s="129" t="s">
        <v>99</v>
      </c>
      <c r="B23" s="131" t="s">
        <v>0</v>
      </c>
      <c r="C23" s="131" t="s">
        <v>6</v>
      </c>
      <c r="D23" s="126" t="s">
        <v>7</v>
      </c>
      <c r="E23" s="126"/>
      <c r="F23" s="126"/>
      <c r="G23" s="106" t="s">
        <v>8</v>
      </c>
      <c r="H23" s="106" t="s">
        <v>429</v>
      </c>
      <c r="I23" s="106" t="s">
        <v>430</v>
      </c>
    </row>
    <row r="24" spans="1:9" s="75" customFormat="1" ht="17.25" customHeight="1" x14ac:dyDescent="0.25">
      <c r="A24" s="130"/>
      <c r="B24" s="107"/>
      <c r="C24" s="107"/>
      <c r="D24" s="62" t="s">
        <v>9</v>
      </c>
      <c r="E24" s="62" t="s">
        <v>10</v>
      </c>
      <c r="F24" s="62" t="s">
        <v>108</v>
      </c>
      <c r="G24" s="107"/>
      <c r="H24" s="107"/>
      <c r="I24" s="107"/>
    </row>
    <row r="25" spans="1:9" ht="17.25" customHeight="1" x14ac:dyDescent="0.25">
      <c r="A25" s="6" t="s">
        <v>105</v>
      </c>
      <c r="B25" s="59" t="s">
        <v>94</v>
      </c>
      <c r="C25" s="59" t="s">
        <v>126</v>
      </c>
      <c r="D25" s="59">
        <v>6.3</v>
      </c>
      <c r="E25" s="59">
        <v>13.4</v>
      </c>
      <c r="F25" s="59">
        <v>44.91</v>
      </c>
      <c r="G25" s="59">
        <v>233.1</v>
      </c>
      <c r="H25" s="31">
        <f>I25/1.21</f>
        <v>1.3223140495867769</v>
      </c>
      <c r="I25" s="31">
        <v>1.6</v>
      </c>
    </row>
    <row r="26" spans="1:9" ht="17.25" customHeight="1" x14ac:dyDescent="0.25">
      <c r="A26" s="6" t="s">
        <v>275</v>
      </c>
      <c r="B26" s="59" t="s">
        <v>3</v>
      </c>
      <c r="C26" s="59" t="s">
        <v>31</v>
      </c>
      <c r="D26" s="4">
        <v>1.605</v>
      </c>
      <c r="E26" s="4">
        <v>7.665</v>
      </c>
      <c r="F26" s="4">
        <v>6.54</v>
      </c>
      <c r="G26" s="4">
        <v>105.075</v>
      </c>
      <c r="H26" s="31">
        <f t="shared" ref="H26:H27" si="3">I26/1.21</f>
        <v>8.2644628099173556E-2</v>
      </c>
      <c r="I26" s="31">
        <v>0.1</v>
      </c>
    </row>
    <row r="27" spans="1:9" ht="27.75" customHeight="1" x14ac:dyDescent="0.25">
      <c r="A27" s="6" t="s">
        <v>289</v>
      </c>
      <c r="B27" s="59" t="s">
        <v>68</v>
      </c>
      <c r="C27" s="59" t="s">
        <v>12</v>
      </c>
      <c r="D27" s="4">
        <v>2.16</v>
      </c>
      <c r="E27" s="4">
        <v>19.399999999999999</v>
      </c>
      <c r="F27" s="4">
        <v>20.100000000000001</v>
      </c>
      <c r="G27" s="4">
        <v>254.54</v>
      </c>
      <c r="H27" s="31">
        <f t="shared" si="3"/>
        <v>8.2644628099173556E-2</v>
      </c>
      <c r="I27" s="31">
        <v>0.1</v>
      </c>
    </row>
    <row r="28" spans="1:9" ht="17.25" customHeight="1" x14ac:dyDescent="0.25">
      <c r="A28" s="123" t="s">
        <v>1</v>
      </c>
      <c r="B28" s="124"/>
      <c r="C28" s="125"/>
      <c r="D28" s="11">
        <f t="shared" ref="D28:F28" si="4">SUM(D25:D27)</f>
        <v>10.065</v>
      </c>
      <c r="E28" s="11">
        <f t="shared" si="4"/>
        <v>40.465000000000003</v>
      </c>
      <c r="F28" s="11">
        <f t="shared" si="4"/>
        <v>71.55</v>
      </c>
      <c r="G28" s="11">
        <f>SUM(G25:G27)</f>
        <v>592.71500000000003</v>
      </c>
      <c r="H28" s="90">
        <f>+H25+H26+H27</f>
        <v>1.4876033057851239</v>
      </c>
      <c r="I28" s="90">
        <f>+I25+I26+I27</f>
        <v>1.8000000000000003</v>
      </c>
    </row>
    <row r="29" spans="1:9" ht="27.75" customHeight="1" x14ac:dyDescent="0.25">
      <c r="A29" s="127" t="s">
        <v>378</v>
      </c>
      <c r="B29" s="127"/>
      <c r="C29" s="127"/>
      <c r="D29" s="127"/>
      <c r="E29" s="127"/>
      <c r="F29" s="127"/>
      <c r="G29" s="127"/>
    </row>
    <row r="30" spans="1:9" ht="17.25" customHeight="1" x14ac:dyDescent="0.25">
      <c r="A30" s="129" t="s">
        <v>134</v>
      </c>
      <c r="B30" s="118" t="s">
        <v>0</v>
      </c>
      <c r="C30" s="118" t="s">
        <v>6</v>
      </c>
      <c r="D30" s="126" t="s">
        <v>7</v>
      </c>
      <c r="E30" s="126"/>
      <c r="F30" s="126"/>
      <c r="G30" s="106" t="s">
        <v>8</v>
      </c>
      <c r="H30" s="88" t="s">
        <v>429</v>
      </c>
      <c r="I30" s="88" t="s">
        <v>430</v>
      </c>
    </row>
    <row r="31" spans="1:9" ht="17.25" customHeight="1" x14ac:dyDescent="0.25">
      <c r="A31" s="130"/>
      <c r="B31" s="119"/>
      <c r="C31" s="119"/>
      <c r="D31" s="62" t="s">
        <v>9</v>
      </c>
      <c r="E31" s="62" t="s">
        <v>10</v>
      </c>
      <c r="F31" s="62" t="s">
        <v>108</v>
      </c>
      <c r="G31" s="107"/>
      <c r="H31" s="87"/>
      <c r="I31" s="87"/>
    </row>
    <row r="32" spans="1:9" ht="17.25" customHeight="1" x14ac:dyDescent="0.25">
      <c r="A32" s="24" t="s">
        <v>160</v>
      </c>
      <c r="B32" s="25" t="s">
        <v>161</v>
      </c>
      <c r="C32" s="25" t="s">
        <v>357</v>
      </c>
      <c r="D32" s="4">
        <v>41.907600000000002</v>
      </c>
      <c r="E32" s="4">
        <v>24.97</v>
      </c>
      <c r="F32" s="4">
        <v>22.73</v>
      </c>
      <c r="G32" s="4">
        <v>465.41879999999998</v>
      </c>
      <c r="H32" s="31">
        <f>I32/1.21</f>
        <v>1.4049586776859504</v>
      </c>
      <c r="I32" s="31">
        <v>1.7</v>
      </c>
    </row>
    <row r="33" spans="1:9" ht="28.5" customHeight="1" x14ac:dyDescent="0.25">
      <c r="A33" s="6" t="s">
        <v>290</v>
      </c>
      <c r="B33" s="59" t="s">
        <v>58</v>
      </c>
      <c r="C33" s="59" t="s">
        <v>16</v>
      </c>
      <c r="D33" s="4">
        <v>1.34</v>
      </c>
      <c r="E33" s="4">
        <v>9.91</v>
      </c>
      <c r="F33" s="4">
        <v>6.47</v>
      </c>
      <c r="G33" s="4">
        <v>110.51</v>
      </c>
      <c r="H33" s="31">
        <f>I33/1.21</f>
        <v>8.2644628099173556E-2</v>
      </c>
      <c r="I33" s="31">
        <v>0.1</v>
      </c>
    </row>
    <row r="34" spans="1:9" ht="31.5" customHeight="1" x14ac:dyDescent="0.25">
      <c r="A34" s="123" t="s">
        <v>1</v>
      </c>
      <c r="B34" s="124"/>
      <c r="C34" s="125"/>
      <c r="D34" s="11">
        <f t="shared" ref="D34:F34" si="5">SUM(D32:D33)</f>
        <v>43.247600000000006</v>
      </c>
      <c r="E34" s="11">
        <f t="shared" si="5"/>
        <v>34.879999999999995</v>
      </c>
      <c r="F34" s="11">
        <f t="shared" si="5"/>
        <v>29.2</v>
      </c>
      <c r="G34" s="11">
        <f>SUM(G32:G33)</f>
        <v>575.92880000000002</v>
      </c>
      <c r="H34" s="90">
        <f>+H31+H32+H33</f>
        <v>1.4876033057851239</v>
      </c>
      <c r="I34" s="90">
        <f>+I31+I32+I33</f>
        <v>1.8</v>
      </c>
    </row>
    <row r="35" spans="1:9" ht="35.25" customHeight="1" x14ac:dyDescent="0.25">
      <c r="A35" s="127" t="s">
        <v>378</v>
      </c>
      <c r="B35" s="127"/>
      <c r="C35" s="127"/>
      <c r="D35" s="127"/>
      <c r="E35" s="127"/>
      <c r="F35" s="127"/>
      <c r="G35" s="127"/>
    </row>
    <row r="36" spans="1:9" ht="27" customHeight="1" x14ac:dyDescent="0.25">
      <c r="A36" s="129" t="s">
        <v>135</v>
      </c>
      <c r="B36" s="118" t="s">
        <v>0</v>
      </c>
      <c r="C36" s="118" t="s">
        <v>6</v>
      </c>
      <c r="D36" s="126" t="s">
        <v>7</v>
      </c>
      <c r="E36" s="126"/>
      <c r="F36" s="126"/>
      <c r="G36" s="106" t="s">
        <v>8</v>
      </c>
      <c r="H36" s="106" t="s">
        <v>429</v>
      </c>
      <c r="I36" s="106" t="s">
        <v>430</v>
      </c>
    </row>
    <row r="37" spans="1:9" ht="17.25" customHeight="1" x14ac:dyDescent="0.25">
      <c r="A37" s="130"/>
      <c r="B37" s="119"/>
      <c r="C37" s="119"/>
      <c r="D37" s="62" t="s">
        <v>9</v>
      </c>
      <c r="E37" s="62" t="s">
        <v>10</v>
      </c>
      <c r="F37" s="62" t="s">
        <v>108</v>
      </c>
      <c r="G37" s="107"/>
      <c r="H37" s="107"/>
      <c r="I37" s="107"/>
    </row>
    <row r="38" spans="1:9" ht="17.25" customHeight="1" x14ac:dyDescent="0.25">
      <c r="A38" s="6" t="s">
        <v>56</v>
      </c>
      <c r="B38" s="59" t="s">
        <v>57</v>
      </c>
      <c r="C38" s="59" t="s">
        <v>15</v>
      </c>
      <c r="D38" s="4">
        <v>28.605</v>
      </c>
      <c r="E38" s="4">
        <v>25.094999999999999</v>
      </c>
      <c r="F38" s="4">
        <v>17.625</v>
      </c>
      <c r="G38" s="4">
        <v>409.09500000000003</v>
      </c>
      <c r="H38" s="31">
        <f>I38/1.21</f>
        <v>1.3223140495867769</v>
      </c>
      <c r="I38" s="31">
        <v>1.6</v>
      </c>
    </row>
    <row r="39" spans="1:9" ht="17.25" customHeight="1" x14ac:dyDescent="0.25">
      <c r="A39" s="6" t="s">
        <v>258</v>
      </c>
      <c r="B39" s="59" t="s">
        <v>143</v>
      </c>
      <c r="C39" s="59" t="s">
        <v>16</v>
      </c>
      <c r="D39" s="4">
        <v>2.2200000000000002</v>
      </c>
      <c r="E39" s="4">
        <v>3.84</v>
      </c>
      <c r="F39" s="4">
        <v>15.3</v>
      </c>
      <c r="G39" s="4">
        <v>102.15</v>
      </c>
      <c r="H39" s="31">
        <f t="shared" ref="H39:H40" si="6">I39/1.21</f>
        <v>8.2644628099173556E-2</v>
      </c>
      <c r="I39" s="31">
        <v>0.1</v>
      </c>
    </row>
    <row r="40" spans="1:9" ht="32.1" customHeight="1" x14ac:dyDescent="0.25">
      <c r="A40" s="24" t="s">
        <v>249</v>
      </c>
      <c r="B40" s="25" t="s">
        <v>58</v>
      </c>
      <c r="C40" s="25" t="s">
        <v>15</v>
      </c>
      <c r="D40" s="4">
        <v>3.27</v>
      </c>
      <c r="E40" s="4">
        <v>1.095</v>
      </c>
      <c r="F40" s="4">
        <v>8.76</v>
      </c>
      <c r="G40" s="4">
        <v>45.51</v>
      </c>
      <c r="H40" s="31">
        <f t="shared" si="6"/>
        <v>8.2644628099173556E-2</v>
      </c>
      <c r="I40" s="31">
        <v>0.1</v>
      </c>
    </row>
    <row r="41" spans="1:9" ht="28.5" customHeight="1" x14ac:dyDescent="0.25">
      <c r="A41" s="123" t="s">
        <v>1</v>
      </c>
      <c r="B41" s="124"/>
      <c r="C41" s="125"/>
      <c r="D41" s="11">
        <f t="shared" ref="D41:F41" si="7">SUM(D38:D40)</f>
        <v>34.094999999999999</v>
      </c>
      <c r="E41" s="11">
        <f t="shared" si="7"/>
        <v>30.029999999999998</v>
      </c>
      <c r="F41" s="11">
        <f t="shared" si="7"/>
        <v>41.684999999999995</v>
      </c>
      <c r="G41" s="11">
        <f>SUM(G38:G40)</f>
        <v>556.755</v>
      </c>
      <c r="H41" s="90">
        <f>+H38+H39+H40</f>
        <v>1.4876033057851239</v>
      </c>
      <c r="I41" s="90">
        <f>+I38+I39+I40</f>
        <v>1.8000000000000003</v>
      </c>
    </row>
    <row r="42" spans="1:9" ht="26.25" customHeight="1" x14ac:dyDescent="0.25">
      <c r="A42" s="115" t="s">
        <v>370</v>
      </c>
      <c r="B42" s="115"/>
      <c r="C42" s="115"/>
      <c r="D42" s="115"/>
      <c r="E42" s="115"/>
      <c r="F42" s="115"/>
      <c r="G42" s="115"/>
      <c r="H42" s="77"/>
      <c r="I42" s="77"/>
    </row>
    <row r="43" spans="1:9" ht="18" customHeight="1" x14ac:dyDescent="0.25">
      <c r="A43" s="116" t="s">
        <v>387</v>
      </c>
      <c r="B43" s="118" t="s">
        <v>0</v>
      </c>
      <c r="C43" s="118" t="s">
        <v>6</v>
      </c>
      <c r="D43" s="120" t="s">
        <v>7</v>
      </c>
      <c r="E43" s="120"/>
      <c r="F43" s="120"/>
      <c r="G43" s="121" t="s">
        <v>8</v>
      </c>
      <c r="H43" s="88" t="s">
        <v>429</v>
      </c>
      <c r="I43" s="88" t="s">
        <v>430</v>
      </c>
    </row>
    <row r="44" spans="1:9" ht="27" customHeight="1" x14ac:dyDescent="0.25">
      <c r="A44" s="117"/>
      <c r="B44" s="119"/>
      <c r="C44" s="119"/>
      <c r="D44" s="70" t="s">
        <v>9</v>
      </c>
      <c r="E44" s="70" t="s">
        <v>10</v>
      </c>
      <c r="F44" s="70" t="s">
        <v>108</v>
      </c>
      <c r="G44" s="119"/>
      <c r="H44" s="87"/>
      <c r="I44" s="87"/>
    </row>
    <row r="45" spans="1:9" ht="32.4" customHeight="1" x14ac:dyDescent="0.25">
      <c r="A45" s="24" t="s">
        <v>402</v>
      </c>
      <c r="B45" s="25" t="s">
        <v>403</v>
      </c>
      <c r="C45" s="25">
        <v>240</v>
      </c>
      <c r="D45" s="3">
        <v>18.75</v>
      </c>
      <c r="E45" s="3">
        <v>24.78</v>
      </c>
      <c r="F45" s="3">
        <v>12.54</v>
      </c>
      <c r="G45" s="3">
        <v>348.22</v>
      </c>
      <c r="H45" s="31">
        <f>I45/1.21</f>
        <v>1.4049586776859504</v>
      </c>
      <c r="I45" s="31">
        <v>1.7</v>
      </c>
    </row>
    <row r="46" spans="1:9" ht="27.75" customHeight="1" x14ac:dyDescent="0.25">
      <c r="A46" s="6" t="s">
        <v>289</v>
      </c>
      <c r="B46" s="59" t="s">
        <v>68</v>
      </c>
      <c r="C46" s="59" t="s">
        <v>12</v>
      </c>
      <c r="D46" s="4">
        <v>2.16</v>
      </c>
      <c r="E46" s="4">
        <v>19.399999999999999</v>
      </c>
      <c r="F46" s="4">
        <v>20.100000000000001</v>
      </c>
      <c r="G46" s="4">
        <v>254.54</v>
      </c>
      <c r="H46" s="31">
        <f>I46/1.21</f>
        <v>8.2644628099173556E-2</v>
      </c>
      <c r="I46" s="31">
        <v>0.1</v>
      </c>
    </row>
    <row r="47" spans="1:9" ht="27" customHeight="1" x14ac:dyDescent="0.25">
      <c r="A47" s="112" t="s">
        <v>1</v>
      </c>
      <c r="B47" s="113"/>
      <c r="C47" s="114"/>
      <c r="D47" s="68">
        <f>+SUM(D45:D46)</f>
        <v>20.91</v>
      </c>
      <c r="E47" s="68">
        <f>+SUM(E45:E46)</f>
        <v>44.18</v>
      </c>
      <c r="F47" s="68">
        <f>+SUM(F45:F46)</f>
        <v>32.64</v>
      </c>
      <c r="G47" s="68">
        <f>+SUM(G45:G46)</f>
        <v>602.76</v>
      </c>
      <c r="H47" s="90">
        <f>+H44+H45+H46</f>
        <v>1.4876033057851239</v>
      </c>
      <c r="I47" s="90">
        <f>+I44+I45+I46</f>
        <v>1.8</v>
      </c>
    </row>
    <row r="48" spans="1:9" ht="27.75" customHeight="1" x14ac:dyDescent="0.25">
      <c r="A48" s="122" t="s">
        <v>136</v>
      </c>
      <c r="B48" s="122"/>
      <c r="C48" s="122"/>
      <c r="D48" s="122"/>
      <c r="E48" s="122"/>
      <c r="F48" s="122"/>
      <c r="G48" s="122"/>
    </row>
    <row r="49" spans="1:9" ht="17.25" customHeight="1" thickBot="1" x14ac:dyDescent="0.3"/>
    <row r="50" spans="1:9" s="16" customFormat="1" ht="39" customHeight="1" x14ac:dyDescent="0.25">
      <c r="A50" s="89"/>
      <c r="B50" s="108"/>
      <c r="C50" s="109"/>
      <c r="D50" s="109"/>
      <c r="E50" s="109"/>
      <c r="F50" s="109"/>
      <c r="G50" s="109"/>
      <c r="H50" s="91" t="s">
        <v>429</v>
      </c>
      <c r="I50" s="92" t="s">
        <v>430</v>
      </c>
    </row>
    <row r="51" spans="1:9" s="16" customFormat="1" ht="18" customHeight="1" thickBot="1" x14ac:dyDescent="0.3">
      <c r="A51" s="63"/>
      <c r="B51" s="110" t="s">
        <v>431</v>
      </c>
      <c r="C51" s="111"/>
      <c r="D51" s="111"/>
      <c r="E51" s="111"/>
      <c r="F51" s="111"/>
      <c r="G51" s="111"/>
      <c r="H51" s="95">
        <f>+SUM(H15+H21+H28+H34+H41+H47)/6+H8</f>
        <v>1.6859504132231402</v>
      </c>
      <c r="I51" s="94">
        <f>+SUM(I15+I21+I28+I34+I41+I47)/6+I8</f>
        <v>2.04</v>
      </c>
    </row>
    <row r="52" spans="1:9" s="16" customFormat="1" ht="18" customHeight="1" x14ac:dyDescent="0.25">
      <c r="A52" s="63"/>
      <c r="B52" s="104" t="s">
        <v>432</v>
      </c>
      <c r="C52" s="105"/>
      <c r="D52" s="105"/>
      <c r="E52" s="27"/>
      <c r="F52" s="27"/>
      <c r="G52" s="27"/>
      <c r="H52" s="28"/>
      <c r="I52" s="28"/>
    </row>
    <row r="53" spans="1:9" ht="17.25" customHeight="1" x14ac:dyDescent="0.25"/>
    <row r="54" spans="1:9" ht="17.25" customHeight="1" x14ac:dyDescent="0.25"/>
    <row r="55" spans="1:9" ht="17.25" customHeight="1" x14ac:dyDescent="0.25"/>
    <row r="56" spans="1:9" ht="27.75" customHeight="1" x14ac:dyDescent="0.25"/>
    <row r="57" spans="1:9" ht="17.25" customHeight="1" x14ac:dyDescent="0.25"/>
    <row r="58" spans="1:9" ht="15" customHeight="1" x14ac:dyDescent="0.25"/>
    <row r="59" spans="1:9" ht="17.25" customHeight="1" x14ac:dyDescent="0.25"/>
    <row r="60" spans="1:9" ht="17.25" customHeight="1" x14ac:dyDescent="0.25"/>
    <row r="65" ht="28.5" customHeight="1" x14ac:dyDescent="0.25"/>
  </sheetData>
  <mergeCells count="59">
    <mergeCell ref="A3:G3"/>
    <mergeCell ref="A34:C34"/>
    <mergeCell ref="A29:G29"/>
    <mergeCell ref="A30:A31"/>
    <mergeCell ref="A41:C41"/>
    <mergeCell ref="A35:G35"/>
    <mergeCell ref="A36:A37"/>
    <mergeCell ref="B36:B37"/>
    <mergeCell ref="C36:C37"/>
    <mergeCell ref="D36:F36"/>
    <mergeCell ref="G36:G37"/>
    <mergeCell ref="D30:F30"/>
    <mergeCell ref="G30:G31"/>
    <mergeCell ref="C30:C31"/>
    <mergeCell ref="B30:B31"/>
    <mergeCell ref="G4:G5"/>
    <mergeCell ref="A4:A5"/>
    <mergeCell ref="B4:B5"/>
    <mergeCell ref="C4:C5"/>
    <mergeCell ref="D4:F4"/>
    <mergeCell ref="A9:G9"/>
    <mergeCell ref="A28:C28"/>
    <mergeCell ref="A16:G16"/>
    <mergeCell ref="A22:G22"/>
    <mergeCell ref="A23:A24"/>
    <mergeCell ref="B23:B24"/>
    <mergeCell ref="C23:C24"/>
    <mergeCell ref="D23:F23"/>
    <mergeCell ref="G23:G24"/>
    <mergeCell ref="A17:A18"/>
    <mergeCell ref="B17:B18"/>
    <mergeCell ref="C17:C18"/>
    <mergeCell ref="D17:F17"/>
    <mergeCell ref="G17:G18"/>
    <mergeCell ref="H10:H11"/>
    <mergeCell ref="I10:I11"/>
    <mergeCell ref="H23:H24"/>
    <mergeCell ref="I23:I24"/>
    <mergeCell ref="A8:C8"/>
    <mergeCell ref="A15:C15"/>
    <mergeCell ref="A21:C21"/>
    <mergeCell ref="A10:A11"/>
    <mergeCell ref="B10:B11"/>
    <mergeCell ref="C10:C11"/>
    <mergeCell ref="D10:F10"/>
    <mergeCell ref="G10:G11"/>
    <mergeCell ref="B52:D52"/>
    <mergeCell ref="H36:H37"/>
    <mergeCell ref="I36:I37"/>
    <mergeCell ref="B50:G50"/>
    <mergeCell ref="B51:G51"/>
    <mergeCell ref="A47:C47"/>
    <mergeCell ref="A42:G42"/>
    <mergeCell ref="A43:A44"/>
    <mergeCell ref="B43:B44"/>
    <mergeCell ref="C43:C44"/>
    <mergeCell ref="D43:F43"/>
    <mergeCell ref="G43:G44"/>
    <mergeCell ref="A48:G48"/>
  </mergeCells>
  <pageMargins left="0.59055118110236215" right="0.59055118110236215" top="0.59055118110236215" bottom="0.59055118110236215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Lapas1</vt:lpstr>
      <vt:lpstr>1-1</vt:lpstr>
      <vt:lpstr>1-2</vt:lpstr>
      <vt:lpstr>1-3</vt:lpstr>
      <vt:lpstr>1-4</vt:lpstr>
      <vt:lpstr>1-5-</vt:lpstr>
      <vt:lpstr>2-1</vt:lpstr>
      <vt:lpstr>2-2</vt:lpstr>
      <vt:lpstr>2-3</vt:lpstr>
      <vt:lpstr>2-4</vt:lpstr>
      <vt:lpstr>2-5</vt:lpstr>
      <vt:lpstr>3-1-</vt:lpstr>
      <vt:lpstr>3-2-</vt:lpstr>
      <vt:lpstr>3-3</vt:lpstr>
      <vt:lpstr>3-4-</vt:lpstr>
      <vt:lpstr>3-5-</vt:lpstr>
      <vt:lpstr>4-1-</vt:lpstr>
      <vt:lpstr>4-2</vt:lpstr>
      <vt:lpstr>4-3-</vt:lpstr>
      <vt:lpstr>4-4</vt:lpstr>
      <vt:lpstr>4-5</vt:lpstr>
      <vt:lpstr>Vidurkiai</vt:lpstr>
      <vt:lpstr>'1-1'!Print_Area</vt:lpstr>
      <vt:lpstr>'1-2'!Print_Area</vt:lpstr>
      <vt:lpstr>'1-3'!Print_Area</vt:lpstr>
      <vt:lpstr>'1-4'!Print_Area</vt:lpstr>
      <vt:lpstr>'1-5-'!Print_Area</vt:lpstr>
      <vt:lpstr>'2-1'!Print_Area</vt:lpstr>
      <vt:lpstr>'2-2'!Print_Area</vt:lpstr>
      <vt:lpstr>'2-3'!Print_Area</vt:lpstr>
      <vt:lpstr>'2-4'!Print_Area</vt:lpstr>
      <vt:lpstr>'2-5'!Print_Area</vt:lpstr>
      <vt:lpstr>'3-1-'!Print_Area</vt:lpstr>
      <vt:lpstr>'3-2-'!Print_Area</vt:lpstr>
      <vt:lpstr>'3-3'!Print_Area</vt:lpstr>
      <vt:lpstr>'3-4-'!Print_Area</vt:lpstr>
      <vt:lpstr>'3-5-'!Print_Area</vt:lpstr>
      <vt:lpstr>'4-1-'!Print_Area</vt:lpstr>
      <vt:lpstr>'4-2'!Print_Area</vt:lpstr>
      <vt:lpstr>'4-3-'!Print_Area</vt:lpstr>
      <vt:lpstr>'4-4'!Print_Area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janak</cp:lastModifiedBy>
  <cp:lastPrinted>2019-08-21T06:30:14Z</cp:lastPrinted>
  <dcterms:created xsi:type="dcterms:W3CDTF">2008-01-11T10:12:19Z</dcterms:created>
  <dcterms:modified xsi:type="dcterms:W3CDTF">2021-06-14T11:29:30Z</dcterms:modified>
</cp:coreProperties>
</file>