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Odeta\Documents\Odeta\KONKURSAI\2021 07 27 Tauragės lig\"/>
    </mc:Choice>
  </mc:AlternateContent>
  <xr:revisionPtr revIDLastSave="0" documentId="13_ncr:1_{DD55C9AE-5C1C-4151-B0A3-DD48B5A40416}" xr6:coauthVersionLast="47" xr6:coauthVersionMax="47" xr10:uidLastSave="{00000000-0000-0000-0000-000000000000}"/>
  <bookViews>
    <workbookView xWindow="0" yWindow="600" windowWidth="23040" windowHeight="12360" xr2:uid="{00000000-000D-0000-FFFF-FFFF00000000}"/>
  </bookViews>
  <sheets>
    <sheet name="Su SKS" sheetId="604" r:id="rId1"/>
    <sheet name="Lapas1" sheetId="605" r:id="rId2"/>
    <sheet name="Sheet3" sheetId="12" r:id="rId3"/>
  </sheets>
  <calcPr calcId="181029"/>
</workbook>
</file>

<file path=xl/calcChain.xml><?xml version="1.0" encoding="utf-8"?>
<calcChain xmlns="http://schemas.openxmlformats.org/spreadsheetml/2006/main">
  <c r="I335" i="604" l="1"/>
  <c r="J335" i="604" s="1"/>
  <c r="I332" i="604"/>
  <c r="K332" i="604" s="1"/>
  <c r="I334" i="604"/>
  <c r="K334" i="604" s="1"/>
  <c r="I330" i="604"/>
  <c r="J330" i="604" s="1"/>
  <c r="K330" i="604" l="1"/>
  <c r="J334" i="604"/>
  <c r="K335" i="604"/>
  <c r="J332" i="604"/>
  <c r="E312" i="604"/>
  <c r="D776" i="604" l="1"/>
  <c r="E774" i="604"/>
  <c r="E773" i="604"/>
  <c r="D863" i="604"/>
  <c r="D866" i="604"/>
  <c r="E865" i="604"/>
  <c r="E866" i="604" s="1"/>
  <c r="D853" i="604"/>
  <c r="D845" i="604"/>
  <c r="D838" i="604"/>
  <c r="D831" i="604"/>
  <c r="D824" i="604"/>
  <c r="D815" i="604"/>
  <c r="D808" i="604"/>
  <c r="D793" i="604"/>
  <c r="D740" i="604"/>
  <c r="D724" i="604"/>
  <c r="D712" i="604"/>
  <c r="D882" i="604"/>
  <c r="D680" i="604"/>
  <c r="D674" i="604"/>
  <c r="D666" i="604"/>
  <c r="D648" i="604"/>
  <c r="D644" i="604"/>
  <c r="D599" i="604"/>
  <c r="D594" i="604"/>
  <c r="D582" i="604"/>
  <c r="D562" i="604"/>
  <c r="D548" i="604"/>
  <c r="D524" i="604"/>
  <c r="D504" i="604"/>
  <c r="D471" i="604"/>
  <c r="D459" i="604"/>
  <c r="D439" i="604"/>
  <c r="D400" i="604"/>
  <c r="E862" i="604"/>
  <c r="E863" i="604" s="1"/>
  <c r="E387" i="604"/>
  <c r="E379" i="604"/>
  <c r="I379" i="604" s="1"/>
  <c r="E350" i="604"/>
  <c r="E344" i="604"/>
  <c r="E345" i="604"/>
  <c r="E346" i="604"/>
  <c r="E585" i="604"/>
  <c r="E584" i="604"/>
  <c r="E849" i="604"/>
  <c r="E850" i="604"/>
  <c r="E851" i="604"/>
  <c r="E852" i="604"/>
  <c r="E848" i="604"/>
  <c r="E855" i="604"/>
  <c r="E856" i="604" s="1"/>
  <c r="D856" i="604"/>
  <c r="E611" i="604"/>
  <c r="E610" i="604"/>
  <c r="E745" i="604"/>
  <c r="E746" i="604" s="1"/>
  <c r="E737" i="604"/>
  <c r="E738" i="604"/>
  <c r="E739" i="604"/>
  <c r="E748" i="604"/>
  <c r="E749" i="604" s="1"/>
  <c r="E770" i="604"/>
  <c r="E771" i="604" s="1"/>
  <c r="E769" i="604"/>
  <c r="D771" i="604"/>
  <c r="E775" i="604"/>
  <c r="E776" i="604" s="1"/>
  <c r="E791" i="604"/>
  <c r="E796" i="604"/>
  <c r="D797" i="604"/>
  <c r="E807" i="604"/>
  <c r="E806" i="604"/>
  <c r="D752" i="604"/>
  <c r="D749" i="604"/>
  <c r="D746" i="604"/>
  <c r="D743" i="604"/>
  <c r="D721" i="604"/>
  <c r="D586" i="604"/>
  <c r="D577" i="604"/>
  <c r="D418" i="604"/>
  <c r="D692" i="604"/>
  <c r="E694" i="604"/>
  <c r="E695" i="604" s="1"/>
  <c r="D695" i="604"/>
  <c r="E802" i="604"/>
  <c r="E801" i="604"/>
  <c r="E800" i="604"/>
  <c r="D803" i="604"/>
  <c r="E808" i="604" l="1"/>
  <c r="E740" i="604"/>
  <c r="E348" i="604"/>
  <c r="E586" i="604"/>
  <c r="E853" i="604"/>
  <c r="E803" i="604"/>
  <c r="D767" i="604" l="1"/>
  <c r="D757" i="604"/>
  <c r="E760" i="604"/>
  <c r="D760" i="604"/>
  <c r="D763" i="604"/>
  <c r="E778" i="604"/>
  <c r="E779" i="604" s="1"/>
  <c r="D779" i="604"/>
  <c r="E781" i="604"/>
  <c r="E782" i="604" s="1"/>
  <c r="D782" i="604"/>
  <c r="E785" i="604"/>
  <c r="D785" i="604"/>
  <c r="E788" i="604"/>
  <c r="E787" i="604"/>
  <c r="D789" i="604"/>
  <c r="D475" i="604"/>
  <c r="D483" i="604"/>
  <c r="D514" i="604"/>
  <c r="D479" i="604"/>
  <c r="D491" i="604"/>
  <c r="D495" i="604"/>
  <c r="D487" i="604"/>
  <c r="E812" i="604"/>
  <c r="E813" i="604"/>
  <c r="E814" i="604"/>
  <c r="E811" i="604"/>
  <c r="E819" i="604"/>
  <c r="E820" i="604"/>
  <c r="E821" i="604"/>
  <c r="E822" i="604"/>
  <c r="E823" i="604"/>
  <c r="E817" i="604"/>
  <c r="E828" i="604"/>
  <c r="E829" i="604"/>
  <c r="E830" i="604"/>
  <c r="E827" i="604"/>
  <c r="E837" i="604"/>
  <c r="E836" i="604"/>
  <c r="E834" i="604"/>
  <c r="E835" i="604"/>
  <c r="E845" i="604"/>
  <c r="D412" i="604"/>
  <c r="D406" i="604"/>
  <c r="E388" i="604"/>
  <c r="D388" i="604"/>
  <c r="D385" i="604"/>
  <c r="D381" i="604"/>
  <c r="D367" i="604"/>
  <c r="D360" i="604"/>
  <c r="E351" i="604"/>
  <c r="D351" i="604"/>
  <c r="D348" i="604"/>
  <c r="D342" i="604"/>
  <c r="D338" i="604"/>
  <c r="E335" i="604"/>
  <c r="D335" i="604"/>
  <c r="D244" i="604"/>
  <c r="E795" i="604"/>
  <c r="E792" i="604"/>
  <c r="E793" i="604" s="1"/>
  <c r="I795" i="604" l="1"/>
  <c r="E797" i="604"/>
  <c r="I792" i="604"/>
  <c r="E789" i="604"/>
  <c r="E838" i="604"/>
  <c r="E831" i="604"/>
  <c r="E815" i="604"/>
  <c r="E824" i="604"/>
  <c r="E766" i="604"/>
  <c r="I766" i="604" s="1"/>
  <c r="E765" i="604"/>
  <c r="E762" i="604"/>
  <c r="I759" i="604"/>
  <c r="E756" i="604"/>
  <c r="I756" i="604" s="1"/>
  <c r="E755" i="604"/>
  <c r="I755" i="604" s="1"/>
  <c r="E754" i="604"/>
  <c r="E751" i="604"/>
  <c r="I751" i="604" l="1"/>
  <c r="E752" i="604"/>
  <c r="I762" i="604"/>
  <c r="E763" i="604"/>
  <c r="I765" i="604"/>
  <c r="E767" i="604"/>
  <c r="I754" i="604"/>
  <c r="E757" i="604"/>
  <c r="E482" i="604"/>
  <c r="I482" i="604" s="1"/>
  <c r="E481" i="604"/>
  <c r="E362" i="604"/>
  <c r="I350" i="604"/>
  <c r="J735" i="604"/>
  <c r="K735" i="604"/>
  <c r="D735" i="604"/>
  <c r="J732" i="604"/>
  <c r="K732" i="604"/>
  <c r="D732" i="604"/>
  <c r="J729" i="604"/>
  <c r="K729" i="604"/>
  <c r="D729" i="604"/>
  <c r="J724" i="604"/>
  <c r="K724" i="604"/>
  <c r="J718" i="604"/>
  <c r="K718" i="604"/>
  <c r="D718" i="604"/>
  <c r="J715" i="604"/>
  <c r="K715" i="604"/>
  <c r="D715" i="604"/>
  <c r="J712" i="604"/>
  <c r="K712" i="604"/>
  <c r="J699" i="604"/>
  <c r="K699" i="604"/>
  <c r="D704" i="604"/>
  <c r="J704" i="604"/>
  <c r="K704" i="604"/>
  <c r="D699" i="604"/>
  <c r="J695" i="604"/>
  <c r="K695" i="604"/>
  <c r="K689" i="604"/>
  <c r="J689" i="604"/>
  <c r="D689" i="604"/>
  <c r="J885" i="604"/>
  <c r="K885" i="604"/>
  <c r="D885" i="604"/>
  <c r="J882" i="604"/>
  <c r="K882" i="604"/>
  <c r="J683" i="604"/>
  <c r="K683" i="604"/>
  <c r="D683" i="604"/>
  <c r="J680" i="604"/>
  <c r="K680" i="604"/>
  <c r="J674" i="604"/>
  <c r="K674" i="604"/>
  <c r="J666" i="604"/>
  <c r="K666" i="604"/>
  <c r="J648" i="604"/>
  <c r="K648" i="604"/>
  <c r="J860" i="604"/>
  <c r="K860" i="604"/>
  <c r="D860" i="604"/>
  <c r="J599" i="604"/>
  <c r="K599" i="604"/>
  <c r="J569" i="604"/>
  <c r="K569" i="604"/>
  <c r="D569" i="604"/>
  <c r="J565" i="604"/>
  <c r="K565" i="604"/>
  <c r="D565" i="604"/>
  <c r="J562" i="604"/>
  <c r="K562" i="604"/>
  <c r="J548" i="604"/>
  <c r="K548" i="604"/>
  <c r="J528" i="604"/>
  <c r="K528" i="604"/>
  <c r="D528" i="604"/>
  <c r="J524" i="604"/>
  <c r="K524" i="604"/>
  <c r="J504" i="604"/>
  <c r="K504" i="604"/>
  <c r="J495" i="604"/>
  <c r="K495" i="604"/>
  <c r="J471" i="604"/>
  <c r="K471" i="604"/>
  <c r="K439" i="604"/>
  <c r="D327" i="604"/>
  <c r="I481" i="604" l="1"/>
  <c r="E483" i="604"/>
  <c r="I362" i="604"/>
  <c r="I312" i="604"/>
  <c r="J312" i="604" s="1"/>
  <c r="K312" i="604" s="1"/>
  <c r="E734" i="604"/>
  <c r="E731" i="604"/>
  <c r="E728" i="604"/>
  <c r="I728" i="604" s="1"/>
  <c r="E727" i="604"/>
  <c r="I727" i="604" s="1"/>
  <c r="E726" i="604"/>
  <c r="E723" i="604"/>
  <c r="E720" i="604"/>
  <c r="E721" i="604" s="1"/>
  <c r="E717" i="604"/>
  <c r="E714" i="604"/>
  <c r="E711" i="604"/>
  <c r="I711" i="604" s="1"/>
  <c r="E710" i="604"/>
  <c r="I710" i="604" s="1"/>
  <c r="E709" i="604"/>
  <c r="I709" i="604" s="1"/>
  <c r="E708" i="604"/>
  <c r="I708" i="604" s="1"/>
  <c r="E707" i="604"/>
  <c r="I707" i="604" s="1"/>
  <c r="E706" i="604"/>
  <c r="E703" i="604"/>
  <c r="I703" i="604" s="1"/>
  <c r="E702" i="604"/>
  <c r="I702" i="604" s="1"/>
  <c r="E701" i="604"/>
  <c r="E698" i="604"/>
  <c r="I698" i="604" s="1"/>
  <c r="E697" i="604"/>
  <c r="E691" i="604"/>
  <c r="E692" i="604" s="1"/>
  <c r="E688" i="604"/>
  <c r="I688" i="604" s="1"/>
  <c r="E687" i="604"/>
  <c r="I687" i="604" s="1"/>
  <c r="E686" i="604"/>
  <c r="I686" i="604" s="1"/>
  <c r="E685" i="604"/>
  <c r="E884" i="604"/>
  <c r="E881" i="604"/>
  <c r="I881" i="604" s="1"/>
  <c r="E880" i="604"/>
  <c r="I880" i="604" s="1"/>
  <c r="E879" i="604"/>
  <c r="I879" i="604" s="1"/>
  <c r="E878" i="604"/>
  <c r="I878" i="604" s="1"/>
  <c r="E877" i="604"/>
  <c r="I877" i="604" s="1"/>
  <c r="E876" i="604"/>
  <c r="I876" i="604" s="1"/>
  <c r="E875" i="604"/>
  <c r="I875" i="604" s="1"/>
  <c r="E874" i="604"/>
  <c r="E682" i="604"/>
  <c r="E679" i="604"/>
  <c r="I679" i="604" s="1"/>
  <c r="E678" i="604"/>
  <c r="I678" i="604" s="1"/>
  <c r="E677" i="604"/>
  <c r="I677" i="604" s="1"/>
  <c r="E676" i="604"/>
  <c r="E673" i="604"/>
  <c r="I673" i="604" s="1"/>
  <c r="E672" i="604"/>
  <c r="I672" i="604" s="1"/>
  <c r="E671" i="604"/>
  <c r="I671" i="604" s="1"/>
  <c r="E670" i="604"/>
  <c r="I670" i="604" s="1"/>
  <c r="E669" i="604"/>
  <c r="E665" i="604"/>
  <c r="I665" i="604" s="1"/>
  <c r="E664" i="604"/>
  <c r="I664" i="604" s="1"/>
  <c r="E663" i="604"/>
  <c r="I663" i="604" s="1"/>
  <c r="E662" i="604"/>
  <c r="I662" i="604" s="1"/>
  <c r="E661" i="604"/>
  <c r="I661" i="604" s="1"/>
  <c r="E660" i="604"/>
  <c r="I660" i="604" s="1"/>
  <c r="E659" i="604"/>
  <c r="I659" i="604" s="1"/>
  <c r="E658" i="604"/>
  <c r="I658" i="604" s="1"/>
  <c r="E657" i="604"/>
  <c r="I657" i="604" s="1"/>
  <c r="E656" i="604"/>
  <c r="I656" i="604" s="1"/>
  <c r="E655" i="604"/>
  <c r="I655" i="604" s="1"/>
  <c r="E654" i="604"/>
  <c r="I654" i="604" s="1"/>
  <c r="E653" i="604"/>
  <c r="I653" i="604" s="1"/>
  <c r="E652" i="604"/>
  <c r="I652" i="604" s="1"/>
  <c r="E651" i="604"/>
  <c r="E643" i="604"/>
  <c r="I643" i="604" s="1"/>
  <c r="E642" i="604"/>
  <c r="I642" i="604" s="1"/>
  <c r="E641" i="604"/>
  <c r="I641" i="604" s="1"/>
  <c r="E647" i="604"/>
  <c r="I647" i="604" s="1"/>
  <c r="E646" i="604"/>
  <c r="E742" i="604"/>
  <c r="E640" i="604"/>
  <c r="I640" i="604" s="1"/>
  <c r="E639" i="604"/>
  <c r="I639" i="604" s="1"/>
  <c r="E638" i="604"/>
  <c r="I638" i="604" s="1"/>
  <c r="E636" i="604"/>
  <c r="I636" i="604" s="1"/>
  <c r="E635" i="604"/>
  <c r="I635" i="604" s="1"/>
  <c r="E634" i="604"/>
  <c r="I634" i="604" s="1"/>
  <c r="E633" i="604"/>
  <c r="I633" i="604" s="1"/>
  <c r="E632" i="604"/>
  <c r="I632" i="604" s="1"/>
  <c r="E631" i="604"/>
  <c r="I631" i="604" s="1"/>
  <c r="E630" i="604"/>
  <c r="I630" i="604" s="1"/>
  <c r="E629" i="604"/>
  <c r="I629" i="604" s="1"/>
  <c r="E628" i="604"/>
  <c r="I628" i="604" s="1"/>
  <c r="E627" i="604"/>
  <c r="I627" i="604" s="1"/>
  <c r="E625" i="604"/>
  <c r="I625" i="604" s="1"/>
  <c r="E624" i="604"/>
  <c r="I624" i="604" s="1"/>
  <c r="E623" i="604"/>
  <c r="I623" i="604" s="1"/>
  <c r="E621" i="604"/>
  <c r="I621" i="604" s="1"/>
  <c r="E620" i="604"/>
  <c r="I620" i="604" s="1"/>
  <c r="E619" i="604"/>
  <c r="I619" i="604" s="1"/>
  <c r="E618" i="604"/>
  <c r="I618" i="604" s="1"/>
  <c r="E616" i="604"/>
  <c r="I616" i="604" s="1"/>
  <c r="E615" i="604"/>
  <c r="I615" i="604" s="1"/>
  <c r="E614" i="604"/>
  <c r="I614" i="604" s="1"/>
  <c r="E613" i="604"/>
  <c r="I613" i="604" s="1"/>
  <c r="E608" i="604"/>
  <c r="I608" i="604" s="1"/>
  <c r="E607" i="604"/>
  <c r="I607" i="604" s="1"/>
  <c r="E606" i="604"/>
  <c r="I606" i="604" s="1"/>
  <c r="E605" i="604"/>
  <c r="I605" i="604" s="1"/>
  <c r="E604" i="604"/>
  <c r="I604" i="604" s="1"/>
  <c r="E603" i="604"/>
  <c r="I603" i="604" s="1"/>
  <c r="E602" i="604"/>
  <c r="E859" i="604"/>
  <c r="I859" i="604" s="1"/>
  <c r="E858" i="604"/>
  <c r="E598" i="604"/>
  <c r="I598" i="604" s="1"/>
  <c r="E597" i="604"/>
  <c r="I597" i="604" s="1"/>
  <c r="E596" i="604"/>
  <c r="E593" i="604"/>
  <c r="I593" i="604" s="1"/>
  <c r="E592" i="604"/>
  <c r="E591" i="604"/>
  <c r="I591" i="604" s="1"/>
  <c r="E590" i="604"/>
  <c r="I590" i="604" s="1"/>
  <c r="E589" i="604"/>
  <c r="E581" i="604"/>
  <c r="I581" i="604" s="1"/>
  <c r="E580" i="604"/>
  <c r="E576" i="604"/>
  <c r="I576" i="604" s="1"/>
  <c r="E575" i="604"/>
  <c r="I575" i="604" s="1"/>
  <c r="E574" i="604"/>
  <c r="I574" i="604" s="1"/>
  <c r="E573" i="604"/>
  <c r="I573" i="604" s="1"/>
  <c r="E572" i="604"/>
  <c r="E568" i="604"/>
  <c r="I568" i="604" s="1"/>
  <c r="E567" i="604"/>
  <c r="E564" i="604"/>
  <c r="E561" i="604"/>
  <c r="I561" i="604" s="1"/>
  <c r="E560" i="604"/>
  <c r="I560" i="604" s="1"/>
  <c r="E559" i="604"/>
  <c r="I559" i="604" s="1"/>
  <c r="E558" i="604"/>
  <c r="I558" i="604" s="1"/>
  <c r="E557" i="604"/>
  <c r="I557" i="604" s="1"/>
  <c r="E555" i="604"/>
  <c r="I555" i="604" s="1"/>
  <c r="E554" i="604"/>
  <c r="I554" i="604" s="1"/>
  <c r="E553" i="604"/>
  <c r="I553" i="604" s="1"/>
  <c r="E552" i="604"/>
  <c r="I552" i="604" s="1"/>
  <c r="E551" i="604"/>
  <c r="E547" i="604"/>
  <c r="I547" i="604" s="1"/>
  <c r="E546" i="604"/>
  <c r="I546" i="604" s="1"/>
  <c r="E544" i="604"/>
  <c r="I544" i="604" s="1"/>
  <c r="E543" i="604"/>
  <c r="I543" i="604" s="1"/>
  <c r="E541" i="604"/>
  <c r="I541" i="604" s="1"/>
  <c r="E540" i="604"/>
  <c r="I540" i="604" s="1"/>
  <c r="E539" i="604"/>
  <c r="I539" i="604" s="1"/>
  <c r="E537" i="604"/>
  <c r="I537" i="604" s="1"/>
  <c r="E536" i="604"/>
  <c r="I536" i="604" s="1"/>
  <c r="E534" i="604"/>
  <c r="I534" i="604" s="1"/>
  <c r="E533" i="604"/>
  <c r="I533" i="604" s="1"/>
  <c r="E532" i="604"/>
  <c r="I532" i="604" s="1"/>
  <c r="E531" i="604"/>
  <c r="E527" i="604"/>
  <c r="I527" i="604" s="1"/>
  <c r="E526" i="604"/>
  <c r="E523" i="604"/>
  <c r="I523" i="604" s="1"/>
  <c r="E522" i="604"/>
  <c r="I522" i="604" s="1"/>
  <c r="E521" i="604"/>
  <c r="I521" i="604" s="1"/>
  <c r="E520" i="604"/>
  <c r="I520" i="604" s="1"/>
  <c r="E519" i="604"/>
  <c r="I519" i="604" s="1"/>
  <c r="E518" i="604"/>
  <c r="I518" i="604" s="1"/>
  <c r="E517" i="604"/>
  <c r="E513" i="604"/>
  <c r="I513" i="604" s="1"/>
  <c r="E512" i="604"/>
  <c r="I512" i="604" s="1"/>
  <c r="E511" i="604"/>
  <c r="I511" i="604" s="1"/>
  <c r="E510" i="604"/>
  <c r="I510" i="604" s="1"/>
  <c r="E509" i="604"/>
  <c r="I509" i="604" s="1"/>
  <c r="E508" i="604"/>
  <c r="I508" i="604" s="1"/>
  <c r="E507" i="604"/>
  <c r="E503" i="604"/>
  <c r="I503" i="604" s="1"/>
  <c r="E502" i="604"/>
  <c r="I502" i="604" s="1"/>
  <c r="E501" i="604"/>
  <c r="I501" i="604" s="1"/>
  <c r="E500" i="604"/>
  <c r="I500" i="604" s="1"/>
  <c r="E499" i="604"/>
  <c r="I499" i="604" s="1"/>
  <c r="E498" i="604"/>
  <c r="I498" i="604" s="1"/>
  <c r="I497" i="604"/>
  <c r="E490" i="604"/>
  <c r="I490" i="604" s="1"/>
  <c r="E494" i="604"/>
  <c r="I494" i="604" s="1"/>
  <c r="E493" i="604"/>
  <c r="E489" i="604"/>
  <c r="E486" i="604"/>
  <c r="I486" i="604" s="1"/>
  <c r="E485" i="604"/>
  <c r="E478" i="604"/>
  <c r="I478" i="604" s="1"/>
  <c r="E477" i="604"/>
  <c r="E474" i="604"/>
  <c r="I474" i="604" s="1"/>
  <c r="E473" i="604"/>
  <c r="E458" i="604"/>
  <c r="I458" i="604" s="1"/>
  <c r="E457" i="604"/>
  <c r="I457" i="604" s="1"/>
  <c r="E456" i="604"/>
  <c r="E455" i="604"/>
  <c r="I455" i="604" s="1"/>
  <c r="E454" i="604"/>
  <c r="I454" i="604" s="1"/>
  <c r="E470" i="604"/>
  <c r="I470" i="604" s="1"/>
  <c r="E469" i="604"/>
  <c r="I469" i="604" s="1"/>
  <c r="E468" i="604"/>
  <c r="I468" i="604" s="1"/>
  <c r="E467" i="604"/>
  <c r="I467" i="604" s="1"/>
  <c r="E466" i="604"/>
  <c r="I466" i="604" s="1"/>
  <c r="E464" i="604"/>
  <c r="I464" i="604" s="1"/>
  <c r="E463" i="604"/>
  <c r="I463" i="604" s="1"/>
  <c r="E462" i="604"/>
  <c r="E452" i="604"/>
  <c r="I452" i="604" s="1"/>
  <c r="E451" i="604"/>
  <c r="I451" i="604" s="1"/>
  <c r="E450" i="604"/>
  <c r="I450" i="604" s="1"/>
  <c r="E449" i="604"/>
  <c r="I449" i="604" s="1"/>
  <c r="E448" i="604"/>
  <c r="I448" i="604" s="1"/>
  <c r="E447" i="604"/>
  <c r="I447" i="604" s="1"/>
  <c r="E446" i="604"/>
  <c r="I446" i="604" s="1"/>
  <c r="E445" i="604"/>
  <c r="I445" i="604" s="1"/>
  <c r="E444" i="604"/>
  <c r="I444" i="604" s="1"/>
  <c r="E443" i="604"/>
  <c r="I443" i="604" s="1"/>
  <c r="E442" i="604"/>
  <c r="E438" i="604"/>
  <c r="I438" i="604" s="1"/>
  <c r="E380" i="604"/>
  <c r="I380" i="604" s="1"/>
  <c r="E437" i="604"/>
  <c r="I437" i="604" s="1"/>
  <c r="E436" i="604"/>
  <c r="I436" i="604" s="1"/>
  <c r="E435" i="604"/>
  <c r="I435" i="604" s="1"/>
  <c r="E434" i="604"/>
  <c r="I434" i="604" s="1"/>
  <c r="E433" i="604"/>
  <c r="I433" i="604" s="1"/>
  <c r="E432" i="604"/>
  <c r="I432" i="604" s="1"/>
  <c r="E431" i="604"/>
  <c r="I431" i="604" s="1"/>
  <c r="E430" i="604"/>
  <c r="I430" i="604" s="1"/>
  <c r="E429" i="604"/>
  <c r="I429" i="604" s="1"/>
  <c r="E428" i="604"/>
  <c r="I428" i="604" s="1"/>
  <c r="E427" i="604"/>
  <c r="I427" i="604" s="1"/>
  <c r="E426" i="604"/>
  <c r="I426" i="604" s="1"/>
  <c r="E424" i="604"/>
  <c r="I424" i="604" s="1"/>
  <c r="E423" i="604"/>
  <c r="I423" i="604" s="1"/>
  <c r="E422" i="604"/>
  <c r="I422" i="604" s="1"/>
  <c r="E421" i="604"/>
  <c r="E417" i="604"/>
  <c r="I417" i="604" s="1"/>
  <c r="E416" i="604"/>
  <c r="I416" i="604" s="1"/>
  <c r="E415" i="604"/>
  <c r="E411" i="604"/>
  <c r="I411" i="604" s="1"/>
  <c r="E410" i="604"/>
  <c r="I410" i="604" s="1"/>
  <c r="E409" i="604"/>
  <c r="E405" i="604"/>
  <c r="I405" i="604" s="1"/>
  <c r="E404" i="604"/>
  <c r="I404" i="604" s="1"/>
  <c r="E403" i="604"/>
  <c r="E399" i="604"/>
  <c r="I399" i="604" s="1"/>
  <c r="E398" i="604"/>
  <c r="I398" i="604" s="1"/>
  <c r="E397" i="604"/>
  <c r="I397" i="604" s="1"/>
  <c r="E396" i="604"/>
  <c r="I396" i="604" s="1"/>
  <c r="E395" i="604"/>
  <c r="I395" i="604" s="1"/>
  <c r="E394" i="604"/>
  <c r="I394" i="604" s="1"/>
  <c r="E393" i="604"/>
  <c r="I393" i="604" s="1"/>
  <c r="E392" i="604"/>
  <c r="I392" i="604" s="1"/>
  <c r="E391" i="604"/>
  <c r="E390" i="604"/>
  <c r="I390" i="604" s="1"/>
  <c r="E378" i="604"/>
  <c r="I378" i="604" s="1"/>
  <c r="E377" i="604"/>
  <c r="I377" i="604" s="1"/>
  <c r="E384" i="604"/>
  <c r="I384" i="604" s="1"/>
  <c r="E383" i="604"/>
  <c r="E376" i="604"/>
  <c r="I376" i="604" s="1"/>
  <c r="E356" i="604"/>
  <c r="I356" i="604" s="1"/>
  <c r="E355" i="604"/>
  <c r="I355" i="604" s="1"/>
  <c r="E354" i="604"/>
  <c r="I354" i="604" s="1"/>
  <c r="E375" i="604"/>
  <c r="I375" i="604" s="1"/>
  <c r="E374" i="604"/>
  <c r="I374" i="604" s="1"/>
  <c r="E373" i="604"/>
  <c r="I373" i="604" s="1"/>
  <c r="E372" i="604"/>
  <c r="I372" i="604" s="1"/>
  <c r="E371" i="604"/>
  <c r="I371" i="604" s="1"/>
  <c r="E370" i="604"/>
  <c r="I370" i="604" s="1"/>
  <c r="E369" i="604"/>
  <c r="E366" i="604"/>
  <c r="I366" i="604" s="1"/>
  <c r="E365" i="604"/>
  <c r="I365" i="604" s="1"/>
  <c r="E364" i="604"/>
  <c r="I364" i="604" s="1"/>
  <c r="E363" i="604"/>
  <c r="I363" i="604" s="1"/>
  <c r="E353" i="604"/>
  <c r="I347" i="604"/>
  <c r="I346" i="604"/>
  <c r="I345" i="604"/>
  <c r="I344" i="604"/>
  <c r="E341" i="604"/>
  <c r="I341" i="604" s="1"/>
  <c r="E340" i="604"/>
  <c r="E337" i="604"/>
  <c r="E359" i="604"/>
  <c r="I359" i="604" s="1"/>
  <c r="E358" i="604"/>
  <c r="E381" i="604" l="1"/>
  <c r="E400" i="604"/>
  <c r="I400" i="604" s="1"/>
  <c r="E459" i="604"/>
  <c r="I517" i="604"/>
  <c r="E524" i="604"/>
  <c r="I580" i="604"/>
  <c r="E582" i="604"/>
  <c r="I646" i="604"/>
  <c r="E648" i="604"/>
  <c r="I421" i="604"/>
  <c r="E439" i="604"/>
  <c r="I589" i="604"/>
  <c r="E594" i="604"/>
  <c r="I723" i="604"/>
  <c r="E724" i="604"/>
  <c r="E360" i="604"/>
  <c r="I360" i="604" s="1"/>
  <c r="I462" i="604"/>
  <c r="E471" i="604"/>
  <c r="I596" i="604"/>
  <c r="E599" i="604"/>
  <c r="E475" i="604"/>
  <c r="E644" i="604"/>
  <c r="I456" i="604"/>
  <c r="I592" i="604"/>
  <c r="I415" i="604"/>
  <c r="E418" i="604"/>
  <c r="E577" i="604"/>
  <c r="I742" i="604"/>
  <c r="E743" i="604"/>
  <c r="E514" i="604"/>
  <c r="I477" i="604"/>
  <c r="E479" i="604"/>
  <c r="I489" i="604"/>
  <c r="E491" i="604"/>
  <c r="I493" i="604"/>
  <c r="E495" i="604"/>
  <c r="I485" i="604"/>
  <c r="E487" i="604"/>
  <c r="I409" i="604"/>
  <c r="E412" i="604"/>
  <c r="I403" i="604"/>
  <c r="E406" i="604"/>
  <c r="I391" i="604"/>
  <c r="I383" i="604"/>
  <c r="E385" i="604"/>
  <c r="I369" i="604"/>
  <c r="E367" i="604"/>
  <c r="I367" i="604" s="1"/>
  <c r="I353" i="604"/>
  <c r="I340" i="604"/>
  <c r="E342" i="604"/>
  <c r="I337" i="604"/>
  <c r="E338" i="604"/>
  <c r="I704" i="604"/>
  <c r="I531" i="604"/>
  <c r="I548" i="604" s="1"/>
  <c r="E548" i="604"/>
  <c r="I858" i="604"/>
  <c r="I860" i="604" s="1"/>
  <c r="E860" i="604"/>
  <c r="I685" i="604"/>
  <c r="I689" i="604" s="1"/>
  <c r="E689" i="604"/>
  <c r="I691" i="604"/>
  <c r="I695" i="604" s="1"/>
  <c r="I726" i="604"/>
  <c r="I729" i="604" s="1"/>
  <c r="E729" i="604"/>
  <c r="I731" i="604"/>
  <c r="I732" i="604" s="1"/>
  <c r="E732" i="604"/>
  <c r="I358" i="604"/>
  <c r="I669" i="604"/>
  <c r="I674" i="604" s="1"/>
  <c r="E674" i="604"/>
  <c r="I697" i="604"/>
  <c r="I699" i="604" s="1"/>
  <c r="E699" i="604"/>
  <c r="I717" i="604"/>
  <c r="I718" i="604" s="1"/>
  <c r="E718" i="604"/>
  <c r="I734" i="604"/>
  <c r="I735" i="604" s="1"/>
  <c r="E735" i="604"/>
  <c r="I714" i="604"/>
  <c r="I715" i="604" s="1"/>
  <c r="E715" i="604"/>
  <c r="I551" i="604"/>
  <c r="I562" i="604" s="1"/>
  <c r="E562" i="604"/>
  <c r="I572" i="604"/>
  <c r="I442" i="604"/>
  <c r="I507" i="604"/>
  <c r="I526" i="604"/>
  <c r="I528" i="604" s="1"/>
  <c r="E528" i="604"/>
  <c r="I567" i="604"/>
  <c r="I569" i="604" s="1"/>
  <c r="E569" i="604"/>
  <c r="I651" i="604"/>
  <c r="I666" i="604" s="1"/>
  <c r="E666" i="604"/>
  <c r="I676" i="604"/>
  <c r="I680" i="604" s="1"/>
  <c r="E680" i="604"/>
  <c r="I682" i="604"/>
  <c r="I683" i="604" s="1"/>
  <c r="E683" i="604"/>
  <c r="I706" i="604"/>
  <c r="I712" i="604" s="1"/>
  <c r="E712" i="604"/>
  <c r="I720" i="604"/>
  <c r="I473" i="604"/>
  <c r="I504" i="604"/>
  <c r="E504" i="604"/>
  <c r="I564" i="604"/>
  <c r="I565" i="604" s="1"/>
  <c r="E565" i="604"/>
  <c r="I602" i="604"/>
  <c r="I874" i="604"/>
  <c r="I882" i="604" s="1"/>
  <c r="E882" i="604"/>
  <c r="I884" i="604"/>
  <c r="I885" i="604" s="1"/>
  <c r="E885" i="604"/>
  <c r="I701" i="604"/>
  <c r="E704" i="604"/>
  <c r="E318" i="604"/>
  <c r="I318" i="604" s="1"/>
  <c r="E306" i="604"/>
  <c r="I306" i="604" s="1"/>
  <c r="E300" i="604"/>
  <c r="I300" i="604" s="1"/>
  <c r="E298" i="604"/>
  <c r="E297" i="604"/>
  <c r="E296" i="604"/>
  <c r="E295" i="604"/>
  <c r="E294" i="604"/>
  <c r="E293" i="604"/>
  <c r="E292" i="604"/>
  <c r="E291" i="604"/>
  <c r="I291" i="604" s="1"/>
  <c r="J291" i="604" s="1"/>
  <c r="K291" i="604" s="1"/>
  <c r="E289" i="604"/>
  <c r="I289" i="604" s="1"/>
  <c r="E288" i="604"/>
  <c r="I288" i="604" s="1"/>
  <c r="E287" i="604"/>
  <c r="I287" i="604" s="1"/>
  <c r="J287" i="604" s="1"/>
  <c r="K287" i="604" s="1"/>
  <c r="E285" i="604"/>
  <c r="I285" i="604" s="1"/>
  <c r="E284" i="604"/>
  <c r="I284" i="604" s="1"/>
  <c r="E283" i="604"/>
  <c r="I283" i="604" s="1"/>
  <c r="E282" i="604"/>
  <c r="I282" i="604" s="1"/>
  <c r="J282" i="604" s="1"/>
  <c r="K282" i="604" s="1"/>
  <c r="E280" i="604"/>
  <c r="E279" i="604"/>
  <c r="E278" i="604"/>
  <c r="E277" i="604"/>
  <c r="E276" i="604"/>
  <c r="E275" i="604"/>
  <c r="E274" i="604"/>
  <c r="I274" i="604" s="1"/>
  <c r="J274" i="604" s="1"/>
  <c r="K274" i="604" s="1"/>
  <c r="E272" i="604"/>
  <c r="E271" i="604"/>
  <c r="I271" i="604" s="1"/>
  <c r="J271" i="604" s="1"/>
  <c r="K271" i="604" s="1"/>
  <c r="E269" i="604"/>
  <c r="I269" i="604" s="1"/>
  <c r="E267" i="604"/>
  <c r="I267" i="604" s="1"/>
  <c r="E266" i="604"/>
  <c r="I266" i="604" s="1"/>
  <c r="E265" i="604"/>
  <c r="I265" i="604" s="1"/>
  <c r="E264" i="604"/>
  <c r="I264" i="604" s="1"/>
  <c r="E262" i="604"/>
  <c r="I262" i="604" s="1"/>
  <c r="E261" i="604"/>
  <c r="I261" i="604" s="1"/>
  <c r="E260" i="604"/>
  <c r="I260" i="604" s="1"/>
  <c r="E258" i="604"/>
  <c r="I258" i="604" s="1"/>
  <c r="E257" i="604"/>
  <c r="I257" i="604" s="1"/>
  <c r="E255" i="604"/>
  <c r="I255" i="604" s="1"/>
  <c r="E254" i="604"/>
  <c r="I254" i="604" s="1"/>
  <c r="J254" i="604" s="1"/>
  <c r="K254" i="604" s="1"/>
  <c r="E252" i="604"/>
  <c r="I252" i="604" s="1"/>
  <c r="E251" i="604"/>
  <c r="I251" i="604" s="1"/>
  <c r="J251" i="604" s="1"/>
  <c r="K251" i="604" s="1"/>
  <c r="E249" i="604"/>
  <c r="I249" i="604" s="1"/>
  <c r="E247" i="604"/>
  <c r="E237" i="604"/>
  <c r="I237" i="604" s="1"/>
  <c r="J237" i="604" s="1"/>
  <c r="K237" i="604" s="1"/>
  <c r="E238" i="604"/>
  <c r="I238" i="604" s="1"/>
  <c r="E240" i="604"/>
  <c r="I240" i="604" s="1"/>
  <c r="J240" i="604" s="1"/>
  <c r="K240" i="604" s="1"/>
  <c r="E241" i="604"/>
  <c r="I241" i="604" s="1"/>
  <c r="J241" i="604" s="1"/>
  <c r="K241" i="604" s="1"/>
  <c r="E242" i="604"/>
  <c r="I242" i="604" s="1"/>
  <c r="J242" i="604" s="1"/>
  <c r="K242" i="604" s="1"/>
  <c r="E243" i="604"/>
  <c r="I243" i="604" s="1"/>
  <c r="J243" i="604" s="1"/>
  <c r="K243" i="604" s="1"/>
  <c r="E236" i="604"/>
  <c r="I236" i="604" s="1"/>
  <c r="J236" i="604" s="1"/>
  <c r="K236" i="604" s="1"/>
  <c r="E234" i="604"/>
  <c r="I234" i="604" s="1"/>
  <c r="J234" i="604" s="1"/>
  <c r="K234" i="604" s="1"/>
  <c r="E228" i="604"/>
  <c r="I228" i="604" s="1"/>
  <c r="J228" i="604" s="1"/>
  <c r="K228" i="604" s="1"/>
  <c r="E229" i="604"/>
  <c r="I229" i="604" s="1"/>
  <c r="E230" i="604"/>
  <c r="I230" i="604" s="1"/>
  <c r="J230" i="604" s="1"/>
  <c r="K230" i="604" s="1"/>
  <c r="E231" i="604"/>
  <c r="I231" i="604" s="1"/>
  <c r="J231" i="604" s="1"/>
  <c r="K231" i="604" s="1"/>
  <c r="E227" i="604"/>
  <c r="I227" i="604" s="1"/>
  <c r="J227" i="604" s="1"/>
  <c r="K227" i="604" s="1"/>
  <c r="E225" i="604"/>
  <c r="I225" i="604" s="1"/>
  <c r="J225" i="604" s="1"/>
  <c r="K225" i="604" s="1"/>
  <c r="E224" i="604"/>
  <c r="I224" i="604" s="1"/>
  <c r="J224" i="604" s="1"/>
  <c r="K224" i="604" s="1"/>
  <c r="E213" i="604"/>
  <c r="I213" i="604" s="1"/>
  <c r="J213" i="604" s="1"/>
  <c r="K213" i="604" s="1"/>
  <c r="E214" i="604"/>
  <c r="I214" i="604" s="1"/>
  <c r="J214" i="604" s="1"/>
  <c r="K214" i="604" s="1"/>
  <c r="E215" i="604"/>
  <c r="I215" i="604" s="1"/>
  <c r="J215" i="604" s="1"/>
  <c r="K215" i="604" s="1"/>
  <c r="E216" i="604"/>
  <c r="I216" i="604" s="1"/>
  <c r="J216" i="604" s="1"/>
  <c r="K216" i="604" s="1"/>
  <c r="E217" i="604"/>
  <c r="I217" i="604" s="1"/>
  <c r="J217" i="604" s="1"/>
  <c r="K217" i="604" s="1"/>
  <c r="E218" i="604"/>
  <c r="I218" i="604" s="1"/>
  <c r="E219" i="604"/>
  <c r="I219" i="604" s="1"/>
  <c r="E220" i="604"/>
  <c r="I220" i="604" s="1"/>
  <c r="E221" i="604"/>
  <c r="I221" i="604" s="1"/>
  <c r="J221" i="604" s="1"/>
  <c r="K221" i="604" s="1"/>
  <c r="E222" i="604"/>
  <c r="I222" i="604" s="1"/>
  <c r="E212" i="604"/>
  <c r="I212" i="604" s="1"/>
  <c r="E209" i="604"/>
  <c r="I209" i="604" s="1"/>
  <c r="J209" i="604" s="1"/>
  <c r="K209" i="604" s="1"/>
  <c r="E210" i="604"/>
  <c r="I210" i="604" s="1"/>
  <c r="J210" i="604" s="1"/>
  <c r="K210" i="604" s="1"/>
  <c r="E208" i="604"/>
  <c r="I208" i="604" s="1"/>
  <c r="J208" i="604" s="1"/>
  <c r="K208" i="604" s="1"/>
  <c r="E204" i="604"/>
  <c r="I204" i="604" s="1"/>
  <c r="J204" i="604" s="1"/>
  <c r="K204" i="604" s="1"/>
  <c r="E205" i="604"/>
  <c r="I205" i="604" s="1"/>
  <c r="E206" i="604"/>
  <c r="I206" i="604" s="1"/>
  <c r="E203" i="604"/>
  <c r="I203" i="604" s="1"/>
  <c r="J203" i="604" s="1"/>
  <c r="K203" i="604" s="1"/>
  <c r="E199" i="604"/>
  <c r="I199" i="604" s="1"/>
  <c r="J199" i="604" s="1"/>
  <c r="K199" i="604" s="1"/>
  <c r="E200" i="604"/>
  <c r="I200" i="604" s="1"/>
  <c r="E201" i="604"/>
  <c r="I201" i="604" s="1"/>
  <c r="J201" i="604" s="1"/>
  <c r="K201" i="604" s="1"/>
  <c r="E198" i="604"/>
  <c r="I198" i="604" s="1"/>
  <c r="J198" i="604" s="1"/>
  <c r="K198" i="604" s="1"/>
  <c r="E195" i="604"/>
  <c r="I195" i="604" s="1"/>
  <c r="J195" i="604" s="1"/>
  <c r="K195" i="604" s="1"/>
  <c r="E196" i="604"/>
  <c r="I196" i="604" s="1"/>
  <c r="J196" i="604" s="1"/>
  <c r="K196" i="604" s="1"/>
  <c r="E194" i="604"/>
  <c r="I194" i="604" s="1"/>
  <c r="J194" i="604" s="1"/>
  <c r="K194" i="604" s="1"/>
  <c r="E191" i="604"/>
  <c r="I191" i="604" s="1"/>
  <c r="J191" i="604" s="1"/>
  <c r="K191" i="604" s="1"/>
  <c r="E192" i="604"/>
  <c r="I192" i="604" s="1"/>
  <c r="J192" i="604" s="1"/>
  <c r="K192" i="604" s="1"/>
  <c r="E190" i="604"/>
  <c r="I190" i="604" s="1"/>
  <c r="E186" i="604"/>
  <c r="I186" i="604" s="1"/>
  <c r="J186" i="604" s="1"/>
  <c r="K186" i="604" s="1"/>
  <c r="E187" i="604"/>
  <c r="I187" i="604" s="1"/>
  <c r="J187" i="604" s="1"/>
  <c r="K187" i="604" s="1"/>
  <c r="E188" i="604"/>
  <c r="I188" i="604" s="1"/>
  <c r="J188" i="604" s="1"/>
  <c r="K188" i="604" s="1"/>
  <c r="E185" i="604"/>
  <c r="I185" i="604" s="1"/>
  <c r="J185" i="604" s="1"/>
  <c r="K185" i="604" s="1"/>
  <c r="E183" i="604"/>
  <c r="I183" i="604" s="1"/>
  <c r="J183" i="604" s="1"/>
  <c r="K183" i="604" s="1"/>
  <c r="E182" i="604"/>
  <c r="I182" i="604" s="1"/>
  <c r="E179" i="604"/>
  <c r="I179" i="604" s="1"/>
  <c r="E180" i="604"/>
  <c r="I180" i="604" s="1"/>
  <c r="E178" i="604"/>
  <c r="I178" i="604" s="1"/>
  <c r="J178" i="604" s="1"/>
  <c r="K178" i="604" s="1"/>
  <c r="E175" i="604"/>
  <c r="I175" i="604" s="1"/>
  <c r="J175" i="604" s="1"/>
  <c r="K175" i="604" s="1"/>
  <c r="E176" i="604"/>
  <c r="I176" i="604" s="1"/>
  <c r="J176" i="604" s="1"/>
  <c r="K176" i="604" s="1"/>
  <c r="E174" i="604"/>
  <c r="I174" i="604" s="1"/>
  <c r="J174" i="604" s="1"/>
  <c r="K174" i="604" s="1"/>
  <c r="E170" i="604"/>
  <c r="I170" i="604" s="1"/>
  <c r="E171" i="604"/>
  <c r="I171" i="604" s="1"/>
  <c r="J171" i="604" s="1"/>
  <c r="K171" i="604" s="1"/>
  <c r="E172" i="604"/>
  <c r="I172" i="604" s="1"/>
  <c r="J172" i="604" s="1"/>
  <c r="K172" i="604" s="1"/>
  <c r="E169" i="604"/>
  <c r="I169" i="604" s="1"/>
  <c r="E164" i="604"/>
  <c r="I164" i="604" s="1"/>
  <c r="J164" i="604" s="1"/>
  <c r="K164" i="604" s="1"/>
  <c r="E165" i="604"/>
  <c r="I165" i="604" s="1"/>
  <c r="E166" i="604"/>
  <c r="I166" i="604" s="1"/>
  <c r="J166" i="604" s="1"/>
  <c r="K166" i="604" s="1"/>
  <c r="E167" i="604"/>
  <c r="I167" i="604" s="1"/>
  <c r="E163" i="604"/>
  <c r="I163" i="604" s="1"/>
  <c r="J163" i="604" s="1"/>
  <c r="K163" i="604" s="1"/>
  <c r="E160" i="604"/>
  <c r="I160" i="604" s="1"/>
  <c r="J160" i="604" s="1"/>
  <c r="K160" i="604" s="1"/>
  <c r="E161" i="604"/>
  <c r="I161" i="604" s="1"/>
  <c r="J161" i="604" s="1"/>
  <c r="K161" i="604" s="1"/>
  <c r="E159" i="604"/>
  <c r="I159" i="604" s="1"/>
  <c r="E155" i="604"/>
  <c r="I155" i="604" s="1"/>
  <c r="J155" i="604" s="1"/>
  <c r="K155" i="604" s="1"/>
  <c r="E156" i="604"/>
  <c r="I156" i="604" s="1"/>
  <c r="J156" i="604" s="1"/>
  <c r="K156" i="604" s="1"/>
  <c r="E157" i="604"/>
  <c r="I157" i="604" s="1"/>
  <c r="J157" i="604" s="1"/>
  <c r="K157" i="604" s="1"/>
  <c r="E154" i="604"/>
  <c r="I154" i="604" s="1"/>
  <c r="J154" i="604" s="1"/>
  <c r="K154" i="604" s="1"/>
  <c r="E148" i="604"/>
  <c r="I148" i="604" s="1"/>
  <c r="J148" i="604" s="1"/>
  <c r="K148" i="604" s="1"/>
  <c r="E149" i="604"/>
  <c r="I149" i="604" s="1"/>
  <c r="J149" i="604" s="1"/>
  <c r="K149" i="604" s="1"/>
  <c r="E150" i="604"/>
  <c r="I150" i="604" s="1"/>
  <c r="J150" i="604" s="1"/>
  <c r="K150" i="604" s="1"/>
  <c r="E151" i="604"/>
  <c r="I151" i="604" s="1"/>
  <c r="J151" i="604" s="1"/>
  <c r="K151" i="604" s="1"/>
  <c r="E152" i="604"/>
  <c r="I152" i="604" s="1"/>
  <c r="J152" i="604" s="1"/>
  <c r="K152" i="604" s="1"/>
  <c r="E147" i="604"/>
  <c r="I147" i="604" s="1"/>
  <c r="J147" i="604" s="1"/>
  <c r="K147" i="604" s="1"/>
  <c r="E144" i="604"/>
  <c r="I144" i="604" s="1"/>
  <c r="J144" i="604" s="1"/>
  <c r="K144" i="604" s="1"/>
  <c r="E145" i="604"/>
  <c r="I145" i="604" s="1"/>
  <c r="E143" i="604"/>
  <c r="I143" i="604" s="1"/>
  <c r="J143" i="604" s="1"/>
  <c r="K143" i="604" s="1"/>
  <c r="E130" i="604"/>
  <c r="I130" i="604" s="1"/>
  <c r="E131" i="604"/>
  <c r="I131" i="604" s="1"/>
  <c r="J131" i="604" s="1"/>
  <c r="K131" i="604" s="1"/>
  <c r="E132" i="604"/>
  <c r="I132" i="604" s="1"/>
  <c r="J132" i="604" s="1"/>
  <c r="K132" i="604" s="1"/>
  <c r="E133" i="604"/>
  <c r="I133" i="604" s="1"/>
  <c r="J133" i="604" s="1"/>
  <c r="K133" i="604" s="1"/>
  <c r="E134" i="604"/>
  <c r="I134" i="604" s="1"/>
  <c r="J134" i="604" s="1"/>
  <c r="K134" i="604" s="1"/>
  <c r="E135" i="604"/>
  <c r="I135" i="604" s="1"/>
  <c r="J135" i="604" s="1"/>
  <c r="K135" i="604" s="1"/>
  <c r="E136" i="604"/>
  <c r="I136" i="604" s="1"/>
  <c r="E137" i="604"/>
  <c r="I137" i="604" s="1"/>
  <c r="E138" i="604"/>
  <c r="I138" i="604" s="1"/>
  <c r="E139" i="604"/>
  <c r="I139" i="604" s="1"/>
  <c r="J139" i="604" s="1"/>
  <c r="K139" i="604" s="1"/>
  <c r="E140" i="604"/>
  <c r="I140" i="604" s="1"/>
  <c r="E141" i="604"/>
  <c r="I141" i="604" s="1"/>
  <c r="E129" i="604"/>
  <c r="I129" i="604" s="1"/>
  <c r="J129" i="604" s="1"/>
  <c r="K129" i="604" s="1"/>
  <c r="E114" i="604"/>
  <c r="I114" i="604" s="1"/>
  <c r="J114" i="604" s="1"/>
  <c r="K114" i="604" s="1"/>
  <c r="E115" i="604"/>
  <c r="I115" i="604" s="1"/>
  <c r="E116" i="604"/>
  <c r="I116" i="604" s="1"/>
  <c r="J116" i="604" s="1"/>
  <c r="K116" i="604" s="1"/>
  <c r="E117" i="604"/>
  <c r="I117" i="604" s="1"/>
  <c r="E118" i="604"/>
  <c r="I118" i="604" s="1"/>
  <c r="J118" i="604" s="1"/>
  <c r="K118" i="604" s="1"/>
  <c r="E119" i="604"/>
  <c r="I119" i="604" s="1"/>
  <c r="J119" i="604" s="1"/>
  <c r="K119" i="604" s="1"/>
  <c r="E120" i="604"/>
  <c r="I120" i="604" s="1"/>
  <c r="J120" i="604" s="1"/>
  <c r="K120" i="604" s="1"/>
  <c r="E121" i="604"/>
  <c r="I121" i="604" s="1"/>
  <c r="J121" i="604" s="1"/>
  <c r="K121" i="604" s="1"/>
  <c r="E122" i="604"/>
  <c r="I122" i="604" s="1"/>
  <c r="E123" i="604"/>
  <c r="I123" i="604" s="1"/>
  <c r="E124" i="604"/>
  <c r="I124" i="604" s="1"/>
  <c r="J124" i="604" s="1"/>
  <c r="K124" i="604" s="1"/>
  <c r="E125" i="604"/>
  <c r="I125" i="604" s="1"/>
  <c r="J125" i="604" s="1"/>
  <c r="K125" i="604" s="1"/>
  <c r="E126" i="604"/>
  <c r="I126" i="604" s="1"/>
  <c r="E127" i="604"/>
  <c r="I127" i="604" s="1"/>
  <c r="E113" i="604"/>
  <c r="I113" i="604" s="1"/>
  <c r="E108" i="604"/>
  <c r="I108" i="604" s="1"/>
  <c r="J108" i="604" s="1"/>
  <c r="K108" i="604" s="1"/>
  <c r="E109" i="604"/>
  <c r="I109" i="604" s="1"/>
  <c r="E110" i="604"/>
  <c r="I110" i="604" s="1"/>
  <c r="J110" i="604" s="1"/>
  <c r="K110" i="604" s="1"/>
  <c r="E111" i="604"/>
  <c r="I111" i="604" s="1"/>
  <c r="J111" i="604" s="1"/>
  <c r="K111" i="604" s="1"/>
  <c r="E107" i="604"/>
  <c r="I107" i="604" s="1"/>
  <c r="J107" i="604" s="1"/>
  <c r="K107" i="604" s="1"/>
  <c r="E101" i="604"/>
  <c r="I101" i="604" s="1"/>
  <c r="E102" i="604"/>
  <c r="I102" i="604" s="1"/>
  <c r="E103" i="604"/>
  <c r="I103" i="604" s="1"/>
  <c r="E104" i="604"/>
  <c r="I104" i="604" s="1"/>
  <c r="J104" i="604" s="1"/>
  <c r="K104" i="604" s="1"/>
  <c r="E105" i="604"/>
  <c r="I105" i="604" s="1"/>
  <c r="E100" i="604"/>
  <c r="I100" i="604" s="1"/>
  <c r="J100" i="604" s="1"/>
  <c r="K100" i="604" s="1"/>
  <c r="E91" i="604"/>
  <c r="I91" i="604" s="1"/>
  <c r="J91" i="604" s="1"/>
  <c r="K91" i="604" s="1"/>
  <c r="E92" i="604"/>
  <c r="I92" i="604" s="1"/>
  <c r="J92" i="604" s="1"/>
  <c r="K92" i="604" s="1"/>
  <c r="E93" i="604"/>
  <c r="I93" i="604" s="1"/>
  <c r="J93" i="604" s="1"/>
  <c r="K93" i="604" s="1"/>
  <c r="E94" i="604"/>
  <c r="I94" i="604" s="1"/>
  <c r="E95" i="604"/>
  <c r="I95" i="604" s="1"/>
  <c r="J95" i="604" s="1"/>
  <c r="K95" i="604" s="1"/>
  <c r="E96" i="604"/>
  <c r="I96" i="604" s="1"/>
  <c r="J96" i="604" s="1"/>
  <c r="K96" i="604" s="1"/>
  <c r="E97" i="604"/>
  <c r="I97" i="604" s="1"/>
  <c r="J97" i="604" s="1"/>
  <c r="K97" i="604" s="1"/>
  <c r="E98" i="604"/>
  <c r="I98" i="604" s="1"/>
  <c r="J98" i="604" s="1"/>
  <c r="K98" i="604" s="1"/>
  <c r="E90" i="604"/>
  <c r="I90" i="604" s="1"/>
  <c r="E79" i="604"/>
  <c r="I79" i="604" s="1"/>
  <c r="E80" i="604"/>
  <c r="I80" i="604" s="1"/>
  <c r="E81" i="604"/>
  <c r="I81" i="604" s="1"/>
  <c r="J81" i="604" s="1"/>
  <c r="K81" i="604" s="1"/>
  <c r="E82" i="604"/>
  <c r="I82" i="604" s="1"/>
  <c r="E83" i="604"/>
  <c r="I83" i="604" s="1"/>
  <c r="E84" i="604"/>
  <c r="I84" i="604" s="1"/>
  <c r="E85" i="604"/>
  <c r="I85" i="604" s="1"/>
  <c r="J85" i="604" s="1"/>
  <c r="K85" i="604" s="1"/>
  <c r="E86" i="604"/>
  <c r="I86" i="604" s="1"/>
  <c r="E87" i="604"/>
  <c r="I87" i="604" s="1"/>
  <c r="J87" i="604" s="1"/>
  <c r="K87" i="604" s="1"/>
  <c r="E88" i="604"/>
  <c r="I88" i="604" s="1"/>
  <c r="J88" i="604" s="1"/>
  <c r="K88" i="604" s="1"/>
  <c r="E78" i="604"/>
  <c r="I78" i="604" s="1"/>
  <c r="E67" i="604"/>
  <c r="I67" i="604" s="1"/>
  <c r="E68" i="604"/>
  <c r="I68" i="604" s="1"/>
  <c r="J68" i="604" s="1"/>
  <c r="K68" i="604" s="1"/>
  <c r="E69" i="604"/>
  <c r="I69" i="604" s="1"/>
  <c r="J69" i="604" s="1"/>
  <c r="K69" i="604" s="1"/>
  <c r="E70" i="604"/>
  <c r="I70" i="604" s="1"/>
  <c r="J70" i="604" s="1"/>
  <c r="K70" i="604" s="1"/>
  <c r="E71" i="604"/>
  <c r="I71" i="604" s="1"/>
  <c r="E72" i="604"/>
  <c r="I72" i="604" s="1"/>
  <c r="J72" i="604" s="1"/>
  <c r="K72" i="604" s="1"/>
  <c r="E73" i="604"/>
  <c r="I73" i="604" s="1"/>
  <c r="E74" i="604"/>
  <c r="I74" i="604" s="1"/>
  <c r="J74" i="604" s="1"/>
  <c r="K74" i="604" s="1"/>
  <c r="E75" i="604"/>
  <c r="I75" i="604" s="1"/>
  <c r="E76" i="604"/>
  <c r="I76" i="604" s="1"/>
  <c r="J76" i="604" s="1"/>
  <c r="K76" i="604" s="1"/>
  <c r="E66" i="604"/>
  <c r="I66" i="604" s="1"/>
  <c r="E54" i="604"/>
  <c r="I54" i="604" s="1"/>
  <c r="E55" i="604"/>
  <c r="I55" i="604" s="1"/>
  <c r="E56" i="604"/>
  <c r="I56" i="604" s="1"/>
  <c r="E57" i="604"/>
  <c r="I57" i="604" s="1"/>
  <c r="E58" i="604"/>
  <c r="I58" i="604" s="1"/>
  <c r="E59" i="604"/>
  <c r="I59" i="604" s="1"/>
  <c r="E60" i="604"/>
  <c r="I60" i="604" s="1"/>
  <c r="E61" i="604"/>
  <c r="I61" i="604" s="1"/>
  <c r="E62" i="604"/>
  <c r="I62" i="604" s="1"/>
  <c r="E63" i="604"/>
  <c r="I63" i="604" s="1"/>
  <c r="E64" i="604"/>
  <c r="I64" i="604" s="1"/>
  <c r="E53" i="604"/>
  <c r="I53" i="604" s="1"/>
  <c r="E39" i="604"/>
  <c r="I39" i="604" s="1"/>
  <c r="E40" i="604"/>
  <c r="I40" i="604" s="1"/>
  <c r="J40" i="604" s="1"/>
  <c r="K40" i="604" s="1"/>
  <c r="E41" i="604"/>
  <c r="I41" i="604" s="1"/>
  <c r="E42" i="604"/>
  <c r="I42" i="604" s="1"/>
  <c r="J42" i="604" s="1"/>
  <c r="K42" i="604" s="1"/>
  <c r="E43" i="604"/>
  <c r="I43" i="604" s="1"/>
  <c r="E44" i="604"/>
  <c r="I44" i="604" s="1"/>
  <c r="J44" i="604" s="1"/>
  <c r="K44" i="604" s="1"/>
  <c r="E45" i="604"/>
  <c r="I45" i="604" s="1"/>
  <c r="J45" i="604" s="1"/>
  <c r="K45" i="604" s="1"/>
  <c r="E46" i="604"/>
  <c r="I46" i="604" s="1"/>
  <c r="J46" i="604" s="1"/>
  <c r="K46" i="604" s="1"/>
  <c r="E47" i="604"/>
  <c r="I47" i="604" s="1"/>
  <c r="J47" i="604" s="1"/>
  <c r="K47" i="604" s="1"/>
  <c r="E48" i="604"/>
  <c r="I48" i="604" s="1"/>
  <c r="J48" i="604" s="1"/>
  <c r="K48" i="604" s="1"/>
  <c r="E49" i="604"/>
  <c r="I49" i="604" s="1"/>
  <c r="E50" i="604"/>
  <c r="I50" i="604" s="1"/>
  <c r="E51" i="604"/>
  <c r="I51" i="604" s="1"/>
  <c r="E38" i="604"/>
  <c r="I38" i="604" s="1"/>
  <c r="J38" i="604" s="1"/>
  <c r="K38" i="604" s="1"/>
  <c r="E31" i="604"/>
  <c r="I31" i="604" s="1"/>
  <c r="E32" i="604"/>
  <c r="I32" i="604" s="1"/>
  <c r="E33" i="604"/>
  <c r="I33" i="604" s="1"/>
  <c r="J33" i="604" s="1"/>
  <c r="K33" i="604" s="1"/>
  <c r="E34" i="604"/>
  <c r="I34" i="604" s="1"/>
  <c r="E35" i="604"/>
  <c r="I35" i="604" s="1"/>
  <c r="E36" i="604"/>
  <c r="I36" i="604" s="1"/>
  <c r="E30" i="604"/>
  <c r="I30" i="604" s="1"/>
  <c r="E7" i="604"/>
  <c r="I7" i="604" s="1"/>
  <c r="J7" i="604" s="1"/>
  <c r="E8" i="604"/>
  <c r="I8" i="604" s="1"/>
  <c r="J8" i="604" s="1"/>
  <c r="K8" i="604" s="1"/>
  <c r="E9" i="604"/>
  <c r="I9" i="604" s="1"/>
  <c r="E10" i="604"/>
  <c r="I10" i="604" s="1"/>
  <c r="E11" i="604"/>
  <c r="I11" i="604" s="1"/>
  <c r="E12" i="604"/>
  <c r="I12" i="604" s="1"/>
  <c r="E13" i="604"/>
  <c r="I13" i="604" s="1"/>
  <c r="E14" i="604"/>
  <c r="I14" i="604" s="1"/>
  <c r="E15" i="604"/>
  <c r="I15" i="604" s="1"/>
  <c r="E16" i="604"/>
  <c r="I16" i="604" s="1"/>
  <c r="E17" i="604"/>
  <c r="I17" i="604" s="1"/>
  <c r="E18" i="604"/>
  <c r="I18" i="604" s="1"/>
  <c r="J18" i="604" s="1"/>
  <c r="K18" i="604" s="1"/>
  <c r="E19" i="604"/>
  <c r="I19" i="604" s="1"/>
  <c r="E20" i="604"/>
  <c r="I20" i="604" s="1"/>
  <c r="E21" i="604"/>
  <c r="I21" i="604" s="1"/>
  <c r="J21" i="604" s="1"/>
  <c r="K21" i="604" s="1"/>
  <c r="E22" i="604"/>
  <c r="I22" i="604" s="1"/>
  <c r="J22" i="604" s="1"/>
  <c r="K22" i="604" s="1"/>
  <c r="E23" i="604"/>
  <c r="I23" i="604" s="1"/>
  <c r="J23" i="604" s="1"/>
  <c r="K23" i="604" s="1"/>
  <c r="E24" i="604"/>
  <c r="I24" i="604" s="1"/>
  <c r="E25" i="604"/>
  <c r="I25" i="604" s="1"/>
  <c r="J25" i="604" s="1"/>
  <c r="K25" i="604" s="1"/>
  <c r="E26" i="604"/>
  <c r="I26" i="604" s="1"/>
  <c r="E27" i="604"/>
  <c r="I27" i="604" s="1"/>
  <c r="E28" i="604"/>
  <c r="I28" i="604" s="1"/>
  <c r="E6" i="604"/>
  <c r="I6" i="604" s="1"/>
  <c r="J6" i="604" l="1"/>
  <c r="K6" i="604" s="1"/>
  <c r="J318" i="604"/>
  <c r="K318" i="604" s="1"/>
  <c r="J306" i="604"/>
  <c r="K306" i="604" s="1"/>
  <c r="J300" i="604"/>
  <c r="K300" i="604" s="1"/>
  <c r="J269" i="604"/>
  <c r="K269" i="604" s="1"/>
  <c r="J264" i="604"/>
  <c r="K264" i="604" s="1"/>
  <c r="J260" i="604"/>
  <c r="K260" i="604" s="1"/>
  <c r="J257" i="604"/>
  <c r="K257" i="604" s="1"/>
  <c r="J249" i="604"/>
  <c r="K249" i="604" s="1"/>
  <c r="J238" i="604"/>
  <c r="K238" i="604" s="1"/>
  <c r="J229" i="604"/>
  <c r="K229" i="604" s="1"/>
  <c r="J222" i="604"/>
  <c r="K222" i="604"/>
  <c r="J220" i="604"/>
  <c r="K220" i="604" s="1"/>
  <c r="J219" i="604"/>
  <c r="K219" i="604" s="1"/>
  <c r="J218" i="604"/>
  <c r="K218" i="604" s="1"/>
  <c r="J212" i="604"/>
  <c r="K212" i="604" s="1"/>
  <c r="J206" i="604"/>
  <c r="K206" i="604" s="1"/>
  <c r="J205" i="604"/>
  <c r="K205" i="604" s="1"/>
  <c r="J200" i="604"/>
  <c r="K200" i="604"/>
  <c r="J190" i="604"/>
  <c r="K190" i="604" s="1"/>
  <c r="J182" i="604"/>
  <c r="K182" i="604" s="1"/>
  <c r="J180" i="604"/>
  <c r="K180" i="604" s="1"/>
  <c r="J179" i="604"/>
  <c r="K179" i="604" s="1"/>
  <c r="J170" i="604"/>
  <c r="K170" i="604" s="1"/>
  <c r="J169" i="604"/>
  <c r="K169" i="604" s="1"/>
  <c r="J167" i="604"/>
  <c r="K167" i="604" s="1"/>
  <c r="J165" i="604"/>
  <c r="K165" i="604" s="1"/>
  <c r="J159" i="604"/>
  <c r="K159" i="604" s="1"/>
  <c r="J145" i="604"/>
  <c r="K145" i="604" s="1"/>
  <c r="J141" i="604"/>
  <c r="K141" i="604" s="1"/>
  <c r="J140" i="604"/>
  <c r="K140" i="604" s="1"/>
  <c r="J138" i="604"/>
  <c r="K138" i="604" s="1"/>
  <c r="J137" i="604"/>
  <c r="K137" i="604" s="1"/>
  <c r="J136" i="604"/>
  <c r="K136" i="604" s="1"/>
  <c r="J130" i="604"/>
  <c r="K130" i="604" s="1"/>
  <c r="J127" i="604"/>
  <c r="K127" i="604"/>
  <c r="J126" i="604"/>
  <c r="K126" i="604" s="1"/>
  <c r="J123" i="604"/>
  <c r="K123" i="604" s="1"/>
  <c r="J122" i="604"/>
  <c r="K122" i="604" s="1"/>
  <c r="J113" i="604"/>
  <c r="K113" i="604" s="1"/>
  <c r="J117" i="604"/>
  <c r="K117" i="604" s="1"/>
  <c r="J115" i="604"/>
  <c r="K115" i="604" s="1"/>
  <c r="J109" i="604"/>
  <c r="K109" i="604" s="1"/>
  <c r="J102" i="604"/>
  <c r="K102" i="604" s="1"/>
  <c r="J101" i="604"/>
  <c r="K101" i="604" s="1"/>
  <c r="J103" i="604"/>
  <c r="K103" i="604" s="1"/>
  <c r="J105" i="604"/>
  <c r="K105" i="604" s="1"/>
  <c r="J94" i="604"/>
  <c r="K94" i="604" s="1"/>
  <c r="J90" i="604"/>
  <c r="K90" i="604" s="1"/>
  <c r="J80" i="604"/>
  <c r="K80" i="604" s="1"/>
  <c r="J82" i="604"/>
  <c r="K82" i="604" s="1"/>
  <c r="J79" i="604"/>
  <c r="K79" i="604" s="1"/>
  <c r="J86" i="604"/>
  <c r="K86" i="604" s="1"/>
  <c r="J84" i="604"/>
  <c r="K84" i="604" s="1"/>
  <c r="J83" i="604"/>
  <c r="K83" i="604" s="1"/>
  <c r="J78" i="604"/>
  <c r="K78" i="604" s="1"/>
  <c r="J75" i="604"/>
  <c r="K75" i="604" s="1"/>
  <c r="J73" i="604"/>
  <c r="K73" i="604" s="1"/>
  <c r="J71" i="604"/>
  <c r="K71" i="604" s="1"/>
  <c r="J67" i="604"/>
  <c r="K67" i="604" s="1"/>
  <c r="J66" i="604"/>
  <c r="K66" i="604" s="1"/>
  <c r="J59" i="604"/>
  <c r="K59" i="604" s="1"/>
  <c r="J58" i="604"/>
  <c r="K58" i="604" s="1"/>
  <c r="J64" i="604"/>
  <c r="K64" i="604" s="1"/>
  <c r="J63" i="604"/>
  <c r="K63" i="604" s="1"/>
  <c r="J62" i="604"/>
  <c r="K62" i="604" s="1"/>
  <c r="J61" i="604"/>
  <c r="K61" i="604" s="1"/>
  <c r="J60" i="604"/>
  <c r="K60" i="604" s="1"/>
  <c r="J57" i="604"/>
  <c r="K57" i="604" s="1"/>
  <c r="J56" i="604"/>
  <c r="K56" i="604" s="1"/>
  <c r="J53" i="604"/>
  <c r="K53" i="604" s="1"/>
  <c r="J55" i="604"/>
  <c r="K55" i="604" s="1"/>
  <c r="J54" i="604"/>
  <c r="K54" i="604" s="1"/>
  <c r="J51" i="604"/>
  <c r="K51" i="604" s="1"/>
  <c r="J50" i="604"/>
  <c r="K50" i="604" s="1"/>
  <c r="J49" i="604"/>
  <c r="K49" i="604" s="1"/>
  <c r="J39" i="604"/>
  <c r="K39" i="604" s="1"/>
  <c r="J43" i="604"/>
  <c r="K43" i="604" s="1"/>
  <c r="J41" i="604"/>
  <c r="K41" i="604" s="1"/>
  <c r="J32" i="604"/>
  <c r="K32" i="604" s="1"/>
  <c r="J34" i="604"/>
  <c r="K34" i="604" s="1"/>
  <c r="J31" i="604"/>
  <c r="K31" i="604" s="1"/>
  <c r="J36" i="604"/>
  <c r="K36" i="604" s="1"/>
  <c r="J35" i="604"/>
  <c r="K35" i="604" s="1"/>
  <c r="J30" i="604"/>
  <c r="K30" i="604" s="1"/>
  <c r="J19" i="604"/>
  <c r="K19" i="604" s="1"/>
  <c r="J10" i="604"/>
  <c r="K10" i="604" s="1"/>
  <c r="J11" i="604"/>
  <c r="K11" i="604" s="1"/>
  <c r="J17" i="604"/>
  <c r="K17" i="604" s="1"/>
  <c r="J9" i="604"/>
  <c r="K9" i="604" s="1"/>
  <c r="J27" i="604"/>
  <c r="K27" i="604" s="1"/>
  <c r="J16" i="604"/>
  <c r="K16" i="604" s="1"/>
  <c r="J24" i="604"/>
  <c r="K24" i="604" s="1"/>
  <c r="J15" i="604"/>
  <c r="K15" i="604" s="1"/>
  <c r="K7" i="604"/>
  <c r="J26" i="604"/>
  <c r="K26" i="604" s="1"/>
  <c r="J14" i="604"/>
  <c r="K14" i="604" s="1"/>
  <c r="J13" i="604"/>
  <c r="K13" i="604" s="1"/>
  <c r="J28" i="604"/>
  <c r="K28" i="604" s="1"/>
  <c r="J20" i="604"/>
  <c r="K20" i="604" s="1"/>
  <c r="J12" i="604"/>
  <c r="K12" i="604"/>
  <c r="I724" i="604"/>
  <c r="I524" i="604"/>
  <c r="I648" i="604"/>
  <c r="E327" i="604"/>
  <c r="I599" i="604"/>
  <c r="I471" i="604"/>
  <c r="I495" i="604"/>
  <c r="J439" i="604"/>
  <c r="I247" i="604"/>
  <c r="I244" i="604"/>
  <c r="E244" i="604"/>
  <c r="I381" i="604"/>
  <c r="I439" i="604" s="1"/>
  <c r="I327" i="604" l="1"/>
  <c r="J247" i="604"/>
  <c r="J244" i="604"/>
  <c r="K244" i="604"/>
  <c r="E886" i="604"/>
  <c r="K247" i="604" l="1"/>
  <c r="K327" i="604" s="1"/>
  <c r="J327" i="604"/>
</calcChain>
</file>

<file path=xl/sharedStrings.xml><?xml version="1.0" encoding="utf-8"?>
<sst xmlns="http://schemas.openxmlformats.org/spreadsheetml/2006/main" count="2215" uniqueCount="1558">
  <si>
    <t xml:space="preserve">Servetėlė sterili, skirta endoskopinei optikai </t>
  </si>
  <si>
    <t>Alkoholinė paviršių valymo ir dezinfekcijos servetėlė greitai plaunamųjų  paviršių ir rankų dezinfekcijai. Privalo turėti biocidinio produkto registracijos liudijimą.  Servetėlės dydis - ne mažiau 14 x 20 cm. Dėžutėje 100 - 120 vnt,</t>
  </si>
  <si>
    <t>1.6</t>
  </si>
  <si>
    <t>Mato vnt.</t>
  </si>
  <si>
    <t>Šlapimo surinkėjas vyrams "Antis" su dangteliu</t>
  </si>
  <si>
    <t>Umbilikalinis kateteris CH06</t>
  </si>
  <si>
    <t>Kempinė hemostatinė želatininė analinė, ritinio formos, 8 cm x 3 cm</t>
  </si>
  <si>
    <t>1.12</t>
  </si>
  <si>
    <t>1.15</t>
  </si>
  <si>
    <t>1.22</t>
  </si>
  <si>
    <t>1.26</t>
  </si>
  <si>
    <t>1.35</t>
  </si>
  <si>
    <t>3.1</t>
  </si>
  <si>
    <t>3.3</t>
  </si>
  <si>
    <t>4.1</t>
  </si>
  <si>
    <t>7.1</t>
  </si>
  <si>
    <t>8.1</t>
  </si>
  <si>
    <t>8.2</t>
  </si>
  <si>
    <t>9.1</t>
  </si>
  <si>
    <t>11.1</t>
  </si>
  <si>
    <t>11.2</t>
  </si>
  <si>
    <t>10.1</t>
  </si>
  <si>
    <t>14.1</t>
  </si>
  <si>
    <t>17.1</t>
  </si>
  <si>
    <t>17.2</t>
  </si>
  <si>
    <t>17.3</t>
  </si>
  <si>
    <t>19.2</t>
  </si>
  <si>
    <t>21.1</t>
  </si>
  <si>
    <t>1.7</t>
  </si>
  <si>
    <t>1.8</t>
  </si>
  <si>
    <t>Visos 29 pirkimo objekto dalies suma:</t>
  </si>
  <si>
    <t>30.1</t>
  </si>
  <si>
    <t>Visos 30 pirkimo objekto dalies suma:</t>
  </si>
  <si>
    <t>Visos 31 pirkimo objekto dalies suma:</t>
  </si>
  <si>
    <t>Visos 25 pirkimo objekto dalies suma:</t>
  </si>
  <si>
    <t>26.1</t>
  </si>
  <si>
    <t>27.1</t>
  </si>
  <si>
    <t>Visos 27 pirkimo objekto dalies suma:</t>
  </si>
  <si>
    <t>19.1</t>
  </si>
  <si>
    <t>9.2</t>
  </si>
  <si>
    <t>9.3</t>
  </si>
  <si>
    <t>9.4</t>
  </si>
  <si>
    <t>10.2</t>
  </si>
  <si>
    <t>24.3</t>
  </si>
  <si>
    <t>Tvarstis eipdūrinio kateterio fiksavimui</t>
  </si>
  <si>
    <t>26.2</t>
  </si>
  <si>
    <t>Visos 26 pirkimo objekto dalies suma:</t>
  </si>
  <si>
    <t>3.2</t>
  </si>
  <si>
    <t xml:space="preserve">Servetėlė greitai ultragarsinių daviklių  ir kitų alkoholiui jautrių paviršių dezinfekcijai, savo sudėtyje neturinti alkoholio  </t>
  </si>
  <si>
    <t>Prezervatyvai</t>
  </si>
  <si>
    <t>18.1</t>
  </si>
  <si>
    <t>18.2</t>
  </si>
  <si>
    <t>18.3</t>
  </si>
  <si>
    <t>18.5</t>
  </si>
  <si>
    <t>18.4</t>
  </si>
  <si>
    <t>18.6</t>
  </si>
  <si>
    <t>34.1</t>
  </si>
  <si>
    <t>Visos 34 pirkimo objekto dalies suma:</t>
  </si>
  <si>
    <t>Visos 5 pirkimo objekto dalies suma:</t>
  </si>
  <si>
    <t>20.1</t>
  </si>
  <si>
    <t>20.2</t>
  </si>
  <si>
    <t>Visos 20 pirkimo objekto dalies suma:</t>
  </si>
  <si>
    <t>32.1</t>
  </si>
  <si>
    <t>33.2</t>
  </si>
  <si>
    <t>28.1</t>
  </si>
  <si>
    <t>29.1</t>
  </si>
  <si>
    <t>Pirkimo objekto dalies ir eilės numeris</t>
  </si>
  <si>
    <t>6.4</t>
  </si>
  <si>
    <t>Visos 8 pirkimo objekto dalies suma:</t>
  </si>
  <si>
    <t xml:space="preserve">    vnt.</t>
  </si>
  <si>
    <t xml:space="preserve">   vnt.</t>
  </si>
  <si>
    <t xml:space="preserve">  pora</t>
  </si>
  <si>
    <t>Gamintojas</t>
  </si>
  <si>
    <t>Umbilikalinis spaustukas</t>
  </si>
  <si>
    <t>vnt.</t>
  </si>
  <si>
    <t>3.1.1</t>
  </si>
  <si>
    <t>Visos 1 pirkimo objekto dalies suma:</t>
  </si>
  <si>
    <t>Visos 2 pirkimo objekto dalies suma:</t>
  </si>
  <si>
    <t>Visos 3 pirkimo objekto dalies suma:</t>
  </si>
  <si>
    <t>Visos 4 pirkimo objekto dalies suma:</t>
  </si>
  <si>
    <t>Visos 6 pirkimo objekto dalies suma:</t>
  </si>
  <si>
    <t>Visos 7 pirkimo objekto dalies suma:</t>
  </si>
  <si>
    <t>Visos 9 pirkimo objekto dalies suma:</t>
  </si>
  <si>
    <t>Visos 10 pirkimo objekto dalies suma:</t>
  </si>
  <si>
    <t>Visos 11 pirkimo objekto dalies suma:</t>
  </si>
  <si>
    <t>Visos 12 pirkimo objekto dalies suma:</t>
  </si>
  <si>
    <t>Visos 14 pirkimo objekto dalies suma:</t>
  </si>
  <si>
    <t>Visos 15 pirkimo objekto dalies suma:</t>
  </si>
  <si>
    <t>Visos 16 pirkimo objekto dalies suma:</t>
  </si>
  <si>
    <t>Visos 17 pirkimo objekto dalies suma:</t>
  </si>
  <si>
    <t>Visos 18 pirkimo objekto dalies suma:</t>
  </si>
  <si>
    <t>Visos 19 pirkimo objekto dalies suma:</t>
  </si>
  <si>
    <t>Visos 21 pirkimo objekto dalies suma:</t>
  </si>
  <si>
    <t>Visos 22 pirkimo objekto dalies suma:</t>
  </si>
  <si>
    <t>Visos 23 pirkimo objekto dalies suma:</t>
  </si>
  <si>
    <t>Visos 24 pirkimo objekto dalies suma:</t>
  </si>
  <si>
    <t>Prekės pavadinimas, trumpas aprašymas ir būtini techniniai parametrai</t>
  </si>
  <si>
    <t>22.1</t>
  </si>
  <si>
    <t>22.2</t>
  </si>
  <si>
    <t>23.1</t>
  </si>
  <si>
    <t>Visos 32 pirkimo objekto dalies suma:</t>
  </si>
  <si>
    <t>Visos 33 pirkimo objekto dalies suma:</t>
  </si>
  <si>
    <t>33.1</t>
  </si>
  <si>
    <t>Visos 28 pirkimo objekto dalies suma:</t>
  </si>
  <si>
    <t xml:space="preserve">    </t>
  </si>
  <si>
    <t>1.1</t>
  </si>
  <si>
    <t>1.2</t>
  </si>
  <si>
    <t>1.3</t>
  </si>
  <si>
    <t>1.4</t>
  </si>
  <si>
    <t>1.5</t>
  </si>
  <si>
    <t>1.9</t>
  </si>
  <si>
    <t>1.10</t>
  </si>
  <si>
    <t>1.11</t>
  </si>
  <si>
    <t>1.13</t>
  </si>
  <si>
    <t>1.14</t>
  </si>
  <si>
    <t>1.16</t>
  </si>
  <si>
    <t>1.17</t>
  </si>
  <si>
    <t>1.18</t>
  </si>
  <si>
    <t>1.19</t>
  </si>
  <si>
    <t>1.20</t>
  </si>
  <si>
    <t>1.21</t>
  </si>
  <si>
    <t>1.23</t>
  </si>
  <si>
    <t>1.24</t>
  </si>
  <si>
    <t>1.25</t>
  </si>
  <si>
    <t>1.28</t>
  </si>
  <si>
    <t>1.29</t>
  </si>
  <si>
    <t>1.30</t>
  </si>
  <si>
    <t>1.31</t>
  </si>
  <si>
    <t>1.32</t>
  </si>
  <si>
    <t>1.33</t>
  </si>
  <si>
    <t>1.34</t>
  </si>
  <si>
    <t>Trepanas su centratoriumi, susidedantis iš 3 dalių: trepano, centratoriaus šerdies ir trepano fiksatoriaus prasriegtu galu su AO jungtimi. Skirtas 3,5 ir 4,0 mm skersmens sraigtų šalinimui.</t>
  </si>
  <si>
    <t>DHS pertrochanterinės plokštelės, skirtos šlaunikaulio osteotomijai. Galimi pasirinkimo kampai: 90°, 100°, 110°, 120°, 130°, 135°, 140°, 145°, 150°. Kaklelio ilgis 20 ± 1,0 mm. Pagamintos iš medicininio plieno.</t>
  </si>
  <si>
    <t>Kiršnerio viela, kurios vienas galas užaštrintas, troakaro formos, skersmuo 1,5-1,8 mm</t>
  </si>
  <si>
    <t>Grąžtas kaniuliuotas  4,5 mm diametro</t>
  </si>
  <si>
    <t>3/56</t>
  </si>
  <si>
    <t>4/67</t>
  </si>
  <si>
    <t>5/75</t>
  </si>
  <si>
    <t>2/47</t>
  </si>
  <si>
    <t>3/55</t>
  </si>
  <si>
    <t>4/68</t>
  </si>
  <si>
    <t>5/77</t>
  </si>
  <si>
    <t>12/50</t>
  </si>
  <si>
    <t>3/90</t>
  </si>
  <si>
    <t>4/124</t>
  </si>
  <si>
    <t>5/114</t>
  </si>
  <si>
    <t>5/142</t>
  </si>
  <si>
    <t>6/160</t>
  </si>
  <si>
    <t>7/178</t>
  </si>
  <si>
    <t>8/196</t>
  </si>
  <si>
    <t>7/110</t>
  </si>
  <si>
    <t>8/120</t>
  </si>
  <si>
    <t>10/277</t>
  </si>
  <si>
    <t>12/313</t>
  </si>
  <si>
    <t>14/349</t>
  </si>
  <si>
    <t>16/385</t>
  </si>
  <si>
    <t>11/276</t>
  </si>
  <si>
    <t>13/316</t>
  </si>
  <si>
    <t>10/160</t>
  </si>
  <si>
    <t>12/185</t>
  </si>
  <si>
    <t>10/194</t>
  </si>
  <si>
    <t>12/220</t>
  </si>
  <si>
    <t>11/158</t>
  </si>
  <si>
    <t>13/184</t>
  </si>
  <si>
    <t>15/210</t>
  </si>
  <si>
    <t>17/236</t>
  </si>
  <si>
    <t>19/262</t>
  </si>
  <si>
    <t>21/288</t>
  </si>
  <si>
    <t>Grąžtas kaniuliuotas  3,2 mm diametro</t>
  </si>
  <si>
    <t>Sriegiklis kaniuliuotas 7,0 mm diametro, 230 mm ilgio</t>
  </si>
  <si>
    <t>Atsuktuvas su konusiniu sriegiu, su AO jungtimi, skirtas 2,7 mm, 3,5 mm ir 4,0 mm skersmens sraigtų ištraukimui.</t>
  </si>
  <si>
    <t>Atsuktuvas su konusiniu sriegiu, su AO jungtimi, skirtas 4,5 mm, 5,0 mm, 6,5 mm ir 7,0 mm skersmens sraigtų ištraukimui.</t>
  </si>
  <si>
    <t>Atsuktuvas su vidiniu reversiniu sriegiu, su AO jungtimi, skirtas 3,5 mm ir 4,0 mm skersmens sraigtų ištraukimui.</t>
  </si>
  <si>
    <t xml:space="preserve">Grąžtas, 3,5 mm skersmens, skirtas sraigto galvučių gręžimui. </t>
  </si>
  <si>
    <t>Rankena T formos su greitojo perjungimo AO mechanizmu, Ilgis 160 ± 5 mm.</t>
  </si>
  <si>
    <t>Atsuktuvas kaniuliuotas šešiakampėms sraigto galvutėms sukti.</t>
  </si>
  <si>
    <t>35-95 (kas 5 mm)</t>
  </si>
  <si>
    <t>Kiršnerio viela, kurios vienas galas užaštrintas, troakaro formos, ilgis 300-320 mm, skersmuo 0,9-1 mm</t>
  </si>
  <si>
    <t>10-40 mm (kas 2 mm)</t>
  </si>
  <si>
    <t>10-60 mm (kas 2 mm)</t>
  </si>
  <si>
    <t>65-90 mm (kas 5 mm)</t>
  </si>
  <si>
    <t>65-95 mm (kas 5 mm)</t>
  </si>
  <si>
    <t>14-60 mm (kas 2 mm)</t>
  </si>
  <si>
    <t>65-115 mm (kas 5 mm)</t>
  </si>
  <si>
    <t>2 l</t>
  </si>
  <si>
    <t>0.5 l</t>
  </si>
  <si>
    <t>10 FR (3,3 mm diametro ir 700 mm ilgio)</t>
  </si>
  <si>
    <t>15 FR (5 mm diametro ir 700 mm ilgio)</t>
  </si>
  <si>
    <t>3.16</t>
  </si>
  <si>
    <t>000 dydis</t>
  </si>
  <si>
    <t>1 dydis</t>
  </si>
  <si>
    <t>1,5 dydis</t>
  </si>
  <si>
    <t>2 dydis</t>
  </si>
  <si>
    <t>3 dydis</t>
  </si>
  <si>
    <t>4 dydis</t>
  </si>
  <si>
    <t>5 dydis</t>
  </si>
  <si>
    <t xml:space="preserve">  00 dydis</t>
  </si>
  <si>
    <t xml:space="preserve">   0 dydis</t>
  </si>
  <si>
    <t xml:space="preserve">  6 FR (2 mm diametro ir 530 mm ilgio)</t>
  </si>
  <si>
    <t>3 dydis (paciento svoris 30 - 60 kg)</t>
  </si>
  <si>
    <t>4 dydis (paciento svoris 60 - 90 kg)</t>
  </si>
  <si>
    <t>5 dydis (paciento svoris &gt; 90 kg)</t>
  </si>
  <si>
    <t xml:space="preserve">3,5 CH </t>
  </si>
  <si>
    <t xml:space="preserve">4,5 CH </t>
  </si>
  <si>
    <t xml:space="preserve">5,5 CH     </t>
  </si>
  <si>
    <t xml:space="preserve">6,5 CH      </t>
  </si>
  <si>
    <t xml:space="preserve">7,5 CH   </t>
  </si>
  <si>
    <t xml:space="preserve">8,5 CH </t>
  </si>
  <si>
    <t>Sraigtas kortikalinis 4,5 mm diametro, sukamas atsuktuvu su šešiakampio formos galu; sraigto ilgis mm:</t>
  </si>
  <si>
    <t>Sraigtas kortikalinis 3,5 mm diametro, sukamas atsuktuvu su šešiakampio formos galu, sraigto ilgis mm:</t>
  </si>
  <si>
    <t>Sraigtas spongiozinis 6,5 mm diametro, sukamas atsuktuvu su šešiakampio formos galu, įsriegtos  dalies ilgis 16 mm, sraigto ilgis mm:</t>
  </si>
  <si>
    <t>Sraigtas spongiozinis 6,5 mm diametro, sukamas atsuktuvu su šešiakampio formos galu, įsriegtos dalies ilgis 32 mm, sraigto ilgis mm:</t>
  </si>
  <si>
    <t>Sraigtas spongiozinis 6,5 mm diametro, sukamas atsuktuvu su šešiakampio formos galu, sriegis per  visą sraigto ilgį, sraigto ilgis mm:</t>
  </si>
  <si>
    <t>Sraigtas navikuliarinis 4,0 mm diametro, sukamas atsuktuvu su šešiakampio formos galu, daliniu  sriegiu, sraigto ilgis mm:</t>
  </si>
  <si>
    <t>Sraigtas maleoliarinis 4,5 mm diametro, sukamas atsuktuvu su šešiakampio formos galu, daliniu  sriegiu, savisriegis, sraigto ilgis mm:</t>
  </si>
  <si>
    <t>Sraigtas kaniuliuotas  4.5 mm diametro, su daliniu sriegiu, sukamas atsuktuvu su šešiakampio formos galu, sraigto ilgis mm</t>
  </si>
  <si>
    <t>Sraigtas kaniuliuotas 7,0 mm diametro, sukamas atsuktuvu su šešiakampio formos galu, įsriegtos   dalies ilgis16 mm, sraigto ilgis mm:</t>
  </si>
  <si>
    <t>Kaniuliuoti kompresiniai sraigtai, dvigubo skirtingo sriegio, distalinės dalies diametras 3,0 mm, proksimalinės dalies diametras 4,0 mm, savisriegiai, pagaminti iš titano, sraigto ilgis mm:</t>
  </si>
  <si>
    <t>Kaniuliuotos titaninės kabutės. Įkalamosios dalies profilis su įkirtomis stabiliai fiksacijai. Būtini dydžiai:</t>
  </si>
  <si>
    <t>Siaura, tiesi kompresinė plokštelė 4 mm storio, 12 mm pločio, tinkanti 4,5 mm sraigtams, kiaurymių skaičius plokštelėje:</t>
  </si>
  <si>
    <t>Plati, stora kompresinė plokštelė 4,5-5 mm storio, 16 mm pločio, tinkanti 4,5 mm sraigtams, kiaurymių skaičius plokštelėje:</t>
  </si>
  <si>
    <t>Maža kompresinė plokštelė 3 mm storio, 10 mm pločio, tinkanti 3,5 mm sraigtams, kiaurymių skaičius plokštelėje:</t>
  </si>
  <si>
    <t>Rekontrukcinė plokštelė, tiesi, 2,5 mm storio ir 10 mm pločio, tinkanti 3,5 mm sraigtams, kiaurymių skaičius plokštelėje:</t>
  </si>
  <si>
    <t>Plati  plokštelė 2,5 mm storio, 16 mm pločio, tinkanti 4,5 mm sraigtams, kiaurymių skaičius plokštelėje:</t>
  </si>
  <si>
    <t>Plokštelė, anatomiškai išlenkta proksimaliniam žastikaulio galui fiksuoti, kiaurymių skaičius plokštelėje:</t>
  </si>
  <si>
    <t>Plokštelė, anatomiškai išlenkta proksimaliniam blauzdikaulio galui fiksuoti, kairės pusės, kiaurymių skaičius plokštelėje:</t>
  </si>
  <si>
    <t>Plokštelė, anatomiškai išlenkta proksimaliniam blauzdikaulio galui fiksuoti, dešinės pusės, kiaurymių skaičius plokštelėje:</t>
  </si>
  <si>
    <t>Plokštelė, "V" formos,anatomiškai išlenkta distaliniam blauzdikaulio galui fiksuoti, dešinės pusės, kiaurymių skaičius plokštelėje:</t>
  </si>
  <si>
    <t>Plokštelė tubuliarinė 1/3, tinkanti 3,5 mm diametro sraigtams, kiaurymių skaičius plokštelėje:</t>
  </si>
  <si>
    <t>Rekonstrukcinė S formos raktikaulio plokštelė, kairės pusės, tinkanti 3,5 ir 4,0 mm diametro sraigtams, kiaurymių skaičius plokštelėje:</t>
  </si>
  <si>
    <t>Rekonstrukcinė S formos raktikaulio plokštelė, dešinės pusės, tinkanti 3,5 ir 4,0 mm diametro sraigtams, kiaurymių skaičius plokštelėje:</t>
  </si>
  <si>
    <t>Plokštelė "L" formos, tinkanti 4,5 mm diametro sraigtams, kairės pusės, kiaurymių skaičius plokštelėje:</t>
  </si>
  <si>
    <t>Plokštelė "L" formos, tinkanti 4,5 mm diametro sraigtams, dešinės pusės, kiaurymių skaičius plokštelėje:</t>
  </si>
  <si>
    <t>Plokštelė kobros formos, kiaurymių skaičius plokštelėje:</t>
  </si>
  <si>
    <t>DCS kondiliarinė 95 laipsnių plokštelė, kiaurymių skaičius plokštelėje:</t>
  </si>
  <si>
    <t>DHS pertrochanterinė 135 laipsnių plokštelė, kiaurymių skaičius plokštelėje:</t>
  </si>
  <si>
    <t>DHS/DCS sraigtas, įsriegtos sraigto dalies ilgis 22 mm, sraigto ilgis mm:</t>
  </si>
  <si>
    <t>Cirkliažinė viela ritinėliuose po 5 m, vielos skersmuo mm:</t>
  </si>
  <si>
    <t>3,0 CH</t>
  </si>
  <si>
    <t xml:space="preserve">4,0 CH </t>
  </si>
  <si>
    <t>2,5 CH</t>
  </si>
  <si>
    <t xml:space="preserve">5,0 CH </t>
  </si>
  <si>
    <t xml:space="preserve">6,0 CH     </t>
  </si>
  <si>
    <t xml:space="preserve">7,0 CH   </t>
  </si>
  <si>
    <t xml:space="preserve">8,0 CH      </t>
  </si>
  <si>
    <t xml:space="preserve">9,0 CH </t>
  </si>
  <si>
    <t xml:space="preserve">25 G   89 ± 1 mm, Quincke tipo </t>
  </si>
  <si>
    <t>26 G   89 ± 1 mm, Quincke tipo</t>
  </si>
  <si>
    <t xml:space="preserve">27 G   89 ± 1 mm, Quincke tipo </t>
  </si>
  <si>
    <t>25 G   89 ± 1 mm, Pencil tipo</t>
  </si>
  <si>
    <t>27 G   89 ± 1 mm, Pencil tipo</t>
  </si>
  <si>
    <t>26 G 120 ± 1 mm, Quincke tipo</t>
  </si>
  <si>
    <t>27 G 120 ± 1 mm, Pencil tipo</t>
  </si>
  <si>
    <t xml:space="preserve">  50 ± 1 mm</t>
  </si>
  <si>
    <t>100 ± 1 mm</t>
  </si>
  <si>
    <t>150 ± 1 mm</t>
  </si>
  <si>
    <t>20 G 100 ± 1 mm</t>
  </si>
  <si>
    <t>20 G 150 ± 1 mm</t>
  </si>
  <si>
    <t>20 G   50 ± 1 mm</t>
  </si>
  <si>
    <t>22 G   35 ± 1 mm</t>
  </si>
  <si>
    <t>22 G   50 ± 1 mm</t>
  </si>
  <si>
    <t>20 G   70 ± 1 mm</t>
  </si>
  <si>
    <t>21 G 120 ± 1 mm</t>
  </si>
  <si>
    <t>5.1</t>
  </si>
  <si>
    <t>5.2</t>
  </si>
  <si>
    <t>1,25 cm</t>
  </si>
  <si>
    <t>2,50 cm</t>
  </si>
  <si>
    <t>10.3</t>
  </si>
  <si>
    <t>Adata prostatos biopsijai, tinkanti DeltaCut biopsinei šaudyklei 18 G 1,2 x 200 mm</t>
  </si>
  <si>
    <t>Kempinė hemostatinė želatininė 7 x 5 x 1 cm</t>
  </si>
  <si>
    <t>Intraveninio kateterio  kamštukas</t>
  </si>
  <si>
    <t>Infuzinės sistemos</t>
  </si>
  <si>
    <t>18 G</t>
  </si>
  <si>
    <t>20 G</t>
  </si>
  <si>
    <t>22 G</t>
  </si>
  <si>
    <t>24 G</t>
  </si>
  <si>
    <t>16 G</t>
  </si>
  <si>
    <t>Adata insulininiams penams 31 G 0,25 x 8 mm</t>
  </si>
  <si>
    <t>Adatėlės Multilet Supersoft</t>
  </si>
  <si>
    <t>6/ 94</t>
  </si>
  <si>
    <t>Vieno kanalo: 4 F (18 G)</t>
  </si>
  <si>
    <t>Vieno kanalo: 5 F (16 G)</t>
  </si>
  <si>
    <t>Vieno kanalo: 6 F (14 G)</t>
  </si>
  <si>
    <t>Dviejų kanalų: 7 F (14/18 G)</t>
  </si>
  <si>
    <t>Dviejų kanalų: 7 F (16/16 G)</t>
  </si>
  <si>
    <t>13.1</t>
  </si>
  <si>
    <t>Visos 13 pirkimo objekto dalies suma:</t>
  </si>
  <si>
    <t>14.1.1</t>
  </si>
  <si>
    <t>14.1.2</t>
  </si>
  <si>
    <t>14.1.3</t>
  </si>
  <si>
    <t>Atsiurbimo kateteris su piršto kontrole</t>
  </si>
  <si>
    <t>06 CH/FR</t>
  </si>
  <si>
    <t>08 CH/FR</t>
  </si>
  <si>
    <t>10 CH/FR</t>
  </si>
  <si>
    <t>12 CH/FR</t>
  </si>
  <si>
    <t>14 CH/FR</t>
  </si>
  <si>
    <t>16 CH/FR</t>
  </si>
  <si>
    <t>18 CH/FR</t>
  </si>
  <si>
    <t>17.1.1</t>
  </si>
  <si>
    <t>17.1.2</t>
  </si>
  <si>
    <t>17.1.3</t>
  </si>
  <si>
    <t>17.1.4</t>
  </si>
  <si>
    <t>17.2.1</t>
  </si>
  <si>
    <t>17.2.2</t>
  </si>
  <si>
    <t>17.2.3</t>
  </si>
  <si>
    <t>17.2.4</t>
  </si>
  <si>
    <t>17.2.5</t>
  </si>
  <si>
    <t>17.2.6</t>
  </si>
  <si>
    <t>17.2.7</t>
  </si>
  <si>
    <t>17.2.8</t>
  </si>
  <si>
    <t>17.2.9</t>
  </si>
  <si>
    <t>17.2.10</t>
  </si>
  <si>
    <t>17.2.11</t>
  </si>
  <si>
    <t>17.2.12</t>
  </si>
  <si>
    <t>Šlapimo kateteris Nelaton moterims</t>
  </si>
  <si>
    <t>Šlapimo kateteris Nelaton vyrams</t>
  </si>
  <si>
    <t>12CH/FR</t>
  </si>
  <si>
    <t>20 CH/FR</t>
  </si>
  <si>
    <t>22 CH/FR</t>
  </si>
  <si>
    <t>24 CH/FR</t>
  </si>
  <si>
    <t>26 CH/FR</t>
  </si>
  <si>
    <t>28 CH/FR</t>
  </si>
  <si>
    <t>30 CH/FR</t>
  </si>
  <si>
    <t>2 l su išleidžiamuoju vamzdeliu</t>
  </si>
  <si>
    <t>2 l su T formos kraneliu</t>
  </si>
  <si>
    <t>100 ml kūdikiams</t>
  </si>
  <si>
    <t>Skrandžio zondas su  ilgio atžymomis</t>
  </si>
  <si>
    <t>Maitinimo zondas 50 cm</t>
  </si>
  <si>
    <t>32 CH/FR</t>
  </si>
  <si>
    <t>Išmatų surinkėjas (basonas) plastmasinis su dangčiu</t>
  </si>
  <si>
    <t>Vienkartinis klizmavimo rinkinys</t>
  </si>
  <si>
    <t xml:space="preserve">  5/ 80</t>
  </si>
  <si>
    <t xml:space="preserve">  7/106</t>
  </si>
  <si>
    <t xml:space="preserve">  9/132</t>
  </si>
  <si>
    <t xml:space="preserve">  8/168</t>
  </si>
  <si>
    <t xml:space="preserve">  6/142</t>
  </si>
  <si>
    <t xml:space="preserve">  4/116</t>
  </si>
  <si>
    <t xml:space="preserve">  4/ 81</t>
  </si>
  <si>
    <t xml:space="preserve">  6/107</t>
  </si>
  <si>
    <t xml:space="preserve">  8/132</t>
  </si>
  <si>
    <t xml:space="preserve">  5/156</t>
  </si>
  <si>
    <t xml:space="preserve">  7/196</t>
  </si>
  <si>
    <t xml:space="preserve">  9/236</t>
  </si>
  <si>
    <t xml:space="preserve">  2/133</t>
  </si>
  <si>
    <t xml:space="preserve">  4/169</t>
  </si>
  <si>
    <t xml:space="preserve">  6/205</t>
  </si>
  <si>
    <t xml:space="preserve">  8/241</t>
  </si>
  <si>
    <t xml:space="preserve">130° ploštelė  Kiaurymių skaičius/plokštelės ilgis mm ± 1,0 mm. Pasirinkimui būtini dydžiai: </t>
  </si>
  <si>
    <t xml:space="preserve">3/ 55                                                                                       4/ 76                                                                                     6/102                                                                                   8/127      </t>
  </si>
  <si>
    <t>DHS sraigtas, skirtas šlaunikaulio osteotomijos DHS pertrochanterinei plokštelei, sraigto diametras 9,5 ± 0,2 mm,  įsriegiamos dalies ilgis 12,7± 0,2 mm. Sraigto ilgis, mm</t>
  </si>
  <si>
    <t>18.1.1</t>
  </si>
  <si>
    <t>18.1.2</t>
  </si>
  <si>
    <t>18.1.3</t>
  </si>
  <si>
    <t>18.1.4</t>
  </si>
  <si>
    <t>18.1.5</t>
  </si>
  <si>
    <t>18.1.6</t>
  </si>
  <si>
    <t>18.1.7</t>
  </si>
  <si>
    <t>18.1.8</t>
  </si>
  <si>
    <t>serumui 2 ml</t>
  </si>
  <si>
    <t>serumui su geliu 5 ml</t>
  </si>
  <si>
    <t>gliukozei su natrio fluoridu ir kalio oksalatu 3-4 ml</t>
  </si>
  <si>
    <t>krešėjimo tyrimams su natrio citratu 3,8 % 3-4 ml</t>
  </si>
  <si>
    <t>plazmai su Li heparinu 3-4 ml</t>
  </si>
  <si>
    <t>Luer adapteris</t>
  </si>
  <si>
    <t xml:space="preserve">Gamintojas akredituotas pagal ISO 9001 ir ISO 13485.  Veninio kraujo paėmimo adatos pagamintos iš nerūdijančio plieno, multibandinės, sterilios atitinka ISO 7864, pažymėtos CE ženklu, skirtu invaziniams medicinos prietaisams, su ženklą suteikusios institucijos kodu (pagal 93/42EC) ir atitinkančios EN 550. Ant kiekvieno prekės vieneto turi būti nurodytas gamintojas, serijos/partijos numeris ir galiojmo laikas. Tiekėjas privalo pateikti gamintojo įgaliojimą atstovauti ir parduoti siūlomas prekes, ISO standartus ir direktyvų reikalavimus patvirtinančius sertifikatus, gamintojo patvirtinimus funkciniams reikalavimams, siūlomų adatų pavyzdžius (po 2-3 vnt) </t>
  </si>
  <si>
    <t xml:space="preserve">Vakuuminiai mėgintuvėliai 6-7 ml raudonos spalvos kamšteliu, pagaminti iš skaidraus bespalvio stiklo, be jokių cheminių priedų. </t>
  </si>
  <si>
    <t>2 sluoksnių servetėlė injekcijos vietai, sudrėkinta dezinfekuojančiu skysčiu, dydis ne mažesnis už 3 x 3 cm</t>
  </si>
  <si>
    <t>Biopsinės adatos nukreipėjas echoskopo Hitachi Aloka Medical's davikliui EUP-V53W</t>
  </si>
  <si>
    <t>Visos 35 pirkimo objekto dalies suma:</t>
  </si>
  <si>
    <t>Prekės pavdinimas, kiekis pakuotėje (kaip bus rašoma sąskaitoje)  ir REF kodas</t>
  </si>
  <si>
    <t>15 x 15 cm</t>
  </si>
  <si>
    <t>30 x 30 cm</t>
  </si>
  <si>
    <t xml:space="preserve">  5 x 10 cm</t>
  </si>
  <si>
    <t>10 x 15 cm</t>
  </si>
  <si>
    <t>Komplekto sudėtis: aplikatorius ir 0,5 ml klijų ampulė</t>
  </si>
  <si>
    <t>0,5 ml klijų ampulė</t>
  </si>
  <si>
    <t>pora</t>
  </si>
  <si>
    <t>Venoadata vakuuminiam mėgintuvėliui su permatoma kaniule įsukama 21G 0,8 x 38 mm, žalia be latekso, su vizualizacija.</t>
  </si>
  <si>
    <t>rink.</t>
  </si>
  <si>
    <t>18.1.9</t>
  </si>
  <si>
    <t>serumui su geliu 3,5 ml</t>
  </si>
  <si>
    <t>su Li heparinu pediatrinių kraujo mėginių ėmimui be kapiliaro 500-800 µl</t>
  </si>
  <si>
    <t>Venoadata vakuuminiam mėgintuvėliui su permatoma kaniule įsukama 22G 0,7 x 25 mm, juoda be latekso, su vizualizacija.</t>
  </si>
  <si>
    <t>Šlapimo surinkėjas moterims "Antis" su dangteliu</t>
  </si>
  <si>
    <t>35.1</t>
  </si>
  <si>
    <t>16 G (1,6 x 40 mm</t>
  </si>
  <si>
    <t>18 G (1,2 x 38 mm)</t>
  </si>
  <si>
    <t>21 G (0,8 x 40 mm)</t>
  </si>
  <si>
    <t>23 G (0,6 x 32 mm</t>
  </si>
  <si>
    <t>27 G (0,4 x 16 mm)</t>
  </si>
  <si>
    <t>21 G</t>
  </si>
  <si>
    <t>23 G</t>
  </si>
  <si>
    <t xml:space="preserve">3 metų poreikio PVM suma, € </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</si>
  <si>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</si>
  <si>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</si>
  <si>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</si>
  <si>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</si>
  <si>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</si>
  <si>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</si>
  <si>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</si>
  <si>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</si>
  <si>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</si>
  <si>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</si>
  <si>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</si>
  <si>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</si>
  <si>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</si>
  <si>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</si>
  <si>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</si>
  <si>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</si>
  <si>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</si>
  <si>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</si>
  <si>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</si>
  <si>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</si>
  <si>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</si>
  <si>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</si>
  <si>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</si>
  <si>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1.2.1</t>
  </si>
  <si>
    <t>1.2.2</t>
  </si>
  <si>
    <t>1.2.3</t>
  </si>
  <si>
    <t>1.2.4</t>
  </si>
  <si>
    <t>1.2.5</t>
  </si>
  <si>
    <t>1.2.6</t>
  </si>
  <si>
    <t>1.2.7</t>
  </si>
  <si>
    <t>1.3.1</t>
  </si>
  <si>
    <t>1.3.2</t>
  </si>
  <si>
    <t>1.3.3</t>
  </si>
  <si>
    <t>1.3.4</t>
  </si>
  <si>
    <t>1.3.5</t>
  </si>
  <si>
    <t>1.3.6</t>
  </si>
  <si>
    <t>1.3.7</t>
  </si>
  <si>
    <t>1.3.8</t>
  </si>
  <si>
    <t>1.3.9</t>
  </si>
  <si>
    <t>1.3.10</t>
  </si>
  <si>
    <t>1.3.11</t>
  </si>
  <si>
    <t>1.3.12</t>
  </si>
  <si>
    <t>1.3.13</t>
  </si>
  <si>
    <t>1.3.14</t>
  </si>
  <si>
    <t>1.4.1</t>
  </si>
  <si>
    <t>1.4.2</t>
  </si>
  <si>
    <t>1.4.3</t>
  </si>
  <si>
    <t>1.4.4</t>
  </si>
  <si>
    <t>1.4.5</t>
  </si>
  <si>
    <t>1.4.6</t>
  </si>
  <si>
    <t>1.4.7</t>
  </si>
  <si>
    <t>1.4.8</t>
  </si>
  <si>
    <t>1.4.9</t>
  </si>
  <si>
    <t>1.4.10</t>
  </si>
  <si>
    <t>1.4.11</t>
  </si>
  <si>
    <t>1.4.12</t>
  </si>
  <si>
    <t>1.5.1</t>
  </si>
  <si>
    <t>1.5.2</t>
  </si>
  <si>
    <t>1.5.3</t>
  </si>
  <si>
    <t>1.5.4</t>
  </si>
  <si>
    <t>1.5.5</t>
  </si>
  <si>
    <t>1.5.6</t>
  </si>
  <si>
    <t>1.5.7</t>
  </si>
  <si>
    <t>1.5.8</t>
  </si>
  <si>
    <t>1.5.9</t>
  </si>
  <si>
    <t>1.5.10</t>
  </si>
  <si>
    <t>1.5.11</t>
  </si>
  <si>
    <t>1.6.1</t>
  </si>
  <si>
    <t>1.6.2</t>
  </si>
  <si>
    <t>1.6.3</t>
  </si>
  <si>
    <t>1.6.4</t>
  </si>
  <si>
    <t>1.6.5</t>
  </si>
  <si>
    <t>1.6.6</t>
  </si>
  <si>
    <t>1.6.7</t>
  </si>
  <si>
    <t>1.6.8</t>
  </si>
  <si>
    <t>1.6.9</t>
  </si>
  <si>
    <t>1.6.10</t>
  </si>
  <si>
    <t>1.6.11</t>
  </si>
  <si>
    <t>1.7.1</t>
  </si>
  <si>
    <t>1.7.2</t>
  </si>
  <si>
    <t>1.7.3</t>
  </si>
  <si>
    <t>1.7.4</t>
  </si>
  <si>
    <t>1.7.5</t>
  </si>
  <si>
    <t>1.7.6</t>
  </si>
  <si>
    <t>1.7.7</t>
  </si>
  <si>
    <t>1.7.8</t>
  </si>
  <si>
    <t>1.7.9</t>
  </si>
  <si>
    <t>1.8.1</t>
  </si>
  <si>
    <t>1.8.2</t>
  </si>
  <si>
    <t>1.8.3</t>
  </si>
  <si>
    <t>1.8.4</t>
  </si>
  <si>
    <t>1.8.5</t>
  </si>
  <si>
    <t>1.8.6</t>
  </si>
  <si>
    <t>1.9.1</t>
  </si>
  <si>
    <t>1.9.2</t>
  </si>
  <si>
    <t>1.9.3</t>
  </si>
  <si>
    <t>1.9.4</t>
  </si>
  <si>
    <t>1.9.5</t>
  </si>
  <si>
    <t>1.10.1</t>
  </si>
  <si>
    <t>1.10.2</t>
  </si>
  <si>
    <t>1.10.3</t>
  </si>
  <si>
    <t>1.10.4</t>
  </si>
  <si>
    <t>1.10.5</t>
  </si>
  <si>
    <t>1.10.6</t>
  </si>
  <si>
    <t>1.10.7</t>
  </si>
  <si>
    <t>1.10.8</t>
  </si>
  <si>
    <t>1.10.9</t>
  </si>
  <si>
    <t>1.10.10</t>
  </si>
  <si>
    <t>1.10.11</t>
  </si>
  <si>
    <t>1.10.12</t>
  </si>
  <si>
    <t>1.10.13</t>
  </si>
  <si>
    <t>1.10.14</t>
  </si>
  <si>
    <t>1.10.15</t>
  </si>
  <si>
    <t>1.11.1</t>
  </si>
  <si>
    <t>1.11.2</t>
  </si>
  <si>
    <t>1.11.3</t>
  </si>
  <si>
    <t>1.11.4</t>
  </si>
  <si>
    <t>1.11.5</t>
  </si>
  <si>
    <t>1.11.6</t>
  </si>
  <si>
    <t>1.11.7</t>
  </si>
  <si>
    <t>1.11.8</t>
  </si>
  <si>
    <t>1.11.9</t>
  </si>
  <si>
    <t>1.11.10</t>
  </si>
  <si>
    <t>1.11.11</t>
  </si>
  <si>
    <t>1.11.12</t>
  </si>
  <si>
    <t>1.11.13</t>
  </si>
  <si>
    <t>1.12.1</t>
  </si>
  <si>
    <t>1.12.2</t>
  </si>
  <si>
    <t>1.12.3</t>
  </si>
  <si>
    <t>1.13.1</t>
  </si>
  <si>
    <t>1.13.2</t>
  </si>
  <si>
    <t>1.13.3</t>
  </si>
  <si>
    <t>1.13.4</t>
  </si>
  <si>
    <t>1.13.5</t>
  </si>
  <si>
    <t>1.13.6</t>
  </si>
  <si>
    <t>1.14.1</t>
  </si>
  <si>
    <t>1.14.2</t>
  </si>
  <si>
    <t>1.14.3</t>
  </si>
  <si>
    <t>1.14.4</t>
  </si>
  <si>
    <t>1.15.1</t>
  </si>
  <si>
    <t>1.15.2</t>
  </si>
  <si>
    <t>1.15.3</t>
  </si>
  <si>
    <t>1.16.1</t>
  </si>
  <si>
    <t>1.16.2</t>
  </si>
  <si>
    <t>1.16.3</t>
  </si>
  <si>
    <t>1.16.4</t>
  </si>
  <si>
    <t>1.16.5</t>
  </si>
  <si>
    <t>1.17.1</t>
  </si>
  <si>
    <t>1.17.2</t>
  </si>
  <si>
    <t>1.17.3</t>
  </si>
  <si>
    <t>1.17.4</t>
  </si>
  <si>
    <t>1.18.1</t>
  </si>
  <si>
    <t>1.18.2</t>
  </si>
  <si>
    <t>1.18.3</t>
  </si>
  <si>
    <t>1.19.1</t>
  </si>
  <si>
    <t>1.19.2</t>
  </si>
  <si>
    <t>1.19.3</t>
  </si>
  <si>
    <t>1.20.1</t>
  </si>
  <si>
    <t>1.20.2</t>
  </si>
  <si>
    <t>1.21.1</t>
  </si>
  <si>
    <t>1.21.2</t>
  </si>
  <si>
    <t>1.21.3</t>
  </si>
  <si>
    <t>1.21.4</t>
  </si>
  <si>
    <t>1.22.1</t>
  </si>
  <si>
    <t>1.22.2</t>
  </si>
  <si>
    <t>1.22.3</t>
  </si>
  <si>
    <t>1.23.1</t>
  </si>
  <si>
    <t>1.23.2</t>
  </si>
  <si>
    <t>1.23.3</t>
  </si>
  <si>
    <t>1.24.1</t>
  </si>
  <si>
    <t>1.24.2</t>
  </si>
  <si>
    <t>1.24.3</t>
  </si>
  <si>
    <t>1.24.4</t>
  </si>
  <si>
    <t>1.25.1</t>
  </si>
  <si>
    <t>1.25.2</t>
  </si>
  <si>
    <t>1.25.3</t>
  </si>
  <si>
    <t>1.25.4</t>
  </si>
  <si>
    <t>1.27.1</t>
  </si>
  <si>
    <t>1.27.2</t>
  </si>
  <si>
    <t>1.27.3</t>
  </si>
  <si>
    <t>1.28.1</t>
  </si>
  <si>
    <t>1.28.2</t>
  </si>
  <si>
    <t>1.28.3</t>
  </si>
  <si>
    <t>1.28.4</t>
  </si>
  <si>
    <t>1.28.5</t>
  </si>
  <si>
    <t>1.28.6</t>
  </si>
  <si>
    <t>1.28.7</t>
  </si>
  <si>
    <t>1.28.8</t>
  </si>
  <si>
    <t>1.28.9</t>
  </si>
  <si>
    <t>1.28.10</t>
  </si>
  <si>
    <t>1.28.11</t>
  </si>
  <si>
    <t>1.29.1</t>
  </si>
  <si>
    <t>1.29.2</t>
  </si>
  <si>
    <t>1.30.1</t>
  </si>
  <si>
    <t>1.30.2</t>
  </si>
  <si>
    <t>1.30.3</t>
  </si>
  <si>
    <t>1.30.4</t>
  </si>
  <si>
    <t>1.30.5</t>
  </si>
  <si>
    <t>1.31.1</t>
  </si>
  <si>
    <t>1.32.1</t>
  </si>
  <si>
    <t>1.35.1</t>
  </si>
  <si>
    <t>1.35.2</t>
  </si>
  <si>
    <t>1.35.3</t>
  </si>
  <si>
    <t>1.35.4</t>
  </si>
  <si>
    <t>2.1</t>
  </si>
  <si>
    <t>2.1.1</t>
  </si>
  <si>
    <t>2.2</t>
  </si>
  <si>
    <t>2.2.1</t>
  </si>
  <si>
    <t>2.3</t>
  </si>
  <si>
    <t>2.3.1</t>
  </si>
  <si>
    <t>2.3.2</t>
  </si>
  <si>
    <t>2.4</t>
  </si>
  <si>
    <t>2.4.1</t>
  </si>
  <si>
    <t>2.4.2</t>
  </si>
  <si>
    <t>2.5</t>
  </si>
  <si>
    <t>2.5.1</t>
  </si>
  <si>
    <t>2.5.2</t>
  </si>
  <si>
    <t>2.6</t>
  </si>
  <si>
    <t>2.6.1</t>
  </si>
  <si>
    <t>2.6.2</t>
  </si>
  <si>
    <t>2.6.3</t>
  </si>
  <si>
    <t>2.7</t>
  </si>
  <si>
    <t>2.7.1</t>
  </si>
  <si>
    <t>2.7.2</t>
  </si>
  <si>
    <t>2.7.3</t>
  </si>
  <si>
    <t>2.7.4</t>
  </si>
  <si>
    <t>2.8</t>
  </si>
  <si>
    <t>2.8.1</t>
  </si>
  <si>
    <t>2.9</t>
  </si>
  <si>
    <t>2.9.1</t>
  </si>
  <si>
    <t>2.9.2</t>
  </si>
  <si>
    <t>2.10</t>
  </si>
  <si>
    <t>2.10.1</t>
  </si>
  <si>
    <t>2.10.2</t>
  </si>
  <si>
    <t>2.10.3</t>
  </si>
  <si>
    <t>2.10.4</t>
  </si>
  <si>
    <t>2.10.5</t>
  </si>
  <si>
    <t>2.10.6</t>
  </si>
  <si>
    <t>2.10.7</t>
  </si>
  <si>
    <t>2.11</t>
  </si>
  <si>
    <t>2.11.1</t>
  </si>
  <si>
    <t>2.11.2</t>
  </si>
  <si>
    <t>2.11.3</t>
  </si>
  <si>
    <t>2.11.4</t>
  </si>
  <si>
    <t>2.12</t>
  </si>
  <si>
    <t>2.12.1</t>
  </si>
  <si>
    <t>2.12.2</t>
  </si>
  <si>
    <t>2.12.3</t>
  </si>
  <si>
    <t>2.13</t>
  </si>
  <si>
    <t>2.13.1</t>
  </si>
  <si>
    <t>2.13.2</t>
  </si>
  <si>
    <t>2.13.3</t>
  </si>
  <si>
    <t>2.13.4</t>
  </si>
  <si>
    <t>2.13.5</t>
  </si>
  <si>
    <t>2.13.6</t>
  </si>
  <si>
    <t>2.13.7</t>
  </si>
  <si>
    <t>2.13.8</t>
  </si>
  <si>
    <t>2.14</t>
  </si>
  <si>
    <t>2.14.1</t>
  </si>
  <si>
    <t>2.14.2</t>
  </si>
  <si>
    <t>2.14.3</t>
  </si>
  <si>
    <t>2.14.4</t>
  </si>
  <si>
    <t>2.14.5</t>
  </si>
  <si>
    <t>2.15</t>
  </si>
  <si>
    <t>2.15.1</t>
  </si>
  <si>
    <t>2.15.2</t>
  </si>
  <si>
    <t>2.15.3</t>
  </si>
  <si>
    <t>2.15.4</t>
  </si>
  <si>
    <t>2.15.5</t>
  </si>
  <si>
    <t>2.16</t>
  </si>
  <si>
    <t>2.16.1</t>
  </si>
  <si>
    <t>2.16.2</t>
  </si>
  <si>
    <t>2.16.3</t>
  </si>
  <si>
    <t>2.16.4</t>
  </si>
  <si>
    <t>2.16.5</t>
  </si>
  <si>
    <t>2.17</t>
  </si>
  <si>
    <t>2.17.1</t>
  </si>
  <si>
    <t>2.17.2</t>
  </si>
  <si>
    <t>2.17.3</t>
  </si>
  <si>
    <t>2.17.4</t>
  </si>
  <si>
    <t>2.17.5</t>
  </si>
  <si>
    <t>2.17.6</t>
  </si>
  <si>
    <t>2.17.7</t>
  </si>
  <si>
    <t>2.17.8</t>
  </si>
  <si>
    <t>2.17.9</t>
  </si>
  <si>
    <t xml:space="preserve">Nr. 6 </t>
  </si>
  <si>
    <t xml:space="preserve">Nr. 6.5 </t>
  </si>
  <si>
    <t>Nr. 7 *</t>
  </si>
  <si>
    <t>Nr. 7.5 *</t>
  </si>
  <si>
    <t>Nr. 8 *</t>
  </si>
  <si>
    <t>Nr. 8,5</t>
  </si>
  <si>
    <t xml:space="preserve">Nr. 9 </t>
  </si>
  <si>
    <t>Nr. 6,5</t>
  </si>
  <si>
    <t>Nr. 7,5 *</t>
  </si>
  <si>
    <t xml:space="preserve">Nr. 6,0 </t>
  </si>
  <si>
    <t>Nr. 7,0 *</t>
  </si>
  <si>
    <t>Nr. 8,0 *</t>
  </si>
  <si>
    <t xml:space="preserve">Nr. 9,0 </t>
  </si>
  <si>
    <t>12.1</t>
  </si>
  <si>
    <t>3 metų poreikio suma su PVM, €</t>
  </si>
  <si>
    <t>3 metų poreikio suma be PVM, €</t>
  </si>
  <si>
    <t xml:space="preserve">Orientacinis poreikis 1  metams </t>
  </si>
  <si>
    <t xml:space="preserve">Orientacinis poreikis 3 metams </t>
  </si>
  <si>
    <t>Atstumas tarp kojyčių 20 ± 0,05 mm</t>
  </si>
  <si>
    <t>Atstumas tarp kojyčių 25 ± 0,05 mm</t>
  </si>
  <si>
    <t>Atstumas tarp kojyčių 30 ± 0,05 mm</t>
  </si>
  <si>
    <t>18 G   89 ± 1 mm, Quincke tipo</t>
  </si>
  <si>
    <t>20 G   89 ± 1 mm, Quincke tipo</t>
  </si>
  <si>
    <t>22 G   89 ± 1 mm, Quincke tipo</t>
  </si>
  <si>
    <t>su geliu ir krešėjimo aktyvatoriumi pediatrinių kraujo mėginių ėmimui be kapiliaro 800 µl</t>
  </si>
  <si>
    <t>1 pirkimo objekto dalis. Metalo konstrukcijos sistema kaulų sintezei.</t>
  </si>
  <si>
    <r>
      <t xml:space="preserve">2 pirkimo objekto dalis. Užrakinamos plokštelės ir joms tinkantys sraigtai </t>
    </r>
    <r>
      <rPr>
        <sz val="12"/>
        <rFont val="Times New Roman"/>
        <family val="1"/>
        <charset val="186"/>
      </rPr>
      <t>(visi implantai privalo būti to paties gamintojo, kad būtų galima suderinti tarpusavyje)</t>
    </r>
  </si>
  <si>
    <t xml:space="preserve"> MEDICINOS PAGALBOS PRIEMONĖS 2021-06-01 - 2023-08-30 m. </t>
  </si>
  <si>
    <t>Sterilus rinkinys mėginių sekrecijai iš trachėjos gleivinės ar bronchų paėmimui. Rinkinį sudaro skaidri 10ml talpa/indelis;  papildomas dangtelis, saugiam talpos/indelio uždarymui, su dviem vamzdeliais; vamzdelių jungtys tinkančios įvairiems siurbimo kateteteriams; 2 vnt lipnių etikečių, skirtų užrašyti informaciją.</t>
  </si>
  <si>
    <t xml:space="preserve">  6 FR (2 mm diametro ir 275 -310 mm ilgio)</t>
  </si>
  <si>
    <t>10 FR (3,3 mm diametro ir 340 - 390 mm ilgio)</t>
  </si>
  <si>
    <t>14-15 FR (5 mm diametro ir 340 - 390 mm ilgio)</t>
  </si>
  <si>
    <t>Respiratorius kaukė, apsaugos lygis FFP2, be vožtuvo, tvirtinamas gumelėmis už galvos. Trijų plokštumų išlankstoma konstrukcija. Supakuoti po 1 vnt. Atitinka Asmens Apsaugos Priemonių Reglamento (EU) 2016/425, EN 149:2001+A1:2009 standarto reikalavimus.</t>
  </si>
  <si>
    <t>Respiratorius kaukė, apsaugos lygis FFP2, be vožtuvo, tvirtinamas gumelėmis už ausų. Dviejų plokštumų išlankstoma konstrukcija. Supakuoti po 1 vnt. Atitinka Asmens Apsaugos Priemonių Reglamento (EU) 2016/425, EN 149:2001+A1:2009 standarto reikalavimus.</t>
  </si>
  <si>
    <t>Respiratorius kaukė, apsaugos lygis FFP3, be vožtuvo, kaušelio tipo (neperlenkiamas), tvirtinamas gumelėmis už galvos. Supakuoti po 1 vnt. Atitinka Asmens Apsaugos Priemonių Reglamento (EU) 2016/425, EN 149:2001+A1:2009 standarto reikalavimus.</t>
  </si>
  <si>
    <t>Kepuraitė chirurgo su prakaitą sugeriančia juosta,juosiančia visą galvą ir ne siauresne, kaip 5 cm,elastiniu krašteliu ir perforuota viršutine dalimi, neaustinės medžiagos, be formaldehido ir latekso</t>
  </si>
  <si>
    <t>Chirurginė 3 sluoksnių antialergiška veido kaukė  su  raišteliais. Užtikrina bakterijų filtravimo efektyvumą ne mažiau 98 %, ne trumpiau kaip  3 val. Sudėtyje neturi latekso, formaldehido, nikelio ir kitų alergizuojančių medžiagų. Kaukės raišteliai pakuotėje turi būti atskirti, kad išimant vieną kaukę nebūtų užterštos kitos. Kaukės plotis ne mažiau 17 cm, o aukštis ne mažiau 9 cm.</t>
  </si>
  <si>
    <t>Chirurginė 3 sluoksnių antialergiška veido kaukė  su  raišteliais ir prakaitą sugeriančia juosta. Užtikrina bakterijų filtravimo efektyvumą ne mažiau 98 %, ne trumpiau kaip  3 val. Sudėtyje neturi latekso, formaldehido, nikelio ir kitų alergizuojančių medžiagų. Kaukės raišteliai pakuotėje turi būti atskirti, kad išimant vieną kaukę nebūtų užterštos kitos. Kaukės plotis ne mažiau 17 cm, o aukštis ne mažiau 9 cm.</t>
  </si>
  <si>
    <t>Vienkartinis lankytojo chalatas, pagamintas iš 23-25 g neaustinės medžiagos, išorinėje pusėje padengtos 16 ± 1 g polietilenu. Visiškai atsparus vandeniui. Su megztais elastingais 5 ± 1 cm pločio rankogaliais, kaklas apkantuotas. Užrišamas raišteliais kaklo ir juosmens srityse nugaroje. Ilgis ne mažiau 120 cm, plotis 140 ± 5 cm, rankovės ilgis 57 ± 1 cm, rankovės plotis ties peties siūle 27 ± 1 cm. 10 vnt. Pažymėtas CE ženklu.</t>
  </si>
  <si>
    <t>Vienkartinis lankytojo chalatas, pagamintas iš 23-25 g neaustinės medžiagos. Pralaidus orui, turi skysčius atstumiančių savybių. Su gumelės rankogaliu, gerai priglundančiu prie riešo, užrišamas raišteliais kaklo ir juosmens srityse nugaroje. Ilgis ne mažiau 135 cm, plotis 140 ± 5 cm. Pažymėta CE ženklu.</t>
  </si>
  <si>
    <t>Sterilios, pagamintos iš latekso su polimerine danga, anatominės konfigūracijos, su mikrotekstūra, turinčios sulenktų pirštų efektą, ilgos, tvirtos, be pudros, su kanteliu, AQL 0,65. 100% patikra. Proteinų kiekis mažesnis nei 50µg/dm2  Popierinis pirštinių įpakavimas neatkerpamas, o atplėšiamas per siūles ir įgalina atplėšti pirštines sterilioje aplinkoje. Pudros likutis: &lt;2mg/pirštinei. Pirštinės ilgis ne mažiau 280 mm, dengtos polimeru, sluoksnio storis delno srityje 0,17 mm, rankogalio srityje 0,14, pirštų srityje – 0,19 mm, tempimo riba N18, plyšimo riba tempiant ne mažiau 9 N. Atitinka EN556, EN455 ir ISO 13485, ISO 10282:2014 reikalavimus.</t>
  </si>
  <si>
    <t>Dvikanaliai silikoniniai foley kateteriai. Sterilūs. Kateteris atviru galu,suprapubinio tipo, 400 mm ± 5 mm ilgio, skersmuo 12 -24 FR (ne mažiau 7 dydžių pasirinkimai), balionėlio talpa 10 ml.</t>
  </si>
  <si>
    <t>Trikanaliai silikoniniai hematūriniai kateteriai. Sterilūs, rentgenokontrastiniai. Kateteris uždaru galu, "Couvelaire" tipo, 420 mm ± 5 mm ilgio, skersmuo 22 FR, balionėlio talpa 80-100 ml.</t>
  </si>
  <si>
    <t>Bipolinis stimuliacinis elektrodas 5F, 1,7mm ± 0,01mm diametro,sterilizuotas gama spinduliais, ne toksiškas, nepirogeniškas, vienkartinis, Proksimalinis galas lenktas 130-135º kampu,Elektrodas su ilgio žymėmis kas 10cm, Viso 125cm ilgio, darbinis ilgis 112cm +-2cm, Spalvinis kodavimas pagal dydį, Su įvedimo rinkiniu:Introdiuseris 6Fr x10cm atsparus perlinkimui, su hidrofiline danga.</t>
  </si>
  <si>
    <t>Vatos krapštukai, higieniniai, pakuotėje 200 vnt.</t>
  </si>
  <si>
    <t xml:space="preserve">Pirmos pagalbos antklodė. Pagaminta iš folijos. Viena pusė sidabro, kita aukso spalvos. Skirtingų dydžių: suaugusiems ir vaikams. </t>
  </si>
  <si>
    <t>Paklotas rulone, pagamintas iš neaustinės 18 ± 1 g medžiagos, baltos spalvos, 60 cm pločio, 100 m ilgio, perforacija kas 50 cm.</t>
  </si>
  <si>
    <t>Šlapimo rinktuvai</t>
  </si>
  <si>
    <t>Neaustinės medžiagos 3 sluoksnių veido kaukė su gumelėmis. Ne mažiau 17,5x9,5 cm, klostuota, su nosies spaustuku. Sudėtyje neturi stiklo pluošto, kaukės vidinis sluoksnis nesipūkuoja. Atitinka EN 14683 standartą, bakterinio filtravimo efektyvumas ne mažiau 95%. Pakuotėje 50 vnt. Pažymėta CE ženklu.</t>
  </si>
  <si>
    <t>Vienkartinė transfuzijos sistema. Be latekso, Sterili, simbolis ant pakuotės. Be DEHP (būtinas žymėjimas ant blister pakuotės), be ftalatų, pagaminta iš PVC, Kraujo filtras 200 µm dalelių. Lanksti lašėjimo kamera be PVC greitam bei lengvam užpildymui, (20 lašų/ml). Sistemos ilgis 150± 1 cm. Pakuotė popieriaus / plastiko. Atitikimas EN ISO 13485:2012</t>
  </si>
  <si>
    <t xml:space="preserve">Etiketės dispenseriams (lipdukas su vieta užrašui), skirtingų spalvų. </t>
  </si>
  <si>
    <t>Tablečių grūstuvė, skirta saugiai sutrinti tabletę. Pagamintas iš kieto plastiko.  Tabletė sugrūdama sukant viršutinės dalies dangtelį</t>
  </si>
  <si>
    <t>Tablečių perskyrėjas, skirtas saugiai perpjauti tabletę pusiau. Pagamintas iš kieto plastiko,  su metaliniais ašmenimis.</t>
  </si>
  <si>
    <t>6.1</t>
  </si>
  <si>
    <t>Masažo aliejus</t>
  </si>
  <si>
    <t xml:space="preserve">   l</t>
  </si>
  <si>
    <t>Biopsinė kempinėlė</t>
  </si>
  <si>
    <t xml:space="preserve">Buteliukas. Pagamintas iš polipropileno, be BPA, plataus kaklelio. 125 ml tūrio. </t>
  </si>
  <si>
    <t xml:space="preserve">vnt </t>
  </si>
  <si>
    <t>Tvarstukai, 5x5 40g/m2 (5vnt) pakuotėje 125 vnt</t>
  </si>
  <si>
    <t>Tvarstukai, 7,5x7,5 40g/m2 (5vnt) pakuotėje 125 vnt</t>
  </si>
  <si>
    <t xml:space="preserve">Nazogastrinis zondas CH12, su stiletu Pagamintas iš poliuretano,be PVC ir DEPH, sterilus, su rentgeno kontrastine juostele, ilgio žymekliai kas 5cm, diamentras CH12, ilgis 110cm, stiletas iš nerūdijančio plieno (padengtas silikonu), zondo galas įvedimui suapvalintas, įvedus galima laikyti iki keturių savaičių
</t>
  </si>
  <si>
    <t xml:space="preserve">vidinės kaniulės, tinkančios tracheostominiams vamzdeliams, skirtingų dydžių. </t>
  </si>
  <si>
    <t>Vieno mato vnt. kaina be PVM, €</t>
  </si>
  <si>
    <r>
      <t>Užrakinamoms plokštelėms tinkantys</t>
    </r>
    <r>
      <rPr>
        <b/>
        <sz val="12"/>
        <rFont val="Times New Roman"/>
        <family val="1"/>
        <charset val="186"/>
      </rPr>
      <t xml:space="preserve"> 2.4 mm diametro užrakinami kortikaliniai sraigtai</t>
    </r>
    <r>
      <rPr>
        <sz val="12"/>
        <rFont val="Times New Roman"/>
        <family val="1"/>
        <charset val="186"/>
      </rPr>
      <t>, dvejopų sriegių (užsriegta ir sraigto galvutė), savisriegiai, sukami heksagonaliniu atsuktuvu. Pagaminti iš titano.</t>
    </r>
  </si>
  <si>
    <r>
      <t xml:space="preserve">Užrakinamoms plokštelėms tinkantys </t>
    </r>
    <r>
      <rPr>
        <b/>
        <sz val="12"/>
        <rFont val="Times New Roman"/>
        <family val="1"/>
        <charset val="186"/>
      </rPr>
      <t>2.4 mm diametro užrakinami kintamo arba fiksuoto kampo kortikaliniai sraigtai</t>
    </r>
    <r>
      <rPr>
        <sz val="12"/>
        <rFont val="Times New Roman"/>
        <family val="1"/>
        <charset val="186"/>
      </rPr>
      <t xml:space="preserve">, dvejopų sriegių (užsriegta ir sraigto galvutė, su įkirtomis), savisriegiai, sukami T8 žvaigždutės formos atsuktuvu. Pagaminti iš titano. </t>
    </r>
  </si>
  <si>
    <r>
      <t>Užrakinamoms plokštelėms tinkantys</t>
    </r>
    <r>
      <rPr>
        <b/>
        <sz val="12"/>
        <rFont val="Times New Roman"/>
        <family val="1"/>
        <charset val="186"/>
      </rPr>
      <t xml:space="preserve"> 3.5 mm diametro skersmens, užrakinami kortikaliniai sraigtai</t>
    </r>
    <r>
      <rPr>
        <sz val="12"/>
        <rFont val="Times New Roman"/>
        <family val="1"/>
        <charset val="186"/>
      </rPr>
      <t>, dvejopų sriegių (užsriegta ir sraigto galvutė), savisriegiai, sukami heksagonaliniu atsuktuvu. Pagaminti iš titano.</t>
    </r>
  </si>
  <si>
    <r>
      <t>Užrakinamoms plokštelėms tinkantys</t>
    </r>
    <r>
      <rPr>
        <b/>
        <sz val="12"/>
        <rFont val="Times New Roman"/>
        <family val="1"/>
        <charset val="186"/>
      </rPr>
      <t xml:space="preserve"> 3.5 mm diametro užrakinami kintamo arba fiksuoto kampo kortikaliniai sraigtai</t>
    </r>
    <r>
      <rPr>
        <sz val="12"/>
        <rFont val="Times New Roman"/>
        <family val="1"/>
        <charset val="186"/>
      </rPr>
      <t xml:space="preserve">, dvejopų sriegių (užsriegta ir sraigto galvutė, su įkirtomis), savisriegiai, sukami T15 žvaigždutės formos atsuktuvu. Pagaminti iš titano. </t>
    </r>
  </si>
  <si>
    <r>
      <t>Užrakinamoms plokštelėms tinkantys</t>
    </r>
    <r>
      <rPr>
        <b/>
        <sz val="12"/>
        <rFont val="Times New Roman"/>
        <family val="1"/>
        <charset val="186"/>
      </rPr>
      <t xml:space="preserve"> 5.0 mm diametro užrakinami kintamo arba fiksuoto kampo kortikaliniai sraigtai</t>
    </r>
    <r>
      <rPr>
        <sz val="12"/>
        <rFont val="Times New Roman"/>
        <family val="1"/>
        <charset val="186"/>
      </rPr>
      <t>, dvejopų sriegių (užsriegta ir sraigto galvutė), savisriegiai, sukami heksagonaliniu atsuktuvu. Pagaminti iš medicininio plieno arba titano.</t>
    </r>
  </si>
  <si>
    <r>
      <rPr>
        <b/>
        <sz val="12"/>
        <rFont val="Times New Roman"/>
        <family val="1"/>
        <charset val="186"/>
      </rPr>
      <t xml:space="preserve">Distalinio stipinkaulio galo volarinė </t>
    </r>
    <r>
      <rPr>
        <sz val="12"/>
        <rFont val="Times New Roman"/>
        <family val="1"/>
        <charset val="186"/>
      </rPr>
      <t>kintamo arba fiksuoto kampo užrakinama 2,4 mm sistemos plokštelė,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Kiaurymių skaičius/ilgis mm ± 1,0 mm. Pasirinkimui būtini dydžiai:</t>
    </r>
  </si>
  <si>
    <r>
      <rPr>
        <b/>
        <sz val="12"/>
        <rFont val="Times New Roman"/>
        <family val="1"/>
        <charset val="186"/>
      </rPr>
      <t>Distalinio stipinkaulio galo volarinė</t>
    </r>
    <r>
      <rPr>
        <sz val="12"/>
        <rFont val="Times New Roman"/>
        <family val="1"/>
        <charset val="186"/>
      </rPr>
      <t xml:space="preserve"> kintamo arba fiksuoto kampo užrakinama plokštelė, distalinėje dalyje rantytoje "galvoje" turinti ne mažiau kaip 7 kiaurymes sraigtams ir ne mažiau kaip 4 kiaurymes Kiršnerio vielai. Plokštelės storis 1,8 mm, plotis distalinėje dalyje 25 ± 0,5 mm. Proksimalinėje dalyje plokštelė smailėjančios trikampės formos, suteikianti galimybę minimalios invazijos operavimo technikai. Kairės ir dešinės pusės. Proksimalinėje dalyje užrakinamomis "kombi" tipo arba lygiavertėmis  kiaurymėmis, tinkančiomis 2,4 mm užrakinamiems ir 2,7 mm kortikaliniams sraigtams. Pagaminta iš titano. Kiaurymių skaičius/ilgis mm ± 1,0 mm. Pasirinkimui būtini dydžiai:</t>
    </r>
  </si>
  <si>
    <r>
      <rPr>
        <b/>
        <sz val="12"/>
        <rFont val="Times New Roman"/>
        <family val="1"/>
        <charset val="186"/>
      </rPr>
      <t xml:space="preserve">Distalinio stipinkaulio galo dorsalinė H formos </t>
    </r>
    <r>
      <rPr>
        <sz val="12"/>
        <rFont val="Times New Roman"/>
        <family val="1"/>
        <charset val="186"/>
      </rPr>
      <t>kintamo arba fiksuoto kampo užrakinama plokštelė</t>
    </r>
    <r>
      <rPr>
        <b/>
        <sz val="12"/>
        <rFont val="Times New Roman"/>
        <family val="1"/>
        <charset val="186"/>
      </rPr>
      <t xml:space="preserve">. </t>
    </r>
    <r>
      <rPr>
        <sz val="12"/>
        <rFont val="Times New Roman"/>
        <family val="1"/>
        <charset val="186"/>
      </rPr>
      <t xml:space="preserve">Distalinės dalies plotis 31 ± 1,0 mm, joje plokštelė turi dvi atšakas, kurių kiekvienoje yra bent po 3 kiaurymes užrakinamimems sraigtams ir ne mažiau kaip po 1 kiaurymę Kiršnerio vielai. Proksimalinėje dalyje esančiose dvejose atšakose turi būti bent po vieną užrakinamą ir kompresinę kiaurymę. Plokštelės storis 1,8 mm. Kairės ir dešinės pusės. Plokštelė fiksuojama 2,4 mm ir 2,7 mm užrakinamais ir kortikaliniais sraigtais. Pagaminta iš titano. Kiaurymių skaičius/ilgis mm ± 1,0 mm </t>
    </r>
  </si>
  <si>
    <r>
      <rPr>
        <b/>
        <sz val="12"/>
        <rFont val="Times New Roman"/>
        <family val="1"/>
        <charset val="186"/>
      </rPr>
      <t>Distalinio stipinkaulio galo dorsalinė</t>
    </r>
    <r>
      <rPr>
        <sz val="12"/>
        <rFont val="Times New Roman"/>
        <family val="1"/>
        <charset val="186"/>
      </rPr>
      <t xml:space="preserve"> kintamo arba fiksuoto kampo užrakinama 2,4 mm sistemos plokštelė, anatomiškai išgaubta, 2 dydžių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Distalinės dalies plotis mm ± 0,5 mm. Pasirinkimui būtini dydžiai:</t>
    </r>
  </si>
  <si>
    <r>
      <rPr>
        <b/>
        <sz val="12"/>
        <rFont val="Times New Roman"/>
        <family val="1"/>
        <charset val="186"/>
      </rPr>
      <t>Žastikaulio proksimalinio galo</t>
    </r>
    <r>
      <rPr>
        <sz val="12"/>
        <rFont val="Times New Roman"/>
        <family val="1"/>
        <charset val="186"/>
      </rPr>
      <t xml:space="preserve"> kintamo arba fiksuoto kampo užrakinama plokštelė, anatomiškai išgaubta (šaukšto formos), mažo kontakto, proksimalinėje dalyje turinti ne mažiau kaip 9 užrakinamas kiaurymes 3,5 mm sraigtams ir ne mažiau kaip 12 kiaurymių Kiršnerio vielai /siūlams pravesti. Distalinėje dalyje užrakinamomis "kombi" tipo kiaurymėmis, tinkančiomis 3,5 mm užrakinamiems ir 3,5 mm kortikaliniams sraigtams. Pagaminta iš titano. Kiaurymių skaičius/ilgis (mm) ± 1,0 mm</t>
    </r>
  </si>
  <si>
    <r>
      <rPr>
        <b/>
        <sz val="12"/>
        <rFont val="Times New Roman"/>
        <family val="1"/>
        <charset val="186"/>
      </rPr>
      <t xml:space="preserve">Raktikaulinės </t>
    </r>
    <r>
      <rPr>
        <sz val="12"/>
        <rFont val="Times New Roman"/>
        <family val="1"/>
        <charset val="186"/>
      </rPr>
      <t>kintamo arba fiksuoto kampo</t>
    </r>
    <r>
      <rPr>
        <b/>
        <sz val="12"/>
        <rFont val="Times New Roman"/>
        <family val="1"/>
        <charset val="186"/>
      </rPr>
      <t xml:space="preserve"> </t>
    </r>
    <r>
      <rPr>
        <sz val="12"/>
        <rFont val="Times New Roman"/>
        <family val="1"/>
        <charset val="186"/>
      </rPr>
      <t>užrakinamos plokštelės, anatominės konfiguracijos. Kabliukas pasirinktinai: 12,15,18 mm. Plokštelės  kairės ir dešinės pusės. Fiksuojama 3,5 mm diametro kortikaliniais ir 3,5 mm diametro užrakinamais sraigtais. Pagaminta iš titano. Kiaurymių skaičius:</t>
    </r>
  </si>
  <si>
    <r>
      <rPr>
        <b/>
        <sz val="12"/>
        <rFont val="Times New Roman"/>
        <family val="1"/>
        <charset val="186"/>
      </rPr>
      <t xml:space="preserve">Viršutinės priekinės dalies "S" formos raktikaulinės </t>
    </r>
    <r>
      <rPr>
        <sz val="12"/>
        <rFont val="Times New Roman"/>
        <family val="1"/>
        <charset val="186"/>
      </rPr>
      <t>kintamo arba fiksuoto kampo užrakinamos plokštelės, anatominės konfiguracijos.</t>
    </r>
    <r>
      <rPr>
        <b/>
        <sz val="12"/>
        <rFont val="Times New Roman"/>
        <family val="1"/>
        <charset val="186"/>
      </rPr>
      <t xml:space="preserve"> </t>
    </r>
    <r>
      <rPr>
        <sz val="12"/>
        <rFont val="Times New Roman"/>
        <family val="1"/>
        <charset val="186"/>
      </rPr>
      <t xml:space="preserve"> Plokštelės kairės ir dešinės pusės. Fiksuojama 3,5 mm diametro kortikaliniais ir 3,5 mm diametro užrakinamais sraigtais. Pagaminta iš titano. Kiaurymių skaičius/ilgis mm ± 1,0 mm</t>
    </r>
  </si>
  <si>
    <r>
      <rPr>
        <b/>
        <sz val="12"/>
        <rFont val="Times New Roman"/>
        <family val="1"/>
        <charset val="186"/>
      </rPr>
      <t>Šlaunikaulio proksimalinio galo užrakinama fiksuoto arba kintamo kampo  plokštelė su kabliu,</t>
    </r>
    <r>
      <rPr>
        <sz val="12"/>
        <rFont val="Times New Roman"/>
        <family val="1"/>
        <charset val="186"/>
      </rPr>
      <t xml:space="preserve"> kairės ir dešinės pusės. Anatomiškai išgaubtoje "galvoje“  fiksuojama bent vienu 7,3 mm kaniuliuotu užrakinamu sraigtu ir bent vienu 5,0 mm kaniuliuotu užrakinamu sraigtu. Distalinėje dalyje "kombi" tipo kiaurymės, fiksuojamomis 5,0 mm užrakinamais ir 4,5 mm kortikaliniais sraigtais. Distalinėje dalyje plokštelė smailėjančios trikampės formos, suteikianti galimybę minimalios invazijos operavimo technikai. Pagaminta iš medicininio plieno arba titano. Kiaurymių skaičius/ilgis mm ± 1,0 mm</t>
    </r>
  </si>
  <si>
    <r>
      <rPr>
        <b/>
        <sz val="12"/>
        <rFont val="Times New Roman"/>
        <family val="1"/>
        <charset val="186"/>
      </rPr>
      <t xml:space="preserve">Distalinio šlaunikaulio galo lateralinė </t>
    </r>
    <r>
      <rPr>
        <sz val="12"/>
        <rFont val="Times New Roman"/>
        <family val="1"/>
        <charset val="186"/>
      </rPr>
      <t>kintamo arba fiksuoto kampo</t>
    </r>
    <r>
      <rPr>
        <b/>
        <sz val="12"/>
        <rFont val="Times New Roman"/>
        <family val="1"/>
        <charset val="186"/>
      </rPr>
      <t xml:space="preserve"> </t>
    </r>
    <r>
      <rPr>
        <sz val="12"/>
        <rFont val="Times New Roman"/>
        <family val="1"/>
        <charset val="186"/>
      </rPr>
      <t>užrakinama plokštelė, kairės ir dešinės pusės, kompresinėmis "kombi" tipo kiaurymėmis. Anatomiškai išgaubtoje "galvoje“ turi ne mažiau kaip 7 apvalias užrakinamas kiaurymes ir ne mažiau kaip 6 papildomas Kiršnerio vielai. Proksimalinėje dalyje fiksuojama 5,0 mm užrakinamais ir 4,5 mm kortikaliniais sraigtais. Proksimalinėje dalyje plokštelė smailėjančios trikampės formos, suteikianti galimybę minimalios invazijos operavimo technikai. Pagaminta iš medicininio plieno arba titano. Kiaurymių skaičius/ilgis mm ± 1,0 mm</t>
    </r>
  </si>
  <si>
    <r>
      <t xml:space="preserve">Proksimalinio blauzdikaulio </t>
    </r>
    <r>
      <rPr>
        <sz val="12"/>
        <rFont val="Times New Roman"/>
        <family val="1"/>
        <charset val="186"/>
      </rPr>
      <t>galo kintamo arba fiksuoto kampo užrakinama plokštelė, kairės ir dešinės pusės, kompresinėmis pailgomis kiaurymėmis, tinkančiomis 3,5 mm užrakinamiems  sraigtams, anatomiškai dvigubai išgaubta. "L" formos "galvoje" turinti ne mažiau kaip 5 užrakinamas kiaurymes ir 3 papildomas Kiršnerio vielai.  Distalinėje dalyje plokštelė smailėjančios trikampės formos, suteikianti galimybę minimalios invazijos operavimo technikai. Pagaminta iš titano. Kiaurymių skaičius/ilgis mm ± 1,0 mm</t>
    </r>
  </si>
  <si>
    <r>
      <rPr>
        <b/>
        <sz val="12"/>
        <rFont val="Times New Roman"/>
        <family val="1"/>
        <charset val="186"/>
      </rPr>
      <t xml:space="preserve">Distalinio blauzdikaulio galo medialinė </t>
    </r>
    <r>
      <rPr>
        <sz val="12"/>
        <rFont val="Times New Roman"/>
        <family val="1"/>
        <charset val="186"/>
      </rPr>
      <t>kintamo arba fiksuoto kampo užrakinama plokštelė, anatomiškai išlenkta ir išgaubta, "galvoje" turinti ne mažiau kaip 8 kiaurymes sraigtams ir ne mažiau kaip 2 kiaurymes Kiršnerio vielai, kairės ir dešinės pusės. Fiksuojama 3,5 ir 2,7mm diametro kortikaliniais ir 3,5 mm diametro užrakinamais sraigtais. Pagaminta iš medicininio plieno arba titano. Kiaurymių skaičius/ilgis mm ± 1,0 mm</t>
    </r>
  </si>
  <si>
    <r>
      <rPr>
        <b/>
        <sz val="12"/>
        <rFont val="Times New Roman"/>
        <family val="1"/>
        <charset val="186"/>
      </rPr>
      <t xml:space="preserve">Distalinio blauzdikaulio galo anterolateralinė </t>
    </r>
    <r>
      <rPr>
        <sz val="12"/>
        <rFont val="Times New Roman"/>
        <family val="1"/>
        <charset val="186"/>
      </rPr>
      <t>kintamo arba fiksuoto kampo užrakinama plokštelė, anatomiškai dvigubai išgaubta. "L" formos "galvoje" turinti ne mažiau kaip 4 užrakinamas kiaurymes ir 3 papildomas Kiršnerio vielai, kairės ir dešinės pusės. Fiksuojama 3,5 mm diametro kortikaliniais ir3,5 mm diametro užrakinamais sraigtais. Proksimalinėje dalyje plokštelė smailėjančios trikampės formos, suteikianti galimybę minimalios invazijos operavimo technikai. Pagaminta iš medicininio plieno arba titano. Kiaurymių skaičius/ilgis mm ± 1,0 mm</t>
    </r>
  </si>
  <si>
    <r>
      <t xml:space="preserve">Nosies kaniulės naujagimiams. </t>
    </r>
    <r>
      <rPr>
        <sz val="12"/>
        <rFont val="Times New Roman"/>
        <family val="1"/>
        <charset val="186"/>
      </rPr>
      <t>Vienkartinės, kliniškai švarios, gaminio sudėtyje nėra latekso, turi CE ženklinimą. Atšakos lenktos, minkštos, netraumuojančios gleivinės, su atšakėles fiksuojančia atramėle, deguonies vamzdelis ne lygiasienis, su specialiu vidiniu profiliu, su kūginės formos konektoriais galuose. Deguonis į atšakėles paduodamas dviem skirtingais vamzdeliais, kad apsaugotų nuo visiško deguonies tiekimo užblokavimo, jei atsitiktinumo dėka būtų užspaustas vienas iš vamzdelių. Nosies kaniulės ilgis</t>
    </r>
    <r>
      <rPr>
        <sz val="12"/>
        <color indexed="10"/>
        <rFont val="Times New Roman"/>
        <family val="1"/>
        <charset val="186"/>
      </rPr>
      <t xml:space="preserve"> </t>
    </r>
    <r>
      <rPr>
        <sz val="12"/>
        <rFont val="Times New Roman"/>
        <family val="1"/>
        <charset val="186"/>
      </rPr>
      <t>1.8 - 2.0 m.   Ant pakuotės pateikta informacija apie gaminį (gamintojas, gaminio pavadinimas, prekės kodas, galiojimo laikas ir t.t.). Supakuotos į maišelius po 1 vnt.</t>
    </r>
  </si>
  <si>
    <r>
      <t xml:space="preserve">Deguonies kaukė suaugusiems. </t>
    </r>
    <r>
      <rPr>
        <sz val="12"/>
        <rFont val="Times New Roman"/>
        <family val="1"/>
        <charset val="186"/>
      </rPr>
      <t>Vienkartinės, gaminio sudetyje nėra latekso ir PVC. Hermetiskai priglunda prie veido. Kraštai, kontaktuojantys su paciento veidu, minkšti ir neaštrūs, o korpusas standus. Su sutvirtinimo juostele (gumele). Iš dviejų skirtingų medžiagų: korpusas ir su paciento veidu kontaktuojanti dalis. Nedeformuota, pagaminta nenaudojant PVC (polivinilchlorido). Dydis atitinka europietišką suaugusios žmogaus veido anatomiją. Deguonies vamzdelis ne lygiasienis, o su specialiu vidiniu profiliu. Vamzdelio ilgis - 2,10 m. Deguonies vamzdelio galai su kūginės formos konektoriais abiejuose galuose. Esant 5-15 l/min srautui tiekiamas 30-50 % O2. Įpakuota po 1 vnt.</t>
    </r>
  </si>
  <si>
    <r>
      <t>Deguonies kaukė vaikams</t>
    </r>
    <r>
      <rPr>
        <sz val="12"/>
        <rFont val="Times New Roman"/>
        <family val="1"/>
        <charset val="186"/>
      </rPr>
      <t xml:space="preserve">. Vienkartinė, gaminio sudėtyje nėra latekso. Hermetiškai priglunda prie veido. Kaukės kraštai, kontaktuojantys su paciento veidu, yra minkšti ir neaštrūs. Kaukė yra su sutvirtinimo juostele (gumele), kuri leidžia hermetiškai fiksuoti kaukę pacientui ant veido. Deguonies kaukė yra su nosies spaustuku. Kaukė pagaminta iš plono plastiko ir nedeformuota. Deguonies vamzdelis ne lygiasienis, o su specialiu vidiniu profiliu. Deguonies vamzdelio galai su kūginės formos konektoriais abiejuose galuose. Deguonies vamzdelio ilgis - 2,10 m. Esant 5-15 l/min srautui tiekiamas 30-50 % O2. </t>
    </r>
  </si>
  <si>
    <r>
      <t>Aukštos koncentracijos deguonies kaukės su  rezervuaru suaugusiems</t>
    </r>
    <r>
      <rPr>
        <sz val="12"/>
        <rFont val="Times New Roman"/>
        <family val="1"/>
        <charset val="186"/>
      </rPr>
      <t>. Vienkartinės, kliniškai švarios, gaminio sudėtyje nėra latekso. Turi CE ženklinimą. Pagaminta nenaudojant PVC (polivinilchlorido). Gerai priglunda prie veido. Kaukės kraštai, kontaktuojantys su paciento veidu, yra minkšti ir neaštrūs. Kaukė yra su sutvirtinimo juostele (gumele), kuri leidžia hermetiškai fiksuoti kaukę pacientui ant veido. Kaukėje yra integruotas nosies spaustukas.Kaukė nedeformuota. Kaukės suaugusiems dydis atitinka europietišką suaugusio žmogaus veido anatomiją. Deguonies vamzdelis ne lygiasienis, o su specialiu vidiniu profiliu. Deguonies vamzdelio galai su kūginės formos konektoriais abiejuose galuose.  Deguonies vamzdelio ilgis - 2,10 m. 1 litro talpos permatomas rezervuaras. Esant 5-15 l/min srautui turi būti tiekiamas 30-50 % O2. Rinkinį sudaro: aukštos koncentracijos deguonies kaukė suaugusiems ir deguonies vamzdelis ne lygiasienis, su specialiu vidiniu profiliu, su konektoriais galuose, kurio ilgis – 2,10 m. Supakuota po 1 vnt.</t>
    </r>
  </si>
  <si>
    <r>
      <t xml:space="preserve">Aukštos koncentracijos deguonies kaukės su rezervuaru vaikams. </t>
    </r>
    <r>
      <rPr>
        <sz val="12"/>
        <rFont val="Times New Roman"/>
        <family val="1"/>
        <charset val="186"/>
      </rPr>
      <t xml:space="preserve">Vienkartinės, kliniškai švarios. Gaminio sudėtyje nėra latekso. Turi CE ženklinimą. Gerai priglunda prie veido. Kaukės kraštai, kontaktuojantys su paciento veidu, yra minkšti ir neaštrūs. Kaukė yra su sutvirtinimo juostele (gumele), kuri leidžia hermetiškai fiksuoti kaukę pacientui ant veido. Kaukė su nosies spaustuku, pagaminta iš plono plastiko ir nedeformuota. Kaukės vaikams dydis atitinka europietišką vaiko veido anatomiją. Deguonies vamzdelis ne lygiasienis, o su specialiu vidiniu profiliu. Deguonies vamzdelio galai su kūginės formos konektoriais abiejuose galuose. Deguonies vamzdelio ilgis - 1,80 m. 1 litro talpos permatomas rezervuaras. Esant 5-15l/min srautui turi būti tiekiamas 30 - 50 % O2. Vamzdelio ilgis – 1,80 m. </t>
    </r>
  </si>
  <si>
    <r>
      <t>Pripūstos anesteziologinės kaukės.</t>
    </r>
    <r>
      <rPr>
        <sz val="12"/>
        <rFont val="Times New Roman"/>
        <family val="1"/>
        <charset val="186"/>
      </rPr>
      <t>Vienkartinės, kliniškai švarios. Turi CE ženklinimą. Gaminio sudėtyje nėra latekso. Minkštas priegalvis. Skaidri kaukė ir priegalvis. 6 dydžiai - nuo didelės suaugusiems iki labai mažos naujagimiams. Kiekviena kaukė turi  Klausono (Clowson) laikiklius.  Supakuota po 1 vnt.</t>
    </r>
  </si>
  <si>
    <r>
      <t xml:space="preserve">Kompaktiniai kvėpavimo kontūrai (sistemos). </t>
    </r>
    <r>
      <rPr>
        <sz val="12"/>
        <rFont val="Times New Roman"/>
        <family val="1"/>
        <charset val="186"/>
      </rPr>
      <t xml:space="preserve">Vienkartinės, kliniškai švarios. Turi CE ženklinimą. Lengvai fiksuojamos norimoje padėtyje. Ilgis: ištempus ne mažiau 1,5 m. Sistema sudaryta iš: 2 vamzdžių, sujungtų Y formos jungtimi, alkūninės jungties (paciento pusėje) su Luer Lock anga, kuri skirta CO2 matavimo linijos pajungimui.  Dangtelis pritvirtintas prie Luer Lock angos, tam, kad jį atidengus nepasimestų. Jungtys kūginės, standartinės. Gaminio pakuotė lengvai praplėšiama rankomis, nenaudojant pašalinių daiktų. Supakuotos po 1 vnt. </t>
    </r>
  </si>
  <si>
    <r>
      <t xml:space="preserve">Rezervinis maišas. </t>
    </r>
    <r>
      <rPr>
        <sz val="12"/>
        <rFont val="Times New Roman"/>
        <family val="1"/>
        <charset val="186"/>
      </rPr>
      <t xml:space="preserve">Vienkartiniai, kliniškai švarūs. Gaminio sudėtyje nėra latekso. CE ženklinimas. Supakuota į maišelius po 1 vnt. 
</t>
    </r>
  </si>
  <si>
    <r>
      <t xml:space="preserve">Kombinuoti kvėpavimo filtrai su šilumos ir drėgmės palaikymu. </t>
    </r>
    <r>
      <rPr>
        <sz val="12"/>
        <rFont val="Times New Roman"/>
        <family val="1"/>
        <charset val="186"/>
      </rPr>
      <t>Kliniškai švarūs, vienkartiniai, gaminio sudėtyje nėra latekso, turi CE ženklinimą. Elektrostatinis filtro veikimo principas. Su Luer Lock tipo jungtimi CO2 monitorizavimui. Testuoti su virusais ir bakterijomis nepriklausomoje laboratorijoje pagal tarptautines metodikas 24 val. Antibakterinės savybės – sulaiko hepatito virusą, TBC lazdelę ir kt. bakterijas (žr. nepriklausomos laboratorijos testavimo protokolus). Efektyvumas &gt; 99,999 %. (žr. nepriklausomos laboratorijos testavimo protokolus). Ant pakuotės pateikta informacija apie gaminį (gamintojas, gaminio pavadinimas, prekės kodas, galiojimo laikas ir t.t.). Supakuoti į maišelius po 1 vnt.</t>
    </r>
  </si>
  <si>
    <r>
      <rPr>
        <b/>
        <sz val="12"/>
        <rFont val="Times New Roman"/>
        <family val="1"/>
        <charset val="186"/>
      </rPr>
      <t>suaugusiems</t>
    </r>
    <r>
      <rPr>
        <sz val="12"/>
        <rFont val="Times New Roman"/>
        <family val="1"/>
        <charset val="186"/>
      </rPr>
      <t>, filtro parametrai:
tūris ≥ 55 ml, pasipriešinimas – nedaugiau kaip 0,7 cm H2O (esant 30 l/min), drėgmės gražinimas – ne mažiau kaip 35 mg H2O/l (VT 500 ml), minimalus įkvėpimo/iškvėpimo tūris ≥ 150 ml</t>
    </r>
  </si>
  <si>
    <r>
      <t>vaikams</t>
    </r>
    <r>
      <rPr>
        <sz val="12"/>
        <rFont val="Times New Roman"/>
        <family val="1"/>
        <charset val="186"/>
      </rPr>
      <t xml:space="preserve">, filtro parametrai:
tūris ≥ 22 ml, pasipriešinimas – nedaugiau kaip 0,5 cm H2O (esant 0,15 l/s), drėgmės gražinimas – ne mažiau kaip 31,0 mg H2O/l (VT 500 ml). </t>
    </r>
  </si>
  <si>
    <r>
      <t xml:space="preserve">Kompaktinė kvėpavimo sistema suaugusiems. </t>
    </r>
    <r>
      <rPr>
        <sz val="12"/>
        <rFont val="Times New Roman"/>
        <family val="1"/>
        <charset val="186"/>
      </rPr>
      <t xml:space="preserve"> Vienkartinės, kliniškai švarios. CE ženklinimas.  Lengvai fiksuojamos norimoje padėtyje. Ilgis: ištempus - 2.0 m. Sistema sudaryta iš: 2 vamzdžių, sujungtų Y formos jungtimi, alkūninės jungties paciento pusėje su Luer Lock anga, kuri skirta CO2 matavimo linijos pajungimui, 2 l rezervinio maišo, papildomos jungties 22 M/22 M ir 1.5 m ilgio papildomos atšakos.  Gaminio sudėtyje neturi būti latekso. Dangtelis pritvirtintas prie Luer Lock angos, tam, kad jį atidengus nepasimestų. Jungtys kūginės: aparato pusėje 22 F, paciento - 22 M/15 F. Rezervinio maišo jungtis 22 F, papildomos atšakos: 22 F-22 F. Gaminio pakuotė lengvai praplėšiama rankomis, nenaudojant pašalinių daiktų. Supakuotos po 1 vnt.</t>
    </r>
  </si>
  <si>
    <r>
      <t>Universali kvėpavimo sistema vaikams</t>
    </r>
    <r>
      <rPr>
        <sz val="12"/>
        <rFont val="Times New Roman"/>
        <family val="1"/>
        <charset val="186"/>
      </rPr>
      <t xml:space="preserve"> (Eiro) su rezerviniu maišu ir vaikišku APL vožtuvu. Vienkartinė, kliniškai švari. Turi CE ženklinimą. 1,8 m ilgio sistemą sudaro: 1,8 m ilgio 10 mm diametro vamzdelis, 0,4 m atšaka, atšakos gale esantis vaikiškas APL vožtuvas (jungtis 30 M) ir 0,5 l rezervinis maišas. Jungtis paciento pusėje 15 F/22 M su Luer anga. Jungtis paciento pusėje 15 M. Dangtelis paciento pusėje. Papildomos jungtys: elastinė 15 F/6 - 9 mm ir 15 F - 22 F. </t>
    </r>
  </si>
  <si>
    <r>
      <t xml:space="preserve">Lankstūs kvėpavimo kontūrai (sistemos) vaikams. </t>
    </r>
    <r>
      <rPr>
        <sz val="12"/>
        <rFont val="Times New Roman"/>
        <family val="1"/>
        <charset val="186"/>
      </rPr>
      <t xml:space="preserve">Vienkartiniai, kliniškai švarūs. Turi CE ženklinimą.  Pagaminti iš nealergizuojančios medžiagos (be latekso). Gofruoti, 15 mm diametro, 1,6 m ilgio. Sistemą sudaro: 2 vamzdžiai, sujungti Y formos jungtimi ir alkūninė jungtis paciento pusėje su Luer Lock anga CO2 matavimo linijos pajungimui. Apsauginis dangtelis paciento pusėje. Luer Lock anga turi būti su fiksuotu dangteliu. Sistemos jungtys turi būti kūginės: 22 F aparato pusėje ir 22 M/15F  paciento pusėje. Gaminio pakuotė turi būti lengvai praplėšiama rankomis, nenaudojant pašalinių daiktų. Supakuota po 1 vnt. </t>
    </r>
  </si>
  <si>
    <r>
      <t xml:space="preserve">Kompaktiniai kvėpavimo kontūrai (sistemos) vaikams. </t>
    </r>
    <r>
      <rPr>
        <sz val="12"/>
        <rFont val="Times New Roman"/>
        <family val="1"/>
        <charset val="186"/>
      </rPr>
      <t xml:space="preserve">Vienkartinės, kliniškai švarios. Turi CE ženklinimą.  Gaminio sudėtyje nėra latekso. Gofruota, stabiliai fiksuojasi reikiamoje padėtyje, 15 mm diametro, ne mažiau 2 m ilgio. Sistemą sudaro: 2 vamzdžiai, sujungti Y formos jungtimi ir alkūninė jungtis paciento pusėje su Luer Lock anga CO2 matavimo linijos pajungimui, Luer lock anga CO2 matavimo linijos pajungimui su fiksuotu guminiu dangteliu. Sistemos jungtys kūginės: 22 F aparato pusėje ir 22 M/15F  paciento pusėje. Gaminio pakuotė turi būti lengvai praplėšiama rankomis, nenaudojant pašalinių daiktų. Supakuota po 1 vnt. </t>
    </r>
  </si>
  <si>
    <r>
      <t>Universali sistema su rezerviniu maišu ir vaikišku APL vožtuvu.</t>
    </r>
    <r>
      <rPr>
        <sz val="12"/>
        <rFont val="Times New Roman"/>
        <family val="1"/>
        <charset val="186"/>
      </rPr>
      <t xml:space="preserve"> Vienkartinė, kliniškai švari. Turi CE ženklinimą. Sistemą sudaro: 1,8 m ilgio 10 mm diametro vamzdelis, vaikiškas APL vožtuvas (jungtis 30 M), 0,5 l rezervinis maišas. Jungtis paciento pusėje 15 F/22 M su Luer anga. Jungtis paciento pusėje 15 M; dangtelis paciento pusėje. Papildomos jungtys: elastinė 15 F/6 - 9 mm; 15 F - 22 F. </t>
    </r>
  </si>
  <si>
    <r>
      <t>Paciento jungtelė su besisukančia distaline dalimi ir</t>
    </r>
    <r>
      <rPr>
        <sz val="12"/>
        <rFont val="Times New Roman"/>
        <family val="1"/>
        <charset val="186"/>
      </rPr>
      <t xml:space="preserve"> 7.6 mm anga. Vienkartinė, kliniškai švari, turi CE ženklinimą, gaminio sudėtyje nėra latekso. Gofruota ir lengvai fiksuojama norimoje padėtyje. Distalinė dalis (paciento pusėje) sukasi. Ilgis ne mažiau 70 mm (sutraukus) iki 150 mm (ištempus). Papildoma 7,6mm anga atsiurbimams su nenuimamu plastikiniu dangteliu. Jungtys sandarios ir konusinės: 22 F (aparato pusėje) - 22 M/15 F (paciento pusėje). Pakuotė lengvai praplėšiama ranka, nenaudojant jokių pašalinių daiktų. Įpakuota po 1 vnt.vožtuvu. Vienkartinė, kliniškai švari. Turi CE ženklinimą. 1.8 m ilgio sistemą sudaro: 1.8 m ilgio 10mm diametro vamzdelis, vaikiškas APL vožtuvas (jungtis 30M), 0.5 l rezervinis maišas. Jungtis paciento pusėje 15F/22M su Luer anga. Jungtis paciento pusėje 15 M;dangtelis paciento pusėje. Papildomos jungtys: elastinė 15 F/6-9 mm; 15 F-22 F. </t>
    </r>
  </si>
  <si>
    <r>
      <t>Kintamo ilgio paciento jungtelė su fiksuota alkūne</t>
    </r>
    <r>
      <rPr>
        <sz val="12"/>
        <rFont val="Times New Roman"/>
        <family val="1"/>
        <charset val="186"/>
      </rPr>
      <t>. Vienkartinė, kliniškai švari, turi turėti CE ženklinimą, gaminio sudėtyje neturi būti latekso. Turi būti gofruota ir lengvai fiksuojama norimoje padėtyje. Ilgis nuo 70 mm (sutraukus) iki 150 mm (ištempus). Be papildomų angų. Su konusinėmis jungtimis: 22 F aparato pusėje ir  15 F/22 M paciento pusėje. Pakuotė turi būti lengvai praplėšiama ranka, nenaudojant jokių pašalinių daiktų. Turi būti įpakuota po 1 vnt.</t>
    </r>
  </si>
  <si>
    <r>
      <t>Lanksčios paciento jungtys naujagimiams</t>
    </r>
    <r>
      <rPr>
        <sz val="12"/>
        <rFont val="Times New Roman"/>
        <family val="1"/>
        <charset val="186"/>
      </rPr>
      <t>. Kliniškai švarios, vienkartinės. Turi CE ženklinimą. Gaminio sudėtyje nėra latekso. Gofruota ir lengvai fiksuojama norimoje padėtyje. Ilgis nuo 49 mm sutraukus iki 100 mm ištempus. Jungtys: 15 M ir 15 F paciento pusėje. 7,6 mm anga su plastikiniu dangteliu paciento pusėje. Pakuotė lengvai prapėšiama ranka, nenaudojant jokių pašalinių daiktų. Įpakuota po 1 vnt.</t>
    </r>
  </si>
  <si>
    <r>
      <t>Paciento jungtelė - alkūnė be angų</t>
    </r>
    <r>
      <rPr>
        <sz val="12"/>
        <rFont val="Times New Roman"/>
        <family val="1"/>
        <charset val="186"/>
      </rPr>
      <t>. Vienkartinė, kliniškai švari. Turi CE ženklinimą. Gaminio sudėtyje nėra latekso. Distalinė dalis paciento pusėje sukasi.  Jungtys sandarios ir konusinės: 15 M aparato pusėje ir  22 M/15 F paciento pusėje. Pakuotė lengvai prapėšiama ranka, nenaudojant jokių pašalinių daiktų. Įpakuota po 1 vnt.</t>
    </r>
  </si>
  <si>
    <r>
      <t>Paciento jungtelė - alkūnė su 7,6 ir 9,5 mm angomis</t>
    </r>
    <r>
      <rPr>
        <sz val="12"/>
        <rFont val="Times New Roman"/>
        <family val="1"/>
        <charset val="186"/>
      </rPr>
      <t>. Vienkartinė, kliniškai švari. Turi CE ženklinimą. Gaminio sudėtyje nėra latekso. Distalinė dalis paciento pusėje sukasi. Papildoma 9,5 mm anga atsiurbimams su nenuimamu dvigubu dangteliu. Dangtelyje papildoma anga 7,6 mm. Jungtys sandarios ir konusinės: 15 M aparato pusėje ir  22 M/15 F paciento pusėje. Pakuotė lengvai prapėšiama ranka, nenaudojant jokių pašalinių daiktų. Įpakuota po 1 vnt.</t>
    </r>
  </si>
  <si>
    <r>
      <t xml:space="preserve">Deguonies drėkinimo indas su dviguba plūde.
</t>
    </r>
    <r>
      <rPr>
        <sz val="12"/>
        <rFont val="Times New Roman"/>
        <family val="1"/>
        <charset val="186"/>
      </rPr>
      <t>Vienkartinis, kliniškai švarus. Turi CE ženklinimą. Gaminio sudėtyje nėra latekso. Automatinis vandens paėmimas su apsaugine plūde. Drėkintuvą sudaro indas iš skaidraus plastiko, vandens lygio indikatorius, plūdė, jungtis su adata ir hidrofobiniu filtru bei metalinis dugnas su apsauginiu kraštu. Su 2 atvadais 22 mm diametro kontūrų pajungimui.</t>
    </r>
  </si>
  <si>
    <r>
      <t>Monitoringo linija.</t>
    </r>
    <r>
      <rPr>
        <sz val="12"/>
        <rFont val="Times New Roman"/>
        <family val="1"/>
        <charset val="186"/>
      </rPr>
      <t xml:space="preserve"> Vienkartinė, kliniškai švari. Skirta CO2 monitoringui. Vamzdelis yra skaidrus, minkštas, lankstus. Suspaudus vamzdelį, nelieka likutinės deformacijos žymių. Abiem užsukamomis vyriškos formos luer jungtimis. Ilgis 1,8 m. Turi CE ženklinimą.  Įpakuotos po 1 vnt. </t>
    </r>
  </si>
  <si>
    <r>
      <t>Universalus kvėpavimo kontūrų laikiklis.</t>
    </r>
    <r>
      <rPr>
        <sz val="12"/>
        <rFont val="Times New Roman"/>
        <family val="1"/>
        <charset val="186"/>
      </rPr>
      <t xml:space="preserve"> Daugkartinio naudojimo. Turi CE ženklinimą. Gaminio sudėtyje nėra latekso. Ypač lankstus, lengvai fiksuojamas norimoje padėtyje. Kontūro stovas pritaikytas skirtingų diametrų vamzdžiams laikyti -  22 ir 15 mm. Tvirta kontūro stovo konstrukcija leidžia tvirtai fiksuoti kontūrą. Paprastai ir lengvai tvirtinamas prie paciento lovos arba operacinio stalo. Lengvai valomas ir dezinfekuojamas spiritinėmis, bei kitomis hipoalerginėmis nebrangiomis  valymo ir dezinfekavimo priemonėmis. Supakuota po 1 vnt.  </t>
    </r>
  </si>
  <si>
    <r>
      <t xml:space="preserve">Jungtis. </t>
    </r>
    <r>
      <rPr>
        <sz val="12"/>
        <rFont val="Times New Roman"/>
        <family val="1"/>
        <charset val="186"/>
      </rPr>
      <t>Kliniškai švari, vienkartinė. Turi CE ženklinimą. Gaminio sudėtyje nėra latekso. Jungtys konusinės: 22 M -22 M/15 F. Pakuotė lengvai praplėšiama ranka, nenaudojant jokių pašalinių daiktų. Įpakuota po 1 vnt.</t>
    </r>
  </si>
  <si>
    <r>
      <t xml:space="preserve">Papildoma kompaktinė atšaka. </t>
    </r>
    <r>
      <rPr>
        <sz val="12"/>
        <rFont val="Times New Roman"/>
        <family val="1"/>
        <charset val="186"/>
      </rPr>
      <t>Kliniškai švari, vienkartinė. Turi CE ženklinimą. Gaminio sudėtyje nėra latekso. Lengvai fiksuojama norimoje padėtyje. Ilgis ištempus 2 m, diametras 22 mm. Jungtys kūginės 22 F-22 F. Rezervinio maišo pajungimui papildoma jungtelė 22 M-22 M. Pakuotė lengvai praplėšiama ranka, nenaudojant jokių pašalinių daiktų. Įpakuota po 1 vnt.</t>
    </r>
  </si>
  <si>
    <r>
      <t xml:space="preserve">Tracheostominės nosytės su šilumos ir drėgmės palaikymu bei deguonies vamzdeliu.                                                                                    </t>
    </r>
    <r>
      <rPr>
        <sz val="12"/>
        <rFont val="Times New Roman"/>
        <family val="1"/>
        <charset val="186"/>
      </rPr>
      <t xml:space="preserve">Viekartinės. Kliniškai švarios. Neturi alerginių savybių (be latekso). Turi CE ženklinimą. Korpusas skaidrus. Anga su dangteliu atsiurbimams iš tracheostomos. Prie tracheostomino vamzdelio kūginė jungtis - 15 F. Veikimo laikas - 24 val., tūris 19 ml, pasipriešinimas - ne daugiau kai 0,2 cm H2O (esant 30 l/min.) ir ne daugiau kaip 0,2 cm H2O (esant 30 l/min.), drėgmės grąžinimas - ne mažiau kaip 26,0 mg H2O (VT 500 ml). Šarnyrinė jungtis deguonies  vamzdeliui prijungti sukasi 180° kampu. Komplekte 1,80 m ilgio deguonies vamzdelis (ne lygiasienis, su specialiu vidiniu profiliu). Supakuotos įmaišelius po 1 vnt.                                                                </t>
    </r>
    <r>
      <rPr>
        <b/>
        <sz val="10"/>
        <rFont val="Arial"/>
        <family val="2"/>
      </rPr>
      <t/>
    </r>
  </si>
  <si>
    <r>
      <t xml:space="preserve">Orofaringiniai vamzdeliai. </t>
    </r>
    <r>
      <rPr>
        <sz val="12"/>
        <rFont val="Times New Roman"/>
        <family val="1"/>
        <charset val="186"/>
      </rPr>
      <t>Vienkartiniai, klliniškai švarūs, gaminio sudėtyje nėra latekso, turi CE ženklinimą. Skaidrūs. Su elastinėmis detalėmis apsaugančiomis pacientą nuo galimų traumų (dantų sukandimo vietoje ir distalinėje dalyje). Su praplatinta anga (atsiurbimams ir pan.). Spalvinis kodavimas pagal dydžius. Supakuota po 1 vnt.</t>
    </r>
  </si>
  <si>
    <r>
      <t xml:space="preserve">Pravedėjas lenktu galu. </t>
    </r>
    <r>
      <rPr>
        <sz val="12"/>
        <rFont val="Times New Roman"/>
        <family val="1"/>
        <charset val="186"/>
      </rPr>
      <t>Turi CE ženklinimą. Sterilus. Vienkartinis. Be latekso. Skirtas sudėtingai intubacijai atlikti. Tinka standartiniams endotrachejiniams vamzdeliams. Pravedėjas lenktu galu. Turi atraumatinį galą. Instrukcija lietuvių kalba.  Supakuoti po 1 vnt.</t>
    </r>
  </si>
  <si>
    <r>
      <t xml:space="preserve">Pravedėjas intubaciniam vamzdeliui - stletas. </t>
    </r>
    <r>
      <rPr>
        <sz val="12"/>
        <rFont val="Times New Roman"/>
        <family val="1"/>
        <charset val="186"/>
      </rPr>
      <t>Sterilus. Vienkartinis. Turi CE ženklinimą. Pagamintas iš PVC, be latekso. Tvirtas. Galas fiksuotai lenktas. Lenkimas formuojamas ranka. Viduje plastiko-metalas. Supakuoti po 1 vnt.</t>
    </r>
  </si>
  <si>
    <r>
      <t xml:space="preserve">i-gel viršgerklinis vamzdelis. </t>
    </r>
    <r>
      <rPr>
        <sz val="12"/>
        <rFont val="Times New Roman"/>
        <family val="1"/>
        <charset val="186"/>
      </rPr>
      <t>Vienkartinis, sterilus, minkštas, permatomas. Turi CE ženklinimą. Be išpučiamos manžetės, su skrandžio kanalu, kaukės viršutinė dalis turi tvirtą 15 mm  jungtį. Pagaminta iš medicininio termoplastinio elastomero. Manžetė gerai priglunda prie anatominių formų. Turi antgerklio blokatorių, burnos ertmės stabilizatorių, sukandimo blokatorių. Užrašai ant vamzdelio turi būti ryškūs ir neišsitrinantys. Vartotojui reikalinga informacija matomoje kvėpavimo vamzdelio dalyje. Tvirtas prigludęs įpakavimas, apsaugantis ir palaikantis optimalia formą. Supakuotas po 1 vnt.</t>
    </r>
  </si>
  <si>
    <r>
      <t xml:space="preserve">Intubacinis vamzdelis be manžetės. </t>
    </r>
    <r>
      <rPr>
        <sz val="12"/>
        <rFont val="Times New Roman"/>
        <family val="1"/>
        <charset val="186"/>
      </rPr>
      <t xml:space="preserve"> Sterilūs. Vienkartiniai. Turi CE ženklinimą. Gaminio sudėtyje nėra latekso. Intubacinio vamzdelio distalinėje dalyje, dešinėje yra angelė. Yra rentgenokrastinė linija. Vamzdelis turi 2 linijas intubavimo gyliui kontroliuoti. Distalinės dalies bei šoninės angelės kraštai yra švelnūs/glotnūs (užapvalinti), netraumuojantys gleivinės. Proksimaliniame gale yra jungtis. Intubaciniai vamzdeliai yra pagaminti iš termolabilaus plastiko. Užrašai ant vamzdelio neišsitrinantys ir ryškūs. Vartotojui reikalinga informacija yra matomoje intubacinio vamzdelio dalyje. Sterili pakuotė, ant kurios pateikta informacija apie intubacinį vamzdelį (užrašytas gamintojas, vamzdelio dydis, prekės kodas, galiojimo laikas ir t. t.). Supakuoti po 1 vnt.</t>
    </r>
  </si>
  <si>
    <r>
      <t xml:space="preserve">Intubacinis vamzdelis su manžete. </t>
    </r>
    <r>
      <rPr>
        <sz val="12"/>
        <rFont val="Times New Roman"/>
        <family val="1"/>
        <charset val="186"/>
      </rPr>
      <t>Sterilūs. Vienkartiniai. Turi CE ženklinimą. Pagaminta iš minkšto PVC. Gaminio sudėtyje nėra latekso. Skirti oralinei ir nazalinei intubacijai. Permatomi, termostabilūs. Dydžių numeriai atitinka vidinio diametro skaičių  milimetrais. Endotrachėjinio vamzdelio distalinėje dalyje, dešinėje yra angelė. Yra rentgenokontrastinė linija. Distalinės dalies bei šoninės angelės kraštai yra švelnūs/glotnūs (užapvalinti), netraumuojantys gleivinės. Proksimaliniame gale yra standartinė jungtis 15 M.  Užrašai ant vamzdelio ryškūs ir neišsitrinantys. Vartotojui reikalinga informacija yra matomoje endotrachėjinio vamzdelio dalyje. Ant kontrolinio manžetės balionėlio nurodytas intubacinio vamzdelio dydis. Endotrachėjiniai vamzdeliai pagaminti iš permatomos medžiagos (PVC), elastingi. Endotrachėjinio vamzdelio mova (balionas) yra didelio tūrio, mažo slėgio. Kontrolinis manžetės pripūtimo balionėlis, su vožtuvėliu ir Luer Lock jungtimi. Vamzdelio mova pagaminta iš minkštos gleivinės netraumuojančios medžiagos. Sterili pakuotė, ant kurios pateikta informacija apie intubacinį vamzdelį (užrašytas gamintojas, vamzdelio dydis, prekės kodas, galiojimo laikas ir t.t.). Supakuoti po 1 vnt.</t>
    </r>
  </si>
  <si>
    <r>
      <t>Aerozolinės kaukės su vaistų purkštuvu.</t>
    </r>
    <r>
      <rPr>
        <sz val="12"/>
        <rFont val="Times New Roman"/>
        <family val="1"/>
        <charset val="186"/>
      </rPr>
      <t xml:space="preserve"> Kliniškai švarios. Turi CE ženklinimą. Gaminio sudėtyje nėra latekso ir polivinilchlorido (PVC). Maksimalus leistinas Cirrus 2 tūris - 5 ml (talpa 12 ml). Vaistų purškimas įmanomas esant 8 l/min oro/deguonies srautui. Nebulaizeris veikia ir vertikalioje, ir horizontalioje padėtyse. Nebuaizerio našumas ne &lt; 0,25 g vaistų/min. Likutinis vaistų tūris ne &gt; 0,9 ml. Vaisto tirpalas paverčiamas į 1-5 mikronų dydžio dalelių aerozolį. Paruoštą trijų dalių rinkinį sudaro: nebulaizeris, 1,8 m deguonies vamzdelis (ne lygiasienis, su specialiu vidiniu profiliu) ir aerozolio kaukė (be PVC).  Kaukė hermetiskai priglunda prie veido. Kaukės kraštai, kontaktuojantys su paciento veidu, yra minkšti ir neaštrūs. Kaukė yra su sutvirtinimo juostele (gumele), kuri leidžia hermetiškai fiksuoti kaukę pacientui ant veido. Kaukė nedeformuota. Kaukės dydis atitinka europietiško veido anatomiją, dydžiai L ir M. Kaukės jungtis 22 M, vaistų purkštuvo - 22 F. Plastikinis nosies spaustukas integruotas į kaukės korpusą. Supakuota po 1 komplektą.</t>
    </r>
  </si>
  <si>
    <r>
      <t>Adatos spinalinės</t>
    </r>
    <r>
      <rPr>
        <sz val="12"/>
        <rFont val="Times New Roman"/>
        <family val="1"/>
        <charset val="186"/>
      </rPr>
      <t>. Sterilios, vienkartinės. Skaidria elipsės formos jungtimi su smaigalio nuopjovos žymekliu. Prizmės formos likvoro indikatorius, gerai matomas visose adatos jungties plokštumose. Turi turėti CE sertifikatus su ženklą suteikusios institucijos kodu. (Pateikti pavyzdžius)</t>
    </r>
    <r>
      <rPr>
        <sz val="10"/>
        <rFont val="Arial"/>
        <family val="2"/>
      </rPr>
      <t/>
    </r>
  </si>
  <si>
    <r>
      <t xml:space="preserve">Adata hipoderminė, </t>
    </r>
    <r>
      <rPr>
        <sz val="12"/>
        <rFont val="Times New Roman"/>
        <family val="1"/>
        <charset val="186"/>
      </rPr>
      <t>3-jų plokštumų faceto smaigaliu</t>
    </r>
  </si>
  <si>
    <r>
      <t xml:space="preserve">Saugios adatos preparatų pritraukimui. </t>
    </r>
    <r>
      <rPr>
        <sz val="12"/>
        <rFont val="Times New Roman"/>
        <family val="1"/>
        <charset val="186"/>
      </rPr>
      <t>1,2 x 40 mm, bukos, nepavojingos įsidurti, nupjovimo kampas 40°.</t>
    </r>
  </si>
  <si>
    <r>
      <t xml:space="preserve">Rinkinys epidūrinei anestezijai 18 G. </t>
    </r>
    <r>
      <rPr>
        <sz val="12"/>
        <rFont val="Times New Roman"/>
        <family val="1"/>
        <charset val="186"/>
      </rPr>
      <t>Vienoje sterilioje pakuotėje: Tuohy adata; kateteris iš poliamido, graduotas, su užapvalintu, atraumatiniu galu, su šoninėmis skylutėmis, RO-kontrastinis, su nukreipėju, kateterio sujungiklis "click" tipo, be latekso komponentų; 10 ml LOR švirkštas paraboline gradacija; antibakterinis filtras, neribojantis judesių filtro fiksatorius. Pateikti pavyzdį.</t>
    </r>
  </si>
  <si>
    <r>
      <t xml:space="preserve">Chirurginis  standartinės apsaugos chalatas XL. </t>
    </r>
    <r>
      <rPr>
        <sz val="12"/>
        <rFont val="Times New Roman"/>
        <family val="1"/>
        <charset val="186"/>
      </rPr>
      <t xml:space="preserve">Pagamintas iš ne mažiau 5 sluoksnių tvirtos hidrofobinės neaustinės medžiagos, nepralaidžios skysčiams, pralaidžios orui. Ilgi apykaklės užsegimo lipdukai, visiškai viena kitą dengiančios nugaros dalys, plačios rankovės. Diržo sterilumo kontrolės laikiklis su ženklu laikosi tvirtai ir leidžia saugiai užsidėti chalatą, užtikrinant jo sterilumą. 3 lygių pakuotė su ne mažiau kaip 4-iais nuklijuojamais lipdukais registracijai.  Dydis XL, ilgis ne mažiau 150 cm, sterilus. </t>
    </r>
  </si>
  <si>
    <r>
      <t xml:space="preserve">Chirurginis padidintos apsaugos chalatas L. </t>
    </r>
    <r>
      <rPr>
        <sz val="12"/>
        <rFont val="Times New Roman"/>
        <family val="1"/>
        <charset val="186"/>
      </rPr>
      <t>Sterilus. Pagamintas iš ne mažiau 5 sluoksnių tvirtos hidrofobinės neaustinės medžiagos, nepralaidžios skysčiams, pralaidžios orui. Ilgi apykaklės užsegimo lipdukai, visiškai viena kitą dengiančios nugaros dalys, plačios rankovės. Diržo sterilumo kontrolės laikiklis su sterilumo ženklu laikosi tvirtai ir leidžia saugiai užsidėti chalatą užtikrinant jo sterilumą. Chalato rankovės nuo riešo iki alkūnės ir priekinė dalis iš vidaus sustiprinti papildomu neperšlampamu sluoksniu. 3 lygių pakuotė su ne mažiau kaip 4-iais nuklijuojamais lipdukais registracijai.  Dydis L, ilgis ne mažiau 140 cm, sterilus.</t>
    </r>
  </si>
  <si>
    <r>
      <t>Chalatas  apsauginis neaustinės medžiagos nesterilus</t>
    </r>
    <r>
      <rPr>
        <sz val="12"/>
        <rFont val="Times New Roman"/>
        <family val="1"/>
        <charset val="186"/>
      </rPr>
      <t xml:space="preserve"> L dydžio baltos spalvos. Ilgis ne mažiau 120 cm, plotis ne mažiau 145 cm.</t>
    </r>
  </si>
  <si>
    <r>
      <t>Chalatas  apsauginis</t>
    </r>
    <r>
      <rPr>
        <sz val="12"/>
        <rFont val="Times New Roman"/>
        <family val="1"/>
        <charset val="186"/>
      </rPr>
      <t xml:space="preserve"> iš tvirtos,  skysčiams atsparios neaustinės medžiagos nesterilus. Visiškai viena kitą dengiančios nugaros dalys, plačios rankovės, XL dydžio mėlynos spalvos. Ilgis ne mažiau 145 cm.</t>
    </r>
  </si>
  <si>
    <r>
      <t>Avalynės apdangalai</t>
    </r>
    <r>
      <rPr>
        <sz val="12"/>
        <rFont val="Times New Roman"/>
        <family val="1"/>
        <charset val="186"/>
      </rPr>
      <t xml:space="preserve"> polietileniniai,  dydis ne mažiau 15 x 41 cm.</t>
    </r>
  </si>
  <si>
    <r>
      <t xml:space="preserve">Permatomas tvarstis-plėvelė periferinių kateterių fiksavimui. </t>
    </r>
    <r>
      <rPr>
        <sz val="12"/>
        <rFont val="Times New Roman"/>
        <family val="1"/>
        <charset val="186"/>
      </rPr>
      <t>Nepralaidus vandeniui, leidžiantis kvėpuoti odai tvarstis – plėvelė. Permatoma plėvelė per pusę kombinuota su neaustinio pluošto pleistru, tvirčiau fiksuojančiu kateterį. Iš vieno krašto tvarstis turi gilią 3-5 mm pločio įpjovą. Tvarsčio komplekte yra 2 sterilios neaustinio pluošto juostelės, skirtos papildomai fiksuoti kateterį. Hipoalergiški akriliniai klijai. Nuklijavus nelieka klijų likučių. Tvarstis turi specialų popierinį rėmelį, palengvinantį tvarsčio užklijavimą. Tvarsčio konstrukcija turi užtikrinti tvarsčio užklijavimą mūvint chirurgines pirštines. Tvarsčio ir pakuotės sudėtyje nėra latekso. Sterilus. Tvarsčio dydis: 5 x 5,7 cm .</t>
    </r>
  </si>
  <si>
    <r>
      <t xml:space="preserve">Permatomas tvarstis-plėvelė periferinių kateterių fiksavimui. </t>
    </r>
    <r>
      <rPr>
        <sz val="12"/>
        <rFont val="Times New Roman"/>
        <family val="1"/>
        <charset val="186"/>
      </rPr>
      <t>Sterilus, nepralaidus vandeniui, leidžiantis kvėpuoti odai tvarstis – plėvelė su įpjova.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Supakuoti steriliuose dalinai permatomuose įpakavimuose, kurie leidžia vizualiai, neatidarius įpakavimo, įvertinti tvarsčio dydžio tinkamumą. Ant įpakavimo krašto nurodyta papildoma centimetrinė juostelė. Tvarsčio ir pakuotės sudėtyje nėra latekso. Alkoholiniai odos dezinfektantai turi nesilpninti, nepažeisti plėvelės. Tvarsčio dydis: 6 x 7 cm.</t>
    </r>
  </si>
  <si>
    <r>
      <rPr>
        <b/>
        <sz val="12"/>
        <rFont val="Times New Roman"/>
        <family val="1"/>
        <charset val="186"/>
      </rPr>
      <t xml:space="preserve">Permatomas tvarstis-plėvelė kateterių fiksavimui. </t>
    </r>
    <r>
      <rPr>
        <sz val="12"/>
        <rFont val="Times New Roman"/>
        <family val="1"/>
        <charset val="186"/>
      </rPr>
      <t xml:space="preserve"> Nepralaidus vandeniui, leidžiantis kvėpuoti odai tvarstis – plėvelė.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Sterilus. Supakuoti steriliuose dalinai permatomuose įpakavimuose, kurie leidžia vizualiai, neatidarius įpakavimo, įvertinti tvarsčio dydžio tinkamumą. Ant įpakavimo krašto nurodyta papildoma centimetrinė juostelė.Tvarsčio ir pakuotės sudėtyje nėra latekso. Alkoholiniai odos dezinfektantai nesilpnina, nepažeidžia plėvelės.  Tvarsčio dydis:    10 cm x 12 cm.</t>
    </r>
  </si>
  <si>
    <r>
      <rPr>
        <b/>
        <sz val="12"/>
        <rFont val="Times New Roman"/>
        <family val="1"/>
        <charset val="186"/>
      </rPr>
      <t>Neaustinės medžiagos perforuotas pleistras 2,5 cm.</t>
    </r>
    <r>
      <rPr>
        <sz val="12"/>
        <rFont val="Times New Roman"/>
        <family val="1"/>
        <charset val="186"/>
      </rPr>
      <t xml:space="preserve"> Neaustinio pluošto pleistras, leidžia kvėpuoti odai, gerai priglunda prie kūno formų. Turi perforacijas, kurių dėka pleistras lengvai plešiamas dviem kryptim, nenaudojant žirklių. Hipoalergiški akriliniai klijai. Pleistras minimaliai limpa prie chirurginių pirštinių. Stipri pirminė ir ilgalaikė fiksacija prie odos ne mažiau 72 valandas. Pleistras atsparus drėgmei, sušlapinus neatsiklijuoja. Limpa vienas sluoksnis virš kito. Lengvai išvyniojamas iš ritinėlio. Ilgis ne &lt; 9 m.</t>
    </r>
  </si>
  <si>
    <r>
      <rPr>
        <b/>
        <sz val="12"/>
        <rFont val="Times New Roman"/>
        <family val="1"/>
        <charset val="186"/>
      </rPr>
      <t>Popierinis pleistras.</t>
    </r>
    <r>
      <rPr>
        <sz val="12"/>
        <rFont val="Times New Roman"/>
        <family val="1"/>
        <charset val="186"/>
      </rPr>
      <t xml:space="preserve"> Neaustinio pluošto pleistras, kūno spalvos, leidžia kvėpuoti odai, gerai priglunda prie kūno formų. Pleistras lengvai plėšiamas dviem kryptimis: horizontalia ir vertikalia, nenaudojant žirklių. Hipoalergiški akriliniai klijai – tinka jautriai odai. Stipri pirminė ir ilgalaikė fiksacija prie odos. Pleistras minimaliai limpa prie pirštinių. Patikimai limpa vienas sluoksnis virš kito. Lengvai išvyniojamas iš ritinėlio. Nuklijavus nelieka klijų likučių. Sudėtyje nėra latekso. Ilgis ne &lt; 9 m, plotis:</t>
    </r>
  </si>
  <si>
    <r>
      <t xml:space="preserve">Vidinės  indikatorinės chirurginės pirštinės. </t>
    </r>
    <r>
      <rPr>
        <sz val="12"/>
        <rFont val="Times New Roman"/>
        <family val="1"/>
        <charset val="186"/>
      </rPr>
      <t>Pagamintos iš latekso,  vidinis paviršius silikonizuotas bei padengtas polimeriniu sluoksniu, palengvinančiu rankos slydimą. Susuktas kraštelis, visiškai anatominė forma su šiek tiek į delną palenktais pirštais. AQL iki įpakavimo ne daugiau 0,65. Sluoksnio storis delno srityje ne mažiau 0,20 mm, riešo srityje ne mažiau 0,15 mm, plyšimo riba tempiant ne mažiau 17 N, pailgėjimas ne mažiau 850 %. Spalva - žalia (pažeidus išorinės pirštinės sluoksnį, ryškiai matoma vidinės pirštinės sluoksnio spalva). Chirurginės operacijos metu galima naudoti ir vienas,  be išorinių pirštinių. Plastikinėje pakuotėje:</t>
    </r>
  </si>
  <si>
    <r>
      <rPr>
        <b/>
        <sz val="12"/>
        <rFont val="Times New Roman"/>
        <family val="1"/>
        <charset val="186"/>
      </rPr>
      <t>Polipropileno monofilamentinis tinklelis.</t>
    </r>
    <r>
      <rPr>
        <sz val="12"/>
        <rFont val="Times New Roman"/>
        <family val="1"/>
        <charset val="186"/>
      </rPr>
      <t xml:space="preserve"> Tvirtas, lankstus, lengvai fiksuojamas, nesirezorbuojantis, megztas, kerpant kraštai neirsta. Svoris 82 ± 0,5 g/m², porų dydis 0,8 ± 0,1 mm, storis 0,47 ± 0,1 mm.</t>
    </r>
  </si>
  <si>
    <r>
      <rPr>
        <b/>
        <sz val="12"/>
        <rFont val="Times New Roman"/>
        <family val="1"/>
        <charset val="186"/>
      </rPr>
      <t>Polipropileno monofilamentinis tinklelis.</t>
    </r>
    <r>
      <rPr>
        <sz val="12"/>
        <rFont val="Times New Roman"/>
        <family val="1"/>
        <charset val="186"/>
      </rPr>
      <t xml:space="preserve"> Stiprus, didelių porų, elastingas, nesirezorbuojantis, megztas, kerpant kraštai neirsta, lengvai išskleidžiamas tarpraumeniniame tarpe, nesukelia skausmo ir diskomforto. Svoris 60 ± 0,5 g/m², porų dydis 1,5 ± 0,1 mm, storis 0,57 ± 0,1 mm.</t>
    </r>
  </si>
  <si>
    <r>
      <rPr>
        <b/>
        <sz val="12"/>
        <rFont val="Times New Roman"/>
        <family val="1"/>
        <charset val="186"/>
      </rPr>
      <t>Polipropileno elastinis tinklelis.</t>
    </r>
    <r>
      <rPr>
        <sz val="12"/>
        <rFont val="Times New Roman"/>
        <family val="1"/>
        <charset val="186"/>
      </rPr>
      <t xml:space="preserve"> Nesirezorbuojantis, didelių porų, elastingas visomis kryptimis (elastingumas &gt; 60 %). Svoris 48 ± 0,5 g/m², porų dydis 3,5 x 2,8 ± 0,1 mm, storis 0,45 ± 0,1 mm.</t>
    </r>
  </si>
  <si>
    <r>
      <rPr>
        <b/>
        <sz val="12"/>
        <rFont val="Times New Roman"/>
        <family val="1"/>
        <charset val="186"/>
      </rPr>
      <t>Polipropileno monofilamentinis tinklelis.</t>
    </r>
    <r>
      <rPr>
        <sz val="12"/>
        <rFont val="Times New Roman"/>
        <family val="1"/>
        <charset val="186"/>
      </rPr>
      <t xml:space="preserve"> Nesirezorbuojantis, megztas, kerpant kraštai neirsta, minkštas, lygaus paviršiaus, lengvai išskleidžiamas tarpraumeniniame tarpe, nesukelia skausmo ir diskomforto. Svoris 36 ± 0,5 g/m², porų dydis 1 ± 0,1 mm, storis 0,36 ± 0,1 mm.</t>
    </r>
  </si>
  <si>
    <r>
      <rPr>
        <b/>
        <sz val="12"/>
        <rFont val="Times New Roman"/>
        <family val="1"/>
        <charset val="186"/>
      </rPr>
      <t>Klijai laparoskopinių tinklelių tvirtinimui.</t>
    </r>
    <r>
      <rPr>
        <sz val="12"/>
        <rFont val="Times New Roman"/>
        <family val="1"/>
        <charset val="186"/>
      </rPr>
      <t xml:space="preserve"> Klijai pagaminti iš N-butil-2-cianoakrilato.</t>
    </r>
  </si>
  <si>
    <r>
      <rPr>
        <b/>
        <sz val="12"/>
        <rFont val="Times New Roman"/>
        <family val="1"/>
        <charset val="186"/>
      </rPr>
      <t>Hipoderminė adata</t>
    </r>
    <r>
      <rPr>
        <sz val="12"/>
        <rFont val="Times New Roman"/>
        <family val="1"/>
        <charset val="186"/>
      </rPr>
      <t xml:space="preserve"> injekcijoms permatomu, spalva koduotu antgaliu, antrinėse pakuotėse - dėžutėse ≤ 100 vnt. Ant dėžutės turi būti pavadinimas, dydis, serija, galiojimas.</t>
    </r>
  </si>
  <si>
    <r>
      <rPr>
        <b/>
        <sz val="12"/>
        <rFont val="Times New Roman"/>
        <family val="1"/>
        <charset val="186"/>
      </rPr>
      <t>Drugelio tipo</t>
    </r>
    <r>
      <rPr>
        <sz val="12"/>
        <rFont val="Times New Roman"/>
        <family val="1"/>
        <charset val="186"/>
      </rPr>
      <t xml:space="preserve"> venos rinkinys, spalva koduotu antgaliu, antrinėse pakuotėse - dėžutėse ≤ 100 vnt. Ant dėžutės turi būti pavadinimas, dydis, serija, galiojimas.</t>
    </r>
  </si>
  <si>
    <r>
      <rPr>
        <b/>
        <sz val="12"/>
        <rFont val="Times New Roman"/>
        <family val="1"/>
        <charset val="186"/>
      </rPr>
      <t>Lancetai</t>
    </r>
    <r>
      <rPr>
        <sz val="12"/>
        <rFont val="Times New Roman"/>
        <family val="1"/>
        <charset val="186"/>
      </rPr>
      <t xml:space="preserve"> (skarifikatoriai) sterilūs</t>
    </r>
  </si>
  <si>
    <r>
      <rPr>
        <b/>
        <sz val="12"/>
        <rFont val="Times New Roman"/>
        <family val="1"/>
        <charset val="186"/>
      </rPr>
      <t xml:space="preserve">Skalpelio ašmenys. </t>
    </r>
    <r>
      <rPr>
        <sz val="12"/>
        <rFont val="Times New Roman"/>
        <family val="1"/>
        <charset val="186"/>
      </rPr>
      <t xml:space="preserve"> Turi turėti  CE ženklinimą ISO sertifikatus, atitikti 93/42/EEC medicinos prietaisų direktyvą (pateikti gamintojo patvirtinimą). Ant kiekvienos pakuotės nurodytas Matrix kodas arba lygiavertis. Skalpelių ašmenys ypatingai aštrūs ir itin aukštos kokybės, anglinio plieno ašmenys, galąsti iš abiejų pusių, atviru kraštu, ne uždaru. Ant ašmens yra išgraviruotas jo dydžio numeris. Sterilūs, vienkartiniai, supakuoti po 1 vnt. aliuminio folijos įpakavime. Sterilizuoti  gamma spinduliais. Lengvai atidaromas įpakavimas, ant kurio užrašytas dydžio numeris, partijos numeris ir sterilumo galiojimo laikas. Supakuota po 100 vnt. antrinėje pakuotėje - dėžutėje, ant kurios užrašytas dydžio numeris, partijos numeris ir sterilumo galiojimo laikas, pavaizduota ašmens forma Ašmenų dydžiai: Nr. 10-36. Ašmenų kokybė bus tikrinama operacijos metu. Pateikti pavyzdžius šių numerių: 10, 11, 12, 15, 21.</t>
    </r>
  </si>
  <si>
    <r>
      <t>Termometras medicininis</t>
    </r>
    <r>
      <rPr>
        <b/>
        <sz val="12"/>
        <rFont val="Times New Roman"/>
        <family val="1"/>
        <charset val="186"/>
      </rPr>
      <t xml:space="preserve"> be gyvsidabrio</t>
    </r>
  </si>
  <si>
    <r>
      <t xml:space="preserve">Termometras šaldytuvams ir sandėliams, </t>
    </r>
    <r>
      <rPr>
        <b/>
        <sz val="12"/>
        <rFont val="Times New Roman"/>
        <family val="1"/>
        <charset val="186"/>
      </rPr>
      <t>metrologiškai patikrintas</t>
    </r>
  </si>
  <si>
    <r>
      <rPr>
        <b/>
        <sz val="12"/>
        <rFont val="Times New Roman"/>
        <family val="1"/>
        <charset val="186"/>
      </rPr>
      <t>Centrinės venos kateterizavimo rinkiniai.</t>
    </r>
    <r>
      <rPr>
        <sz val="12"/>
        <rFont val="Times New Roman"/>
        <family val="1"/>
        <charset val="186"/>
      </rPr>
      <t xml:space="preserve"> Turi būti:  V tipo echopozityvi punkcinė adata  su atbulinės kraujo srovės vožtuvu, ne trumpesnė 70 mm;  atspari persilenkimui styga (“Kink-proof” tipo); dilatatorius; 15-30 cm ilgio kateteris pagamintas iš poliuretano minkštu galiuku RO-kontrastinis, su ilgio atžymomis ir atbulinės srovės vožtuvėliais; EKG kontrolės laidas; 5 ml švirkštas; skalpelis; slankiojantys tvirtinimo sparneliai, spaustukai:</t>
    </r>
  </si>
  <si>
    <r>
      <rPr>
        <b/>
        <sz val="12"/>
        <rFont val="Times New Roman"/>
        <family val="1"/>
        <charset val="186"/>
      </rPr>
      <t>Infuzinės sistemos.</t>
    </r>
    <r>
      <rPr>
        <sz val="12"/>
        <rFont val="Times New Roman"/>
        <family val="1"/>
        <charset val="186"/>
      </rPr>
      <t xml:space="preserve"> Vienkartinė infuzijos sistema. Be latekso, be DEHP, pagaminta iš PVC (būtinas ženklinimas ant blister pakuotės). Filtras hidrofobinis – nepraleidžia skysčių, filtras hidrofilinis – nepraleidžia oro. Papildoma oro anga su antibakteriniu filtru ir dangteliu oro angai uždaryti, 15 µm dalelių filtras. Sistemos ilgis 180 ± 1 cm. Vamzdelio kietumas 76-78. Spaudimo atlaikymas iki 2 bar. Priedai: ISO plastikinė adata, rutulinis dozatorius (1 ml – 20 lašų) su niša panaudotai adatai įkišti. Centrinis žiedas su galimybe pritvirtinti lašų skaičiuotuvą. Pakuotė popieriaus / plastiko, sterilizacija Gama spinduliais. Atitikimas ES ISO 8534-4/8. Matrix kodas arba lygiavertis.</t>
    </r>
  </si>
  <si>
    <r>
      <rPr>
        <b/>
        <sz val="12"/>
        <rFont val="Times New Roman"/>
        <family val="1"/>
        <charset val="186"/>
      </rPr>
      <t xml:space="preserve">Prailginimo linija 150 cm. </t>
    </r>
    <r>
      <rPr>
        <sz val="12"/>
        <rFont val="Times New Roman"/>
        <family val="1"/>
        <charset val="186"/>
      </rPr>
      <t>Sterilios, jungtys: female Luer lock / Male Luer-lock, diametras 1,5 x 2,5 mm. Sterilizuotos gama spinduliais.</t>
    </r>
  </si>
  <si>
    <r>
      <rPr>
        <b/>
        <sz val="12"/>
        <rFont val="Times New Roman"/>
        <family val="1"/>
        <charset val="186"/>
      </rPr>
      <t>Vakuuminiai mėgintuvėliai.</t>
    </r>
    <r>
      <rPr>
        <sz val="12"/>
        <rFont val="Times New Roman"/>
        <family val="1"/>
        <charset val="186"/>
      </rPr>
      <t xml:space="preserve"> Gamintojas akredituotas pagal ISO 9001. Mėgintuvėliai sterilūs,  vienkartiniai, su tiksliai dozuotu vakuumu. Privalomas pritraukiamo kraujo lygio žymėjimas iš abiejų mėgintuvėlio etiketės pusių. Pateikti sertifikatą EN-556-1, sterilumą užtikrinantis lygmuo ne blogesnis kaip  0,000001 (pateikti sertifikatą), ant mėgintuvėlio etiketės nurodyta, jog mėgintuvėlis sterilus. Mėgintuvėliai turi turėti CE ženklinimą (pagal 98/79/EC direktyvą), hermetiški, su saugiu personalui kraują atstumiančiu kamšteliu, galimas daugkartinis mėgintuvėlio atidarymas ir hermetiškas uždarymas tuo pačiu kamšteliu. Kamštelio spalvinis kodavimas turi atitikti tarptautinio standarto ISO 6710 „Vienkartinė tara veninio kraujo surinkimui“ reikalavimus. Pateikti visų siūlomų prekių pavyzdžius.</t>
    </r>
  </si>
  <si>
    <t>hematologijai su K3EDTA  2-3 ml</t>
  </si>
  <si>
    <t xml:space="preserve">alkoholio nustatymui NaF+ K2OX  6 ml </t>
  </si>
  <si>
    <r>
      <rPr>
        <b/>
        <sz val="12"/>
        <rFont val="Times New Roman"/>
        <family val="1"/>
        <charset val="186"/>
      </rPr>
      <t xml:space="preserve">Adatos 21 G 38 x 0,8 mm vakuuminiams mėgintuvėliams </t>
    </r>
    <r>
      <rPr>
        <sz val="12"/>
        <rFont val="Times New Roman"/>
        <family val="1"/>
        <charset val="186"/>
      </rPr>
      <t xml:space="preserve">(žalios). Adatos turi būti multibandyminės, pagamintos iš nerūdijančio plieno, silikonizuotos, užtikrinančios atraumatinį venos pradūrimą. Adatų sterilumas pagal EN-556-1 direktyvą (pateikti sertifikatus), CE ženklas pagal 93/42/EEC direktyvą invazyviems medicinos gaminiams (pateikti sertifikatus). Adatų spalvinis kodavimas turi atitikti tarptautinio standarto ISO 6009:1995 „Vienkartinių adatų spalvinis kodavimas“ reikalavimus. Pateikti visų siūlomų prekių pavyzdžius. </t>
    </r>
  </si>
  <si>
    <r>
      <rPr>
        <b/>
        <sz val="12"/>
        <rFont val="Times New Roman"/>
        <family val="1"/>
        <charset val="186"/>
      </rPr>
      <t>Adatos laikiklis</t>
    </r>
    <r>
      <rPr>
        <sz val="12"/>
        <rFont val="Times New Roman"/>
        <family val="1"/>
        <charset val="186"/>
      </rPr>
      <t>, įsukamas.</t>
    </r>
  </si>
  <si>
    <r>
      <rPr>
        <b/>
        <sz val="12"/>
        <rFont val="Times New Roman"/>
        <family val="1"/>
        <charset val="186"/>
      </rPr>
      <t>Mikro mėgintuvėlių ilgiklis.</t>
    </r>
    <r>
      <rPr>
        <sz val="12"/>
        <rFont val="Times New Roman"/>
        <family val="1"/>
        <charset val="186"/>
      </rPr>
      <t xml:space="preserve"> Daugkartinio naudojimo, pritaikytas siūlomiems mikromėgintuvėliams.</t>
    </r>
  </si>
  <si>
    <r>
      <rPr>
        <b/>
        <sz val="12"/>
        <rFont val="Times New Roman"/>
        <family val="1"/>
        <charset val="186"/>
      </rPr>
      <t xml:space="preserve">Drugelio tipo adata 23 G su Luer adapteriu. </t>
    </r>
    <r>
      <rPr>
        <sz val="12"/>
        <rFont val="Times New Roman"/>
        <family val="1"/>
        <charset val="186"/>
      </rPr>
      <t xml:space="preserve">Jungiamasis vamzdelis ne ilgesnis nei 19 cm. Pateikti  prekės pavyzdį. </t>
    </r>
  </si>
  <si>
    <r>
      <t>Lazdelės su vata paciento burnos higienai, citrinos skonio. Supakuotos po 3 vnt</t>
    </r>
    <r>
      <rPr>
        <b/>
        <sz val="12"/>
        <rFont val="Times New Roman"/>
        <family val="1"/>
        <charset val="186"/>
      </rPr>
      <t>.</t>
    </r>
  </si>
  <si>
    <r>
      <rPr>
        <b/>
        <sz val="12"/>
        <rFont val="Times New Roman"/>
        <family val="1"/>
        <charset val="186"/>
      </rPr>
      <t>Pagaliukai burnos higienai.</t>
    </r>
    <r>
      <rPr>
        <sz val="12"/>
        <rFont val="Times New Roman"/>
        <family val="1"/>
        <charset val="186"/>
      </rPr>
      <t xml:space="preserve"> 15 cm ilgio su 2,5 cm ilgio kempinėle, impregnuoti natrio bikarbonatu. Patogesniam valymui dvi kempinėlės pusės nelygios. Kiekvienas pagaliukas įpakuotas atskirai. Pakuotė pažymėta CE ženklu.</t>
    </r>
  </si>
  <si>
    <r>
      <rPr>
        <b/>
        <sz val="12"/>
        <rFont val="Times New Roman"/>
        <family val="1"/>
        <charset val="186"/>
      </rPr>
      <t>Kaustikos instrumento valiklis</t>
    </r>
    <r>
      <rPr>
        <sz val="12"/>
        <rFont val="Times New Roman"/>
        <family val="1"/>
        <charset val="186"/>
      </rPr>
      <t xml:space="preserve"> (šluostukas, kempinėlė), skirtas elektrinių chirurginių instrumentų galų valymui. Dydis ne mažesnis kaip 5 x 5 cm.</t>
    </r>
  </si>
  <si>
    <r>
      <rPr>
        <b/>
        <sz val="12"/>
        <rFont val="Times New Roman"/>
        <family val="1"/>
        <charset val="186"/>
      </rPr>
      <t>Silikoninis purškiamas lubrikantas</t>
    </r>
    <r>
      <rPr>
        <sz val="12"/>
        <rFont val="Times New Roman"/>
        <family val="1"/>
        <charset val="186"/>
      </rPr>
      <t xml:space="preserve">, ne mažiau 400 ml </t>
    </r>
  </si>
  <si>
    <r>
      <rPr>
        <b/>
        <sz val="12"/>
        <rFont val="Times New Roman"/>
        <family val="1"/>
        <charset val="186"/>
      </rPr>
      <t>Sterilus ultragarsinis gelis</t>
    </r>
    <r>
      <rPr>
        <sz val="12"/>
        <rFont val="Times New Roman"/>
        <family val="1"/>
        <charset val="186"/>
      </rPr>
      <t>, ne mažiau 20 g pakuotėje.</t>
    </r>
  </si>
  <si>
    <r>
      <rPr>
        <b/>
        <sz val="12"/>
        <rFont val="Times New Roman"/>
        <family val="1"/>
        <charset val="186"/>
      </rPr>
      <t>Sterilus lubrikantas</t>
    </r>
    <r>
      <rPr>
        <sz val="12"/>
        <rFont val="Times New Roman"/>
        <family val="1"/>
        <charset val="186"/>
      </rPr>
      <t xml:space="preserve">, ne mažiau 5 g pakuotėje (švirkšte). </t>
    </r>
  </si>
  <si>
    <r>
      <rPr>
        <b/>
        <sz val="12"/>
        <rFont val="Times New Roman"/>
        <family val="1"/>
        <charset val="186"/>
      </rPr>
      <t xml:space="preserve">Medinės mentelės liežuvio prispaudimui. </t>
    </r>
    <r>
      <rPr>
        <sz val="12"/>
        <rFont val="Times New Roman"/>
        <family val="1"/>
        <charset val="186"/>
      </rPr>
      <t>Glotnios, be pašakų. Pateikti pavyzdžių 1 originalią pakuotę.</t>
    </r>
  </si>
  <si>
    <r>
      <t>Operaciniai baltiniai.</t>
    </r>
    <r>
      <rPr>
        <sz val="12"/>
        <rFont val="Times New Roman"/>
        <family val="1"/>
        <charset val="186"/>
      </rPr>
      <t xml:space="preserve"> Neaustinio pluošto, skirti perrengti į operacinę vežamą ligonį. Trumpomis rankovėmis, su raišteliais nugarinėje kaklo ir juosmens srityje. Ilgis ne trumpesnis  kaip 100 cm. Ant pakuotės aiškiai surašyti visi gaminio duomenys.</t>
    </r>
  </si>
  <si>
    <r>
      <t>Vienkartinės  kelnaitės.</t>
    </r>
    <r>
      <rPr>
        <sz val="12"/>
        <rFont val="Times New Roman"/>
        <family val="1"/>
        <charset val="186"/>
      </rPr>
      <t xml:space="preserve"> Neaustinio pluošto, skirtos perrengti į operacinę vežamą ligonį. Universalus reguliuojamas dydis.Turi tikti ir vyrams, ir moterims. Ne "string" tipo! Ant pakuotės aiškiai surašyti visi gaminio duomenys.</t>
    </r>
  </si>
  <si>
    <r>
      <t>Patalynė.</t>
    </r>
    <r>
      <rPr>
        <sz val="12"/>
        <rFont val="Times New Roman"/>
        <family val="1"/>
        <charset val="186"/>
      </rPr>
      <t xml:space="preserve"> Neaustinio pluošto higieninė patalynė. Komplekto sudėtis: pagalvės užvalkalas (ne mažiau 60 x 60 cm),antklodės užvalkalas, paklodė  (ne mažiau 100 x 200 cm). Spalva - žalia arba mėlyna.</t>
    </r>
  </si>
  <si>
    <r>
      <t xml:space="preserve">Paklodė. </t>
    </r>
    <r>
      <rPr>
        <sz val="12"/>
        <rFont val="Times New Roman"/>
        <family val="1"/>
        <charset val="186"/>
      </rPr>
      <t xml:space="preserve">Neaustinio pluošto higieninė paklodė, ne mažiau 80 x 150 cm  </t>
    </r>
  </si>
  <si>
    <r>
      <t>Ascito punkcijos rinkinys</t>
    </r>
    <r>
      <rPr>
        <sz val="12"/>
        <rFont val="Times New Roman"/>
        <family val="1"/>
        <charset val="186"/>
      </rPr>
      <t>, kurį sudaro: trokaras 10 CH su plastikine kaniule, reguliuojamu įvedimo gyliu,                                                             poliuretaninis 50 cm ilgio kateteris 9 CH uždaru galu su šonuose esančiomis angomis ir skalpelis.</t>
    </r>
  </si>
  <si>
    <r>
      <t xml:space="preserve">Vienkartinis </t>
    </r>
    <r>
      <rPr>
        <b/>
        <sz val="12"/>
        <rFont val="Times New Roman"/>
        <family val="1"/>
        <charset val="186"/>
      </rPr>
      <t>ginekologinis kabliukas</t>
    </r>
    <r>
      <rPr>
        <sz val="12"/>
        <rFont val="Times New Roman"/>
        <family val="1"/>
        <charset val="186"/>
      </rPr>
      <t xml:space="preserve"> amniotominei pūslei</t>
    </r>
  </si>
  <si>
    <r>
      <rPr>
        <b/>
        <sz val="12"/>
        <rFont val="Times New Roman"/>
        <family val="1"/>
        <charset val="186"/>
      </rPr>
      <t>Apyrankė</t>
    </r>
    <r>
      <rPr>
        <sz val="12"/>
        <rFont val="Times New Roman"/>
        <family val="1"/>
        <charset val="186"/>
      </rPr>
      <t xml:space="preserve"> naujagimiams mėlynos spalvos su vieta reikiamų duomenų įrašymui</t>
    </r>
  </si>
  <si>
    <r>
      <rPr>
        <b/>
        <sz val="12"/>
        <rFont val="Times New Roman"/>
        <family val="1"/>
        <charset val="186"/>
      </rPr>
      <t>Apyrankė</t>
    </r>
    <r>
      <rPr>
        <sz val="12"/>
        <rFont val="Times New Roman"/>
        <family val="1"/>
        <charset val="186"/>
      </rPr>
      <t xml:space="preserve"> naujagimiams rožinės spalvos su vieta reikiamų duomenų įrašymui</t>
    </r>
  </si>
  <si>
    <r>
      <rPr>
        <b/>
        <sz val="12"/>
        <rFont val="Times New Roman"/>
        <family val="1"/>
        <charset val="186"/>
      </rPr>
      <t>Apyrankė</t>
    </r>
    <r>
      <rPr>
        <sz val="12"/>
        <rFont val="Times New Roman"/>
        <family val="1"/>
        <charset val="186"/>
      </rPr>
      <t xml:space="preserve"> suaugusių  pacientų identifikavimui</t>
    </r>
  </si>
  <si>
    <r>
      <rPr>
        <b/>
        <sz val="12"/>
        <rFont val="Times New Roman"/>
        <family val="1"/>
        <charset val="186"/>
      </rPr>
      <t>Nėštumo</t>
    </r>
    <r>
      <rPr>
        <sz val="12"/>
        <rFont val="Times New Roman"/>
        <family val="1"/>
        <charset val="186"/>
      </rPr>
      <t xml:space="preserve"> testas</t>
    </r>
  </si>
  <si>
    <r>
      <t xml:space="preserve">Testas nustatyti 10 </t>
    </r>
    <r>
      <rPr>
        <b/>
        <sz val="12"/>
        <rFont val="Times New Roman"/>
        <family val="1"/>
        <charset val="186"/>
      </rPr>
      <t>narkotinių medžiagų</t>
    </r>
    <r>
      <rPr>
        <sz val="12"/>
        <rFont val="Times New Roman"/>
        <family val="1"/>
        <charset val="186"/>
      </rPr>
      <t xml:space="preserve"> šlapime: COC/ AMP/ MET/ THC/ MTD/ MDMA/ OPI/ TCA/ BAR/ BZO.</t>
    </r>
  </si>
  <si>
    <r>
      <rPr>
        <b/>
        <sz val="12"/>
        <rFont val="Times New Roman"/>
        <family val="1"/>
        <charset val="186"/>
      </rPr>
      <t>Fluoresceino</t>
    </r>
    <r>
      <rPr>
        <sz val="12"/>
        <rFont val="Times New Roman"/>
        <family val="1"/>
        <charset val="186"/>
      </rPr>
      <t xml:space="preserve"> testų juostelės </t>
    </r>
  </si>
  <si>
    <r>
      <rPr>
        <b/>
        <sz val="12"/>
        <rFont val="Times New Roman"/>
        <family val="1"/>
        <charset val="186"/>
      </rPr>
      <t>Lizamino</t>
    </r>
    <r>
      <rPr>
        <sz val="12"/>
        <rFont val="Times New Roman"/>
        <family val="1"/>
        <charset val="186"/>
      </rPr>
      <t xml:space="preserve"> testų juostelės</t>
    </r>
  </si>
  <si>
    <r>
      <rPr>
        <b/>
        <sz val="12"/>
        <rFont val="Times New Roman"/>
        <family val="1"/>
        <charset val="186"/>
      </rPr>
      <t>Širmerio</t>
    </r>
    <r>
      <rPr>
        <sz val="12"/>
        <rFont val="Times New Roman"/>
        <family val="1"/>
        <charset val="186"/>
      </rPr>
      <t xml:space="preserve"> testų juostelės </t>
    </r>
  </si>
  <si>
    <r>
      <t xml:space="preserve">Testas </t>
    </r>
    <r>
      <rPr>
        <b/>
        <sz val="12"/>
        <rFont val="Times New Roman"/>
        <family val="1"/>
        <charset val="186"/>
      </rPr>
      <t>H. Pylori</t>
    </r>
    <r>
      <rPr>
        <sz val="12"/>
        <rFont val="Times New Roman"/>
        <family val="1"/>
        <charset val="186"/>
      </rPr>
      <t xml:space="preserve"> (biopsinis)</t>
    </r>
  </si>
  <si>
    <r>
      <rPr>
        <b/>
        <sz val="12"/>
        <rFont val="Times New Roman"/>
        <family val="1"/>
        <charset val="186"/>
      </rPr>
      <t>Terpės</t>
    </r>
    <r>
      <rPr>
        <sz val="12"/>
        <rFont val="Times New Roman"/>
        <family val="1"/>
        <charset val="186"/>
      </rPr>
      <t xml:space="preserve"> transportinės bakteriologiniams pasėliams </t>
    </r>
  </si>
  <si>
    <r>
      <t xml:space="preserve">10 mm </t>
    </r>
    <r>
      <rPr>
        <b/>
        <sz val="12"/>
        <rFont val="Times New Roman"/>
        <family val="1"/>
        <charset val="186"/>
      </rPr>
      <t>titaninės kabutės</t>
    </r>
    <r>
      <rPr>
        <sz val="12"/>
        <rFont val="Times New Roman"/>
        <family val="1"/>
        <charset val="186"/>
      </rPr>
      <t xml:space="preserve"> (M/L)  kasetėje po 19 vnt.,tinkančios dirbti su ligoninėje turimu  Microline automatiniu klipatoriumi</t>
    </r>
  </si>
  <si>
    <r>
      <rPr>
        <b/>
        <sz val="12"/>
        <rFont val="Times New Roman"/>
        <family val="1"/>
        <charset val="186"/>
      </rPr>
      <t>PH</t>
    </r>
    <r>
      <rPr>
        <sz val="12"/>
        <rFont val="Times New Roman"/>
        <family val="1"/>
        <charset val="186"/>
      </rPr>
      <t xml:space="preserve"> juostelė indikatorinė, PH 0-14</t>
    </r>
  </si>
  <si>
    <r>
      <t>Purškiamas</t>
    </r>
    <r>
      <rPr>
        <b/>
        <sz val="12"/>
        <rFont val="Times New Roman"/>
        <family val="1"/>
        <charset val="186"/>
      </rPr>
      <t xml:space="preserve"> fiksatorius</t>
    </r>
    <r>
      <rPr>
        <sz val="12"/>
        <rFont val="Times New Roman"/>
        <family val="1"/>
        <charset val="186"/>
      </rPr>
      <t xml:space="preserve"> mikroskopiniams preparatams, tūris ne mažiau 100 ml</t>
    </r>
  </si>
  <si>
    <r>
      <rPr>
        <b/>
        <sz val="12"/>
        <rFont val="Times New Roman"/>
        <family val="1"/>
        <charset val="186"/>
      </rPr>
      <t>Indelis išmatų</t>
    </r>
    <r>
      <rPr>
        <sz val="12"/>
        <rFont val="Times New Roman"/>
        <family val="1"/>
        <charset val="186"/>
      </rPr>
      <t xml:space="preserve"> tyrimams</t>
    </r>
  </si>
  <si>
    <r>
      <rPr>
        <b/>
        <sz val="12"/>
        <rFont val="Times New Roman"/>
        <family val="1"/>
        <charset val="186"/>
      </rPr>
      <t>Sterilus 50-60 ml indelis</t>
    </r>
    <r>
      <rPr>
        <sz val="12"/>
        <rFont val="Times New Roman"/>
        <family val="1"/>
        <charset val="186"/>
      </rPr>
      <t xml:space="preserve"> sandariai užsukamu dangteliu šlapimo tyrimams</t>
    </r>
  </si>
  <si>
    <r>
      <rPr>
        <b/>
        <sz val="12"/>
        <rFont val="Times New Roman"/>
        <family val="1"/>
        <charset val="186"/>
      </rPr>
      <t>Nesterilus</t>
    </r>
    <r>
      <rPr>
        <sz val="12"/>
        <rFont val="Times New Roman"/>
        <family val="1"/>
        <charset val="186"/>
      </rPr>
      <t xml:space="preserve"> ne mažesnis </t>
    </r>
    <r>
      <rPr>
        <b/>
        <sz val="12"/>
        <rFont val="Times New Roman"/>
        <family val="1"/>
        <charset val="186"/>
      </rPr>
      <t>120 ml indelis</t>
    </r>
    <r>
      <rPr>
        <sz val="12"/>
        <rFont val="Times New Roman"/>
        <family val="1"/>
        <charset val="186"/>
      </rPr>
      <t xml:space="preserve"> sandariai užsukamu dangteliu šlapimo tyrimams. Ø 63 mm, aukštis 65 mm, be etiketės.</t>
    </r>
  </si>
  <si>
    <r>
      <t>Atsiurbimo sistema su integruotu filtru.</t>
    </r>
    <r>
      <rPr>
        <sz val="12"/>
        <rFont val="Times New Roman"/>
        <family val="1"/>
        <charset val="186"/>
      </rPr>
      <t xml:space="preserve">  Be latekso.Sudėtis: papildomas filtras greitam pakeitimui - 1 vnt., prailginta 2,7 m ilgio žarnelė - 1 vnt.,skirtingų formų antgaliai 15 cm, 23 cm, 28 cm ilgio,antgalio vidinis diametras 5,7 mm, išorinis 8,1 mm - 3 vnt.</t>
    </r>
  </si>
  <si>
    <r>
      <t>Timpa</t>
    </r>
    <r>
      <rPr>
        <sz val="12"/>
        <rFont val="Times New Roman"/>
        <family val="1"/>
        <charset val="186"/>
      </rPr>
      <t xml:space="preserve"> (žgutas) plastmasine galvute, naudojama rankai suveržti. Autoklavuojama. 48 cm ilgio ir 3 cm pločio. Tvirtas susegimas. Timpos medžiagos sudėtis: 83 % poliesterio ir 17 % elastomero. Sagties medžiagos sudėtis: polikarbonatas, polipropilenas. Pateikti patvirtinančius dokumentus.</t>
    </r>
  </si>
  <si>
    <r>
      <t>Vienos krypties vienkartinis</t>
    </r>
    <r>
      <rPr>
        <b/>
        <sz val="12"/>
        <rFont val="Times New Roman"/>
        <family val="1"/>
        <charset val="186"/>
      </rPr>
      <t xml:space="preserve"> kandiklis su filtru</t>
    </r>
    <r>
      <rPr>
        <sz val="12"/>
        <rFont val="Times New Roman"/>
        <family val="1"/>
        <charset val="186"/>
      </rPr>
      <t xml:space="preserve">  spirometrijai</t>
    </r>
  </si>
  <si>
    <r>
      <t xml:space="preserve">Biopsinė kasetė, </t>
    </r>
    <r>
      <rPr>
        <sz val="12"/>
        <rFont val="Times New Roman"/>
        <family val="1"/>
        <charset val="186"/>
      </rPr>
      <t>žalia su dangteliu</t>
    </r>
  </si>
  <si>
    <t>Šviesolaidžio rinkinys,tinkamas dirbti su ligoninės turimu diodiniu lazeriu VenaCure1470. Paskirtis: venų varikozės gydymas. Sterilus, vienkartinis. Antgalis: auksinis apvalkalas kartu stiklo lydinio antgaliu (ar lygiavertis). Į rinkinį įtrauktos prekės: ≥21G echogeninė įvedimo adata, ≤4F 10cm introduseris/plėtėjas, ≥45cm ilgio 0,018“nitinolinė/nerūdijančio plieno viela. Šviesos srautas nukreiptas į venos spindį. Šviesolaidžio antgalio skersmuo: 905μm. Būtinas žymėjimas CE ženklu.</t>
  </si>
  <si>
    <t>Šlapimo kateteris Folley</t>
  </si>
  <si>
    <t xml:space="preserve">Lanksti, permatoma sistema, atspari susisukimui ir užsilenkimui, ilgis 250 cm ±10%, be DEPH, sterili, jungtis į maitinimo mišinį - universali (ENPlus smaigtis ir užsukama ant plastikinio butelio tipo pakuotės), jungtis į maitinimo zondą - ENFit, apsauginis gnybtas apsaugai nuo laisvo tirpalo pratekėjimo, </t>
  </si>
  <si>
    <t xml:space="preserve">Sraigtai PKR sausgyslių transplantato blauzdinei fiksacijai </t>
  </si>
  <si>
    <t xml:space="preserve">Sterilioje pakuotėje. Besirezorbuojantys sraigtai. Sraigtai kaniuliuoti minimaliai 1,5 mm diametro. Cheminė sudėtis - mišinys 80% PLLA, 20% HA (hydroxylapatite). Sterilus įpakavimas su identifikavimo numeriu ir šios informacijos patvirtinimu kataloge. Turi būti: standartinė, standartinė su padidinta galvute, reversinė (reversinė versija 25 mm ilgio, storis: 7/8(padidinta galvute), nuo 7 iki 10 mm, ne mažiau 3 dydžių), reversinė su padidinta galvute. Sraigtų storiai: nuo 6 iki 12 mm septynių storių (turi būti ir didžiausio, ir mažiausio, ir tarpinio storio). Sraigtų ilgiai: nuo 20 iki 35 mm ne mažiau 4 ilgių (turi būti ir didžiausio, ir mažiausio, ir tarpinio ilgio).
</t>
  </si>
  <si>
    <t xml:space="preserve">Endosaga </t>
  </si>
  <si>
    <t xml:space="preserve">Sterilioje pakuotėje. Cheminė sudėtis - medicininis titano lydinys. Sagoje - keturios skylės. Endosaga su iš anksto paruošta vientisa, nepinta kilpa be mazgo (poliesterio siūlas) ir dviem skirtingų spalvų įvertais 5# siūlais (vienas polietileninis, kitas poliesterio) implanto pravedimui ir pozicionavimui. Endo - sagos matmenys: ilgis 11- 12 mm, plotis 4 - 5 mm. Kilpos ilgiai: nuo 10 iki 60 mm ne mažiau 11 ilgių (turi būti ir didžiausio, ir mažiausio, ir tarpinių ilgių kas 5mm). Privalo turėti opciją panaudoti endosagos padidinimo implantą, įgalinantį padengti nuo 6mm iki 10mm diametro šlaunikaulio tunelį. Privalo turėti endosagos tvirtinimo kaulas-raištis-kaulas opciją, su kilpa, kurios ilgis nuo 15 iki 60 mm (ne mažiau 10 ilgių)
</t>
  </si>
  <si>
    <t>Menisko susiuvimo inkarinė sistema</t>
  </si>
  <si>
    <t xml:space="preserve">Sterilioje pakuotėje susideda iš dviejų 5 mm "T" inkarų su  #0 storio UHMW  (ultra high molecular weight) pinto polietileno pluošto siūlo ir vienkartinio cilindro formos įvedimo instrumento. "T" inkarų cheminė sudėtis - polimeras "peek optima" arba PLLA (turi būti pasirinkimas). Dviguba "U" formos fiksacija. Turi  iš anksto paruoštą slystantį mazgą. Nepalieka implanto sąnarinėje dalyje. Pravedimo adata tiesi, lenkta arba reversinė (turi būti pasirinkimas visų rūšių).
</t>
  </si>
  <si>
    <t xml:space="preserve">3 pirkimo objekto dalis. Menisko siuvimo sistema </t>
  </si>
  <si>
    <t>3.2.1</t>
  </si>
  <si>
    <t>3.3.1</t>
  </si>
  <si>
    <t>4 pirkimo objekto dalis. Absorbentas</t>
  </si>
  <si>
    <t>5 pirkimo objekto dalis. Nosies kaniulės</t>
  </si>
  <si>
    <r>
      <rPr>
        <b/>
        <sz val="12"/>
        <rFont val="Times New Roman"/>
        <family val="1"/>
        <charset val="186"/>
      </rPr>
      <t>Nosies kaniulės suaugusiems.</t>
    </r>
    <r>
      <rPr>
        <sz val="12"/>
        <rFont val="Times New Roman"/>
        <family val="1"/>
        <charset val="186"/>
      </rPr>
      <t xml:space="preserve"> Vienkartinės, kliniškai švarios, gaminio sudėtyje nėra latekso, turi CE ženklinimą. Atšakos tiesios, minkštos, netraumuojančios gleivinės, su atšakėles fiksuojančia atramėle, deguonies vamzdelis ne lygiasienis, su specialiu vidiniu profiliu, su kūginės formos elastiniu konektoriumi gale (minkštas). Deguonis į atšakėles paduodamas dviem skirtingais vamzdeliais, kad apsaugotų nuo visiško deguonies tiekimo užblokavimo, jei atsitiktinumo dėka būtų užspaustas vienas iš vamzdelių. Nosies kaniulės ilgis 1.8- 2.0 m. Esant 4-6 l/min. srautui, tiekiamas 28-36 % koncentracijos deguonis. Ant pakuotės pateikta informacija apie gaminį (gamintojas, gaminio pavadinimas, prekės kodas, galiojimo laikas ir t.t.). Supakuotos į maišelius po 1 vnt.</t>
    </r>
  </si>
  <si>
    <t>6 pirkimo objekto dalis. Kvėpavimo kaukės</t>
  </si>
  <si>
    <t>6.2</t>
  </si>
  <si>
    <t>6.3</t>
  </si>
  <si>
    <t>7 pirkimo objekto dalis. Anesteziologinės kaukės</t>
  </si>
  <si>
    <t>8 pirkimo objekto dalis. Standartinės kvėpavimo sistemos ir priedai</t>
  </si>
  <si>
    <t>8.2.1</t>
  </si>
  <si>
    <t>8.2.2</t>
  </si>
  <si>
    <t>8.3</t>
  </si>
  <si>
    <t>8.3.1</t>
  </si>
  <si>
    <t>8.3.2</t>
  </si>
  <si>
    <t xml:space="preserve">9 pirkimo objekto dalis. Specializuoti kvėpavimo kontūrai </t>
  </si>
  <si>
    <t>10 pirkimo objekto dalis. Kvėpavimo sistemų priedai</t>
  </si>
  <si>
    <t>10.4</t>
  </si>
  <si>
    <t>10.5</t>
  </si>
  <si>
    <t>10.6</t>
  </si>
  <si>
    <t>10.7</t>
  </si>
  <si>
    <t>10.8</t>
  </si>
  <si>
    <t>10.9</t>
  </si>
  <si>
    <t>10.10</t>
  </si>
  <si>
    <t>10.11</t>
  </si>
  <si>
    <t>10.12</t>
  </si>
  <si>
    <t xml:space="preserve">Tracheostomijos vamzdeliai vieno ar dviejų kanalų, prailgintas arba ne, su mandžete arba be jos. Mandžetė didelio tūtio ir slėgio, vidinė kaniulė lanksti, vienkartinė, su užsisunakčia 15 mm jungtimi.  Medžiaga - biologiškai suderinamas šilumai jautrus polivinilo chloridas, su rengenokontrastine juostele. Lankstus, vertikaliai judantis flangas leidžia prisitaikyti prie individualios kaklo anatomijos. Įvairių dydžių. </t>
  </si>
  <si>
    <t>11 pirkimo objekto dalis. Dirbtinės ventiliacijos sistemos</t>
  </si>
  <si>
    <t>12 pirkimo objekto dalis. Trachėjos atsiurbimo priemonės</t>
  </si>
  <si>
    <t>13 pirkimo objekto dalis. Orofaringiniai vamzdeliai.</t>
  </si>
  <si>
    <t>13.1.1</t>
  </si>
  <si>
    <t>13.1.3</t>
  </si>
  <si>
    <t>13.1.2</t>
  </si>
  <si>
    <t>13.1.4</t>
  </si>
  <si>
    <t>13.1.5</t>
  </si>
  <si>
    <t>13.1.6</t>
  </si>
  <si>
    <t>13.1.7</t>
  </si>
  <si>
    <t>13.1.8</t>
  </si>
  <si>
    <t>13.1.9</t>
  </si>
  <si>
    <t xml:space="preserve">14 pirkimo objekto dalis. Specialus lenktas pravedėjas intubaciniam vamzdeliui </t>
  </si>
  <si>
    <t>15 pirkimo objekto dalis. Standartinės kvėpavimo sistemos priedai</t>
  </si>
  <si>
    <t>15.1</t>
  </si>
  <si>
    <t>15.1.1</t>
  </si>
  <si>
    <t>15.1.2</t>
  </si>
  <si>
    <t>15.1.3</t>
  </si>
  <si>
    <t>16 pirkimo objekto dalis. i-gel viršgerklinis vamzdelis</t>
  </si>
  <si>
    <t>16.1</t>
  </si>
  <si>
    <t>16.1.1</t>
  </si>
  <si>
    <t>16.1.2</t>
  </si>
  <si>
    <t>16.1.3</t>
  </si>
  <si>
    <t>17 pirkimo objekto dalis. Intubacinis vamzdelis</t>
  </si>
  <si>
    <t>18 pirkimo objekto dalis.  Spinalinės adatos</t>
  </si>
  <si>
    <t>18.1.10</t>
  </si>
  <si>
    <t>18.3.1</t>
  </si>
  <si>
    <t>18.3.2</t>
  </si>
  <si>
    <r>
      <rPr>
        <b/>
        <sz val="12"/>
        <rFont val="Times New Roman"/>
        <family val="1"/>
        <charset val="186"/>
      </rPr>
      <t>Nukreipėjai</t>
    </r>
    <r>
      <rPr>
        <sz val="12"/>
        <rFont val="Times New Roman"/>
        <family val="1"/>
        <charset val="186"/>
      </rPr>
      <t xml:space="preserve"> spinalinėms adatoms. Kelių dydžių. </t>
    </r>
  </si>
  <si>
    <t xml:space="preserve">19 pirkimo objekto dalis. Adatos nerviniams rezginiams </t>
  </si>
  <si>
    <t>19.1.1</t>
  </si>
  <si>
    <t>19.1.2</t>
  </si>
  <si>
    <t>19.1.3</t>
  </si>
  <si>
    <t>19.2.2</t>
  </si>
  <si>
    <t>19.2.3</t>
  </si>
  <si>
    <t>19.2.4</t>
  </si>
  <si>
    <t>19.2.1</t>
  </si>
  <si>
    <t>19.2.5</t>
  </si>
  <si>
    <t>20 pirkimo objekto dalis. Sterilūs chalatai</t>
  </si>
  <si>
    <t>21 pirkimo objekto dalis. Apsauginiai rūbai</t>
  </si>
  <si>
    <t>21.2</t>
  </si>
  <si>
    <t>22 pirkimo objekto dalis. Lankytojo chalatas</t>
  </si>
  <si>
    <t>23 pirkimo objekto dalis. Apsauginės kepuraitės</t>
  </si>
  <si>
    <t>23.2</t>
  </si>
  <si>
    <t>24 pirkimo objekto dalis. Vienkartinės veido kaukės ir avalynės apdangalai</t>
  </si>
  <si>
    <t>24.1.</t>
  </si>
  <si>
    <t xml:space="preserve">25 pirkimo objekto dalis. Chirurginės veido kaukės su raišteliais </t>
  </si>
  <si>
    <t>25.1</t>
  </si>
  <si>
    <t>25.2</t>
  </si>
  <si>
    <t>26 pirkimo objekto dalis. Sterilios lipnios plėvelės ir pleistrai</t>
  </si>
  <si>
    <t>26.3</t>
  </si>
  <si>
    <t>26.4</t>
  </si>
  <si>
    <t>26.5</t>
  </si>
  <si>
    <t>26.5.1</t>
  </si>
  <si>
    <t>26.5.2</t>
  </si>
  <si>
    <t>27 pirkimo objekto dalis.  Chirurginės pirštinės</t>
  </si>
  <si>
    <t>27.1.1</t>
  </si>
  <si>
    <t>27.1.2</t>
  </si>
  <si>
    <t>27.1.3</t>
  </si>
  <si>
    <t>27.1.4</t>
  </si>
  <si>
    <t>27.1.5</t>
  </si>
  <si>
    <t>27.1.6</t>
  </si>
  <si>
    <t>27.1.7</t>
  </si>
  <si>
    <t>28 pirkimo objekto dalis. Vidinės indikatorinės chirurginės pirštinės</t>
  </si>
  <si>
    <t>28.1.1</t>
  </si>
  <si>
    <t>28.1.2</t>
  </si>
  <si>
    <t>28.1.3</t>
  </si>
  <si>
    <t>28.1.4</t>
  </si>
  <si>
    <t>28.1.5</t>
  </si>
  <si>
    <t>28.1.6</t>
  </si>
  <si>
    <t>28.1.7</t>
  </si>
  <si>
    <t>29 pirkimo objekto dalis. Absorbcinės kraujo stabdymo priemonės</t>
  </si>
  <si>
    <t>29.2</t>
  </si>
  <si>
    <t>30 pirkimo objekto dalis. Sterilūs implantuojami tinkleliai</t>
  </si>
  <si>
    <t>30.1.1</t>
  </si>
  <si>
    <t>30.1.2</t>
  </si>
  <si>
    <t>30.1.3</t>
  </si>
  <si>
    <t>30.1.4</t>
  </si>
  <si>
    <t>30.2</t>
  </si>
  <si>
    <t>30.2.1</t>
  </si>
  <si>
    <t>30.2.2</t>
  </si>
  <si>
    <t>30.3</t>
  </si>
  <si>
    <t>30.3.1</t>
  </si>
  <si>
    <t>30.3.2</t>
  </si>
  <si>
    <t>30.3.3</t>
  </si>
  <si>
    <t>30.4</t>
  </si>
  <si>
    <t>30.4.1</t>
  </si>
  <si>
    <t>30.4.2</t>
  </si>
  <si>
    <t>30.5</t>
  </si>
  <si>
    <t>30.5.1</t>
  </si>
  <si>
    <t>30.5.2</t>
  </si>
  <si>
    <t>31 pirkimo objekto dalis. Sterilios medicininės adatos, skarifikatoriai</t>
  </si>
  <si>
    <t>32 pirkimo objekto dalis. Skalpelio ašmenys</t>
  </si>
  <si>
    <t>33 pirkimo objekto dalis. Termometrai</t>
  </si>
  <si>
    <t>34 pirkimo objekto dalis. Centrinės venos kateterizavimo rinkinys</t>
  </si>
  <si>
    <t>34.1.1</t>
  </si>
  <si>
    <t>34.1.2</t>
  </si>
  <si>
    <t>34.1.3</t>
  </si>
  <si>
    <t>34.1.4</t>
  </si>
  <si>
    <t>34.1.5</t>
  </si>
  <si>
    <t>35 pirkimo objekto dalis. Infuzinės sistemos su galimybe pritvirtinti lašų skaičiuotuvą</t>
  </si>
  <si>
    <t>35.1.1.</t>
  </si>
  <si>
    <t>35.1.2</t>
  </si>
  <si>
    <t>36 pirkimo objekto dalis. Specializuotos infuzinės sistemos</t>
  </si>
  <si>
    <t>36.1</t>
  </si>
  <si>
    <t>36.2</t>
  </si>
  <si>
    <t>Visos 36 pirkimo objekto dalies suma:</t>
  </si>
  <si>
    <t>37.1</t>
  </si>
  <si>
    <t>37.1.1</t>
  </si>
  <si>
    <t>37.1.2</t>
  </si>
  <si>
    <t>37.1.3</t>
  </si>
  <si>
    <t>37.1.4</t>
  </si>
  <si>
    <t>37.1.5</t>
  </si>
  <si>
    <t>Visos 37 pirkimo objekto dalies suma:</t>
  </si>
  <si>
    <t>38 pirkimo objekto dalis. Intraveninių sistemų priedai</t>
  </si>
  <si>
    <t>38.1</t>
  </si>
  <si>
    <t>38.2</t>
  </si>
  <si>
    <t>38.3</t>
  </si>
  <si>
    <t>Visos 38 pirkimo objekto dalies suma:</t>
  </si>
  <si>
    <t>39 pirkimo objekto dalis. Gleivių atsiurbimo kateteriai, šlapimo kateteriai ir surinkėjai, skrandžio zondai, klizmos, basonai,  prezervatyvai</t>
  </si>
  <si>
    <t>39.1</t>
  </si>
  <si>
    <t>39.1.1</t>
  </si>
  <si>
    <t>39.1.2</t>
  </si>
  <si>
    <t>39.1.3</t>
  </si>
  <si>
    <t>39.1.4</t>
  </si>
  <si>
    <t>39.1.5</t>
  </si>
  <si>
    <t>39.1.6</t>
  </si>
  <si>
    <t>39.1.7</t>
  </si>
  <si>
    <t>39.2</t>
  </si>
  <si>
    <t>39.2.1</t>
  </si>
  <si>
    <t>39.2.2</t>
  </si>
  <si>
    <t>39.3</t>
  </si>
  <si>
    <t>39.3.1</t>
  </si>
  <si>
    <t>39.3.2</t>
  </si>
  <si>
    <t>39.3.3</t>
  </si>
  <si>
    <t>39.3.4</t>
  </si>
  <si>
    <t>39.4</t>
  </si>
  <si>
    <t>39.4.1</t>
  </si>
  <si>
    <t>39.4.2</t>
  </si>
  <si>
    <t>39.4.3</t>
  </si>
  <si>
    <t>39.5</t>
  </si>
  <si>
    <t>39.5.1</t>
  </si>
  <si>
    <t>39.5.2</t>
  </si>
  <si>
    <t>39.5.3</t>
  </si>
  <si>
    <t>39.6</t>
  </si>
  <si>
    <t>39.6.1</t>
  </si>
  <si>
    <t>39.6.2</t>
  </si>
  <si>
    <t>39.6.3</t>
  </si>
  <si>
    <t>39.6.4</t>
  </si>
  <si>
    <t>39.6.5</t>
  </si>
  <si>
    <t>39.6.6</t>
  </si>
  <si>
    <t>39.6.7</t>
  </si>
  <si>
    <t>39.6.8</t>
  </si>
  <si>
    <t>39.6.9</t>
  </si>
  <si>
    <t>39.6.10</t>
  </si>
  <si>
    <t>39.7</t>
  </si>
  <si>
    <t>39.7.1</t>
  </si>
  <si>
    <t>39.7.2</t>
  </si>
  <si>
    <t>39.7.3</t>
  </si>
  <si>
    <t>39.8</t>
  </si>
  <si>
    <t>39.9</t>
  </si>
  <si>
    <t>39.10</t>
  </si>
  <si>
    <t>Visos 39 pirkimo objekto dalies suma:</t>
  </si>
  <si>
    <t>40 pirkimo objekto dalis. Šlapimo surinkėjai</t>
  </si>
  <si>
    <t>40.1</t>
  </si>
  <si>
    <t>40.2</t>
  </si>
  <si>
    <t>Visos 40 pirkimo objekto dalies suma:</t>
  </si>
  <si>
    <t>41 Pirkimo objekto dalis. Kraujo ėmimo prietaisai</t>
  </si>
  <si>
    <t>41.1</t>
  </si>
  <si>
    <t>41.1.1</t>
  </si>
  <si>
    <t>41.1.2</t>
  </si>
  <si>
    <t>41.1.3</t>
  </si>
  <si>
    <t>41.1.4</t>
  </si>
  <si>
    <t>41.1.5</t>
  </si>
  <si>
    <t>41.1.6</t>
  </si>
  <si>
    <t>41.1.7</t>
  </si>
  <si>
    <t>41.1.8</t>
  </si>
  <si>
    <t>41.1.9</t>
  </si>
  <si>
    <t>41.1.10</t>
  </si>
  <si>
    <t>41.2</t>
  </si>
  <si>
    <t>41.3</t>
  </si>
  <si>
    <t>41.4</t>
  </si>
  <si>
    <t>41.5</t>
  </si>
  <si>
    <t>41.6</t>
  </si>
  <si>
    <t>Visos 41 pirkimo objekto dalies suma:</t>
  </si>
  <si>
    <t>42 pirkimo objekto dalis. Specializuotos adatos, mėgintuvėliai likvorui</t>
  </si>
  <si>
    <t>42.1</t>
  </si>
  <si>
    <t>42.3</t>
  </si>
  <si>
    <t>42.4</t>
  </si>
  <si>
    <t>42.5</t>
  </si>
  <si>
    <t>42.6</t>
  </si>
  <si>
    <t>Visos 42 pirkimo objekto dalies suma:</t>
  </si>
  <si>
    <t>43. Pirkimo objekto dalis. Servetėlės dezinfekcijai</t>
  </si>
  <si>
    <t>43.1</t>
  </si>
  <si>
    <t>43.2</t>
  </si>
  <si>
    <t>43.3</t>
  </si>
  <si>
    <t>43.4</t>
  </si>
  <si>
    <t>Visos 43 pirkimo objekto dalies suma:</t>
  </si>
  <si>
    <t>44 Pirkimo objekto dalis. Rinkiniai širdies stimuliacijai ir elektrofiziologijai</t>
  </si>
  <si>
    <t>44.1</t>
  </si>
  <si>
    <t>Visos 44 pirkimo objekto dalies suma:</t>
  </si>
  <si>
    <t>45 pirkimo objekto dalis. Vienkartiniai nesterilūs ligonių rūbai ir patalynė</t>
  </si>
  <si>
    <t>45.1</t>
  </si>
  <si>
    <t>45.2</t>
  </si>
  <si>
    <t>45.3</t>
  </si>
  <si>
    <t>45.4</t>
  </si>
  <si>
    <t>Visos 45 pirkimo objekto dalies suma:</t>
  </si>
  <si>
    <t>46 pirkimo objekto dalis.  Ascito punkcijai</t>
  </si>
  <si>
    <t>46.1</t>
  </si>
  <si>
    <t>Visos 46 pirkimo objekto dalies suma:</t>
  </si>
  <si>
    <t>47.1</t>
  </si>
  <si>
    <t>Visos 47 pirkimo objekto dalies suma:</t>
  </si>
  <si>
    <t>48 pirkimo objekto dalis. Akušerijoje naudojami spaustukai, kabliukai</t>
  </si>
  <si>
    <t>48.1</t>
  </si>
  <si>
    <t>48.2</t>
  </si>
  <si>
    <t>Visos 48 pirkimo objekto dalies suma:</t>
  </si>
  <si>
    <t>49 pirkimo objekto dalis. Apyrankės pacientams</t>
  </si>
  <si>
    <t>49.1</t>
  </si>
  <si>
    <t>49.2</t>
  </si>
  <si>
    <t>49.3</t>
  </si>
  <si>
    <t>Visos 49 pirkimo objekto dalies suma:</t>
  </si>
  <si>
    <t>50 pirkimo objekto dalis. Diagnostiniai testai</t>
  </si>
  <si>
    <t>50.1</t>
  </si>
  <si>
    <t>50.2</t>
  </si>
  <si>
    <t>50.3</t>
  </si>
  <si>
    <t>50.4</t>
  </si>
  <si>
    <t>50.5</t>
  </si>
  <si>
    <t>50.6</t>
  </si>
  <si>
    <t>Visos 50 pirkimo objekto dalies suma:</t>
  </si>
  <si>
    <t>51 pirkimo objekto dalis. Terpės mikrobiologijai</t>
  </si>
  <si>
    <t>51.1</t>
  </si>
  <si>
    <t>Visos 51 pirkimo objekto dalies suma:</t>
  </si>
  <si>
    <t>52 pirkimo objekto dalis. Titaninės kabutės</t>
  </si>
  <si>
    <t>52.1</t>
  </si>
  <si>
    <t>Visos 52 pirkimo objekto dalies suma:</t>
  </si>
  <si>
    <t>53 pirkimo objekto dalis. Ph juostelės, fiksatorius</t>
  </si>
  <si>
    <t>53.1</t>
  </si>
  <si>
    <t>Visos 53 pirkimo objekto dalies suma:</t>
  </si>
  <si>
    <t>54 pirkimo objekto dalis. Purškiamas fiksatorius</t>
  </si>
  <si>
    <t>54.1</t>
  </si>
  <si>
    <t>Visos 54 pirkimo objekto dalies suma:</t>
  </si>
  <si>
    <t>55.1</t>
  </si>
  <si>
    <t>55.2</t>
  </si>
  <si>
    <t>55.3</t>
  </si>
  <si>
    <t>Visos 55 pirkimo objekto dalies suma:</t>
  </si>
  <si>
    <t>56 pirkimo objekto dalis.  Specialios priemonės ortopedinėms operacijoms</t>
  </si>
  <si>
    <t>56.1</t>
  </si>
  <si>
    <t>Visos 56 pirkimo objekto dalies suma:</t>
  </si>
  <si>
    <t>57 pirkimo objekto dalis. Timpos</t>
  </si>
  <si>
    <t>57.1</t>
  </si>
  <si>
    <t>Visos 57 pirkimo objekto dalies suma:</t>
  </si>
  <si>
    <t>58 pirkimo objekto dalis. Respiratoriai</t>
  </si>
  <si>
    <t>58.1</t>
  </si>
  <si>
    <t>58.2</t>
  </si>
  <si>
    <t>58.3</t>
  </si>
  <si>
    <t>Visos 58 pirkimo objekto dalies suma:</t>
  </si>
  <si>
    <t xml:space="preserve">59 pirkimo objekto dalis. Umbilikalinis kateteris </t>
  </si>
  <si>
    <t>59.1</t>
  </si>
  <si>
    <t>Visos 59 pirkimo objekto dalies suma:</t>
  </si>
  <si>
    <t>60 pirkimo objekto dalis. Paklotai</t>
  </si>
  <si>
    <t>60.1</t>
  </si>
  <si>
    <t>Visos 60 pirkimo objekto dalies suma:</t>
  </si>
  <si>
    <t>61 pirkimo objekto dalis. Šviesolaidžio rinkinys</t>
  </si>
  <si>
    <t>61.1</t>
  </si>
  <si>
    <t>Visos 61 pirkimo objekto dalies suma:</t>
  </si>
  <si>
    <t>62 pirkimo objekto dalis. Kandikliai spirometrijai</t>
  </si>
  <si>
    <t>62.1</t>
  </si>
  <si>
    <t>Visos 62 pirkimo objekto dalies suma:</t>
  </si>
  <si>
    <t>63 pirkimo objekto dalis. Pagalbinės priemonės ligonių priežiūrai</t>
  </si>
  <si>
    <t>63.1</t>
  </si>
  <si>
    <t>63.2</t>
  </si>
  <si>
    <t>63.3</t>
  </si>
  <si>
    <t>Visos 63 pirkimo objekto dalies suma:</t>
  </si>
  <si>
    <t>64.1</t>
  </si>
  <si>
    <t>Visos 64 pirkimo objekto dalies suma:</t>
  </si>
  <si>
    <t>65 pirkimo objekto dalis. Masažo aliejus</t>
  </si>
  <si>
    <t>65.1</t>
  </si>
  <si>
    <t>Visos 65 pirkimo objekto dalies suma:</t>
  </si>
  <si>
    <t>66 pirkimo objekto dalis. Biopsinės kasetės ir kempinėlės</t>
  </si>
  <si>
    <t>66.1</t>
  </si>
  <si>
    <t>66.2</t>
  </si>
  <si>
    <t>Visos 66 pirkimo objekto dalies suma:</t>
  </si>
  <si>
    <t>67 pirkimo objekto dalis. Laparoskopinis išvaržų tinklelio fiksavimo instrumentas</t>
  </si>
  <si>
    <t>67.1</t>
  </si>
  <si>
    <t>67.2</t>
  </si>
  <si>
    <t>Visos 67 pirkimo objekto dalies suma:</t>
  </si>
  <si>
    <t>68.1</t>
  </si>
  <si>
    <t>Visos 68 pirkimo objekto dalies suma:</t>
  </si>
  <si>
    <t xml:space="preserve">69 pirkimo objekto dalis. Tvarstis su sidabru </t>
  </si>
  <si>
    <t>69.1</t>
  </si>
  <si>
    <t>Visos 69 pirkimo objekto dalies suma:</t>
  </si>
  <si>
    <t>70 pirkimo objekto dalis. Tvarstis tinklelis</t>
  </si>
  <si>
    <t>70.1</t>
  </si>
  <si>
    <t>Visos 70 pirkimo objekto dalies suma:</t>
  </si>
  <si>
    <t xml:space="preserve">71 pirkimo objekto dalis. Kūdikių maitinimo buteliukai </t>
  </si>
  <si>
    <t>71.1</t>
  </si>
  <si>
    <t>Visos 71 pirkimo objekto dalies suma:</t>
  </si>
  <si>
    <t xml:space="preserve">72 pirkimo objekto dalis. Tvarstukai </t>
  </si>
  <si>
    <t>72.1</t>
  </si>
  <si>
    <t>72.2</t>
  </si>
  <si>
    <t>Visos 72 pirkimo objekto dalies suma:</t>
  </si>
  <si>
    <t>73 pirkimo objekto dalis. Nazogastriniai zondai ir enterinio maitinimo sistema</t>
  </si>
  <si>
    <t>73.1</t>
  </si>
  <si>
    <t>73.2</t>
  </si>
  <si>
    <t>Visos 73 pirkimo objekto dalies suma:</t>
  </si>
  <si>
    <t>74 pirkimo objekto dalis. Tracheostomijos vamzdeliai</t>
  </si>
  <si>
    <t>74.1</t>
  </si>
  <si>
    <t>74.2</t>
  </si>
  <si>
    <t>Visos 74 pirkimo objekto dalies suma:</t>
  </si>
  <si>
    <t xml:space="preserve">76 pirkimo objekto dalis. Vienkartinis apsauginis kombinezonas </t>
  </si>
  <si>
    <t>Visos 75 pirkimo objekto dalies suma:</t>
  </si>
  <si>
    <t xml:space="preserve">3-4 tipo </t>
  </si>
  <si>
    <t xml:space="preserve">5-6 tipo </t>
  </si>
  <si>
    <t xml:space="preserve">Daugiasluoksnis SMS audinys, laminuotas. Užtrauktukas: metalas / nailonas / poliesterio virvelė. Elastinė dalis: neopreninė guma (be latekso). Siūlai: poliesteris. Juostelė: polipropilenas, mėlynos spalvos (tik 3-4 tipo). Produktas neturi iš latekso pagamintų dalių. Elastinis trijų dalių gobtuvas. Dviejų krypčių užtrauktukas, paslėptas po atvartu. Saugo nuo tam tikro biologinio pavojaus. Mažai pūkuojasi. įvairių dydžių. supakuota po 1 vnt.  Paženklinta CE ženklu pagal AAP direktyvos (ES) 2016/425 reikalavimus, taikomus III kategorijai. Pateikti sertifikatus. 
</t>
  </si>
  <si>
    <t>Visos 76 pirkimo objekto dalies suma:</t>
  </si>
  <si>
    <t>76.1</t>
  </si>
  <si>
    <t>76.1.1</t>
  </si>
  <si>
    <t>76.1.2</t>
  </si>
  <si>
    <t xml:space="preserve">77 pirkimo objekto dalis. Šildomos antklodės </t>
  </si>
  <si>
    <t xml:space="preserve">77.1 </t>
  </si>
  <si>
    <t xml:space="preserve">sistema, paremta konvekcinio šildymo principu, padeda lengvai palaikyti normalią paciento kūno teperatūrą operacijos metu. 2 sluoksnių medžiaga, sudaryta iš polietileno plėvelės vidiniame sluoksnyje ir neaustinės medžiagos išoriniame sluoksnyje. Pralaidi bei neturinti neigiamo poveikio rentgeno spinduliams, neplyštanti, nesugerianti skysčių, maloni liesti medžiaga. dygsniuotos medžiagos dizainas, tolygiai paskirstantis orą po visą antklodę. pradūrus, įpjovus ar kitaip mechaniškai pažeidus antklodę, oro srauto tiekimas nesutrinka ir anklodė toliau atlieka savo fukciją. be latekso. </t>
  </si>
  <si>
    <t>77.1.1</t>
  </si>
  <si>
    <t>Apatinę kūno dalį šildanti anklodė</t>
  </si>
  <si>
    <t>77.1.2</t>
  </si>
  <si>
    <t>77.1.3</t>
  </si>
  <si>
    <t>77.1.4</t>
  </si>
  <si>
    <t>Krūtinės kūno dalį šildanti anklodė</t>
  </si>
  <si>
    <t>Visą kūną šildanti anklodė</t>
  </si>
  <si>
    <t>Šildanti anklodė vaikišką</t>
  </si>
  <si>
    <t>78 pirkimo objekto dalis. Videolaringoskopo priedai</t>
  </si>
  <si>
    <t>78.1</t>
  </si>
  <si>
    <t>Baterija. 3,6 V, ličio, veikia ne mažiau nei 250 min.</t>
  </si>
  <si>
    <t>78.2</t>
  </si>
  <si>
    <t xml:space="preserve">Mentelės </t>
  </si>
  <si>
    <t>78.2.1</t>
  </si>
  <si>
    <t>78.2.2</t>
  </si>
  <si>
    <t>78.2.3</t>
  </si>
  <si>
    <t>78.2.4</t>
  </si>
  <si>
    <t>78.2.5</t>
  </si>
  <si>
    <t>1 dydžio</t>
  </si>
  <si>
    <t>2 dydžio</t>
  </si>
  <si>
    <t>3 dydžio</t>
  </si>
  <si>
    <t>4 dydžio</t>
  </si>
  <si>
    <t xml:space="preserve">X3 dydžio </t>
  </si>
  <si>
    <t>Visos 77 pirkimo objekto dalies suma:</t>
  </si>
  <si>
    <t>Visos 78 pirkimo objekto dalies suma:</t>
  </si>
  <si>
    <t xml:space="preserve">79 pirkimo objekto dalis. Vienkartinės vinilo pirštinės </t>
  </si>
  <si>
    <t>79.1</t>
  </si>
  <si>
    <t>79.1.1</t>
  </si>
  <si>
    <t>79.1.2</t>
  </si>
  <si>
    <t>79.1.3</t>
  </si>
  <si>
    <t>79.1.4</t>
  </si>
  <si>
    <t>S dydis</t>
  </si>
  <si>
    <t>M dydis</t>
  </si>
  <si>
    <t>L dydis</t>
  </si>
  <si>
    <t>Xl dydis</t>
  </si>
  <si>
    <t>80.1</t>
  </si>
  <si>
    <t>80.1.1</t>
  </si>
  <si>
    <t>80.1.2</t>
  </si>
  <si>
    <t>80.1.3</t>
  </si>
  <si>
    <t>80.1.4</t>
  </si>
  <si>
    <t>81.1</t>
  </si>
  <si>
    <t>81 pirkimo objekto dalis. Vienkartinės latekso pirštinės</t>
  </si>
  <si>
    <t>81.1.1</t>
  </si>
  <si>
    <t>81.1.2</t>
  </si>
  <si>
    <t>81.1.3</t>
  </si>
  <si>
    <t>81.1.4</t>
  </si>
  <si>
    <t>Visos 79 pirkimo objekto dalies suma:</t>
  </si>
  <si>
    <t>Visos 80 pirkimo objekto dalies suma:</t>
  </si>
  <si>
    <t>Visos 81 pirkimo objekto dalies suma:</t>
  </si>
  <si>
    <t xml:space="preserve">Pirštinės, pagamintos iš polivinilchlorido (vinilo). Nepudruotos.  Neturi latekso baltymų. AQL ne daugiau kaip 1,5. Rankogalis sustiprintas, su susisukančiu krašteliu. Ilgis ne mažiau kaip  240 mm. Viengubos sienelės storis ties piršais  ne mažiau 0,8 mm,, delno srityje -ne mažiau 0,07 mm, ties rankogaliu - ne mažiau 0,05 mm. Pailgėjimas po sendinimo - ne mažiau 300%, nutrūkimo jėga- ne  mažiau 3,6 N po sendinimo.Turi atitikti: EN 980,EN 1041,EN ISO14971, EN ISO 13485, EN 455 -1;2;3;4 ; EN 374-1; 2, EN 420. CE ženklinimas (pagal Direktyvą 93/42/EEB).           </t>
  </si>
  <si>
    <t>Pirštinės, pagamintos iš nitrilo. Nepudruotos.AQL ne daugiau kaip 1,0. Rankogalis su susisukančiu krašteliu. Ilgis ne mažiau kaip  240 mm. Viengubos sienelės storis ties piršais  ne mažiau 0,09mm,, delno, rankogalio srityje -ne mažiau 0,05 mm, Pailgėjimas po sendinimo - ne mažiau 400%, nutrūkimo jėga- ne  mažiau 6 N po sendinimo.Turi atitikti: III-ą asmens saugos kategoriją, EN ISO 13485,  EN ISO 14971, ASTM D 6319, EN 455-1, EN 455-2, EN 455-3, EN 455-4, EN 980, EN 1041, EN 374-1, išskyrus punktą 5.3.2, EN 374-2, EN 374-3, EN 420, EN 388. Turi būti atlikti testai pagal: ASTM F 1671 - 07(virusams);  ASTM D 6978-05 (citostatikams). Cheminių medžiagų prasiskverbimas -  EN 374-3 (cheminėms medžiagoms). CE ženklinimas (pagal Direktyvą 93/42/EEB). Pakuotėje ne mažiau 100 vnt.</t>
  </si>
  <si>
    <t>Pirštinės, pagamintos iš latekso.  Nepudruotos, tekstūrinis paviršius.Proteinų ne daugiau kaip 50 mg/g. AQL ne daugiau kaip 1,5. Rankogalis su susisukančiu krašteliu. Ilgis ne mažiau kaip  240 mm. Viengubos sienelės storis ties piršais  ne mažiau 0,10 mm,, delno srityje -ne mažiau 0,08 mm, ties rankogaliu - ne mažiau 0,075 mm. Pailgėjimas po sendinimo - ne mažiau 500%, nutrūkimo jėga- ne  mažiau 6 N po sendinimo.Turi atitikti: III-ą asmens saugos kategoriją, EN 980,EN 1041,EN ISO14971, EN ISO 13485, EN 455 -1;2;3;4 ; EN 374-1; 2;3, EN 420. CE ženklinimas (pagal Direktyvą 93/42/EEB). Pakuotėje ne mažiau 100 vnt.</t>
  </si>
  <si>
    <t>Vienkartinė infuzijos sistema. Be latekso, sterili. Gravitacinėms infuzijoms iki 2 bar spaudimo. Infuzijos linija be DEHP (būtinas žymėjimas ant blister pakuotės), be ftalatų, pagaminta iš PVC, Automatinis hidrofilinis oro filtas palaiko pastovų skysčių lygį, hidrofobinis - nepraleidžia skysčių. Oro anga su antibakteriniu 15 µm dalelių filtru.  Luer lock adapteris. Lanksti lašėjimo kamera be PVC greitam bei lengvam užpildymui, (20 lašų/ml). Plastikinės adatos uždengimo vieta saugiam pašalinimui.</t>
  </si>
  <si>
    <t>37 pirkimo objekto dalis. Intraveniniai kateteriai, sterilizuoti gama spinduliais</t>
  </si>
  <si>
    <t>Kateteriai intraveniniai su papildoma šonine anga. Sterilūs, nepirogeniški,netoksiški, pagaminti iš poliuretano (PUR); be latekso (simbolis ant pakuotės arba pateikti gamintojo tai patvirtinančius dokumentus); su Luer-Lock jungtimi; būtina papildoma anga injekcijai su sandariu vožtuvu; su tvirtinimo sparneliais, adata su trijų krypčių ašmenimis, adata, iš kateterio išlenda tik per nuopjovos ilgį, kateteris įpresuotas įsparnelius, spalva koduotas antgalis, atskiriantis skirtingus dydžius; su numatyta pakuotės atidarymo vieta; pakuojami lengvai, nepažeidžiant sterilumo. Turi atitikti tarptautinių kokybės standartų reikalavimus, CE ženklinimą.</t>
  </si>
  <si>
    <t>Visos 82 pirkimo objekto dalies suma:</t>
  </si>
  <si>
    <t xml:space="preserve">82 pirkimo objekto dalis. Intraveniniai kateteriai </t>
  </si>
  <si>
    <t>82.1</t>
  </si>
  <si>
    <t>82.1.1</t>
  </si>
  <si>
    <t>82.1.2</t>
  </si>
  <si>
    <t>82.1.3</t>
  </si>
  <si>
    <t>82.1.4</t>
  </si>
  <si>
    <t>82.1.5</t>
  </si>
  <si>
    <t>vnt</t>
  </si>
  <si>
    <t xml:space="preserve">80 pirkimo objekto dalis. Vienkartinės nitrilo pirštinės </t>
  </si>
  <si>
    <t>Kepuraitė medicininė L su gumyte, neaustinės medžiagos, beretės formos. Tankis ne mažiau 18 g/kv. m, skersmuo ne mažiau 55 cm. Tvirtoje pakuotėje</t>
  </si>
  <si>
    <t>Vienkartinis trijų dalių švirkštas. Hermetiškas, sterilus, apirogeniškas, netoksiškas, be latekso, be PVC, nesuteptas silikonu (pateikti gamintojo patvirtinančius dokumentus). Stūmoklis turi būti spalvotas. Švirkštas įpakuotas su šalia esančia atitinkamo dydžio hipodermine adata. Įpakavimas - "blister", turi 2 prilaikančius žiedus, apsaugančius nuo stūmoklio ištraukimo.Ant kiekvienos pakuotės nurodytas Matrix kodas arba lygiavertis. Supakuoti dėžutėse ne daugiau kaip po 100 vnt. Ekscentrinio tipo Luer slip galiukas :</t>
  </si>
  <si>
    <t>75.1</t>
  </si>
  <si>
    <t xml:space="preserve">20 ml </t>
  </si>
  <si>
    <t>75.1.1</t>
  </si>
  <si>
    <t>75.1.2</t>
  </si>
  <si>
    <t>75.1.3</t>
  </si>
  <si>
    <t>Švirkštas 50 ml perfuzinis, užsukamas</t>
  </si>
  <si>
    <t>Švirkštas 50 ml neužsukama adata, 3 dalių</t>
  </si>
  <si>
    <t xml:space="preserve">47 pirkimo objekto dalis. Vaistų skiedimo adata </t>
  </si>
  <si>
    <t>Mini spike tipo su kepurėle. Sterilus, 0,45 mikronų antibakterinis oro filtras, adatkočio ilgis 20± 1 mm, diametras 4 mm, bendras adatos  ilgis 55 ± 2 mm. Adatkotis su apsaugine kepurėle. Sterilizacija gama spinduliais. Antibakterinio filtro plotas ≥ 2 cm².  Data matrix ar lygiavertis ženklinimas.</t>
  </si>
  <si>
    <t xml:space="preserve">Intraperitoninis, sterilus, kompozicinis, pusiau besirezorbuojantis. Tinklelio parietalinė pusė – lengvo svorio monofilamentinis polipropilenas, visceralinė – besirezorbuojantis hidrogelis. Tinklelį galima dėti ant vidaus organų. Elipsės formos, 15 x 20 cm
</t>
  </si>
  <si>
    <t xml:space="preserve">Vienkartinis, sterilus, Diametras 5,4 mm, Sraigtelių (besirezorbuojančių pagamintų iš PGLA) skaičius 15 vnt, Sraigtelių išmatavimaiIlgis - 4,1 mm; plotis - 3,28 mm; Sraigtelį palaikančių sparnelių išmatavimai 5,1 mm; Sraigtelių pilnos rezorbcijos laikas ne ilgiau kaip 12 mėnesių.Sertifikatai: Pažymėta CE ženklu ir atitinka ES 93/42/EEB direktyvos reikalavimus medicinos prietaisams. </t>
  </si>
  <si>
    <t xml:space="preserve">Vienkartinis, sterilus, Diametras 5,4 mm, Sraigtelių (besirezorbuojančių pagamintų iš PGLA) skaičius 30 vnt, Sraigtelių išmatavimaiIlgis - 4,1 mm; plotis - 3,28 mm; Sraigtelį palaikančių sparnelių išmatavimai 5,1 mm; Sraigtelių pilnos rezorbcijos laikas ne ilgiau kaip 12 mėnesių.Sertifikatai: Pažymėta CE ženklu ir atitinka ES 93/42/EEB direktyvos reikalavimus medicinos prietaisams. </t>
  </si>
  <si>
    <t xml:space="preserve">Vienkartinis. Sterilus. Skirtas  arterijų punktavimui, invaziniam arteriniam kraujo spaudimui stebėjimui ir kraujo mėginių ėmimui naudojant Seldingerio techniką. Pakuotė popieriaus plastiko „Blister“  lengvai atplėšiama per lydymo siūlę, kad išliktų saugus turinys. Į  lovelius atskirai sudėtos rinkinio dalys (ne sumauti į vieną): punkcinė adata, kreipiančioji styga, arterinis kateteris su  Luer Lock jungtimi. Adata: iš nerūdijančio plieno, siaurėjančia stebule, kad būtų lengviau įkišti kreipiančiąją stygą. Kateteris: pagamintas iš FEP su 4 rentgenokontrastinėmis juostelėmis, be latekso,
su atbulinės tėkmės vožtuvu, 7 cm   prailginimo linija, fiksavimo sparnai proksimaliniame gale, sparnai pagaminti iš PUR, sparnai minkšti, lengvai prisitaikantys prie odos, turintys po 3 tvirtinimo vietas kiekvienoje pusėje. Nukreipiamoji styga: pagaminta iš nerūdijančio plieno, vienas galas lankstus, styga plastikiniame apvalkale. Įvairių dydžių: 22G, 20G (80mm arba 160 mm), 18G. 
</t>
  </si>
  <si>
    <t>83 pirkimo objekto dalis. Arterinio kateterio rinkinys</t>
  </si>
  <si>
    <t>83.1</t>
  </si>
  <si>
    <r>
      <rPr>
        <b/>
        <sz val="12"/>
        <rFont val="Times New Roman"/>
        <family val="1"/>
        <charset val="186"/>
      </rPr>
      <t>Transfuzinės sistemos</t>
    </r>
    <r>
      <rPr>
        <sz val="12"/>
        <rFont val="Times New Roman"/>
        <family val="1"/>
        <charset val="186"/>
      </rPr>
      <t xml:space="preserve"> su filtru 200 mcm, kraujo perpylimui.</t>
    </r>
  </si>
  <si>
    <t>Intraveniniai kateteriai. Sterilūs, nepirogeniški, netoksiški (pateikti gamintojo patvirtinančius dokumentus). Pagaminti iš poliuretano su Luer Lock jungtimi (pateikti gamintojo patvirtinančius dokumentus). Tvirtinimo sparneliai, trijų krypčių adatos ašmenys, konusinis kateterio galas. Kateteris į sparnelius turi būti įpresuotas, o ne įklijuotas (pateikti gamintojo patvirtinančius dokumentus). Kaniulės turi būti be latekso komponentų (pateikti gamintojo patvirtinančius dokumentus). Turi būti silikonizuotos arba silikonizuotu galu. Supakuoti kartu su užsukamu kamštuku, vienkartinio naudojimo. Kateteris su ne mažiau kaip 4-iomis rentgeno kontrastinėmis juostelėmis. Būtina papildoma anga injekcijoms geometriniame kateterio sparnelių centre. "Data matrix" arba lygiavertis priemonės identifikavimo kodas</t>
  </si>
  <si>
    <r>
      <rPr>
        <b/>
        <sz val="12"/>
        <rFont val="Times New Roman"/>
        <family val="1"/>
        <charset val="186"/>
      </rPr>
      <t>Absorbentas.</t>
    </r>
    <r>
      <rPr>
        <sz val="12"/>
        <rFont val="Times New Roman"/>
        <family val="1"/>
        <charset val="186"/>
      </rPr>
      <t xml:space="preserve"> Pagamintas iš 2 – 5 mm D  formos granulių tam, kad iki minimumo sumažinti dulkėtumą. Vienas kilogramas absorbento absorbuoja ne mažiau 150 litrų anglies dvideginio. Spalvų indikatorius: baltas keičiasi į violetinį. Absorbentas sudarytas iš kalcio ir natrio hidroksidų mišinio su kietinančiais priedais. Sudėtyje nėra kvarco. Supakuotas vieno kilogramo vakuminiuose paketuose arba 5 l kanistruose.</t>
    </r>
  </si>
  <si>
    <r>
      <rPr>
        <b/>
        <sz val="12"/>
        <rFont val="Times New Roman"/>
        <family val="1"/>
        <charset val="186"/>
      </rPr>
      <t>Tracheostominės nosytės.</t>
    </r>
    <r>
      <rPr>
        <sz val="12"/>
        <rFont val="Times New Roman"/>
        <family val="1"/>
        <charset val="186"/>
      </rPr>
      <t xml:space="preserve"> Kliniškai švarios. Vienkartinės. Neturi alerginių savybių (be latekso). Turi CE ženklinimą. Su šilumos ir drėgmės palaikymu. Anga su dangteliu atsiurbimams iš tracheostomos. Jungtis - 15F (jungtis prie tracheostominio vamzdelio). Šarnyrinė jungtis deguonies vamzdeliui pajungti. Supakuotos į maišelius po 1 vnt. Veikimo laikas – 24 h. Tracheostominės nosytės parametrai: tūris – 19 ml;
pasipriešinimas – nedaugiau kaip 0,7 cm H2O (esant 60 l/min) ir ne daugiau kaip 0,2 cm H2O (esant 30 l/min); drėgmės grąžinimas – ne mažiau kaip 26,0 mg H2O/l (VT 500 ml); svoris – 8 g; jungtis – 15F.</t>
    </r>
  </si>
  <si>
    <r>
      <rPr>
        <b/>
        <sz val="12"/>
        <rFont val="Times New Roman"/>
        <family val="1"/>
        <charset val="186"/>
      </rPr>
      <t xml:space="preserve">Dirbtinės ventiliacijos sistema (ranka) suaugusiems. </t>
    </r>
    <r>
      <rPr>
        <sz val="12"/>
        <rFont val="Times New Roman"/>
        <family val="1"/>
        <charset val="186"/>
      </rPr>
      <t xml:space="preserve">Vienkartinė, kliniškai švari. Pilnai paruošta naudojimui.  Komplektą sudaro: deguonies vamzdelis ne  mažiau nei 2 m ilgio,   skaidri anesteziologinė kaukė,kurios dydis pritaikytas suaugusiems,  rezervinis deguonies maišas, slėgio numetimo vožtuvas. Supakuota po 1 komplektą.                                    </t>
    </r>
  </si>
  <si>
    <r>
      <rPr>
        <b/>
        <sz val="12"/>
        <rFont val="Times New Roman"/>
        <family val="1"/>
        <charset val="186"/>
      </rPr>
      <t>Adata nervinių rezginių anestezijai.</t>
    </r>
    <r>
      <rPr>
        <sz val="12"/>
        <rFont val="Times New Roman"/>
        <family val="1"/>
        <charset val="186"/>
      </rPr>
      <t xml:space="preserve"> Sterili, vienkartinė. Izoliuota metalinė adata, su laidu Stimuplex* HNS stimuliatoriui prijungti ir prailginimo linija:</t>
    </r>
  </si>
  <si>
    <r>
      <rPr>
        <b/>
        <sz val="12"/>
        <rFont val="Times New Roman"/>
        <family val="1"/>
        <charset val="186"/>
      </rPr>
      <t xml:space="preserve">Adata nervinių rezginių anestezijai su UG žymekliais. </t>
    </r>
    <r>
      <rPr>
        <sz val="12"/>
        <rFont val="Times New Roman"/>
        <family val="1"/>
        <charset val="186"/>
      </rPr>
      <t>Sterili, vienkartinė. Izoliuota metalinė adata, smaigalio nuopjova 30°, su laidu Stimuplex* HNS stimuliatoriui prijungti, prailginimo linija ir X formos UG žymekliais, kurie yra išdėstyti 3-mis segmentais (trumpas, trumpas, ilgas) aplink adatos ašį distalinėje adatos dalyje, ne mažiau 20 mm ilgio atkarpoje.</t>
    </r>
  </si>
  <si>
    <r>
      <rPr>
        <b/>
        <sz val="12"/>
        <rFont val="Times New Roman"/>
        <family val="1"/>
        <charset val="186"/>
      </rPr>
      <t>Trišakis kranelis.</t>
    </r>
    <r>
      <rPr>
        <sz val="12"/>
        <rFont val="Times New Roman"/>
        <family val="1"/>
        <charset val="186"/>
      </rPr>
      <t xml:space="preserve"> Korpusas pagamintas iš mikrokristalinio poliamido, rankenėlė - iš polikarbonato. Atsparus lipidams, propofoliui, antibiotikams, alkoholiui. Saugi, patikima fiksacija ir atjungimas. Sterilus. Paženklinti CE ženklu. Tėkmė reguliuojama fiksatoriumi kas  45° (8 žingsniai). Komplektacijoje 2 skirtingų spalvų kamštukai.</t>
    </r>
  </si>
  <si>
    <t>84.1</t>
  </si>
  <si>
    <t xml:space="preserve">Sterilus, skirtas po nosies chirurgijos ir LOR operacijų kontroliuoti ir valdyti kraujavimą iš nosies. Pagamintas iš PVA išsiplečiančios porolono kempinėse. Per poroloną išvestas vamzdelis orui, kuris padeda lengviau kvėpuoti. Kelių, skirtingų dydžių. </t>
  </si>
  <si>
    <t>Visos 84 pirkimo objekto dalies suma:</t>
  </si>
  <si>
    <t>Visos 83 pirkimo objekto dalies suma:</t>
  </si>
  <si>
    <r>
      <rPr>
        <b/>
        <sz val="12"/>
        <rFont val="Times New Roman"/>
        <family val="1"/>
        <charset val="186"/>
      </rPr>
      <t>Dirbtinės ventiliacijos sistema (ranka)</t>
    </r>
    <r>
      <rPr>
        <sz val="12"/>
        <rFont val="Times New Roman"/>
        <family val="1"/>
        <charset val="186"/>
      </rPr>
      <t xml:space="preserve">. Vienkartinė, kliniškai švari. Pilnai paruošta naudojimui. Komplektą sudaro: deguonies vamzdelis ne &lt; 2 m ilgio, 4 dydžio skaidri anesteziologinė kaukė, 1000 ml rezervinis deguonies maišas, numetimo vožtuvas, atsidarantis, esant 40 cm H2O stulpelio. Visiškai permatomas paciento pusėje esantis vožtuvas. 360° kampu besisukanti jungtis paciento pusėje. Supakuota po 1 komplektą.                                    </t>
    </r>
  </si>
  <si>
    <t xml:space="preserve"> Užsakymai ir sąskaitos elektroniniu formatu per SKS pageidaujama.</t>
  </si>
  <si>
    <t>84 pirkimo objekto dalis. Adatos biopsijai</t>
  </si>
  <si>
    <t>84.2</t>
  </si>
  <si>
    <t>85 pirkimo objekto dalis. Ventiliuojami nosies tamponai</t>
  </si>
  <si>
    <t>85,1</t>
  </si>
  <si>
    <t>85.1</t>
  </si>
  <si>
    <t xml:space="preserve"> Neslysta, limpa prie savęs, prisitaiko prie kūno kontūrų, lengva apvynioti ir nuvynioti, nelimpa prie odos, plaukelių, rūbų ar chirurginių apklotų, lengvas, laidus orui, atsparus drėgmei, platus pasirinkimas - be latekso, sterilus, skirtingų spalvų, įvairių dydžių.</t>
  </si>
  <si>
    <t>Visos 85 pirkimo objekto dalies suma:</t>
  </si>
  <si>
    <t>86 pirkimo objekto dalis. Fangoparafinas</t>
  </si>
  <si>
    <t>86.1</t>
  </si>
  <si>
    <t>Fangoparafinas</t>
  </si>
  <si>
    <t>kg</t>
  </si>
  <si>
    <t>Visos 86 pirkimo objekto dalies suma:</t>
  </si>
  <si>
    <t>87 pirkimo objekto dalis. Masažo aliejus</t>
  </si>
  <si>
    <t>87.1</t>
  </si>
  <si>
    <t>L</t>
  </si>
  <si>
    <t>Visos 87 pirkimo objekto dalies suma:</t>
  </si>
  <si>
    <t>86 pirkimo objekto dalis. Besifiksuojantis prie savęs elastinis bintas</t>
  </si>
  <si>
    <t>88 pirkimo objekto dalis. Lazdelės, pirmos pagalbos antklodės, gelis, lubrikantai</t>
  </si>
  <si>
    <t>88.1</t>
  </si>
  <si>
    <t>88.2</t>
  </si>
  <si>
    <t>88.3</t>
  </si>
  <si>
    <t>88.4</t>
  </si>
  <si>
    <t>88.5</t>
  </si>
  <si>
    <t>88.6</t>
  </si>
  <si>
    <t>88.7</t>
  </si>
  <si>
    <t>88.8</t>
  </si>
  <si>
    <t>89 pirkimo objekto dalis. Mentelės</t>
  </si>
  <si>
    <t>89.1</t>
  </si>
  <si>
    <t>Visos 89 pirkimo objekto dalies suma:</t>
  </si>
  <si>
    <t>Visos 88 pirkimo objekto dalies suma:</t>
  </si>
  <si>
    <t>55 pirkimo objekto dalis. Indeliai išmatų tyrimams</t>
  </si>
  <si>
    <t>64 pirkimo objekto dalis. Dispenseris spiritui</t>
  </si>
  <si>
    <t xml:space="preserve">Dispenseris spiritui, su paspaudėju, plastikinis. </t>
  </si>
  <si>
    <t xml:space="preserve">75 pirkimo objekto dalis. Švirkštai perfuzoriui </t>
  </si>
  <si>
    <t>31.1.</t>
  </si>
  <si>
    <t>31.1.1.</t>
  </si>
  <si>
    <t>31.1.2.</t>
  </si>
  <si>
    <t>31.1.3.</t>
  </si>
  <si>
    <t>31.1.4.</t>
  </si>
  <si>
    <t>31.1.5.</t>
  </si>
  <si>
    <t>31.2.</t>
  </si>
  <si>
    <t>31.2.1.</t>
  </si>
  <si>
    <t>31.2.2.</t>
  </si>
  <si>
    <t>31.2.3.</t>
  </si>
  <si>
    <t>31.2.4.</t>
  </si>
  <si>
    <t>31.3.</t>
  </si>
  <si>
    <t>68.2</t>
  </si>
  <si>
    <t>68.3</t>
  </si>
  <si>
    <t>68 pirkimo objekto dalis. Tinklelis rekonstrukcijai</t>
  </si>
  <si>
    <t>Tinklelis kirkšninių išvaržų rekonstrukcijai. Pagamintas iš lengvo svorio didelių porų monofilamentinio propileno, lęšio formos, išgaubtas, atitinkantis natūralią kirkšnies anatomiją. Kraštas standus, turi išlaikyti formą, turi turėti medialinės pusės markerį. Turi būti galimybė nefiksuoti tinklelio. Dešinės pusės.</t>
  </si>
  <si>
    <t>Tinklelis kirkšninių išvaržų rekonstrukcijai. Pagamintas iš lengvo svorio didelių porų monofilamentinio propileno, lęšio formos, išgaubtas, atitinkantis natūralią kirkšnies anatomiją. Kraštas standus, turi išlaikyti formą, turi turėti medialinės pusės markerį. Turi būti galimybė nefiksuoti tinklelio. Kairės pusės.</t>
  </si>
  <si>
    <r>
      <t xml:space="preserve">antimikrobinis,  su Ag jonais. Nelipnus, galima karpyti. Skirtas vidutiniškai ir gausiai šlapiuojančioms, infekuotoms, padengtoms bioplėvele arba su infekcijos rizika paviršinėms ir gilioms žaizdoms. </t>
    </r>
    <r>
      <rPr>
        <sz val="12"/>
        <color rgb="FFFF0000"/>
        <rFont val="Times New Roman"/>
        <family val="1"/>
        <charset val="186"/>
      </rPr>
      <t>Dydis 10x20 cm.</t>
    </r>
  </si>
  <si>
    <r>
      <t xml:space="preserve">Sterilus. Stambaus audimo medvilninis tinklelis, impregnuotas bevandeniu tepalu, su parafininiu pagrindu, tinklelinis tvarstis žaizdoms gydyti. </t>
    </r>
    <r>
      <rPr>
        <sz val="12"/>
        <color rgb="FFFF0000"/>
        <rFont val="Times New Roman"/>
        <family val="1"/>
        <charset val="186"/>
      </rPr>
      <t>Dydis 20x20 cm.</t>
    </r>
  </si>
  <si>
    <t>MEDGAL (Lenkija)</t>
  </si>
  <si>
    <t>4-01-04-12</t>
  </si>
  <si>
    <t>4-01-04-14</t>
  </si>
  <si>
    <t>4-01-04-16</t>
  </si>
  <si>
    <t>4-01-04-18</t>
  </si>
  <si>
    <t>4-01-04-30</t>
  </si>
  <si>
    <t>4-01-04-20</t>
  </si>
  <si>
    <t>4-01-04-22</t>
  </si>
  <si>
    <t>4-01-04-24</t>
  </si>
  <si>
    <t>4-01-04-26</t>
  </si>
  <si>
    <t>4-01-04-28</t>
  </si>
  <si>
    <t>4-01-04-32</t>
  </si>
  <si>
    <t>4-01-04-34</t>
  </si>
  <si>
    <t>4-01-04-36</t>
  </si>
  <si>
    <t>4-01-04-38</t>
  </si>
  <si>
    <t>4-01-04-40</t>
  </si>
  <si>
    <t>4-01-04-42</t>
  </si>
  <si>
    <t>4-01-04-44</t>
  </si>
  <si>
    <t>4-01-04-46</t>
  </si>
  <si>
    <t>4-01-04-48</t>
  </si>
  <si>
    <t>4-01-04-50</t>
  </si>
  <si>
    <t>4-01-04-52</t>
  </si>
  <si>
    <t>4-01-04-54</t>
  </si>
  <si>
    <t>4-01-04-56</t>
  </si>
  <si>
    <t>4-01-01-14</t>
  </si>
  <si>
    <t>4-01-01-16</t>
  </si>
  <si>
    <t>4-01-01-18</t>
  </si>
  <si>
    <t>4-01-01-20</t>
  </si>
  <si>
    <t>4-01-01-22</t>
  </si>
  <si>
    <t>4-01-01-24</t>
  </si>
  <si>
    <t>4-01-01-26</t>
  </si>
  <si>
    <t>AUXEIN (Indija)</t>
  </si>
  <si>
    <t>4-01-30-30</t>
  </si>
  <si>
    <t>4-01-30-32</t>
  </si>
  <si>
    <t>4-01-30-34</t>
  </si>
  <si>
    <t>4-01-30-36</t>
  </si>
  <si>
    <t>4-01-30-38</t>
  </si>
  <si>
    <t>4-01-30-40</t>
  </si>
  <si>
    <t>4-01-30-42</t>
  </si>
  <si>
    <t>4-01-30-44</t>
  </si>
  <si>
    <t>4-01-30-46</t>
  </si>
  <si>
    <t>4-01-30-48</t>
  </si>
  <si>
    <t>4-01-30-50</t>
  </si>
  <si>
    <t>4-01-266-40</t>
  </si>
  <si>
    <t>4-01-266-42</t>
  </si>
  <si>
    <t>4-01-266-44</t>
  </si>
  <si>
    <t>4-01-266-46</t>
  </si>
  <si>
    <t>4-01-266-48</t>
  </si>
  <si>
    <t>4-01-266-50</t>
  </si>
  <si>
    <t>4-01-78-41</t>
  </si>
  <si>
    <t>4-01-78-42</t>
  </si>
  <si>
    <t>4-01-78-43</t>
  </si>
  <si>
    <t>4-01-78-44</t>
  </si>
  <si>
    <t>4-01-78-45</t>
  </si>
  <si>
    <t> HCS-001</t>
  </si>
  <si>
    <t>HCS-002</t>
  </si>
  <si>
    <t>HCS-003</t>
  </si>
  <si>
    <t>HCS-004</t>
  </si>
  <si>
    <t>HCS-005</t>
  </si>
  <si>
    <t>HCS-006</t>
  </si>
  <si>
    <t>HCS-007</t>
  </si>
  <si>
    <t>HCS-008</t>
  </si>
  <si>
    <t>HCS-009</t>
  </si>
  <si>
    <t>HCS-010</t>
  </si>
  <si>
    <t>HCS-050</t>
  </si>
  <si>
    <t>HCS-051</t>
  </si>
  <si>
    <t>HCS-052</t>
  </si>
  <si>
    <t>HCS-053</t>
  </si>
  <si>
    <t>HCS-054</t>
  </si>
  <si>
    <t>Ø 4,5 mm kortikaliniai sraigtai, 1 vnt.</t>
  </si>
  <si>
    <t>Ø 3,5 mm kortikaliniai sraigtai, 1 vnt.</t>
  </si>
  <si>
    <t>Ø 6,5 mm spongioziniai sraigtai, 1 vnt.</t>
  </si>
  <si>
    <t>Ø 4,0 mm navikuliariniai sraigtai daliniu sriegiu, 1 vnt.</t>
  </si>
  <si>
    <t>Ø 4,5 mm maleoliariniai sraigtai, 1 vnt.</t>
  </si>
  <si>
    <t>Ø 4,5 mm kaniuliuoti sraigtai daliniu sriegiu, 1 vnt.</t>
  </si>
  <si>
    <t>Ø 7,0 mm kaniuliuoti sraigtai daliniu sriegiu, 1 vnt.</t>
  </si>
  <si>
    <t>Ø 3,0 mm kaniuliuoti kompresiniai sraigtai, 1 vnt.</t>
  </si>
  <si>
    <t>Kaniuliuotos titaninės kabutės, 1 vnt.</t>
  </si>
  <si>
    <t>MERETE (Vokietija)</t>
  </si>
  <si>
    <t> CP20020</t>
  </si>
  <si>
    <t> CP20025</t>
  </si>
  <si>
    <t> CP20030</t>
  </si>
  <si>
    <t>MIKROMED (Lenkija)</t>
  </si>
  <si>
    <t>Kaniuliuotas grąžtas, 1 vnt., Ref.: 713045</t>
  </si>
  <si>
    <t>Kaniuliuotas grąžtas, 1 vnt., Ref.: 713032</t>
  </si>
  <si>
    <t>Kaniuliuotas sriegiklis, 1 vnt., Ref.: 722070</t>
  </si>
  <si>
    <t>KOENIGSEE (Vokietija)</t>
  </si>
  <si>
    <t>Kaniuliuotas heksagonalinis atsuktuvas, 1 vnt. Ref.: 783006, 783003, 783005</t>
  </si>
  <si>
    <t>Atsuktuvas su konusiniu sriegiu, 1 vnt. Ref.: 2.948.25A</t>
  </si>
  <si>
    <t>Atsuktuvas su konusiniu sriegiu, 1 vnt. Ref.: 2.948.35A</t>
  </si>
  <si>
    <t>Grąžtas, 1 vnt. Ref.: 7-043-44</t>
  </si>
  <si>
    <t>PRO-MED (Vokietija)</t>
  </si>
  <si>
    <t>T formos rankena, 1 vnt. Ref.: 24.3052</t>
  </si>
  <si>
    <t>Atsuktuvas su vidiniu reversiniu sriegiu, 1 vnt. Ref.: 2.9481.27</t>
  </si>
  <si>
    <t>Trepanas, 1 vnt. Ref.: 7-043-03</t>
  </si>
  <si>
    <t>Siauros storos plokštelės, 1 vnt.</t>
  </si>
  <si>
    <t>Plačios storos plokštelės, 1 vnt.</t>
  </si>
  <si>
    <t>Siauros plonos plokštelės, 1 vnt.</t>
  </si>
  <si>
    <t>Tiesi rekonstrukcinė plokštelė, 1 vnt.</t>
  </si>
  <si>
    <t>4-02-49-05</t>
  </si>
  <si>
    <t>4-02-49-06</t>
  </si>
  <si>
    <t>4-02-49-07</t>
  </si>
  <si>
    <t>Plati plona plokštelė, 1 vnt.</t>
  </si>
  <si>
    <t>4-02-07-07</t>
  </si>
  <si>
    <t>4-02-07-08</t>
  </si>
  <si>
    <t>4-02-07-09</t>
  </si>
  <si>
    <t>4-02-07-10</t>
  </si>
  <si>
    <t>4-02-07-12</t>
  </si>
  <si>
    <t>Žastikaulio proksimalinio galo neužrakinamos plokštelės, 1 vnt.</t>
  </si>
  <si>
    <t>CP03.03</t>
  </si>
  <si>
    <t>Blauzdikaulio proksimalinio galo neužrakinamos plokštelės, 1 vnt.</t>
  </si>
  <si>
    <t>CP03.04</t>
  </si>
  <si>
    <t>CP03.05</t>
  </si>
  <si>
    <t>CP03.06</t>
  </si>
  <si>
    <t>MP03.05R</t>
  </si>
  <si>
    <t>MP03.07R</t>
  </si>
  <si>
    <t>MP03.09R</t>
  </si>
  <si>
    <t>MP03.05L</t>
  </si>
  <si>
    <t>MP03.07L</t>
  </si>
  <si>
    <t>MP03.09L</t>
  </si>
  <si>
    <t>Blauzdikaulio V formos  plokštelės, 1 vnt.</t>
  </si>
  <si>
    <t>1/3 tubuliarinės plokštelės, 1 vnt.</t>
  </si>
  <si>
    <t>4-02-25-05</t>
  </si>
  <si>
    <t>4-02-25-06</t>
  </si>
  <si>
    <t>4-02-25-07</t>
  </si>
  <si>
    <t>4-02-25-08</t>
  </si>
  <si>
    <t>S formos rekonstrukcinės plokštelės, 1 vnt.</t>
  </si>
  <si>
    <t>L formos  plokštelės, 1 vnt.</t>
  </si>
  <si>
    <t>706.103R</t>
  </si>
  <si>
    <t>706.104R</t>
  </si>
  <si>
    <t>706.105R</t>
  </si>
  <si>
    <t>706.106R</t>
  </si>
  <si>
    <t>706.103L</t>
  </si>
  <si>
    <t>706.104L</t>
  </si>
  <si>
    <t>706.105L</t>
  </si>
  <si>
    <t>706.106L</t>
  </si>
  <si>
    <t>Kobros formos  plokštelės, 1 vnt.</t>
  </si>
  <si>
    <t>DCS kondiliarinės  plokštelės, 1 vnt.</t>
  </si>
  <si>
    <t>DHS pertrochanterinės  plokštelės, 1 vnt.</t>
  </si>
  <si>
    <t>756.3503</t>
  </si>
  <si>
    <t>756.3504</t>
  </si>
  <si>
    <t>DHS/DCS sraigtai, 1 vnt.</t>
  </si>
  <si>
    <t>SMITH&amp;NEPHEW (JAV)</t>
  </si>
  <si>
    <t>DHS sraigtai, 1 vnt.</t>
  </si>
  <si>
    <t>7112-3186 ÷ 7112-3198</t>
  </si>
  <si>
    <t>Kiršnerio vielos, 1 vnt., Ref.: 451-0.9-300, 451-1.0-300</t>
  </si>
  <si>
    <t>Kiršnerio vielos, 1 vnt., Ref.: 451-1.5-300, 451-1.6-300, 451-1.8-300</t>
  </si>
  <si>
    <t>Cirkliažinės vielos, 1 vnt.</t>
  </si>
  <si>
    <t>4-06-90-07</t>
  </si>
  <si>
    <t>4-06-90-09</t>
  </si>
  <si>
    <t>4-06-90-12</t>
  </si>
  <si>
    <t>4-06-90-10</t>
  </si>
  <si>
    <t>Ø 2,4 mm užrakinami sraigtai, 1 vnt.</t>
  </si>
  <si>
    <t> 1-01-200-10 ÷ 1-01-200-40</t>
  </si>
  <si>
    <t>Ø 2,4 mm kintamo kampo užrakinami sraigtai, 1 vnt.</t>
  </si>
  <si>
    <t> 1-01-298-10 ÷ 1-01-298-40</t>
  </si>
  <si>
    <t>Ø 3,5 mm užrakinami sraigtai, 1 vnt.</t>
  </si>
  <si>
    <t>Ø 3,5 mm kintamo kampo užrakinami sraigtai, 1 vnt.</t>
  </si>
  <si>
    <t>1-01-11-65÷90</t>
  </si>
  <si>
    <t>1-01-11-10 ÷ 1-01-11-90</t>
  </si>
  <si>
    <t>1-01-322-10 ÷ 1-01-322-95</t>
  </si>
  <si>
    <t>Ø 5,0 mm užrakinami sraigtai, 1 vnt.</t>
  </si>
  <si>
    <t>1-01-17-14 ÷ 1-01-17-115</t>
  </si>
  <si>
    <t>Distalinio stipinkaulio galo volarinės užrakinamos plokštelės, 1 vnt.</t>
  </si>
  <si>
    <t>Distalinio stipinkaulio galo dorsalinės užrakinamos plokštelės, 1 vnt.</t>
  </si>
  <si>
    <t>1-04-156/157-03 ÷ 1-04-156/157-05</t>
  </si>
  <si>
    <t>1-04-302/303-02 ÷ 1-04-302/303-05</t>
  </si>
  <si>
    <t xml:space="preserve">1-04-321-00; 1-04-322-03
</t>
  </si>
  <si>
    <t>1-04-294/295-01 ÷ 1-04-294/295-02</t>
  </si>
  <si>
    <t>Žastikaulio proksimalinio galo užrakinamos plokštelės, 1 vnt.</t>
  </si>
  <si>
    <t>1-04-126-01 ÷ 1-04-126-09</t>
  </si>
  <si>
    <t>Raktikaulio užrakinamos plokštelės su kabliu, 1 vnt.</t>
  </si>
  <si>
    <t>1-04-197/198-124 ÷ 1-04-197/198-187</t>
  </si>
  <si>
    <t>Raktikaulio S formos užrakinamos plokštelės, 1 vnt.</t>
  </si>
  <si>
    <t>1-04-212/215-06 ÷ 1-04-212/215-08</t>
  </si>
  <si>
    <t>Šlaunikaulio proksimalinio galo užrakinamos plokštelės, 1 vnt.</t>
  </si>
  <si>
    <t>1-04-183-02 ÷ 1-04-183-16</t>
  </si>
  <si>
    <t>Šlaunikaulio distalinio galo lateralinės užrakinamos plokštelės, 1 vnt.</t>
  </si>
  <si>
    <t>1-04-179/180-05 ÷ 1-04-179/180-13</t>
  </si>
  <si>
    <t>Blauzdikaulio proksimalinio galo užrakinamos plokštelės, 1 vnt.</t>
  </si>
  <si>
    <t>1-04-205/206-04 ÷ 1-04-205/206-12</t>
  </si>
  <si>
    <t>Blauzdikaulio distalinio galo medialinės užrakinamos plokštelės, 1 vnt.</t>
  </si>
  <si>
    <t>1-04-84/85-04 ÷ 1-04-84/85-12</t>
  </si>
  <si>
    <t>Blauzdikaulio distalinio galo anterolateralinės užrakinamos plokštelės, 1 vnt.</t>
  </si>
  <si>
    <t>1-04-174/175-80 ÷ 1-04-174/175-288</t>
  </si>
  <si>
    <t>7112-3130, 7112-3148, 7112-3166, 7112-3176</t>
  </si>
  <si>
    <r>
      <t xml:space="preserve">Endobutton, Smith&amp;Nephew (JAV), pakuotėje 1 vnt. </t>
    </r>
    <r>
      <rPr>
        <sz val="11"/>
        <rFont val="Times New Roman"/>
        <family val="1"/>
        <charset val="186"/>
      </rPr>
      <t>72203331; 72200146; 72200147; 72200148; 72200149; 72200150; 72200151; 72200152; 72200153; 72200154; 72200155.</t>
    </r>
  </si>
  <si>
    <r>
      <t xml:space="preserve">Biosure HA, Smith&amp;Nephew (JAV), pakuotėje 1 vnt.
</t>
    </r>
    <r>
      <rPr>
        <sz val="12"/>
        <color theme="1"/>
        <rFont val="Times New Roman"/>
        <family val="1"/>
        <charset val="186"/>
      </rPr>
      <t>72201768; 72201769; 72201770; 72201771; 72201772; 72201773; 72201774; 72201775; 72201776; 72201777; 72201778; 72201779; 72201780; 72201781; 72201782; 72201783; 72201784; 72201785; 72201786; 72201787; 72201788; 72201789; 72201790; 72201791</t>
    </r>
  </si>
  <si>
    <r>
      <rPr>
        <b/>
        <sz val="12"/>
        <color theme="1"/>
        <rFont val="Times New Roman"/>
        <family val="1"/>
        <charset val="186"/>
      </rPr>
      <t>Ultra Fast Fix, Smith&amp;Nephew (JAV), pakuotėje 1 vnt.</t>
    </r>
    <r>
      <rPr>
        <sz val="12"/>
        <color theme="1"/>
        <rFont val="Times New Roman"/>
        <family val="1"/>
        <charset val="186"/>
      </rPr>
      <t xml:space="preserve">
72201490; 72201493; 72201491; 72201494; 72201492; 72201495.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</si>
</sst>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8" x14ac:knownFonts="1">
    <font>
      <sz val="10"/>
      <name val="Arial"/>
      <charset val="186"/>
    </font>
    <font>
      <sz val="11"/>
      <color indexed="8"/>
      <name val="Calibri"/>
      <family val="2"/>
      <charset val="186"/>
    </font>
    <font>
      <b/>
      <sz val="10"/>
      <name val="Arial"/>
      <family val="2"/>
    </font>
    <font>
      <sz val="10"/>
      <name val="Arial"/>
      <family val="2"/>
    </font>
    <font>
      <sz val="11"/>
      <color rgb="FF006100"/>
      <name val="Calibri"/>
      <family val="2"/>
      <charset val="186"/>
      <scheme val="minor"/>
    </font>
    <font>
      <b/>
      <sz val="12"/>
      <name val="Times New Roman"/>
      <family val="1"/>
      <charset val="186"/>
    </font>
    <font>
      <sz val="12"/>
      <name val="Times New Roman"/>
      <family val="1"/>
      <charset val="186"/>
    </font>
    <font>
      <b/>
      <sz val="12"/>
      <color rgb="FFFF0000"/>
      <name val="Times New Roman"/>
      <family val="1"/>
      <charset val="186"/>
    </font>
    <font>
      <sz val="10"/>
      <name val="Arial"/>
      <family val="2"/>
      <charset val="186"/>
    </font>
    <font>
      <sz val="12"/>
      <color rgb="FF006100"/>
      <name val="Times New Roman"/>
      <family val="1"/>
      <charset val="186"/>
    </font>
    <font>
      <sz val="12"/>
      <color rgb="FFFF0000"/>
      <name val="Times New Roman"/>
      <family val="1"/>
      <charset val="186"/>
    </font>
    <font>
      <sz val="12"/>
      <color indexed="10"/>
      <name val="Times New Roman"/>
      <family val="1"/>
      <charset val="186"/>
    </font>
    <font>
      <b/>
      <sz val="12"/>
      <color theme="1"/>
      <name val="Times New Roman"/>
      <family val="1"/>
      <charset val="186"/>
    </font>
    <font>
      <sz val="12"/>
      <color theme="1"/>
      <name val="Times New Roman"/>
      <family val="1"/>
      <charset val="186"/>
    </font>
    <font>
      <sz val="12"/>
      <color rgb="FF231F20"/>
      <name val="Times New Roman"/>
      <family val="1"/>
      <charset val="186"/>
    </font>
    <font>
      <sz val="11"/>
      <color rgb="FF9C0006"/>
      <name val="Calibri"/>
      <family val="2"/>
      <charset val="186"/>
      <scheme val="minor"/>
    </font>
    <font>
      <sz val="10"/>
      <name val="Times New Roman"/>
      <family val="1"/>
      <charset val="186"/>
    </font>
    <font>
      <sz val="11"/>
      <name val="Times New Roman"/>
      <family val="1"/>
      <charset val="186"/>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indexed="9"/>
        <bgColor indexed="64"/>
      </patternFill>
    </fill>
    <fill>
      <patternFill patternType="solid">
        <fgColor rgb="FFFFC7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4" fillId="4" borderId="0" applyNumberFormat="0" applyBorder="0" applyAlignment="0" applyProtection="0"/>
    <xf numFmtId="0" fontId="8" fillId="0" borderId="0"/>
    <xf numFmtId="0" fontId="15" fillId="6" borderId="0" applyNumberFormat="0" applyBorder="0" applyAlignment="0" applyProtection="0"/>
  </cellStyleXfs>
  <cellXfs count="157">
    <xf numFmtId="0" fontId="0" fillId="0" borderId="0" xfId="0"/>
    <xf numFmtId="0" fontId="7"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6" fillId="0" borderId="1" xfId="0" applyFont="1" applyBorder="1" applyAlignment="1">
      <alignment horizontal="left" vertical="top"/>
    </xf>
    <xf numFmtId="0" fontId="6" fillId="0" borderId="0" xfId="0" applyFont="1" applyAlignment="1">
      <alignment horizontal="left" vertical="top"/>
    </xf>
    <xf numFmtId="1" fontId="6" fillId="0" borderId="1" xfId="0" applyNumberFormat="1"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3" borderId="1" xfId="0" quotePrefix="1" applyNumberFormat="1" applyFont="1" applyFill="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left"/>
    </xf>
    <xf numFmtId="0" fontId="6" fillId="0" borderId="0" xfId="0" applyFont="1" applyAlignment="1">
      <alignment horizontal="left" vertical="top" wrapText="1"/>
    </xf>
    <xf numFmtId="0" fontId="6" fillId="0" borderId="1" xfId="0" applyFont="1" applyBorder="1" applyAlignment="1">
      <alignment horizontal="left"/>
    </xf>
    <xf numFmtId="0" fontId="6" fillId="0" borderId="0" xfId="0" applyFont="1" applyFill="1" applyAlignment="1">
      <alignment horizontal="left"/>
    </xf>
    <xf numFmtId="0" fontId="6" fillId="3" borderId="0" xfId="0" applyFont="1" applyFill="1" applyAlignment="1">
      <alignment horizontal="left"/>
    </xf>
    <xf numFmtId="165" fontId="6"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wrapText="1"/>
    </xf>
    <xf numFmtId="165" fontId="5" fillId="0" borderId="1" xfId="0" applyNumberFormat="1" applyFont="1" applyFill="1" applyBorder="1" applyAlignment="1">
      <alignment horizontal="left" vertical="top" wrapText="1"/>
    </xf>
    <xf numFmtId="3" fontId="6"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0" xfId="0" applyFont="1" applyAlignment="1">
      <alignment horizontal="left" wrapText="1"/>
    </xf>
    <xf numFmtId="166" fontId="6" fillId="0" borderId="1" xfId="0" applyNumberFormat="1" applyFont="1" applyBorder="1" applyAlignment="1">
      <alignment horizontal="left" vertical="top" wrapText="1"/>
    </xf>
    <xf numFmtId="0" fontId="5" fillId="0" borderId="1" xfId="0" applyNumberFormat="1" applyFont="1" applyBorder="1" applyAlignment="1">
      <alignment horizontal="left" vertical="top" wrapText="1"/>
    </xf>
    <xf numFmtId="0" fontId="5"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6" fillId="0" borderId="1" xfId="0" applyNumberFormat="1"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166" fontId="10" fillId="0" borderId="1" xfId="0" applyNumberFormat="1" applyFont="1" applyBorder="1" applyAlignment="1">
      <alignment horizontal="left" vertical="top" wrapText="1"/>
    </xf>
    <xf numFmtId="2" fontId="10" fillId="0" borderId="1" xfId="0" applyNumberFormat="1" applyFont="1" applyBorder="1" applyAlignment="1">
      <alignment horizontal="left" vertical="top" wrapText="1"/>
    </xf>
    <xf numFmtId="0" fontId="6" fillId="3" borderId="1" xfId="0" applyFont="1" applyFill="1" applyBorder="1" applyAlignment="1">
      <alignment horizontal="left" vertical="top"/>
    </xf>
    <xf numFmtId="0" fontId="6" fillId="0" borderId="1" xfId="0" applyFont="1" applyBorder="1" applyAlignment="1">
      <alignment horizontal="left" vertical="top" wrapText="1" shrinkToFit="1"/>
    </xf>
    <xf numFmtId="0" fontId="5" fillId="3" borderId="1" xfId="3" applyFont="1" applyFill="1" applyBorder="1" applyAlignment="1">
      <alignment horizontal="left" vertical="top" wrapText="1"/>
    </xf>
    <xf numFmtId="49" fontId="6" fillId="0" borderId="1" xfId="0" applyNumberFormat="1" applyFont="1" applyBorder="1" applyAlignment="1">
      <alignment horizontal="left" vertical="top" wrapText="1"/>
    </xf>
    <xf numFmtId="49" fontId="6" fillId="0" borderId="1" xfId="0" applyNumberFormat="1" applyFont="1" applyFill="1" applyBorder="1" applyAlignment="1">
      <alignment horizontal="left" vertical="top" wrapText="1"/>
    </xf>
    <xf numFmtId="0" fontId="13"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3" fillId="0" borderId="1" xfId="0" applyFont="1" applyFill="1" applyBorder="1" applyAlignment="1">
      <alignment horizontal="left" vertical="top" wrapText="1"/>
    </xf>
    <xf numFmtId="1" fontId="10" fillId="0" borderId="1" xfId="0" applyNumberFormat="1" applyFont="1" applyFill="1" applyBorder="1" applyAlignment="1">
      <alignment horizontal="left" vertical="top" wrapText="1"/>
    </xf>
    <xf numFmtId="2" fontId="6" fillId="0" borderId="1" xfId="0" applyNumberFormat="1" applyFont="1" applyBorder="1" applyAlignment="1">
      <alignment vertical="top" wrapText="1"/>
    </xf>
    <xf numFmtId="166" fontId="10" fillId="0" borderId="6" xfId="0" applyNumberFormat="1" applyFont="1" applyBorder="1" applyAlignment="1">
      <alignment horizontal="left" vertical="top" wrapText="1"/>
    </xf>
    <xf numFmtId="2" fontId="10" fillId="0" borderId="6" xfId="0" applyNumberFormat="1" applyFont="1" applyBorder="1" applyAlignment="1">
      <alignment horizontal="lef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3" borderId="1" xfId="0" applyFont="1" applyFill="1" applyBorder="1" applyAlignment="1">
      <alignment horizontal="left" vertical="top"/>
    </xf>
    <xf numFmtId="0" fontId="6" fillId="5" borderId="1" xfId="0" applyFont="1" applyFill="1" applyBorder="1" applyAlignment="1">
      <alignment vertical="top" wrapText="1"/>
    </xf>
    <xf numFmtId="2" fontId="6" fillId="0"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164" fontId="6" fillId="0" borderId="1" xfId="0" applyNumberFormat="1" applyFont="1" applyFill="1" applyBorder="1" applyAlignment="1">
      <alignment horizontal="left" vertical="top" wrapText="1"/>
    </xf>
    <xf numFmtId="2" fontId="6" fillId="0" borderId="7" xfId="0" applyNumberFormat="1" applyFont="1" applyBorder="1" applyAlignment="1">
      <alignment horizontal="left" vertical="top" wrapText="1"/>
    </xf>
    <xf numFmtId="0" fontId="6" fillId="3" borderId="5" xfId="0" applyFont="1" applyFill="1" applyBorder="1" applyAlignment="1">
      <alignment horizontal="left" vertical="top"/>
    </xf>
    <xf numFmtId="0" fontId="13" fillId="0" borderId="1" xfId="0" applyFont="1" applyBorder="1" applyAlignment="1">
      <alignment horizontal="left" vertical="top" wrapText="1"/>
    </xf>
    <xf numFmtId="0" fontId="13" fillId="0" borderId="7" xfId="0" applyFont="1" applyBorder="1" applyAlignment="1">
      <alignment horizontal="left" vertical="top" wrapText="1"/>
    </xf>
    <xf numFmtId="1" fontId="10" fillId="0" borderId="1" xfId="0" applyNumberFormat="1" applyFont="1" applyBorder="1" applyAlignment="1">
      <alignment horizontal="left" vertical="top" wrapText="1"/>
    </xf>
    <xf numFmtId="0" fontId="6" fillId="0" borderId="1" xfId="0" applyFont="1" applyBorder="1" applyAlignment="1">
      <alignment vertical="top" wrapText="1"/>
    </xf>
    <xf numFmtId="0" fontId="12" fillId="0" borderId="0" xfId="0" applyFont="1" applyAlignment="1">
      <alignment horizontal="left" vertical="top" wrapText="1"/>
    </xf>
    <xf numFmtId="0" fontId="10" fillId="0" borderId="1" xfId="0" applyFont="1" applyBorder="1" applyAlignment="1">
      <alignment horizontal="left" vertical="top"/>
    </xf>
    <xf numFmtId="0" fontId="14" fillId="0" borderId="1" xfId="0" applyFont="1" applyBorder="1" applyAlignment="1">
      <alignment vertical="top" wrapText="1"/>
    </xf>
    <xf numFmtId="0" fontId="6" fillId="0" borderId="2" xfId="0" applyFont="1" applyBorder="1" applyAlignment="1">
      <alignment horizontal="left" vertical="top" wrapText="1"/>
    </xf>
    <xf numFmtId="0" fontId="6" fillId="3" borderId="1" xfId="4" applyFont="1" applyFill="1" applyBorder="1" applyAlignment="1">
      <alignment horizontal="left" vertical="top" wrapText="1"/>
    </xf>
    <xf numFmtId="1" fontId="6" fillId="0" borderId="1" xfId="0" applyNumberFormat="1" applyFont="1" applyBorder="1" applyAlignment="1">
      <alignment horizontal="left"/>
    </xf>
    <xf numFmtId="0" fontId="6" fillId="0" borderId="1" xfId="0" applyFont="1" applyBorder="1" applyAlignment="1">
      <alignment horizontal="left" wrapText="1"/>
    </xf>
    <xf numFmtId="0" fontId="10" fillId="0" borderId="1" xfId="0" applyFont="1" applyBorder="1" applyAlignment="1">
      <alignment horizontal="left"/>
    </xf>
    <xf numFmtId="0" fontId="7" fillId="0" borderId="7" xfId="0" applyFont="1" applyBorder="1" applyAlignment="1">
      <alignment vertical="top"/>
    </xf>
    <xf numFmtId="0" fontId="6" fillId="0" borderId="1" xfId="0" applyFont="1" applyFill="1" applyBorder="1" applyAlignment="1">
      <alignment horizontal="center" vertical="top" wrapText="1"/>
    </xf>
    <xf numFmtId="3" fontId="6" fillId="0" borderId="1" xfId="0" applyNumberFormat="1" applyFont="1" applyFill="1" applyBorder="1" applyAlignment="1">
      <alignment horizontal="center" vertical="top" wrapText="1"/>
    </xf>
    <xf numFmtId="0" fontId="6" fillId="0" borderId="1" xfId="0" applyFont="1" applyFill="1" applyBorder="1" applyAlignment="1">
      <alignment horizontal="center" wrapText="1"/>
    </xf>
    <xf numFmtId="0" fontId="6" fillId="0" borderId="1" xfId="0" applyFont="1" applyFill="1" applyBorder="1" applyAlignment="1">
      <alignment horizontal="center" vertical="center" wrapText="1"/>
    </xf>
    <xf numFmtId="0" fontId="16" fillId="0" borderId="1" xfId="0" applyFont="1" applyBorder="1" applyAlignment="1">
      <alignment horizontal="center" vertical="top"/>
    </xf>
    <xf numFmtId="0" fontId="6" fillId="0" borderId="1" xfId="3" applyFont="1" applyFill="1" applyBorder="1" applyAlignment="1">
      <alignment horizontal="left" vertical="top" wrapText="1"/>
    </xf>
    <xf numFmtId="0" fontId="16" fillId="0" borderId="1"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vertical="top"/>
    </xf>
    <xf numFmtId="2" fontId="6" fillId="0" borderId="1" xfId="0" applyNumberFormat="1" applyFont="1" applyBorder="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2" fontId="10"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center" vertical="top" wrapText="1"/>
    </xf>
    <xf numFmtId="3" fontId="6" fillId="0" borderId="1" xfId="0" applyNumberFormat="1" applyFont="1" applyBorder="1" applyAlignment="1">
      <alignment horizontal="center" vertical="center"/>
    </xf>
    <xf numFmtId="2" fontId="6" fillId="0" borderId="1" xfId="0" applyNumberFormat="1" applyFont="1" applyBorder="1" applyAlignment="1">
      <alignment horizontal="left" vertical="center"/>
    </xf>
    <xf numFmtId="2" fontId="6" fillId="0" borderId="1" xfId="0" applyNumberFormat="1" applyFont="1" applyFill="1" applyBorder="1" applyAlignment="1">
      <alignment horizontal="center" wrapText="1"/>
    </xf>
    <xf numFmtId="2" fontId="12" fillId="3" borderId="1" xfId="0" applyNumberFormat="1" applyFont="1" applyFill="1" applyBorder="1" applyAlignment="1">
      <alignment horizontal="left" vertical="top" wrapText="1"/>
    </xf>
    <xf numFmtId="0" fontId="5" fillId="0" borderId="8" xfId="0" applyFont="1" applyBorder="1" applyAlignment="1">
      <alignment horizontal="center" vertical="center" wrapText="1"/>
    </xf>
    <xf numFmtId="0" fontId="12" fillId="0" borderId="1" xfId="0" applyFont="1" applyFill="1" applyBorder="1" applyAlignment="1">
      <alignment horizontal="left" vertical="top" wrapText="1"/>
    </xf>
    <xf numFmtId="2" fontId="5" fillId="0" borderId="9" xfId="0" applyNumberFormat="1" applyFont="1" applyBorder="1" applyAlignment="1">
      <alignment horizontal="center" vertical="center" wrapText="1"/>
    </xf>
    <xf numFmtId="2" fontId="13" fillId="0" borderId="1" xfId="0" applyNumberFormat="1" applyFont="1" applyFill="1" applyBorder="1" applyAlignment="1">
      <alignment horizontal="left" vertical="top" wrapText="1"/>
    </xf>
    <xf numFmtId="2" fontId="6" fillId="0" borderId="2"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2" fontId="7" fillId="0" borderId="5" xfId="0" applyNumberFormat="1" applyFont="1" applyBorder="1" applyAlignment="1">
      <alignment horizontal="left" vertical="top" wrapText="1"/>
    </xf>
    <xf numFmtId="2" fontId="7" fillId="0" borderId="7" xfId="0" applyNumberFormat="1" applyFont="1" applyBorder="1" applyAlignment="1">
      <alignment horizontal="left" vertical="top" wrapText="1"/>
    </xf>
    <xf numFmtId="164" fontId="7" fillId="0" borderId="5" xfId="0" applyNumberFormat="1" applyFont="1" applyBorder="1" applyAlignment="1">
      <alignment horizontal="left" vertical="top" wrapText="1"/>
    </xf>
    <xf numFmtId="164" fontId="7" fillId="0" borderId="7" xfId="0" applyNumberFormat="1" applyFont="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1" fontId="7" fillId="0" borderId="5" xfId="0" applyNumberFormat="1" applyFont="1" applyBorder="1" applyAlignment="1">
      <alignment horizontal="left" vertical="top" wrapText="1"/>
    </xf>
    <xf numFmtId="1" fontId="7" fillId="0" borderId="7"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5" fillId="2" borderId="1" xfId="0" applyFont="1" applyFill="1" applyBorder="1" applyAlignment="1">
      <alignment horizontal="left" vertical="top" wrapText="1"/>
    </xf>
    <xf numFmtId="0" fontId="7" fillId="0" borderId="5" xfId="0" applyFont="1" applyBorder="1" applyAlignment="1">
      <alignment horizontal="left" vertical="top"/>
    </xf>
    <xf numFmtId="0" fontId="7" fillId="0" borderId="7" xfId="0" applyFont="1" applyBorder="1" applyAlignment="1">
      <alignment horizontal="left" vertical="top"/>
    </xf>
    <xf numFmtId="0" fontId="7" fillId="0" borderId="1" xfId="0" applyFont="1" applyBorder="1" applyAlignment="1">
      <alignment horizontal="left" vertical="top"/>
    </xf>
    <xf numFmtId="0" fontId="5" fillId="2" borderId="7"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49" fontId="5" fillId="2" borderId="5" xfId="0" applyNumberFormat="1" applyFont="1" applyFill="1" applyBorder="1" applyAlignment="1">
      <alignment horizontal="left" vertical="top" wrapText="1"/>
    </xf>
    <xf numFmtId="49" fontId="5" fillId="2" borderId="6"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0" fontId="5" fillId="2" borderId="5" xfId="3" applyFont="1" applyFill="1" applyBorder="1" applyAlignment="1">
      <alignment horizontal="left" vertical="top" wrapText="1"/>
    </xf>
    <xf numFmtId="0" fontId="5" fillId="2" borderId="6" xfId="3" applyFont="1" applyFill="1" applyBorder="1" applyAlignment="1">
      <alignment horizontal="left" vertical="top" wrapText="1"/>
    </xf>
    <xf numFmtId="0" fontId="5" fillId="2" borderId="7" xfId="3" applyFont="1" applyFill="1" applyBorder="1" applyAlignment="1">
      <alignment horizontal="left" vertical="top" wrapText="1"/>
    </xf>
    <xf numFmtId="2" fontId="5" fillId="2" borderId="5" xfId="0" applyNumberFormat="1" applyFont="1" applyFill="1" applyBorder="1" applyAlignment="1">
      <alignment horizontal="left" vertical="top" wrapText="1"/>
    </xf>
    <xf numFmtId="2" fontId="5" fillId="2" borderId="6" xfId="0" applyNumberFormat="1" applyFont="1" applyFill="1" applyBorder="1" applyAlignment="1">
      <alignment horizontal="left" vertical="top" wrapText="1"/>
    </xf>
    <xf numFmtId="2" fontId="5" fillId="2" borderId="7" xfId="0" applyNumberFormat="1" applyFont="1" applyFill="1" applyBorder="1" applyAlignment="1">
      <alignment horizontal="left" vertical="top" wrapText="1"/>
    </xf>
    <xf numFmtId="164" fontId="5" fillId="2" borderId="5" xfId="0" applyNumberFormat="1" applyFont="1" applyFill="1" applyBorder="1" applyAlignment="1">
      <alignment horizontal="left" vertical="top" wrapText="1"/>
    </xf>
    <xf numFmtId="164" fontId="5" fillId="2" borderId="6" xfId="0" applyNumberFormat="1" applyFont="1" applyFill="1" applyBorder="1" applyAlignment="1">
      <alignment horizontal="left" vertical="top" wrapText="1"/>
    </xf>
    <xf numFmtId="164" fontId="5" fillId="2" borderId="7" xfId="0" applyNumberFormat="1" applyFont="1" applyFill="1" applyBorder="1" applyAlignment="1">
      <alignment horizontal="left" vertical="top" wrapText="1"/>
    </xf>
    <xf numFmtId="164" fontId="7" fillId="0" borderId="5" xfId="0" applyNumberFormat="1" applyFont="1" applyFill="1" applyBorder="1" applyAlignment="1">
      <alignment horizontal="left" vertical="top" wrapText="1"/>
    </xf>
    <xf numFmtId="164" fontId="7" fillId="0" borderId="7"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2" fontId="6" fillId="0" borderId="2" xfId="0" applyNumberFormat="1" applyFont="1" applyFill="1" applyBorder="1" applyAlignment="1">
      <alignment horizontal="left" vertical="top" wrapText="1"/>
    </xf>
    <xf numFmtId="2" fontId="6" fillId="0" borderId="4" xfId="0" applyNumberFormat="1" applyFont="1" applyFill="1" applyBorder="1" applyAlignment="1">
      <alignment horizontal="left" vertical="top" wrapText="1"/>
    </xf>
    <xf numFmtId="2" fontId="6" fillId="0" borderId="3" xfId="0" applyNumberFormat="1"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2" xfId="0" applyFont="1" applyBorder="1" applyAlignment="1">
      <alignment horizontal="center" vertical="top"/>
    </xf>
    <xf numFmtId="0" fontId="6" fillId="0" borderId="3" xfId="0" applyFont="1" applyBorder="1" applyAlignment="1">
      <alignment horizontal="center" vertical="top"/>
    </xf>
    <xf numFmtId="0" fontId="5"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0" borderId="7" xfId="0" applyFont="1" applyFill="1" applyBorder="1" applyAlignment="1">
      <alignment horizontal="left" vertical="top" wrapText="1"/>
    </xf>
    <xf numFmtId="0" fontId="9" fillId="4" borderId="5" xfId="2" applyFont="1" applyBorder="1" applyAlignment="1">
      <alignment horizontal="left" vertical="top" wrapText="1"/>
    </xf>
    <xf numFmtId="0" fontId="9" fillId="4" borderId="6" xfId="2" applyFont="1" applyBorder="1" applyAlignment="1">
      <alignment horizontal="left" vertical="top" wrapText="1"/>
    </xf>
    <xf numFmtId="0" fontId="9" fillId="4" borderId="7" xfId="2" applyFont="1" applyBorder="1" applyAlignment="1">
      <alignment horizontal="left" vertical="top" wrapText="1"/>
    </xf>
    <xf numFmtId="164" fontId="7" fillId="0" borderId="5" xfId="0" applyNumberFormat="1" applyFont="1" applyBorder="1" applyAlignment="1">
      <alignment horizontal="left" vertical="top"/>
    </xf>
    <xf numFmtId="164" fontId="7" fillId="0" borderId="7" xfId="0" applyNumberFormat="1" applyFont="1" applyBorder="1" applyAlignment="1">
      <alignment horizontal="left" vertical="top"/>
    </xf>
  </cellXfs>
  <cellStyles count="5">
    <cellStyle name="Blogas" xfId="4" builtinId="27"/>
    <cellStyle name="Excel Built-in Normal" xfId="1" xr:uid="{00000000-0005-0000-0000-000000000000}"/>
    <cellStyle name="Geras" xfId="2" builtinId="26"/>
    <cellStyle name="Įprastas" xfId="0" builtinId="0"/>
    <cellStyle name="Įprastas 2" xfId="3" xr:uid="{B1BE0775-8566-4452-8A86-E2C5231A2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6"/>
  <sheetViews>
    <sheetView tabSelected="1" view="pageBreakPreview" topLeftCell="A333" zoomScaleNormal="100" zoomScaleSheetLayoutView="100" workbookViewId="0">
      <selection activeCell="B891" sqref="B890:B891"/>
    </sheetView>
  </sheetViews>
  <sheetFormatPr defaultColWidth="9.109375" defaultRowHeight="15.6" x14ac:dyDescent="0.3"/>
  <cols>
    <col min="1" max="1" width="8.88671875" style="4" customWidth="1"/>
    <col min="2" max="2" width="69.33203125" style="14" customWidth="1"/>
    <col min="3" max="3" width="6.109375" style="14" customWidth="1"/>
    <col min="4" max="4" width="10.88671875" style="14" customWidth="1"/>
    <col min="5" max="5" width="11.44140625" style="14" customWidth="1"/>
    <col min="6" max="6" width="20.44140625" style="14" customWidth="1"/>
    <col min="7" max="7" width="28.44140625" style="14" customWidth="1"/>
    <col min="8" max="8" width="7.88671875" style="14" customWidth="1"/>
    <col min="9" max="9" width="10.44140625" style="14" bestFit="1" customWidth="1"/>
    <col min="10" max="10" width="8.109375" style="14" customWidth="1"/>
    <col min="11" max="11" width="9.33203125" style="14" bestFit="1" customWidth="1"/>
    <col min="12" max="16384" width="9.109375" style="14"/>
  </cols>
  <sheetData>
    <row r="1" spans="1:11" x14ac:dyDescent="0.3">
      <c r="A1" s="146" t="s">
        <v>705</v>
      </c>
      <c r="B1" s="147"/>
      <c r="C1" s="147"/>
      <c r="D1" s="147"/>
      <c r="E1" s="147"/>
      <c r="F1" s="147"/>
      <c r="G1" s="147"/>
      <c r="H1" s="147"/>
      <c r="I1" s="147"/>
      <c r="J1" s="147"/>
      <c r="K1" s="148"/>
    </row>
    <row r="2" spans="1:11" x14ac:dyDescent="0.3">
      <c r="A2" s="152" t="s">
        <v>1315</v>
      </c>
      <c r="B2" s="153"/>
      <c r="C2" s="153"/>
      <c r="D2" s="153"/>
      <c r="E2" s="153"/>
      <c r="F2" s="153"/>
      <c r="G2" s="153"/>
      <c r="H2" s="153"/>
      <c r="I2" s="153"/>
      <c r="J2" s="153"/>
      <c r="K2" s="154"/>
    </row>
    <row r="3" spans="1:11" s="15" customFormat="1" ht="94.8" customHeight="1" x14ac:dyDescent="0.25">
      <c r="A3" s="2" t="s">
        <v>66</v>
      </c>
      <c r="B3" s="11" t="s">
        <v>96</v>
      </c>
      <c r="C3" s="11" t="s">
        <v>3</v>
      </c>
      <c r="D3" s="11" t="s">
        <v>694</v>
      </c>
      <c r="E3" s="11" t="s">
        <v>695</v>
      </c>
      <c r="F3" s="11" t="s">
        <v>72</v>
      </c>
      <c r="G3" s="11" t="s">
        <v>369</v>
      </c>
      <c r="H3" s="8" t="s">
        <v>741</v>
      </c>
      <c r="I3" s="8" t="s">
        <v>693</v>
      </c>
      <c r="J3" s="8" t="s">
        <v>392</v>
      </c>
      <c r="K3" s="8" t="s">
        <v>692</v>
      </c>
    </row>
    <row r="4" spans="1:11" x14ac:dyDescent="0.3">
      <c r="A4" s="106" t="s">
        <v>703</v>
      </c>
      <c r="B4" s="149"/>
      <c r="C4" s="149"/>
      <c r="D4" s="149"/>
      <c r="E4" s="149"/>
      <c r="F4" s="149"/>
      <c r="G4" s="149"/>
      <c r="H4" s="149"/>
      <c r="I4" s="149"/>
      <c r="J4" s="149"/>
      <c r="K4" s="150"/>
    </row>
    <row r="5" spans="1:11" ht="31.2" x14ac:dyDescent="0.3">
      <c r="A5" s="28" t="s">
        <v>105</v>
      </c>
      <c r="B5" s="8" t="s">
        <v>208</v>
      </c>
      <c r="C5" s="8" t="s">
        <v>104</v>
      </c>
      <c r="D5" s="8"/>
      <c r="E5" s="8"/>
      <c r="F5" s="71" t="s">
        <v>1369</v>
      </c>
      <c r="G5" s="71" t="s">
        <v>1438</v>
      </c>
      <c r="H5" s="8"/>
      <c r="I5" s="8"/>
      <c r="J5" s="8"/>
      <c r="K5" s="8"/>
    </row>
    <row r="6" spans="1:11" x14ac:dyDescent="0.3">
      <c r="A6" s="51" t="s">
        <v>393</v>
      </c>
      <c r="B6" s="8">
        <v>12</v>
      </c>
      <c r="C6" s="8" t="s">
        <v>74</v>
      </c>
      <c r="D6" s="5">
        <v>6</v>
      </c>
      <c r="E6" s="8">
        <f t="shared" ref="E6:E28" si="0">D6*3</f>
        <v>18</v>
      </c>
      <c r="G6" s="69" t="s">
        <v>1370</v>
      </c>
      <c r="H6" s="51">
        <v>4.9000000000000004</v>
      </c>
      <c r="I6" s="51">
        <f t="shared" ref="I6:I28" si="1">SUM(E6*H6)</f>
        <v>88.2</v>
      </c>
      <c r="J6" s="51">
        <f>I6*5%</f>
        <v>4.41</v>
      </c>
      <c r="K6" s="51">
        <f>SUM(I6:J6)</f>
        <v>92.61</v>
      </c>
    </row>
    <row r="7" spans="1:11" x14ac:dyDescent="0.3">
      <c r="A7" s="51" t="s">
        <v>394</v>
      </c>
      <c r="B7" s="8">
        <v>14</v>
      </c>
      <c r="C7" s="8" t="s">
        <v>74</v>
      </c>
      <c r="D7" s="5">
        <v>6</v>
      </c>
      <c r="E7" s="8">
        <f t="shared" si="0"/>
        <v>18</v>
      </c>
      <c r="F7" s="72"/>
      <c r="G7" s="69" t="s">
        <v>1371</v>
      </c>
      <c r="H7" s="51">
        <v>4.9000000000000004</v>
      </c>
      <c r="I7" s="51">
        <f t="shared" si="1"/>
        <v>88.2</v>
      </c>
      <c r="J7" s="51">
        <f t="shared" ref="J7:J70" si="2">I7*5%</f>
        <v>4.41</v>
      </c>
      <c r="K7" s="51">
        <f t="shared" ref="K7:K19" si="3">SUM(I7:J7)</f>
        <v>92.61</v>
      </c>
    </row>
    <row r="8" spans="1:11" x14ac:dyDescent="0.3">
      <c r="A8" s="51" t="s">
        <v>395</v>
      </c>
      <c r="B8" s="8">
        <v>16</v>
      </c>
      <c r="C8" s="8" t="s">
        <v>74</v>
      </c>
      <c r="D8" s="5">
        <v>6</v>
      </c>
      <c r="E8" s="8">
        <f t="shared" si="0"/>
        <v>18</v>
      </c>
      <c r="F8" s="72"/>
      <c r="G8" s="69" t="s">
        <v>1372</v>
      </c>
      <c r="H8" s="51">
        <v>4.9000000000000004</v>
      </c>
      <c r="I8" s="51">
        <f t="shared" si="1"/>
        <v>88.2</v>
      </c>
      <c r="J8" s="51">
        <f t="shared" si="2"/>
        <v>4.41</v>
      </c>
      <c r="K8" s="51">
        <f t="shared" si="3"/>
        <v>92.61</v>
      </c>
    </row>
    <row r="9" spans="1:11" x14ac:dyDescent="0.3">
      <c r="A9" s="51" t="s">
        <v>396</v>
      </c>
      <c r="B9" s="8">
        <v>18</v>
      </c>
      <c r="C9" s="8" t="s">
        <v>74</v>
      </c>
      <c r="D9" s="5">
        <v>6</v>
      </c>
      <c r="E9" s="8">
        <f t="shared" si="0"/>
        <v>18</v>
      </c>
      <c r="F9" s="72"/>
      <c r="G9" s="69" t="s">
        <v>1373</v>
      </c>
      <c r="H9" s="51">
        <v>4.9000000000000004</v>
      </c>
      <c r="I9" s="51">
        <f t="shared" si="1"/>
        <v>88.2</v>
      </c>
      <c r="J9" s="51">
        <f t="shared" si="2"/>
        <v>4.41</v>
      </c>
      <c r="K9" s="51">
        <f t="shared" si="3"/>
        <v>92.61</v>
      </c>
    </row>
    <row r="10" spans="1:11" x14ac:dyDescent="0.3">
      <c r="A10" s="51" t="s">
        <v>397</v>
      </c>
      <c r="B10" s="8">
        <v>20</v>
      </c>
      <c r="C10" s="8" t="s">
        <v>74</v>
      </c>
      <c r="D10" s="5">
        <v>16</v>
      </c>
      <c r="E10" s="8">
        <f t="shared" si="0"/>
        <v>48</v>
      </c>
      <c r="F10" s="72"/>
      <c r="G10" s="69" t="s">
        <v>1375</v>
      </c>
      <c r="H10" s="51">
        <v>4.9000000000000004</v>
      </c>
      <c r="I10" s="51">
        <f t="shared" si="1"/>
        <v>235.20000000000002</v>
      </c>
      <c r="J10" s="51">
        <f t="shared" si="2"/>
        <v>11.760000000000002</v>
      </c>
      <c r="K10" s="51">
        <f t="shared" si="3"/>
        <v>246.96</v>
      </c>
    </row>
    <row r="11" spans="1:11" x14ac:dyDescent="0.3">
      <c r="A11" s="51" t="s">
        <v>398</v>
      </c>
      <c r="B11" s="8">
        <v>22</v>
      </c>
      <c r="C11" s="8" t="s">
        <v>74</v>
      </c>
      <c r="D11" s="5">
        <v>16</v>
      </c>
      <c r="E11" s="8">
        <f t="shared" si="0"/>
        <v>48</v>
      </c>
      <c r="F11" s="72"/>
      <c r="G11" s="69" t="s">
        <v>1376</v>
      </c>
      <c r="H11" s="51">
        <v>4.9000000000000004</v>
      </c>
      <c r="I11" s="51">
        <f t="shared" si="1"/>
        <v>235.20000000000002</v>
      </c>
      <c r="J11" s="51">
        <f t="shared" si="2"/>
        <v>11.760000000000002</v>
      </c>
      <c r="K11" s="51">
        <f t="shared" si="3"/>
        <v>246.96</v>
      </c>
    </row>
    <row r="12" spans="1:11" x14ac:dyDescent="0.3">
      <c r="A12" s="51" t="s">
        <v>399</v>
      </c>
      <c r="B12" s="8">
        <v>24</v>
      </c>
      <c r="C12" s="8" t="s">
        <v>74</v>
      </c>
      <c r="D12" s="5">
        <v>16</v>
      </c>
      <c r="E12" s="8">
        <f t="shared" si="0"/>
        <v>48</v>
      </c>
      <c r="F12" s="72"/>
      <c r="G12" s="69" t="s">
        <v>1377</v>
      </c>
      <c r="H12" s="51">
        <v>4.9000000000000004</v>
      </c>
      <c r="I12" s="51">
        <f t="shared" si="1"/>
        <v>235.20000000000002</v>
      </c>
      <c r="J12" s="51">
        <f t="shared" si="2"/>
        <v>11.760000000000002</v>
      </c>
      <c r="K12" s="51">
        <f t="shared" si="3"/>
        <v>246.96</v>
      </c>
    </row>
    <row r="13" spans="1:11" x14ac:dyDescent="0.3">
      <c r="A13" s="51" t="s">
        <v>400</v>
      </c>
      <c r="B13" s="8">
        <v>26</v>
      </c>
      <c r="C13" s="8" t="s">
        <v>74</v>
      </c>
      <c r="D13" s="5">
        <v>16</v>
      </c>
      <c r="E13" s="8">
        <f t="shared" si="0"/>
        <v>48</v>
      </c>
      <c r="F13" s="72"/>
      <c r="G13" s="69" t="s">
        <v>1378</v>
      </c>
      <c r="H13" s="51">
        <v>4.9000000000000004</v>
      </c>
      <c r="I13" s="51">
        <f t="shared" si="1"/>
        <v>235.20000000000002</v>
      </c>
      <c r="J13" s="51">
        <f t="shared" si="2"/>
        <v>11.760000000000002</v>
      </c>
      <c r="K13" s="51">
        <f t="shared" si="3"/>
        <v>246.96</v>
      </c>
    </row>
    <row r="14" spans="1:11" x14ac:dyDescent="0.3">
      <c r="A14" s="51" t="s">
        <v>401</v>
      </c>
      <c r="B14" s="8">
        <v>28</v>
      </c>
      <c r="C14" s="8" t="s">
        <v>74</v>
      </c>
      <c r="D14" s="5">
        <v>24</v>
      </c>
      <c r="E14" s="8">
        <f t="shared" si="0"/>
        <v>72</v>
      </c>
      <c r="F14" s="72"/>
      <c r="G14" s="69" t="s">
        <v>1379</v>
      </c>
      <c r="H14" s="51">
        <v>4.9000000000000004</v>
      </c>
      <c r="I14" s="51">
        <f t="shared" si="1"/>
        <v>352.8</v>
      </c>
      <c r="J14" s="51">
        <f t="shared" si="2"/>
        <v>17.64</v>
      </c>
      <c r="K14" s="51">
        <f t="shared" si="3"/>
        <v>370.44</v>
      </c>
    </row>
    <row r="15" spans="1:11" x14ac:dyDescent="0.3">
      <c r="A15" s="51" t="s">
        <v>402</v>
      </c>
      <c r="B15" s="8">
        <v>30</v>
      </c>
      <c r="C15" s="8" t="s">
        <v>74</v>
      </c>
      <c r="D15" s="5">
        <v>40</v>
      </c>
      <c r="E15" s="8">
        <f t="shared" si="0"/>
        <v>120</v>
      </c>
      <c r="F15" s="72"/>
      <c r="G15" s="69" t="s">
        <v>1374</v>
      </c>
      <c r="H15" s="51">
        <v>4.9000000000000004</v>
      </c>
      <c r="I15" s="51">
        <f t="shared" si="1"/>
        <v>588</v>
      </c>
      <c r="J15" s="51">
        <f t="shared" si="2"/>
        <v>29.400000000000002</v>
      </c>
      <c r="K15" s="51">
        <f t="shared" si="3"/>
        <v>617.4</v>
      </c>
    </row>
    <row r="16" spans="1:11" x14ac:dyDescent="0.3">
      <c r="A16" s="51" t="s">
        <v>403</v>
      </c>
      <c r="B16" s="8">
        <v>32</v>
      </c>
      <c r="C16" s="8" t="s">
        <v>74</v>
      </c>
      <c r="D16" s="5">
        <v>50</v>
      </c>
      <c r="E16" s="8">
        <f t="shared" si="0"/>
        <v>150</v>
      </c>
      <c r="F16" s="72"/>
      <c r="G16" s="69" t="s">
        <v>1380</v>
      </c>
      <c r="H16" s="51">
        <v>4.9000000000000004</v>
      </c>
      <c r="I16" s="51">
        <f t="shared" si="1"/>
        <v>735</v>
      </c>
      <c r="J16" s="51">
        <f t="shared" si="2"/>
        <v>36.75</v>
      </c>
      <c r="K16" s="51">
        <f t="shared" si="3"/>
        <v>771.75</v>
      </c>
    </row>
    <row r="17" spans="1:11" x14ac:dyDescent="0.3">
      <c r="A17" s="51" t="s">
        <v>404</v>
      </c>
      <c r="B17" s="8">
        <v>34</v>
      </c>
      <c r="C17" s="8" t="s">
        <v>74</v>
      </c>
      <c r="D17" s="5">
        <v>50</v>
      </c>
      <c r="E17" s="8">
        <f t="shared" si="0"/>
        <v>150</v>
      </c>
      <c r="F17" s="72"/>
      <c r="G17" s="69" t="s">
        <v>1381</v>
      </c>
      <c r="H17" s="51">
        <v>4.9000000000000004</v>
      </c>
      <c r="I17" s="51">
        <f t="shared" si="1"/>
        <v>735</v>
      </c>
      <c r="J17" s="51">
        <f t="shared" si="2"/>
        <v>36.75</v>
      </c>
      <c r="K17" s="51">
        <f t="shared" si="3"/>
        <v>771.75</v>
      </c>
    </row>
    <row r="18" spans="1:11" x14ac:dyDescent="0.3">
      <c r="A18" s="51" t="s">
        <v>405</v>
      </c>
      <c r="B18" s="8">
        <v>36</v>
      </c>
      <c r="C18" s="8" t="s">
        <v>74</v>
      </c>
      <c r="D18" s="5">
        <v>60</v>
      </c>
      <c r="E18" s="8">
        <f t="shared" si="0"/>
        <v>180</v>
      </c>
      <c r="F18" s="72"/>
      <c r="G18" s="69" t="s">
        <v>1382</v>
      </c>
      <c r="H18" s="51">
        <v>4.9000000000000004</v>
      </c>
      <c r="I18" s="51">
        <f t="shared" si="1"/>
        <v>882.00000000000011</v>
      </c>
      <c r="J18" s="51">
        <f t="shared" si="2"/>
        <v>44.100000000000009</v>
      </c>
      <c r="K18" s="51">
        <f t="shared" si="3"/>
        <v>926.10000000000014</v>
      </c>
    </row>
    <row r="19" spans="1:11" x14ac:dyDescent="0.3">
      <c r="A19" s="51" t="s">
        <v>406</v>
      </c>
      <c r="B19" s="8">
        <v>38</v>
      </c>
      <c r="C19" s="8" t="s">
        <v>74</v>
      </c>
      <c r="D19" s="5">
        <v>60</v>
      </c>
      <c r="E19" s="8">
        <f t="shared" si="0"/>
        <v>180</v>
      </c>
      <c r="F19" s="72"/>
      <c r="G19" s="69" t="s">
        <v>1383</v>
      </c>
      <c r="H19" s="51">
        <v>4.9000000000000004</v>
      </c>
      <c r="I19" s="51">
        <f t="shared" si="1"/>
        <v>882.00000000000011</v>
      </c>
      <c r="J19" s="51">
        <f t="shared" si="2"/>
        <v>44.100000000000009</v>
      </c>
      <c r="K19" s="51">
        <f t="shared" si="3"/>
        <v>926.10000000000014</v>
      </c>
    </row>
    <row r="20" spans="1:11" x14ac:dyDescent="0.3">
      <c r="A20" s="51" t="s">
        <v>407</v>
      </c>
      <c r="B20" s="8">
        <v>40</v>
      </c>
      <c r="C20" s="8" t="s">
        <v>74</v>
      </c>
      <c r="D20" s="5">
        <v>60</v>
      </c>
      <c r="E20" s="8">
        <f t="shared" si="0"/>
        <v>180</v>
      </c>
      <c r="F20" s="72"/>
      <c r="G20" s="69" t="s">
        <v>1384</v>
      </c>
      <c r="H20" s="51">
        <v>4.9000000000000004</v>
      </c>
      <c r="I20" s="51">
        <f t="shared" si="1"/>
        <v>882.00000000000011</v>
      </c>
      <c r="J20" s="51">
        <f>I20*5%</f>
        <v>44.100000000000009</v>
      </c>
      <c r="K20" s="51">
        <f>SUM(I20:J20)</f>
        <v>926.10000000000014</v>
      </c>
    </row>
    <row r="21" spans="1:11" x14ac:dyDescent="0.3">
      <c r="A21" s="51" t="s">
        <v>408</v>
      </c>
      <c r="B21" s="8">
        <v>42</v>
      </c>
      <c r="C21" s="8" t="s">
        <v>74</v>
      </c>
      <c r="D21" s="5">
        <v>60</v>
      </c>
      <c r="E21" s="8">
        <f t="shared" si="0"/>
        <v>180</v>
      </c>
      <c r="F21" s="72"/>
      <c r="G21" s="69" t="s">
        <v>1385</v>
      </c>
      <c r="H21" s="51">
        <v>4.9000000000000004</v>
      </c>
      <c r="I21" s="51">
        <f t="shared" si="1"/>
        <v>882.00000000000011</v>
      </c>
      <c r="J21" s="51">
        <f t="shared" si="2"/>
        <v>44.100000000000009</v>
      </c>
      <c r="K21" s="51">
        <f t="shared" ref="K21:K28" si="4">SUM(I21:J21)</f>
        <v>926.10000000000014</v>
      </c>
    </row>
    <row r="22" spans="1:11" x14ac:dyDescent="0.3">
      <c r="A22" s="51" t="s">
        <v>409</v>
      </c>
      <c r="B22" s="8">
        <v>44</v>
      </c>
      <c r="C22" s="8" t="s">
        <v>74</v>
      </c>
      <c r="D22" s="5">
        <v>40</v>
      </c>
      <c r="E22" s="8">
        <f t="shared" si="0"/>
        <v>120</v>
      </c>
      <c r="F22" s="72"/>
      <c r="G22" s="69" t="s">
        <v>1386</v>
      </c>
      <c r="H22" s="51">
        <v>4.9000000000000004</v>
      </c>
      <c r="I22" s="51">
        <f t="shared" si="1"/>
        <v>588</v>
      </c>
      <c r="J22" s="51">
        <f t="shared" si="2"/>
        <v>29.400000000000002</v>
      </c>
      <c r="K22" s="51">
        <f t="shared" si="4"/>
        <v>617.4</v>
      </c>
    </row>
    <row r="23" spans="1:11" x14ac:dyDescent="0.3">
      <c r="A23" s="51" t="s">
        <v>410</v>
      </c>
      <c r="B23" s="8">
        <v>46</v>
      </c>
      <c r="C23" s="8" t="s">
        <v>74</v>
      </c>
      <c r="D23" s="5">
        <v>40</v>
      </c>
      <c r="E23" s="8">
        <f t="shared" si="0"/>
        <v>120</v>
      </c>
      <c r="F23" s="72"/>
      <c r="G23" s="69" t="s">
        <v>1387</v>
      </c>
      <c r="H23" s="51">
        <v>4.9000000000000004</v>
      </c>
      <c r="I23" s="51">
        <f t="shared" si="1"/>
        <v>588</v>
      </c>
      <c r="J23" s="51">
        <f t="shared" si="2"/>
        <v>29.400000000000002</v>
      </c>
      <c r="K23" s="51">
        <f t="shared" si="4"/>
        <v>617.4</v>
      </c>
    </row>
    <row r="24" spans="1:11" x14ac:dyDescent="0.3">
      <c r="A24" s="51" t="s">
        <v>411</v>
      </c>
      <c r="B24" s="8">
        <v>48</v>
      </c>
      <c r="C24" s="8" t="s">
        <v>74</v>
      </c>
      <c r="D24" s="5">
        <v>16</v>
      </c>
      <c r="E24" s="8">
        <f t="shared" si="0"/>
        <v>48</v>
      </c>
      <c r="F24" s="72"/>
      <c r="G24" s="69" t="s">
        <v>1388</v>
      </c>
      <c r="H24" s="51">
        <v>4.9000000000000004</v>
      </c>
      <c r="I24" s="51">
        <f t="shared" si="1"/>
        <v>235.20000000000002</v>
      </c>
      <c r="J24" s="51">
        <f t="shared" si="2"/>
        <v>11.760000000000002</v>
      </c>
      <c r="K24" s="51">
        <f t="shared" si="4"/>
        <v>246.96</v>
      </c>
    </row>
    <row r="25" spans="1:11" x14ac:dyDescent="0.3">
      <c r="A25" s="51" t="s">
        <v>412</v>
      </c>
      <c r="B25" s="8">
        <v>50</v>
      </c>
      <c r="C25" s="8" t="s">
        <v>74</v>
      </c>
      <c r="D25" s="5">
        <v>16</v>
      </c>
      <c r="E25" s="8">
        <f t="shared" si="0"/>
        <v>48</v>
      </c>
      <c r="F25" s="72"/>
      <c r="G25" s="69" t="s">
        <v>1389</v>
      </c>
      <c r="H25" s="51">
        <v>4.9000000000000004</v>
      </c>
      <c r="I25" s="51">
        <f t="shared" si="1"/>
        <v>235.20000000000002</v>
      </c>
      <c r="J25" s="51">
        <f t="shared" si="2"/>
        <v>11.760000000000002</v>
      </c>
      <c r="K25" s="51">
        <f t="shared" si="4"/>
        <v>246.96</v>
      </c>
    </row>
    <row r="26" spans="1:11" x14ac:dyDescent="0.3">
      <c r="A26" s="51" t="s">
        <v>413</v>
      </c>
      <c r="B26" s="8">
        <v>52</v>
      </c>
      <c r="C26" s="8" t="s">
        <v>74</v>
      </c>
      <c r="D26" s="5">
        <v>6</v>
      </c>
      <c r="E26" s="8">
        <f t="shared" si="0"/>
        <v>18</v>
      </c>
      <c r="F26" s="72"/>
      <c r="G26" s="69" t="s">
        <v>1390</v>
      </c>
      <c r="H26" s="51">
        <v>4.9000000000000004</v>
      </c>
      <c r="I26" s="51">
        <f t="shared" si="1"/>
        <v>88.2</v>
      </c>
      <c r="J26" s="51">
        <f t="shared" si="2"/>
        <v>4.41</v>
      </c>
      <c r="K26" s="51">
        <f t="shared" si="4"/>
        <v>92.61</v>
      </c>
    </row>
    <row r="27" spans="1:11" x14ac:dyDescent="0.3">
      <c r="A27" s="51" t="s">
        <v>414</v>
      </c>
      <c r="B27" s="8">
        <v>54</v>
      </c>
      <c r="C27" s="8" t="s">
        <v>74</v>
      </c>
      <c r="D27" s="5">
        <v>6</v>
      </c>
      <c r="E27" s="8">
        <f t="shared" si="0"/>
        <v>18</v>
      </c>
      <c r="F27" s="72"/>
      <c r="G27" s="69" t="s">
        <v>1391</v>
      </c>
      <c r="H27" s="51">
        <v>4.9000000000000004</v>
      </c>
      <c r="I27" s="51">
        <f t="shared" si="1"/>
        <v>88.2</v>
      </c>
      <c r="J27" s="51">
        <f t="shared" si="2"/>
        <v>4.41</v>
      </c>
      <c r="K27" s="51">
        <f t="shared" si="4"/>
        <v>92.61</v>
      </c>
    </row>
    <row r="28" spans="1:11" x14ac:dyDescent="0.3">
      <c r="A28" s="51" t="s">
        <v>415</v>
      </c>
      <c r="B28" s="8">
        <v>56</v>
      </c>
      <c r="C28" s="8" t="s">
        <v>74</v>
      </c>
      <c r="D28" s="5">
        <v>6</v>
      </c>
      <c r="E28" s="8">
        <f t="shared" si="0"/>
        <v>18</v>
      </c>
      <c r="F28" s="72"/>
      <c r="G28" s="69" t="s">
        <v>1392</v>
      </c>
      <c r="H28" s="51">
        <v>4.9000000000000004</v>
      </c>
      <c r="I28" s="51">
        <f t="shared" si="1"/>
        <v>88.2</v>
      </c>
      <c r="J28" s="51">
        <f t="shared" si="2"/>
        <v>4.41</v>
      </c>
      <c r="K28" s="51">
        <f t="shared" si="4"/>
        <v>92.61</v>
      </c>
    </row>
    <row r="29" spans="1:11" ht="31.2" x14ac:dyDescent="0.3">
      <c r="A29" s="51" t="s">
        <v>106</v>
      </c>
      <c r="B29" s="8" t="s">
        <v>209</v>
      </c>
      <c r="C29" s="8" t="s">
        <v>104</v>
      </c>
      <c r="D29" s="5"/>
      <c r="E29" s="8"/>
      <c r="F29" s="71" t="s">
        <v>1369</v>
      </c>
      <c r="G29" s="71" t="s">
        <v>1439</v>
      </c>
      <c r="H29" s="8"/>
      <c r="I29" s="8"/>
      <c r="J29" s="8"/>
      <c r="K29" s="8"/>
    </row>
    <row r="30" spans="1:11" x14ac:dyDescent="0.3">
      <c r="A30" s="51" t="s">
        <v>416</v>
      </c>
      <c r="B30" s="8">
        <v>14</v>
      </c>
      <c r="C30" s="8" t="s">
        <v>74</v>
      </c>
      <c r="D30" s="5">
        <v>20</v>
      </c>
      <c r="E30" s="8">
        <f t="shared" ref="E30:E36" si="5">D30*3</f>
        <v>60</v>
      </c>
      <c r="F30" s="8"/>
      <c r="G30" s="69" t="s">
        <v>1393</v>
      </c>
      <c r="H30" s="51">
        <v>4.5999999999999996</v>
      </c>
      <c r="I30" s="51">
        <f t="shared" ref="I30:I36" si="6">SUM(E30*H30)</f>
        <v>276</v>
      </c>
      <c r="J30" s="51">
        <f t="shared" si="2"/>
        <v>13.8</v>
      </c>
      <c r="K30" s="51">
        <f t="shared" ref="K30" si="7">SUM(I30:J30)</f>
        <v>289.8</v>
      </c>
    </row>
    <row r="31" spans="1:11" x14ac:dyDescent="0.3">
      <c r="A31" s="51" t="s">
        <v>417</v>
      </c>
      <c r="B31" s="8">
        <v>16</v>
      </c>
      <c r="C31" s="8" t="s">
        <v>74</v>
      </c>
      <c r="D31" s="5">
        <v>60</v>
      </c>
      <c r="E31" s="8">
        <f t="shared" si="5"/>
        <v>180</v>
      </c>
      <c r="F31" s="8"/>
      <c r="G31" s="69" t="s">
        <v>1394</v>
      </c>
      <c r="H31" s="51">
        <v>4.5999999999999996</v>
      </c>
      <c r="I31" s="51">
        <f t="shared" si="6"/>
        <v>827.99999999999989</v>
      </c>
      <c r="J31" s="51">
        <f t="shared" si="2"/>
        <v>41.4</v>
      </c>
      <c r="K31" s="51">
        <f t="shared" ref="K31:K36" si="8">SUM(I31:J31)</f>
        <v>869.39999999999986</v>
      </c>
    </row>
    <row r="32" spans="1:11" x14ac:dyDescent="0.3">
      <c r="A32" s="51" t="s">
        <v>418</v>
      </c>
      <c r="B32" s="8">
        <v>18</v>
      </c>
      <c r="C32" s="8" t="s">
        <v>74</v>
      </c>
      <c r="D32" s="5">
        <v>60</v>
      </c>
      <c r="E32" s="8">
        <f t="shared" si="5"/>
        <v>180</v>
      </c>
      <c r="F32" s="8"/>
      <c r="G32" s="69" t="s">
        <v>1395</v>
      </c>
      <c r="H32" s="51">
        <v>4.5999999999999996</v>
      </c>
      <c r="I32" s="51">
        <f t="shared" si="6"/>
        <v>827.99999999999989</v>
      </c>
      <c r="J32" s="51">
        <f t="shared" si="2"/>
        <v>41.4</v>
      </c>
      <c r="K32" s="51">
        <f t="shared" si="8"/>
        <v>869.39999999999986</v>
      </c>
    </row>
    <row r="33" spans="1:11" x14ac:dyDescent="0.3">
      <c r="A33" s="51" t="s">
        <v>419</v>
      </c>
      <c r="B33" s="8">
        <v>20</v>
      </c>
      <c r="C33" s="8" t="s">
        <v>74</v>
      </c>
      <c r="D33" s="5">
        <v>40</v>
      </c>
      <c r="E33" s="8">
        <f t="shared" si="5"/>
        <v>120</v>
      </c>
      <c r="F33" s="8"/>
      <c r="G33" s="69" t="s">
        <v>1396</v>
      </c>
      <c r="H33" s="51">
        <v>4.5999999999999996</v>
      </c>
      <c r="I33" s="51">
        <f t="shared" si="6"/>
        <v>552</v>
      </c>
      <c r="J33" s="51">
        <f t="shared" si="2"/>
        <v>27.6</v>
      </c>
      <c r="K33" s="51">
        <f t="shared" si="8"/>
        <v>579.6</v>
      </c>
    </row>
    <row r="34" spans="1:11" x14ac:dyDescent="0.3">
      <c r="A34" s="51" t="s">
        <v>420</v>
      </c>
      <c r="B34" s="8">
        <v>22</v>
      </c>
      <c r="C34" s="8" t="s">
        <v>74</v>
      </c>
      <c r="D34" s="5">
        <v>30</v>
      </c>
      <c r="E34" s="8">
        <f t="shared" si="5"/>
        <v>90</v>
      </c>
      <c r="F34" s="8"/>
      <c r="G34" s="69" t="s">
        <v>1397</v>
      </c>
      <c r="H34" s="51">
        <v>4.5999999999999996</v>
      </c>
      <c r="I34" s="51">
        <f t="shared" si="6"/>
        <v>413.99999999999994</v>
      </c>
      <c r="J34" s="51">
        <f t="shared" si="2"/>
        <v>20.7</v>
      </c>
      <c r="K34" s="51">
        <f t="shared" si="8"/>
        <v>434.69999999999993</v>
      </c>
    </row>
    <row r="35" spans="1:11" x14ac:dyDescent="0.3">
      <c r="A35" s="51" t="s">
        <v>421</v>
      </c>
      <c r="B35" s="8">
        <v>24</v>
      </c>
      <c r="C35" s="8" t="s">
        <v>74</v>
      </c>
      <c r="D35" s="5">
        <v>30</v>
      </c>
      <c r="E35" s="8">
        <f t="shared" si="5"/>
        <v>90</v>
      </c>
      <c r="F35" s="8"/>
      <c r="G35" s="69" t="s">
        <v>1398</v>
      </c>
      <c r="H35" s="51">
        <v>4.5999999999999996</v>
      </c>
      <c r="I35" s="51">
        <f t="shared" si="6"/>
        <v>413.99999999999994</v>
      </c>
      <c r="J35" s="51">
        <f t="shared" si="2"/>
        <v>20.7</v>
      </c>
      <c r="K35" s="51">
        <f t="shared" si="8"/>
        <v>434.69999999999993</v>
      </c>
    </row>
    <row r="36" spans="1:11" x14ac:dyDescent="0.3">
      <c r="A36" s="51" t="s">
        <v>422</v>
      </c>
      <c r="B36" s="8">
        <v>26</v>
      </c>
      <c r="C36" s="8" t="s">
        <v>74</v>
      </c>
      <c r="D36" s="5">
        <v>30</v>
      </c>
      <c r="E36" s="8">
        <f t="shared" si="5"/>
        <v>90</v>
      </c>
      <c r="F36" s="8"/>
      <c r="G36" s="69" t="s">
        <v>1399</v>
      </c>
      <c r="H36" s="51">
        <v>4.5999999999999996</v>
      </c>
      <c r="I36" s="51">
        <f t="shared" si="6"/>
        <v>413.99999999999994</v>
      </c>
      <c r="J36" s="51">
        <f t="shared" si="2"/>
        <v>20.7</v>
      </c>
      <c r="K36" s="51">
        <f t="shared" si="8"/>
        <v>434.69999999999993</v>
      </c>
    </row>
    <row r="37" spans="1:11" ht="31.2" x14ac:dyDescent="0.3">
      <c r="A37" s="51" t="s">
        <v>107</v>
      </c>
      <c r="B37" s="8" t="s">
        <v>210</v>
      </c>
      <c r="C37" s="8" t="s">
        <v>104</v>
      </c>
      <c r="D37" s="5"/>
      <c r="E37" s="8"/>
      <c r="F37" s="71" t="s">
        <v>1400</v>
      </c>
      <c r="G37" s="71" t="s">
        <v>1440</v>
      </c>
      <c r="H37" s="8"/>
      <c r="I37" s="8"/>
      <c r="J37" s="8"/>
      <c r="K37" s="8"/>
    </row>
    <row r="38" spans="1:11" x14ac:dyDescent="0.3">
      <c r="A38" s="51" t="s">
        <v>423</v>
      </c>
      <c r="B38" s="8">
        <v>35</v>
      </c>
      <c r="C38" s="8" t="s">
        <v>74</v>
      </c>
      <c r="D38" s="5">
        <v>3</v>
      </c>
      <c r="E38" s="8">
        <f t="shared" ref="E38:E51" si="9">D38*3</f>
        <v>9</v>
      </c>
      <c r="F38" s="8"/>
      <c r="G38" s="70">
        <v>111035</v>
      </c>
      <c r="H38" s="51">
        <v>2.8</v>
      </c>
      <c r="I38" s="51">
        <f t="shared" ref="I38:I51" si="10">SUM(E38*H38)</f>
        <v>25.2</v>
      </c>
      <c r="J38" s="51">
        <f t="shared" si="2"/>
        <v>1.26</v>
      </c>
      <c r="K38" s="51">
        <f t="shared" ref="K38:K44" si="11">SUM(I38:J38)</f>
        <v>26.46</v>
      </c>
    </row>
    <row r="39" spans="1:11" x14ac:dyDescent="0.3">
      <c r="A39" s="51" t="s">
        <v>424</v>
      </c>
      <c r="B39" s="8">
        <v>40</v>
      </c>
      <c r="C39" s="8" t="s">
        <v>74</v>
      </c>
      <c r="D39" s="5">
        <v>3</v>
      </c>
      <c r="E39" s="8">
        <f t="shared" si="9"/>
        <v>9</v>
      </c>
      <c r="F39" s="8"/>
      <c r="G39" s="70">
        <v>111040</v>
      </c>
      <c r="H39" s="51">
        <v>2.8</v>
      </c>
      <c r="I39" s="51">
        <f t="shared" si="10"/>
        <v>25.2</v>
      </c>
      <c r="J39" s="51">
        <f t="shared" si="2"/>
        <v>1.26</v>
      </c>
      <c r="K39" s="51">
        <f t="shared" si="11"/>
        <v>26.46</v>
      </c>
    </row>
    <row r="40" spans="1:11" x14ac:dyDescent="0.3">
      <c r="A40" s="51" t="s">
        <v>425</v>
      </c>
      <c r="B40" s="8">
        <v>45</v>
      </c>
      <c r="C40" s="8" t="s">
        <v>74</v>
      </c>
      <c r="D40" s="5">
        <v>3</v>
      </c>
      <c r="E40" s="8">
        <f t="shared" si="9"/>
        <v>9</v>
      </c>
      <c r="F40" s="8"/>
      <c r="G40" s="70">
        <v>111045</v>
      </c>
      <c r="H40" s="51">
        <v>2.8</v>
      </c>
      <c r="I40" s="51">
        <f t="shared" si="10"/>
        <v>25.2</v>
      </c>
      <c r="J40" s="51">
        <f t="shared" si="2"/>
        <v>1.26</v>
      </c>
      <c r="K40" s="51">
        <f t="shared" si="11"/>
        <v>26.46</v>
      </c>
    </row>
    <row r="41" spans="1:11" x14ac:dyDescent="0.3">
      <c r="A41" s="51" t="s">
        <v>426</v>
      </c>
      <c r="B41" s="8">
        <v>50</v>
      </c>
      <c r="C41" s="8" t="s">
        <v>74</v>
      </c>
      <c r="D41" s="5">
        <v>3</v>
      </c>
      <c r="E41" s="8">
        <f t="shared" si="9"/>
        <v>9</v>
      </c>
      <c r="F41" s="8"/>
      <c r="G41" s="70">
        <v>111050</v>
      </c>
      <c r="H41" s="51">
        <v>2.8</v>
      </c>
      <c r="I41" s="51">
        <f t="shared" si="10"/>
        <v>25.2</v>
      </c>
      <c r="J41" s="51">
        <f t="shared" si="2"/>
        <v>1.26</v>
      </c>
      <c r="K41" s="51">
        <f t="shared" si="11"/>
        <v>26.46</v>
      </c>
    </row>
    <row r="42" spans="1:11" x14ac:dyDescent="0.3">
      <c r="A42" s="51" t="s">
        <v>427</v>
      </c>
      <c r="B42" s="8">
        <v>55</v>
      </c>
      <c r="C42" s="8" t="s">
        <v>74</v>
      </c>
      <c r="D42" s="5">
        <v>3</v>
      </c>
      <c r="E42" s="8">
        <f t="shared" si="9"/>
        <v>9</v>
      </c>
      <c r="F42" s="8"/>
      <c r="G42" s="70">
        <v>111055</v>
      </c>
      <c r="H42" s="51">
        <v>2.8</v>
      </c>
      <c r="I42" s="51">
        <f t="shared" si="10"/>
        <v>25.2</v>
      </c>
      <c r="J42" s="51">
        <f t="shared" si="2"/>
        <v>1.26</v>
      </c>
      <c r="K42" s="51">
        <f t="shared" si="11"/>
        <v>26.46</v>
      </c>
    </row>
    <row r="43" spans="1:11" x14ac:dyDescent="0.3">
      <c r="A43" s="51" t="s">
        <v>428</v>
      </c>
      <c r="B43" s="8">
        <v>60</v>
      </c>
      <c r="C43" s="8" t="s">
        <v>74</v>
      </c>
      <c r="D43" s="5">
        <v>3</v>
      </c>
      <c r="E43" s="8">
        <f t="shared" si="9"/>
        <v>9</v>
      </c>
      <c r="F43" s="8"/>
      <c r="G43" s="70">
        <v>111060</v>
      </c>
      <c r="H43" s="51">
        <v>2.8</v>
      </c>
      <c r="I43" s="51">
        <f t="shared" si="10"/>
        <v>25.2</v>
      </c>
      <c r="J43" s="51">
        <f t="shared" si="2"/>
        <v>1.26</v>
      </c>
      <c r="K43" s="51">
        <f t="shared" si="11"/>
        <v>26.46</v>
      </c>
    </row>
    <row r="44" spans="1:11" x14ac:dyDescent="0.3">
      <c r="A44" s="51" t="s">
        <v>429</v>
      </c>
      <c r="B44" s="8">
        <v>65</v>
      </c>
      <c r="C44" s="8" t="s">
        <v>74</v>
      </c>
      <c r="D44" s="5">
        <v>3</v>
      </c>
      <c r="E44" s="8">
        <f t="shared" si="9"/>
        <v>9</v>
      </c>
      <c r="F44" s="8"/>
      <c r="G44" s="70">
        <v>111065</v>
      </c>
      <c r="H44" s="51">
        <v>2.8</v>
      </c>
      <c r="I44" s="51">
        <f t="shared" si="10"/>
        <v>25.2</v>
      </c>
      <c r="J44" s="51">
        <f t="shared" si="2"/>
        <v>1.26</v>
      </c>
      <c r="K44" s="51">
        <f t="shared" si="11"/>
        <v>26.46</v>
      </c>
    </row>
    <row r="45" spans="1:11" x14ac:dyDescent="0.3">
      <c r="A45" s="51" t="s">
        <v>430</v>
      </c>
      <c r="B45" s="8">
        <v>85</v>
      </c>
      <c r="C45" s="8" t="s">
        <v>74</v>
      </c>
      <c r="D45" s="5">
        <v>8</v>
      </c>
      <c r="E45" s="8">
        <f t="shared" si="9"/>
        <v>24</v>
      </c>
      <c r="F45" s="8"/>
      <c r="G45" s="70">
        <v>111085</v>
      </c>
      <c r="H45" s="51">
        <v>3.6</v>
      </c>
      <c r="I45" s="51">
        <f t="shared" si="10"/>
        <v>86.4</v>
      </c>
      <c r="J45" s="51">
        <f t="shared" si="2"/>
        <v>4.32</v>
      </c>
      <c r="K45" s="51">
        <f t="shared" ref="K45:K51" si="12">SUM(I45:J45)</f>
        <v>90.72</v>
      </c>
    </row>
    <row r="46" spans="1:11" x14ac:dyDescent="0.3">
      <c r="A46" s="51" t="s">
        <v>431</v>
      </c>
      <c r="B46" s="8">
        <v>90</v>
      </c>
      <c r="C46" s="8" t="s">
        <v>74</v>
      </c>
      <c r="D46" s="5">
        <v>8</v>
      </c>
      <c r="E46" s="8">
        <f t="shared" si="9"/>
        <v>24</v>
      </c>
      <c r="F46" s="8"/>
      <c r="G46" s="70">
        <v>111090</v>
      </c>
      <c r="H46" s="51">
        <v>3.6</v>
      </c>
      <c r="I46" s="51">
        <f t="shared" si="10"/>
        <v>86.4</v>
      </c>
      <c r="J46" s="51">
        <f t="shared" si="2"/>
        <v>4.32</v>
      </c>
      <c r="K46" s="51">
        <f t="shared" si="12"/>
        <v>90.72</v>
      </c>
    </row>
    <row r="47" spans="1:11" x14ac:dyDescent="0.3">
      <c r="A47" s="51" t="s">
        <v>432</v>
      </c>
      <c r="B47" s="8">
        <v>95</v>
      </c>
      <c r="C47" s="8" t="s">
        <v>74</v>
      </c>
      <c r="D47" s="5">
        <v>8</v>
      </c>
      <c r="E47" s="8">
        <f t="shared" si="9"/>
        <v>24</v>
      </c>
      <c r="F47" s="8"/>
      <c r="G47" s="70">
        <v>111095</v>
      </c>
      <c r="H47" s="51">
        <v>3.6</v>
      </c>
      <c r="I47" s="51">
        <f t="shared" si="10"/>
        <v>86.4</v>
      </c>
      <c r="J47" s="51">
        <f t="shared" si="2"/>
        <v>4.32</v>
      </c>
      <c r="K47" s="51">
        <f t="shared" si="12"/>
        <v>90.72</v>
      </c>
    </row>
    <row r="48" spans="1:11" x14ac:dyDescent="0.3">
      <c r="A48" s="51" t="s">
        <v>433</v>
      </c>
      <c r="B48" s="8">
        <v>100</v>
      </c>
      <c r="C48" s="8" t="s">
        <v>74</v>
      </c>
      <c r="D48" s="5">
        <v>8</v>
      </c>
      <c r="E48" s="8">
        <f t="shared" si="9"/>
        <v>24</v>
      </c>
      <c r="F48" s="8"/>
      <c r="G48" s="70">
        <v>111100</v>
      </c>
      <c r="H48" s="51">
        <v>3.6</v>
      </c>
      <c r="I48" s="51">
        <f t="shared" si="10"/>
        <v>86.4</v>
      </c>
      <c r="J48" s="51">
        <f t="shared" si="2"/>
        <v>4.32</v>
      </c>
      <c r="K48" s="51">
        <f t="shared" si="12"/>
        <v>90.72</v>
      </c>
    </row>
    <row r="49" spans="1:11" x14ac:dyDescent="0.3">
      <c r="A49" s="51" t="s">
        <v>434</v>
      </c>
      <c r="B49" s="8">
        <v>105</v>
      </c>
      <c r="C49" s="8" t="s">
        <v>74</v>
      </c>
      <c r="D49" s="5">
        <v>8</v>
      </c>
      <c r="E49" s="8">
        <f t="shared" si="9"/>
        <v>24</v>
      </c>
      <c r="F49" s="8"/>
      <c r="G49" s="70">
        <v>111105</v>
      </c>
      <c r="H49" s="51">
        <v>3.6</v>
      </c>
      <c r="I49" s="51">
        <f t="shared" si="10"/>
        <v>86.4</v>
      </c>
      <c r="J49" s="51">
        <f t="shared" si="2"/>
        <v>4.32</v>
      </c>
      <c r="K49" s="51">
        <f t="shared" si="12"/>
        <v>90.72</v>
      </c>
    </row>
    <row r="50" spans="1:11" x14ac:dyDescent="0.3">
      <c r="A50" s="51" t="s">
        <v>435</v>
      </c>
      <c r="B50" s="8">
        <v>110</v>
      </c>
      <c r="C50" s="8" t="s">
        <v>74</v>
      </c>
      <c r="D50" s="5">
        <v>8</v>
      </c>
      <c r="E50" s="8">
        <f t="shared" si="9"/>
        <v>24</v>
      </c>
      <c r="F50" s="8"/>
      <c r="G50" s="70">
        <v>111110</v>
      </c>
      <c r="H50" s="51">
        <v>3.6</v>
      </c>
      <c r="I50" s="51">
        <f t="shared" si="10"/>
        <v>86.4</v>
      </c>
      <c r="J50" s="51">
        <f t="shared" si="2"/>
        <v>4.32</v>
      </c>
      <c r="K50" s="51">
        <f t="shared" si="12"/>
        <v>90.72</v>
      </c>
    </row>
    <row r="51" spans="1:11" x14ac:dyDescent="0.3">
      <c r="A51" s="51" t="s">
        <v>436</v>
      </c>
      <c r="B51" s="8">
        <v>115</v>
      </c>
      <c r="C51" s="8" t="s">
        <v>74</v>
      </c>
      <c r="D51" s="5">
        <v>3</v>
      </c>
      <c r="E51" s="8">
        <f t="shared" si="9"/>
        <v>9</v>
      </c>
      <c r="F51" s="8"/>
      <c r="G51" s="70">
        <v>111115</v>
      </c>
      <c r="H51" s="51">
        <v>3.6</v>
      </c>
      <c r="I51" s="51">
        <f t="shared" si="10"/>
        <v>32.4</v>
      </c>
      <c r="J51" s="51">
        <f t="shared" si="2"/>
        <v>1.62</v>
      </c>
      <c r="K51" s="51">
        <f t="shared" si="12"/>
        <v>34.019999999999996</v>
      </c>
    </row>
    <row r="52" spans="1:11" ht="31.2" x14ac:dyDescent="0.3">
      <c r="A52" s="51" t="s">
        <v>108</v>
      </c>
      <c r="B52" s="8" t="s">
        <v>211</v>
      </c>
      <c r="C52" s="8" t="s">
        <v>104</v>
      </c>
      <c r="D52" s="5"/>
      <c r="E52" s="8"/>
      <c r="F52" s="71" t="s">
        <v>1400</v>
      </c>
      <c r="G52" s="71" t="s">
        <v>1440</v>
      </c>
      <c r="H52" s="8"/>
      <c r="I52" s="8"/>
      <c r="J52" s="8"/>
      <c r="K52" s="8"/>
    </row>
    <row r="53" spans="1:11" x14ac:dyDescent="0.3">
      <c r="A53" s="51" t="s">
        <v>437</v>
      </c>
      <c r="B53" s="8">
        <v>55</v>
      </c>
      <c r="C53" s="8" t="s">
        <v>74</v>
      </c>
      <c r="D53" s="5">
        <v>3</v>
      </c>
      <c r="E53" s="8">
        <f t="shared" ref="E53:E64" si="13">D53*3</f>
        <v>9</v>
      </c>
      <c r="F53" s="8"/>
      <c r="G53" s="70">
        <v>112055</v>
      </c>
      <c r="H53" s="51">
        <v>2.8</v>
      </c>
      <c r="I53" s="51">
        <f t="shared" ref="I53:I64" si="14">SUM(E53*H53)</f>
        <v>25.2</v>
      </c>
      <c r="J53" s="51">
        <f t="shared" si="2"/>
        <v>1.26</v>
      </c>
      <c r="K53" s="51">
        <f t="shared" ref="K53:K66" si="15">SUM(I53:J53)</f>
        <v>26.46</v>
      </c>
    </row>
    <row r="54" spans="1:11" x14ac:dyDescent="0.3">
      <c r="A54" s="51" t="s">
        <v>438</v>
      </c>
      <c r="B54" s="8">
        <v>60</v>
      </c>
      <c r="C54" s="8" t="s">
        <v>74</v>
      </c>
      <c r="D54" s="5">
        <v>3</v>
      </c>
      <c r="E54" s="8">
        <f t="shared" si="13"/>
        <v>9</v>
      </c>
      <c r="F54" s="8"/>
      <c r="G54" s="70">
        <v>112060</v>
      </c>
      <c r="H54" s="51">
        <v>2.8</v>
      </c>
      <c r="I54" s="51">
        <f t="shared" si="14"/>
        <v>25.2</v>
      </c>
      <c r="J54" s="51">
        <f t="shared" si="2"/>
        <v>1.26</v>
      </c>
      <c r="K54" s="51">
        <f t="shared" si="15"/>
        <v>26.46</v>
      </c>
    </row>
    <row r="55" spans="1:11" x14ac:dyDescent="0.3">
      <c r="A55" s="51" t="s">
        <v>439</v>
      </c>
      <c r="B55" s="8">
        <v>65</v>
      </c>
      <c r="C55" s="8" t="s">
        <v>74</v>
      </c>
      <c r="D55" s="5">
        <v>3</v>
      </c>
      <c r="E55" s="8">
        <f t="shared" si="13"/>
        <v>9</v>
      </c>
      <c r="F55" s="8"/>
      <c r="G55" s="70">
        <v>112065</v>
      </c>
      <c r="H55" s="51">
        <v>2.8</v>
      </c>
      <c r="I55" s="51">
        <f t="shared" si="14"/>
        <v>25.2</v>
      </c>
      <c r="J55" s="51">
        <f t="shared" si="2"/>
        <v>1.26</v>
      </c>
      <c r="K55" s="51">
        <f t="shared" si="15"/>
        <v>26.46</v>
      </c>
    </row>
    <row r="56" spans="1:11" x14ac:dyDescent="0.3">
      <c r="A56" s="51" t="s">
        <v>440</v>
      </c>
      <c r="B56" s="8">
        <v>70</v>
      </c>
      <c r="C56" s="8" t="s">
        <v>74</v>
      </c>
      <c r="D56" s="5">
        <v>3</v>
      </c>
      <c r="E56" s="8">
        <f t="shared" si="13"/>
        <v>9</v>
      </c>
      <c r="F56" s="8"/>
      <c r="G56" s="70">
        <v>112070</v>
      </c>
      <c r="H56" s="51">
        <v>3.6</v>
      </c>
      <c r="I56" s="51">
        <f t="shared" si="14"/>
        <v>32.4</v>
      </c>
      <c r="J56" s="51">
        <f t="shared" si="2"/>
        <v>1.62</v>
      </c>
      <c r="K56" s="51">
        <f t="shared" si="15"/>
        <v>34.019999999999996</v>
      </c>
    </row>
    <row r="57" spans="1:11" x14ac:dyDescent="0.3">
      <c r="A57" s="51" t="s">
        <v>441</v>
      </c>
      <c r="B57" s="8">
        <v>75</v>
      </c>
      <c r="C57" s="8" t="s">
        <v>74</v>
      </c>
      <c r="D57" s="5">
        <v>3</v>
      </c>
      <c r="E57" s="8">
        <f t="shared" si="13"/>
        <v>9</v>
      </c>
      <c r="F57" s="8"/>
      <c r="G57" s="70">
        <v>112075</v>
      </c>
      <c r="H57" s="51">
        <v>3.6</v>
      </c>
      <c r="I57" s="51">
        <f t="shared" si="14"/>
        <v>32.4</v>
      </c>
      <c r="J57" s="51">
        <f t="shared" si="2"/>
        <v>1.62</v>
      </c>
      <c r="K57" s="51">
        <f t="shared" si="15"/>
        <v>34.019999999999996</v>
      </c>
    </row>
    <row r="58" spans="1:11" x14ac:dyDescent="0.3">
      <c r="A58" s="51" t="s">
        <v>442</v>
      </c>
      <c r="B58" s="8">
        <v>80</v>
      </c>
      <c r="C58" s="8" t="s">
        <v>74</v>
      </c>
      <c r="D58" s="5">
        <v>3</v>
      </c>
      <c r="E58" s="8">
        <f t="shared" si="13"/>
        <v>9</v>
      </c>
      <c r="F58" s="8"/>
      <c r="G58" s="70">
        <v>112080</v>
      </c>
      <c r="H58" s="51">
        <v>3.6</v>
      </c>
      <c r="I58" s="51">
        <f t="shared" si="14"/>
        <v>32.4</v>
      </c>
      <c r="J58" s="51">
        <f t="shared" si="2"/>
        <v>1.62</v>
      </c>
      <c r="K58" s="51">
        <f t="shared" si="15"/>
        <v>34.019999999999996</v>
      </c>
    </row>
    <row r="59" spans="1:11" x14ac:dyDescent="0.3">
      <c r="A59" s="51" t="s">
        <v>443</v>
      </c>
      <c r="B59" s="8">
        <v>85</v>
      </c>
      <c r="C59" s="8" t="s">
        <v>74</v>
      </c>
      <c r="D59" s="5">
        <v>3</v>
      </c>
      <c r="E59" s="8">
        <f t="shared" si="13"/>
        <v>9</v>
      </c>
      <c r="F59" s="8"/>
      <c r="G59" s="70">
        <v>112085</v>
      </c>
      <c r="H59" s="51">
        <v>3.6</v>
      </c>
      <c r="I59" s="51">
        <f t="shared" si="14"/>
        <v>32.4</v>
      </c>
      <c r="J59" s="51">
        <f t="shared" si="2"/>
        <v>1.62</v>
      </c>
      <c r="K59" s="51">
        <f t="shared" si="15"/>
        <v>34.019999999999996</v>
      </c>
    </row>
    <row r="60" spans="1:11" x14ac:dyDescent="0.3">
      <c r="A60" s="51" t="s">
        <v>444</v>
      </c>
      <c r="B60" s="8">
        <v>90</v>
      </c>
      <c r="C60" s="8" t="s">
        <v>74</v>
      </c>
      <c r="D60" s="5">
        <v>3</v>
      </c>
      <c r="E60" s="8">
        <f t="shared" si="13"/>
        <v>9</v>
      </c>
      <c r="F60" s="8"/>
      <c r="G60" s="70">
        <v>112090</v>
      </c>
      <c r="H60" s="51">
        <v>3.6</v>
      </c>
      <c r="I60" s="51">
        <f t="shared" si="14"/>
        <v>32.4</v>
      </c>
      <c r="J60" s="51">
        <f t="shared" si="2"/>
        <v>1.62</v>
      </c>
      <c r="K60" s="51">
        <f t="shared" si="15"/>
        <v>34.019999999999996</v>
      </c>
    </row>
    <row r="61" spans="1:11" x14ac:dyDescent="0.3">
      <c r="A61" s="51" t="s">
        <v>445</v>
      </c>
      <c r="B61" s="8">
        <v>95</v>
      </c>
      <c r="C61" s="8" t="s">
        <v>74</v>
      </c>
      <c r="D61" s="5">
        <v>3</v>
      </c>
      <c r="E61" s="8">
        <f t="shared" si="13"/>
        <v>9</v>
      </c>
      <c r="F61" s="8"/>
      <c r="G61" s="70">
        <v>112095</v>
      </c>
      <c r="H61" s="51">
        <v>3.6</v>
      </c>
      <c r="I61" s="51">
        <f t="shared" si="14"/>
        <v>32.4</v>
      </c>
      <c r="J61" s="51">
        <f t="shared" si="2"/>
        <v>1.62</v>
      </c>
      <c r="K61" s="51">
        <f t="shared" si="15"/>
        <v>34.019999999999996</v>
      </c>
    </row>
    <row r="62" spans="1:11" x14ac:dyDescent="0.3">
      <c r="A62" s="51" t="s">
        <v>446</v>
      </c>
      <c r="B62" s="8">
        <v>100</v>
      </c>
      <c r="C62" s="8" t="s">
        <v>74</v>
      </c>
      <c r="D62" s="5">
        <v>3</v>
      </c>
      <c r="E62" s="8">
        <f t="shared" si="13"/>
        <v>9</v>
      </c>
      <c r="F62" s="8"/>
      <c r="G62" s="70">
        <v>112100</v>
      </c>
      <c r="H62" s="51">
        <v>3.6</v>
      </c>
      <c r="I62" s="51">
        <f t="shared" si="14"/>
        <v>32.4</v>
      </c>
      <c r="J62" s="51">
        <f t="shared" si="2"/>
        <v>1.62</v>
      </c>
      <c r="K62" s="51">
        <f t="shared" si="15"/>
        <v>34.019999999999996</v>
      </c>
    </row>
    <row r="63" spans="1:11" x14ac:dyDescent="0.3">
      <c r="A63" s="51" t="s">
        <v>447</v>
      </c>
      <c r="B63" s="8">
        <v>105</v>
      </c>
      <c r="C63" s="8" t="s">
        <v>74</v>
      </c>
      <c r="D63" s="5">
        <v>3</v>
      </c>
      <c r="E63" s="8">
        <f t="shared" si="13"/>
        <v>9</v>
      </c>
      <c r="F63" s="8"/>
      <c r="G63" s="70">
        <v>112105</v>
      </c>
      <c r="H63" s="51">
        <v>3.6</v>
      </c>
      <c r="I63" s="51">
        <f t="shared" si="14"/>
        <v>32.4</v>
      </c>
      <c r="J63" s="51">
        <f t="shared" si="2"/>
        <v>1.62</v>
      </c>
      <c r="K63" s="51">
        <f t="shared" si="15"/>
        <v>34.019999999999996</v>
      </c>
    </row>
    <row r="64" spans="1:11" x14ac:dyDescent="0.3">
      <c r="A64" s="51" t="s">
        <v>448</v>
      </c>
      <c r="B64" s="8">
        <v>110</v>
      </c>
      <c r="C64" s="8" t="s">
        <v>74</v>
      </c>
      <c r="D64" s="5">
        <v>3</v>
      </c>
      <c r="E64" s="8">
        <f t="shared" si="13"/>
        <v>9</v>
      </c>
      <c r="F64" s="8"/>
      <c r="G64" s="70">
        <v>112110</v>
      </c>
      <c r="H64" s="51">
        <v>3.6</v>
      </c>
      <c r="I64" s="51">
        <f t="shared" si="14"/>
        <v>32.4</v>
      </c>
      <c r="J64" s="51">
        <f t="shared" si="2"/>
        <v>1.62</v>
      </c>
      <c r="K64" s="51">
        <f t="shared" si="15"/>
        <v>34.019999999999996</v>
      </c>
    </row>
    <row r="65" spans="1:11" ht="31.2" x14ac:dyDescent="0.3">
      <c r="A65" s="51" t="s">
        <v>109</v>
      </c>
      <c r="B65" s="8" t="s">
        <v>212</v>
      </c>
      <c r="C65" s="8" t="s">
        <v>104</v>
      </c>
      <c r="D65" s="5"/>
      <c r="E65" s="8"/>
      <c r="F65" s="71" t="s">
        <v>1400</v>
      </c>
      <c r="G65" s="71" t="s">
        <v>1440</v>
      </c>
      <c r="H65" s="8"/>
      <c r="I65" s="8"/>
      <c r="J65" s="8"/>
      <c r="K65" s="8"/>
    </row>
    <row r="66" spans="1:11" x14ac:dyDescent="0.3">
      <c r="A66" s="51" t="s">
        <v>449</v>
      </c>
      <c r="B66" s="8">
        <v>35</v>
      </c>
      <c r="C66" s="11" t="s">
        <v>74</v>
      </c>
      <c r="D66" s="5">
        <v>3</v>
      </c>
      <c r="E66" s="8">
        <f t="shared" ref="E66:E76" si="16">D66*3</f>
        <v>9</v>
      </c>
      <c r="F66" s="8"/>
      <c r="G66" s="70">
        <v>113035</v>
      </c>
      <c r="H66" s="51">
        <v>2.8</v>
      </c>
      <c r="I66" s="51">
        <f t="shared" ref="I66:I76" si="17">SUM(E66*H66)</f>
        <v>25.2</v>
      </c>
      <c r="J66" s="51">
        <f t="shared" si="2"/>
        <v>1.26</v>
      </c>
      <c r="K66" s="51">
        <f t="shared" si="15"/>
        <v>26.46</v>
      </c>
    </row>
    <row r="67" spans="1:11" x14ac:dyDescent="0.3">
      <c r="A67" s="51" t="s">
        <v>450</v>
      </c>
      <c r="B67" s="8">
        <v>40</v>
      </c>
      <c r="C67" s="11" t="s">
        <v>74</v>
      </c>
      <c r="D67" s="5">
        <v>3</v>
      </c>
      <c r="E67" s="8">
        <f t="shared" si="16"/>
        <v>9</v>
      </c>
      <c r="F67" s="8"/>
      <c r="G67" s="70">
        <v>113040</v>
      </c>
      <c r="H67" s="51">
        <v>2.8</v>
      </c>
      <c r="I67" s="51">
        <f t="shared" si="17"/>
        <v>25.2</v>
      </c>
      <c r="J67" s="51">
        <f t="shared" si="2"/>
        <v>1.26</v>
      </c>
      <c r="K67" s="51">
        <f t="shared" ref="K67:K76" si="18">SUM(I67:J67)</f>
        <v>26.46</v>
      </c>
    </row>
    <row r="68" spans="1:11" x14ac:dyDescent="0.3">
      <c r="A68" s="51" t="s">
        <v>451</v>
      </c>
      <c r="B68" s="8">
        <v>45</v>
      </c>
      <c r="C68" s="11" t="s">
        <v>74</v>
      </c>
      <c r="D68" s="5">
        <v>3</v>
      </c>
      <c r="E68" s="8">
        <f t="shared" si="16"/>
        <v>9</v>
      </c>
      <c r="F68" s="8"/>
      <c r="G68" s="70">
        <v>113045</v>
      </c>
      <c r="H68" s="51">
        <v>2.8</v>
      </c>
      <c r="I68" s="51">
        <f t="shared" si="17"/>
        <v>25.2</v>
      </c>
      <c r="J68" s="51">
        <f t="shared" si="2"/>
        <v>1.26</v>
      </c>
      <c r="K68" s="51">
        <f t="shared" si="18"/>
        <v>26.46</v>
      </c>
    </row>
    <row r="69" spans="1:11" x14ac:dyDescent="0.3">
      <c r="A69" s="51" t="s">
        <v>452</v>
      </c>
      <c r="B69" s="8">
        <v>50</v>
      </c>
      <c r="C69" s="11" t="s">
        <v>74</v>
      </c>
      <c r="D69" s="5">
        <v>3</v>
      </c>
      <c r="E69" s="8">
        <f t="shared" si="16"/>
        <v>9</v>
      </c>
      <c r="F69" s="8"/>
      <c r="G69" s="70">
        <v>113050</v>
      </c>
      <c r="H69" s="51">
        <v>2.8</v>
      </c>
      <c r="I69" s="51">
        <f t="shared" si="17"/>
        <v>25.2</v>
      </c>
      <c r="J69" s="51">
        <f t="shared" si="2"/>
        <v>1.26</v>
      </c>
      <c r="K69" s="51">
        <f t="shared" si="18"/>
        <v>26.46</v>
      </c>
    </row>
    <row r="70" spans="1:11" x14ac:dyDescent="0.3">
      <c r="A70" s="51" t="s">
        <v>453</v>
      </c>
      <c r="B70" s="8">
        <v>55</v>
      </c>
      <c r="C70" s="11" t="s">
        <v>74</v>
      </c>
      <c r="D70" s="5">
        <v>3</v>
      </c>
      <c r="E70" s="8">
        <f t="shared" si="16"/>
        <v>9</v>
      </c>
      <c r="F70" s="8"/>
      <c r="G70" s="70">
        <v>113055</v>
      </c>
      <c r="H70" s="51">
        <v>2.8</v>
      </c>
      <c r="I70" s="51">
        <f t="shared" si="17"/>
        <v>25.2</v>
      </c>
      <c r="J70" s="51">
        <f t="shared" si="2"/>
        <v>1.26</v>
      </c>
      <c r="K70" s="51">
        <f t="shared" si="18"/>
        <v>26.46</v>
      </c>
    </row>
    <row r="71" spans="1:11" x14ac:dyDescent="0.3">
      <c r="A71" s="51" t="s">
        <v>454</v>
      </c>
      <c r="B71" s="8">
        <v>60</v>
      </c>
      <c r="C71" s="11" t="s">
        <v>74</v>
      </c>
      <c r="D71" s="5">
        <v>3</v>
      </c>
      <c r="E71" s="8">
        <f t="shared" si="16"/>
        <v>9</v>
      </c>
      <c r="F71" s="8"/>
      <c r="G71" s="70">
        <v>113060</v>
      </c>
      <c r="H71" s="51">
        <v>2.8</v>
      </c>
      <c r="I71" s="51">
        <f t="shared" si="17"/>
        <v>25.2</v>
      </c>
      <c r="J71" s="51">
        <f t="shared" ref="J71:J76" si="19">I71*5%</f>
        <v>1.26</v>
      </c>
      <c r="K71" s="51">
        <f t="shared" si="18"/>
        <v>26.46</v>
      </c>
    </row>
    <row r="72" spans="1:11" x14ac:dyDescent="0.3">
      <c r="A72" s="51" t="s">
        <v>455</v>
      </c>
      <c r="B72" s="8">
        <v>65</v>
      </c>
      <c r="C72" s="11" t="s">
        <v>74</v>
      </c>
      <c r="D72" s="5">
        <v>3</v>
      </c>
      <c r="E72" s="8">
        <f t="shared" si="16"/>
        <v>9</v>
      </c>
      <c r="F72" s="8"/>
      <c r="G72" s="70">
        <v>113065</v>
      </c>
      <c r="H72" s="51">
        <v>2.8</v>
      </c>
      <c r="I72" s="51">
        <f t="shared" si="17"/>
        <v>25.2</v>
      </c>
      <c r="J72" s="51">
        <f t="shared" si="19"/>
        <v>1.26</v>
      </c>
      <c r="K72" s="51">
        <f t="shared" si="18"/>
        <v>26.46</v>
      </c>
    </row>
    <row r="73" spans="1:11" x14ac:dyDescent="0.3">
      <c r="A73" s="51" t="s">
        <v>456</v>
      </c>
      <c r="B73" s="8">
        <v>70</v>
      </c>
      <c r="C73" s="11" t="s">
        <v>74</v>
      </c>
      <c r="D73" s="5">
        <v>3</v>
      </c>
      <c r="E73" s="8">
        <f t="shared" si="16"/>
        <v>9</v>
      </c>
      <c r="F73" s="8"/>
      <c r="G73" s="70">
        <v>113070</v>
      </c>
      <c r="H73" s="51">
        <v>3.6</v>
      </c>
      <c r="I73" s="51">
        <f t="shared" si="17"/>
        <v>32.4</v>
      </c>
      <c r="J73" s="51">
        <f t="shared" si="19"/>
        <v>1.62</v>
      </c>
      <c r="K73" s="51">
        <f t="shared" si="18"/>
        <v>34.019999999999996</v>
      </c>
    </row>
    <row r="74" spans="1:11" x14ac:dyDescent="0.3">
      <c r="A74" s="51" t="s">
        <v>457</v>
      </c>
      <c r="B74" s="8">
        <v>75</v>
      </c>
      <c r="C74" s="11" t="s">
        <v>74</v>
      </c>
      <c r="D74" s="5">
        <v>3</v>
      </c>
      <c r="E74" s="8">
        <f t="shared" si="16"/>
        <v>9</v>
      </c>
      <c r="F74" s="8"/>
      <c r="G74" s="70">
        <v>113075</v>
      </c>
      <c r="H74" s="51">
        <v>3.6</v>
      </c>
      <c r="I74" s="51">
        <f t="shared" si="17"/>
        <v>32.4</v>
      </c>
      <c r="J74" s="51">
        <f t="shared" si="19"/>
        <v>1.62</v>
      </c>
      <c r="K74" s="51">
        <f t="shared" si="18"/>
        <v>34.019999999999996</v>
      </c>
    </row>
    <row r="75" spans="1:11" x14ac:dyDescent="0.3">
      <c r="A75" s="51" t="s">
        <v>458</v>
      </c>
      <c r="B75" s="8">
        <v>80</v>
      </c>
      <c r="C75" s="11" t="s">
        <v>74</v>
      </c>
      <c r="D75" s="5">
        <v>3</v>
      </c>
      <c r="E75" s="8">
        <f t="shared" si="16"/>
        <v>9</v>
      </c>
      <c r="F75" s="8"/>
      <c r="G75" s="70">
        <v>113080</v>
      </c>
      <c r="H75" s="51">
        <v>3.6</v>
      </c>
      <c r="I75" s="51">
        <f t="shared" si="17"/>
        <v>32.4</v>
      </c>
      <c r="J75" s="51">
        <f t="shared" si="19"/>
        <v>1.62</v>
      </c>
      <c r="K75" s="51">
        <f t="shared" si="18"/>
        <v>34.019999999999996</v>
      </c>
    </row>
    <row r="76" spans="1:11" x14ac:dyDescent="0.3">
      <c r="A76" s="51" t="s">
        <v>459</v>
      </c>
      <c r="B76" s="8">
        <v>85</v>
      </c>
      <c r="C76" s="11" t="s">
        <v>74</v>
      </c>
      <c r="D76" s="5">
        <v>3</v>
      </c>
      <c r="E76" s="8">
        <f t="shared" si="16"/>
        <v>9</v>
      </c>
      <c r="F76" s="8"/>
      <c r="G76" s="70">
        <v>113085</v>
      </c>
      <c r="H76" s="51">
        <v>3.6</v>
      </c>
      <c r="I76" s="51">
        <f t="shared" si="17"/>
        <v>32.4</v>
      </c>
      <c r="J76" s="51">
        <f t="shared" si="19"/>
        <v>1.62</v>
      </c>
      <c r="K76" s="51">
        <f t="shared" si="18"/>
        <v>34.019999999999996</v>
      </c>
    </row>
    <row r="77" spans="1:11" ht="31.2" x14ac:dyDescent="0.3">
      <c r="A77" s="51" t="s">
        <v>2</v>
      </c>
      <c r="B77" s="8" t="s">
        <v>213</v>
      </c>
      <c r="C77" s="8" t="s">
        <v>104</v>
      </c>
      <c r="D77" s="5"/>
      <c r="E77" s="8"/>
      <c r="F77" s="71" t="s">
        <v>1369</v>
      </c>
      <c r="G77" s="71" t="s">
        <v>1441</v>
      </c>
      <c r="H77" s="8"/>
      <c r="I77" s="8"/>
      <c r="J77" s="8"/>
      <c r="K77" s="8"/>
    </row>
    <row r="78" spans="1:11" x14ac:dyDescent="0.3">
      <c r="A78" s="51" t="s">
        <v>460</v>
      </c>
      <c r="B78" s="8">
        <v>30</v>
      </c>
      <c r="C78" s="11" t="s">
        <v>74</v>
      </c>
      <c r="D78" s="5">
        <v>3</v>
      </c>
      <c r="E78" s="8">
        <f t="shared" ref="E78:E88" si="20">D78*3</f>
        <v>9</v>
      </c>
      <c r="F78" s="8"/>
      <c r="G78" s="69" t="s">
        <v>1401</v>
      </c>
      <c r="H78" s="51">
        <v>4.8</v>
      </c>
      <c r="I78" s="51">
        <f t="shared" ref="I78:I88" si="21">SUM(E78*H78)</f>
        <v>43.199999999999996</v>
      </c>
      <c r="J78" s="51">
        <f t="shared" ref="J78:J88" si="22">I78*5%</f>
        <v>2.1599999999999997</v>
      </c>
      <c r="K78" s="51">
        <f t="shared" ref="K78:K88" si="23">SUM(I78:J78)</f>
        <v>45.359999999999992</v>
      </c>
    </row>
    <row r="79" spans="1:11" x14ac:dyDescent="0.3">
      <c r="A79" s="51" t="s">
        <v>461</v>
      </c>
      <c r="B79" s="8">
        <v>32</v>
      </c>
      <c r="C79" s="11" t="s">
        <v>74</v>
      </c>
      <c r="D79" s="5">
        <v>3</v>
      </c>
      <c r="E79" s="8">
        <f t="shared" si="20"/>
        <v>9</v>
      </c>
      <c r="F79" s="8"/>
      <c r="G79" s="69" t="s">
        <v>1402</v>
      </c>
      <c r="H79" s="51">
        <v>4.8</v>
      </c>
      <c r="I79" s="51">
        <f t="shared" si="21"/>
        <v>43.199999999999996</v>
      </c>
      <c r="J79" s="51">
        <f t="shared" si="22"/>
        <v>2.1599999999999997</v>
      </c>
      <c r="K79" s="51">
        <f t="shared" si="23"/>
        <v>45.359999999999992</v>
      </c>
    </row>
    <row r="80" spans="1:11" x14ac:dyDescent="0.3">
      <c r="A80" s="51" t="s">
        <v>462</v>
      </c>
      <c r="B80" s="8">
        <v>34</v>
      </c>
      <c r="C80" s="11" t="s">
        <v>74</v>
      </c>
      <c r="D80" s="5">
        <v>3</v>
      </c>
      <c r="E80" s="8">
        <f t="shared" si="20"/>
        <v>9</v>
      </c>
      <c r="F80" s="8"/>
      <c r="G80" s="69" t="s">
        <v>1403</v>
      </c>
      <c r="H80" s="51">
        <v>4.8</v>
      </c>
      <c r="I80" s="51">
        <f t="shared" si="21"/>
        <v>43.199999999999996</v>
      </c>
      <c r="J80" s="51">
        <f t="shared" si="22"/>
        <v>2.1599999999999997</v>
      </c>
      <c r="K80" s="51">
        <f t="shared" si="23"/>
        <v>45.359999999999992</v>
      </c>
    </row>
    <row r="81" spans="1:11" x14ac:dyDescent="0.3">
      <c r="A81" s="51" t="s">
        <v>463</v>
      </c>
      <c r="B81" s="8">
        <v>36</v>
      </c>
      <c r="C81" s="11" t="s">
        <v>74</v>
      </c>
      <c r="D81" s="5">
        <v>3</v>
      </c>
      <c r="E81" s="8">
        <f t="shared" si="20"/>
        <v>9</v>
      </c>
      <c r="F81" s="8"/>
      <c r="G81" s="69" t="s">
        <v>1404</v>
      </c>
      <c r="H81" s="51">
        <v>4.8</v>
      </c>
      <c r="I81" s="51">
        <f t="shared" si="21"/>
        <v>43.199999999999996</v>
      </c>
      <c r="J81" s="51">
        <f t="shared" si="22"/>
        <v>2.1599999999999997</v>
      </c>
      <c r="K81" s="51">
        <f t="shared" si="23"/>
        <v>45.359999999999992</v>
      </c>
    </row>
    <row r="82" spans="1:11" x14ac:dyDescent="0.3">
      <c r="A82" s="51" t="s">
        <v>464</v>
      </c>
      <c r="B82" s="8">
        <v>38</v>
      </c>
      <c r="C82" s="11" t="s">
        <v>74</v>
      </c>
      <c r="D82" s="5">
        <v>3</v>
      </c>
      <c r="E82" s="8">
        <f t="shared" si="20"/>
        <v>9</v>
      </c>
      <c r="F82" s="8"/>
      <c r="G82" s="69" t="s">
        <v>1405</v>
      </c>
      <c r="H82" s="51">
        <v>4.8</v>
      </c>
      <c r="I82" s="51">
        <f t="shared" si="21"/>
        <v>43.199999999999996</v>
      </c>
      <c r="J82" s="51">
        <f t="shared" si="22"/>
        <v>2.1599999999999997</v>
      </c>
      <c r="K82" s="51">
        <f t="shared" si="23"/>
        <v>45.359999999999992</v>
      </c>
    </row>
    <row r="83" spans="1:11" x14ac:dyDescent="0.3">
      <c r="A83" s="51" t="s">
        <v>465</v>
      </c>
      <c r="B83" s="8">
        <v>40</v>
      </c>
      <c r="C83" s="11" t="s">
        <v>74</v>
      </c>
      <c r="D83" s="5">
        <v>8</v>
      </c>
      <c r="E83" s="8">
        <f t="shared" si="20"/>
        <v>24</v>
      </c>
      <c r="F83" s="8"/>
      <c r="G83" s="69" t="s">
        <v>1406</v>
      </c>
      <c r="H83" s="51">
        <v>4.8</v>
      </c>
      <c r="I83" s="51">
        <f t="shared" si="21"/>
        <v>115.19999999999999</v>
      </c>
      <c r="J83" s="51">
        <f t="shared" si="22"/>
        <v>5.76</v>
      </c>
      <c r="K83" s="51">
        <f t="shared" si="23"/>
        <v>120.96</v>
      </c>
    </row>
    <row r="84" spans="1:11" x14ac:dyDescent="0.3">
      <c r="A84" s="51" t="s">
        <v>466</v>
      </c>
      <c r="B84" s="8">
        <v>42</v>
      </c>
      <c r="C84" s="11" t="s">
        <v>74</v>
      </c>
      <c r="D84" s="5">
        <v>8</v>
      </c>
      <c r="E84" s="8">
        <f t="shared" si="20"/>
        <v>24</v>
      </c>
      <c r="F84" s="8"/>
      <c r="G84" s="69" t="s">
        <v>1407</v>
      </c>
      <c r="H84" s="51">
        <v>4.8</v>
      </c>
      <c r="I84" s="51">
        <f t="shared" si="21"/>
        <v>115.19999999999999</v>
      </c>
      <c r="J84" s="51">
        <f t="shared" si="22"/>
        <v>5.76</v>
      </c>
      <c r="K84" s="51">
        <f t="shared" si="23"/>
        <v>120.96</v>
      </c>
    </row>
    <row r="85" spans="1:11" x14ac:dyDescent="0.3">
      <c r="A85" s="51" t="s">
        <v>467</v>
      </c>
      <c r="B85" s="8">
        <v>44</v>
      </c>
      <c r="C85" s="11" t="s">
        <v>74</v>
      </c>
      <c r="D85" s="5">
        <v>8</v>
      </c>
      <c r="E85" s="8">
        <f t="shared" si="20"/>
        <v>24</v>
      </c>
      <c r="F85" s="8"/>
      <c r="G85" s="69" t="s">
        <v>1408</v>
      </c>
      <c r="H85" s="51">
        <v>4.8</v>
      </c>
      <c r="I85" s="51">
        <f t="shared" si="21"/>
        <v>115.19999999999999</v>
      </c>
      <c r="J85" s="51">
        <f t="shared" si="22"/>
        <v>5.76</v>
      </c>
      <c r="K85" s="51">
        <f t="shared" si="23"/>
        <v>120.96</v>
      </c>
    </row>
    <row r="86" spans="1:11" x14ac:dyDescent="0.3">
      <c r="A86" s="51" t="s">
        <v>468</v>
      </c>
      <c r="B86" s="8">
        <v>46</v>
      </c>
      <c r="C86" s="11" t="s">
        <v>74</v>
      </c>
      <c r="D86" s="5">
        <v>3</v>
      </c>
      <c r="E86" s="8">
        <f t="shared" si="20"/>
        <v>9</v>
      </c>
      <c r="F86" s="8"/>
      <c r="G86" s="69" t="s">
        <v>1409</v>
      </c>
      <c r="H86" s="51">
        <v>4.8</v>
      </c>
      <c r="I86" s="51">
        <f t="shared" si="21"/>
        <v>43.199999999999996</v>
      </c>
      <c r="J86" s="51">
        <f t="shared" si="22"/>
        <v>2.1599999999999997</v>
      </c>
      <c r="K86" s="51">
        <f t="shared" si="23"/>
        <v>45.359999999999992</v>
      </c>
    </row>
    <row r="87" spans="1:11" x14ac:dyDescent="0.3">
      <c r="A87" s="51" t="s">
        <v>469</v>
      </c>
      <c r="B87" s="8">
        <v>48</v>
      </c>
      <c r="C87" s="11" t="s">
        <v>74</v>
      </c>
      <c r="D87" s="5">
        <v>3</v>
      </c>
      <c r="E87" s="8">
        <f t="shared" si="20"/>
        <v>9</v>
      </c>
      <c r="F87" s="8"/>
      <c r="G87" s="69" t="s">
        <v>1410</v>
      </c>
      <c r="H87" s="51">
        <v>4.8</v>
      </c>
      <c r="I87" s="51">
        <f t="shared" si="21"/>
        <v>43.199999999999996</v>
      </c>
      <c r="J87" s="51">
        <f t="shared" si="22"/>
        <v>2.1599999999999997</v>
      </c>
      <c r="K87" s="51">
        <f t="shared" si="23"/>
        <v>45.359999999999992</v>
      </c>
    </row>
    <row r="88" spans="1:11" x14ac:dyDescent="0.3">
      <c r="A88" s="51" t="s">
        <v>470</v>
      </c>
      <c r="B88" s="8">
        <v>50</v>
      </c>
      <c r="C88" s="11" t="s">
        <v>74</v>
      </c>
      <c r="D88" s="5">
        <v>3</v>
      </c>
      <c r="E88" s="8">
        <f t="shared" si="20"/>
        <v>9</v>
      </c>
      <c r="F88" s="8"/>
      <c r="G88" s="69" t="s">
        <v>1411</v>
      </c>
      <c r="H88" s="51">
        <v>4.8</v>
      </c>
      <c r="I88" s="51">
        <f t="shared" si="21"/>
        <v>43.199999999999996</v>
      </c>
      <c r="J88" s="51">
        <f t="shared" si="22"/>
        <v>2.1599999999999997</v>
      </c>
      <c r="K88" s="51">
        <f t="shared" si="23"/>
        <v>45.359999999999992</v>
      </c>
    </row>
    <row r="89" spans="1:11" ht="31.2" x14ac:dyDescent="0.3">
      <c r="A89" s="51" t="s">
        <v>28</v>
      </c>
      <c r="B89" s="8" t="s">
        <v>214</v>
      </c>
      <c r="C89" s="8" t="s">
        <v>104</v>
      </c>
      <c r="D89" s="5"/>
      <c r="E89" s="8"/>
      <c r="F89" s="71" t="s">
        <v>1400</v>
      </c>
      <c r="G89" s="71" t="s">
        <v>1442</v>
      </c>
      <c r="H89" s="8"/>
      <c r="I89" s="8"/>
      <c r="J89" s="8"/>
      <c r="K89" s="8"/>
    </row>
    <row r="90" spans="1:11" x14ac:dyDescent="0.3">
      <c r="A90" s="51" t="s">
        <v>471</v>
      </c>
      <c r="B90" s="8">
        <v>25</v>
      </c>
      <c r="C90" s="11" t="s">
        <v>74</v>
      </c>
      <c r="D90" s="5">
        <v>3</v>
      </c>
      <c r="E90" s="8">
        <f t="shared" ref="E90:E98" si="24">D90*3</f>
        <v>9</v>
      </c>
      <c r="F90" s="8"/>
      <c r="G90" s="70">
        <v>106025</v>
      </c>
      <c r="H90" s="51">
        <v>2.4</v>
      </c>
      <c r="I90" s="51">
        <f t="shared" ref="I90:I98" si="25">SUM(E90*H90)</f>
        <v>21.599999999999998</v>
      </c>
      <c r="J90" s="51">
        <f t="shared" ref="J90:J131" si="26">I90*5%</f>
        <v>1.0799999999999998</v>
      </c>
      <c r="K90" s="51">
        <f t="shared" ref="K90:K100" si="27">SUM(I90:J90)</f>
        <v>22.679999999999996</v>
      </c>
    </row>
    <row r="91" spans="1:11" x14ac:dyDescent="0.3">
      <c r="A91" s="51" t="s">
        <v>472</v>
      </c>
      <c r="B91" s="8">
        <v>30</v>
      </c>
      <c r="C91" s="11" t="s">
        <v>74</v>
      </c>
      <c r="D91" s="5">
        <v>3</v>
      </c>
      <c r="E91" s="8">
        <f t="shared" si="24"/>
        <v>9</v>
      </c>
      <c r="F91" s="8"/>
      <c r="G91" s="70">
        <v>106030</v>
      </c>
      <c r="H91" s="51">
        <v>2.4</v>
      </c>
      <c r="I91" s="51">
        <f t="shared" si="25"/>
        <v>21.599999999999998</v>
      </c>
      <c r="J91" s="51">
        <f t="shared" si="26"/>
        <v>1.0799999999999998</v>
      </c>
      <c r="K91" s="51">
        <f t="shared" si="27"/>
        <v>22.679999999999996</v>
      </c>
    </row>
    <row r="92" spans="1:11" x14ac:dyDescent="0.3">
      <c r="A92" s="51" t="s">
        <v>473</v>
      </c>
      <c r="B92" s="8">
        <v>35</v>
      </c>
      <c r="C92" s="11" t="s">
        <v>74</v>
      </c>
      <c r="D92" s="5">
        <v>8</v>
      </c>
      <c r="E92" s="8">
        <f t="shared" si="24"/>
        <v>24</v>
      </c>
      <c r="F92" s="8"/>
      <c r="G92" s="70">
        <v>106035</v>
      </c>
      <c r="H92" s="51">
        <v>2.4</v>
      </c>
      <c r="I92" s="51">
        <f t="shared" si="25"/>
        <v>57.599999999999994</v>
      </c>
      <c r="J92" s="51">
        <f t="shared" si="26"/>
        <v>2.88</v>
      </c>
      <c r="K92" s="51">
        <f t="shared" si="27"/>
        <v>60.48</v>
      </c>
    </row>
    <row r="93" spans="1:11" x14ac:dyDescent="0.3">
      <c r="A93" s="51" t="s">
        <v>474</v>
      </c>
      <c r="B93" s="8">
        <v>40</v>
      </c>
      <c r="C93" s="11" t="s">
        <v>74</v>
      </c>
      <c r="D93" s="5">
        <v>8</v>
      </c>
      <c r="E93" s="8">
        <f t="shared" si="24"/>
        <v>24</v>
      </c>
      <c r="F93" s="8"/>
      <c r="G93" s="70">
        <v>106040</v>
      </c>
      <c r="H93" s="51">
        <v>2.4</v>
      </c>
      <c r="I93" s="51">
        <f t="shared" si="25"/>
        <v>57.599999999999994</v>
      </c>
      <c r="J93" s="51">
        <f t="shared" si="26"/>
        <v>2.88</v>
      </c>
      <c r="K93" s="51">
        <f t="shared" si="27"/>
        <v>60.48</v>
      </c>
    </row>
    <row r="94" spans="1:11" x14ac:dyDescent="0.3">
      <c r="A94" s="51" t="s">
        <v>475</v>
      </c>
      <c r="B94" s="8">
        <v>45</v>
      </c>
      <c r="C94" s="11" t="s">
        <v>74</v>
      </c>
      <c r="D94" s="5">
        <v>8</v>
      </c>
      <c r="E94" s="8">
        <f t="shared" si="24"/>
        <v>24</v>
      </c>
      <c r="F94" s="8"/>
      <c r="G94" s="70">
        <v>106045</v>
      </c>
      <c r="H94" s="51">
        <v>2.4</v>
      </c>
      <c r="I94" s="51">
        <f t="shared" si="25"/>
        <v>57.599999999999994</v>
      </c>
      <c r="J94" s="51">
        <f t="shared" si="26"/>
        <v>2.88</v>
      </c>
      <c r="K94" s="51">
        <f t="shared" si="27"/>
        <v>60.48</v>
      </c>
    </row>
    <row r="95" spans="1:11" x14ac:dyDescent="0.3">
      <c r="A95" s="51" t="s">
        <v>476</v>
      </c>
      <c r="B95" s="8">
        <v>50</v>
      </c>
      <c r="C95" s="11" t="s">
        <v>74</v>
      </c>
      <c r="D95" s="5">
        <v>8</v>
      </c>
      <c r="E95" s="8">
        <f t="shared" si="24"/>
        <v>24</v>
      </c>
      <c r="F95" s="8"/>
      <c r="G95" s="70">
        <v>106050</v>
      </c>
      <c r="H95" s="51">
        <v>2.4</v>
      </c>
      <c r="I95" s="51">
        <f t="shared" si="25"/>
        <v>57.599999999999994</v>
      </c>
      <c r="J95" s="51">
        <f t="shared" si="26"/>
        <v>2.88</v>
      </c>
      <c r="K95" s="51">
        <f t="shared" si="27"/>
        <v>60.48</v>
      </c>
    </row>
    <row r="96" spans="1:11" x14ac:dyDescent="0.3">
      <c r="A96" s="51" t="s">
        <v>477</v>
      </c>
      <c r="B96" s="8">
        <v>55</v>
      </c>
      <c r="C96" s="11" t="s">
        <v>74</v>
      </c>
      <c r="D96" s="5">
        <v>3</v>
      </c>
      <c r="E96" s="8">
        <f t="shared" si="24"/>
        <v>9</v>
      </c>
      <c r="F96" s="8"/>
      <c r="G96" s="70">
        <v>106055</v>
      </c>
      <c r="H96" s="51">
        <v>2.4</v>
      </c>
      <c r="I96" s="51">
        <f t="shared" si="25"/>
        <v>21.599999999999998</v>
      </c>
      <c r="J96" s="51">
        <f t="shared" si="26"/>
        <v>1.0799999999999998</v>
      </c>
      <c r="K96" s="51">
        <f t="shared" si="27"/>
        <v>22.679999999999996</v>
      </c>
    </row>
    <row r="97" spans="1:11" x14ac:dyDescent="0.3">
      <c r="A97" s="51" t="s">
        <v>478</v>
      </c>
      <c r="B97" s="8">
        <v>60</v>
      </c>
      <c r="C97" s="11" t="s">
        <v>74</v>
      </c>
      <c r="D97" s="5">
        <v>3</v>
      </c>
      <c r="E97" s="8">
        <f t="shared" si="24"/>
        <v>9</v>
      </c>
      <c r="F97" s="8"/>
      <c r="G97" s="70">
        <v>106060</v>
      </c>
      <c r="H97" s="51">
        <v>2.4</v>
      </c>
      <c r="I97" s="51">
        <f t="shared" si="25"/>
        <v>21.599999999999998</v>
      </c>
      <c r="J97" s="51">
        <f t="shared" si="26"/>
        <v>1.0799999999999998</v>
      </c>
      <c r="K97" s="51">
        <f t="shared" si="27"/>
        <v>22.679999999999996</v>
      </c>
    </row>
    <row r="98" spans="1:11" x14ac:dyDescent="0.3">
      <c r="A98" s="51" t="s">
        <v>479</v>
      </c>
      <c r="B98" s="8">
        <v>65</v>
      </c>
      <c r="C98" s="11" t="s">
        <v>74</v>
      </c>
      <c r="D98" s="5">
        <v>3</v>
      </c>
      <c r="E98" s="8">
        <f t="shared" si="24"/>
        <v>9</v>
      </c>
      <c r="F98" s="8"/>
      <c r="G98" s="70">
        <v>106065</v>
      </c>
      <c r="H98" s="51">
        <v>2.4</v>
      </c>
      <c r="I98" s="51">
        <f t="shared" si="25"/>
        <v>21.599999999999998</v>
      </c>
      <c r="J98" s="51">
        <f t="shared" si="26"/>
        <v>1.0799999999999998</v>
      </c>
      <c r="K98" s="51">
        <f t="shared" si="27"/>
        <v>22.679999999999996</v>
      </c>
    </row>
    <row r="99" spans="1:11" ht="31.2" x14ac:dyDescent="0.3">
      <c r="A99" s="51" t="s">
        <v>29</v>
      </c>
      <c r="B99" s="8" t="s">
        <v>215</v>
      </c>
      <c r="C99" s="8"/>
      <c r="D99" s="5"/>
      <c r="E99" s="8"/>
      <c r="F99" s="71" t="s">
        <v>1369</v>
      </c>
      <c r="G99" s="71" t="s">
        <v>1443</v>
      </c>
      <c r="H99" s="8"/>
      <c r="I99" s="8"/>
      <c r="J99" s="8"/>
      <c r="K99" s="8"/>
    </row>
    <row r="100" spans="1:11" x14ac:dyDescent="0.3">
      <c r="A100" s="51" t="s">
        <v>480</v>
      </c>
      <c r="B100" s="8">
        <v>40</v>
      </c>
      <c r="C100" s="11" t="s">
        <v>74</v>
      </c>
      <c r="D100" s="5">
        <v>3</v>
      </c>
      <c r="E100" s="8">
        <f t="shared" ref="E100:E105" si="28">D100*3</f>
        <v>9</v>
      </c>
      <c r="F100" s="8"/>
      <c r="G100" s="69" t="s">
        <v>1412</v>
      </c>
      <c r="H100" s="51">
        <v>19</v>
      </c>
      <c r="I100" s="51">
        <f t="shared" ref="I100:I105" si="29">SUM(E100*H100)</f>
        <v>171</v>
      </c>
      <c r="J100" s="51">
        <f t="shared" si="26"/>
        <v>8.5500000000000007</v>
      </c>
      <c r="K100" s="51">
        <f t="shared" si="27"/>
        <v>179.55</v>
      </c>
    </row>
    <row r="101" spans="1:11" x14ac:dyDescent="0.3">
      <c r="A101" s="51" t="s">
        <v>481</v>
      </c>
      <c r="B101" s="8">
        <v>42</v>
      </c>
      <c r="C101" s="11" t="s">
        <v>74</v>
      </c>
      <c r="D101" s="5">
        <v>3</v>
      </c>
      <c r="E101" s="8">
        <f t="shared" si="28"/>
        <v>9</v>
      </c>
      <c r="F101" s="8"/>
      <c r="G101" s="69" t="s">
        <v>1413</v>
      </c>
      <c r="H101" s="51">
        <v>19</v>
      </c>
      <c r="I101" s="51">
        <f t="shared" si="29"/>
        <v>171</v>
      </c>
      <c r="J101" s="51">
        <f t="shared" si="26"/>
        <v>8.5500000000000007</v>
      </c>
      <c r="K101" s="51">
        <f t="shared" ref="K101:K105" si="30">SUM(I101:J101)</f>
        <v>179.55</v>
      </c>
    </row>
    <row r="102" spans="1:11" x14ac:dyDescent="0.3">
      <c r="A102" s="51" t="s">
        <v>482</v>
      </c>
      <c r="B102" s="8">
        <v>44</v>
      </c>
      <c r="C102" s="11" t="s">
        <v>74</v>
      </c>
      <c r="D102" s="5">
        <v>3</v>
      </c>
      <c r="E102" s="8">
        <f t="shared" si="28"/>
        <v>9</v>
      </c>
      <c r="F102" s="8"/>
      <c r="G102" s="69" t="s">
        <v>1414</v>
      </c>
      <c r="H102" s="51">
        <v>19</v>
      </c>
      <c r="I102" s="51">
        <f t="shared" si="29"/>
        <v>171</v>
      </c>
      <c r="J102" s="51">
        <f t="shared" si="26"/>
        <v>8.5500000000000007</v>
      </c>
      <c r="K102" s="51">
        <f t="shared" si="30"/>
        <v>179.55</v>
      </c>
    </row>
    <row r="103" spans="1:11" x14ac:dyDescent="0.3">
      <c r="A103" s="51" t="s">
        <v>483</v>
      </c>
      <c r="B103" s="8">
        <v>46</v>
      </c>
      <c r="C103" s="11" t="s">
        <v>74</v>
      </c>
      <c r="D103" s="5">
        <v>3</v>
      </c>
      <c r="E103" s="8">
        <f t="shared" si="28"/>
        <v>9</v>
      </c>
      <c r="F103" s="8"/>
      <c r="G103" s="69" t="s">
        <v>1415</v>
      </c>
      <c r="H103" s="51">
        <v>19</v>
      </c>
      <c r="I103" s="51">
        <f t="shared" si="29"/>
        <v>171</v>
      </c>
      <c r="J103" s="51">
        <f t="shared" si="26"/>
        <v>8.5500000000000007</v>
      </c>
      <c r="K103" s="51">
        <f t="shared" si="30"/>
        <v>179.55</v>
      </c>
    </row>
    <row r="104" spans="1:11" x14ac:dyDescent="0.3">
      <c r="A104" s="51" t="s">
        <v>484</v>
      </c>
      <c r="B104" s="8">
        <v>48</v>
      </c>
      <c r="C104" s="11" t="s">
        <v>74</v>
      </c>
      <c r="D104" s="5">
        <v>3</v>
      </c>
      <c r="E104" s="8">
        <f t="shared" si="28"/>
        <v>9</v>
      </c>
      <c r="F104" s="8"/>
      <c r="G104" s="69" t="s">
        <v>1416</v>
      </c>
      <c r="H104" s="51">
        <v>19</v>
      </c>
      <c r="I104" s="51">
        <f t="shared" si="29"/>
        <v>171</v>
      </c>
      <c r="J104" s="51">
        <f t="shared" si="26"/>
        <v>8.5500000000000007</v>
      </c>
      <c r="K104" s="51">
        <f t="shared" si="30"/>
        <v>179.55</v>
      </c>
    </row>
    <row r="105" spans="1:11" x14ac:dyDescent="0.3">
      <c r="A105" s="51" t="s">
        <v>485</v>
      </c>
      <c r="B105" s="8">
        <v>50</v>
      </c>
      <c r="C105" s="11" t="s">
        <v>74</v>
      </c>
      <c r="D105" s="5">
        <v>3</v>
      </c>
      <c r="E105" s="8">
        <f t="shared" si="28"/>
        <v>9</v>
      </c>
      <c r="F105" s="8"/>
      <c r="G105" s="69" t="s">
        <v>1417</v>
      </c>
      <c r="H105" s="51">
        <v>19</v>
      </c>
      <c r="I105" s="51">
        <f t="shared" si="29"/>
        <v>171</v>
      </c>
      <c r="J105" s="51">
        <f t="shared" si="26"/>
        <v>8.5500000000000007</v>
      </c>
      <c r="K105" s="51">
        <f t="shared" si="30"/>
        <v>179.55</v>
      </c>
    </row>
    <row r="106" spans="1:11" ht="31.2" x14ac:dyDescent="0.3">
      <c r="A106" s="51" t="s">
        <v>110</v>
      </c>
      <c r="B106" s="8" t="s">
        <v>216</v>
      </c>
      <c r="C106" s="8" t="s">
        <v>104</v>
      </c>
      <c r="D106" s="5"/>
      <c r="E106" s="8"/>
      <c r="F106" s="71" t="s">
        <v>1369</v>
      </c>
      <c r="G106" s="71" t="s">
        <v>1444</v>
      </c>
      <c r="H106" s="8"/>
      <c r="I106" s="8"/>
      <c r="J106" s="8"/>
      <c r="K106" s="8"/>
    </row>
    <row r="107" spans="1:11" x14ac:dyDescent="0.3">
      <c r="A107" s="51" t="s">
        <v>486</v>
      </c>
      <c r="B107" s="8">
        <v>85</v>
      </c>
      <c r="C107" s="11" t="s">
        <v>74</v>
      </c>
      <c r="D107" s="5">
        <v>3</v>
      </c>
      <c r="E107" s="8">
        <f>D107*3</f>
        <v>9</v>
      </c>
      <c r="F107" s="8"/>
      <c r="G107" s="69" t="s">
        <v>1418</v>
      </c>
      <c r="H107" s="51">
        <v>25</v>
      </c>
      <c r="I107" s="51">
        <f>SUM(E107*H107)</f>
        <v>225</v>
      </c>
      <c r="J107" s="51">
        <f t="shared" si="26"/>
        <v>11.25</v>
      </c>
      <c r="K107" s="51">
        <f t="shared" ref="K107:K111" si="31">SUM(I107:J107)</f>
        <v>236.25</v>
      </c>
    </row>
    <row r="108" spans="1:11" x14ac:dyDescent="0.3">
      <c r="A108" s="51" t="s">
        <v>487</v>
      </c>
      <c r="B108" s="8">
        <v>90</v>
      </c>
      <c r="C108" s="11" t="s">
        <v>74</v>
      </c>
      <c r="D108" s="5">
        <v>8</v>
      </c>
      <c r="E108" s="8">
        <f>D108*3</f>
        <v>24</v>
      </c>
      <c r="F108" s="8"/>
      <c r="G108" s="69" t="s">
        <v>1419</v>
      </c>
      <c r="H108" s="51">
        <v>25</v>
      </c>
      <c r="I108" s="51">
        <f>SUM(E108*H108)</f>
        <v>600</v>
      </c>
      <c r="J108" s="51">
        <f t="shared" si="26"/>
        <v>30</v>
      </c>
      <c r="K108" s="51">
        <f t="shared" si="31"/>
        <v>630</v>
      </c>
    </row>
    <row r="109" spans="1:11" x14ac:dyDescent="0.3">
      <c r="A109" s="51" t="s">
        <v>488</v>
      </c>
      <c r="B109" s="8">
        <v>95</v>
      </c>
      <c r="C109" s="11" t="s">
        <v>74</v>
      </c>
      <c r="D109" s="5">
        <v>8</v>
      </c>
      <c r="E109" s="8">
        <f>D109*3</f>
        <v>24</v>
      </c>
      <c r="F109" s="8"/>
      <c r="G109" s="69" t="s">
        <v>1420</v>
      </c>
      <c r="H109" s="51">
        <v>25</v>
      </c>
      <c r="I109" s="51">
        <f>SUM(E109*H109)</f>
        <v>600</v>
      </c>
      <c r="J109" s="51">
        <f t="shared" si="26"/>
        <v>30</v>
      </c>
      <c r="K109" s="51">
        <f t="shared" si="31"/>
        <v>630</v>
      </c>
    </row>
    <row r="110" spans="1:11" x14ac:dyDescent="0.3">
      <c r="A110" s="51" t="s">
        <v>489</v>
      </c>
      <c r="B110" s="8">
        <v>100</v>
      </c>
      <c r="C110" s="11" t="s">
        <v>74</v>
      </c>
      <c r="D110" s="5">
        <v>8</v>
      </c>
      <c r="E110" s="8">
        <f>D110*3</f>
        <v>24</v>
      </c>
      <c r="F110" s="8"/>
      <c r="G110" s="69" t="s">
        <v>1421</v>
      </c>
      <c r="H110" s="51">
        <v>25</v>
      </c>
      <c r="I110" s="51">
        <f>SUM(E110*H110)</f>
        <v>600</v>
      </c>
      <c r="J110" s="51">
        <f t="shared" si="26"/>
        <v>30</v>
      </c>
      <c r="K110" s="51">
        <f t="shared" si="31"/>
        <v>630</v>
      </c>
    </row>
    <row r="111" spans="1:11" x14ac:dyDescent="0.3">
      <c r="A111" s="51" t="s">
        <v>490</v>
      </c>
      <c r="B111" s="8">
        <v>105</v>
      </c>
      <c r="C111" s="11" t="s">
        <v>74</v>
      </c>
      <c r="D111" s="5">
        <v>3</v>
      </c>
      <c r="E111" s="8">
        <f>D111*3</f>
        <v>9</v>
      </c>
      <c r="F111" s="8"/>
      <c r="G111" s="69" t="s">
        <v>1422</v>
      </c>
      <c r="H111" s="51">
        <v>25</v>
      </c>
      <c r="I111" s="51">
        <f>SUM(E111*H111)</f>
        <v>225</v>
      </c>
      <c r="J111" s="51">
        <f t="shared" si="26"/>
        <v>11.25</v>
      </c>
      <c r="K111" s="51">
        <f t="shared" si="31"/>
        <v>236.25</v>
      </c>
    </row>
    <row r="112" spans="1:11" ht="46.8" x14ac:dyDescent="0.3">
      <c r="A112" s="51" t="s">
        <v>111</v>
      </c>
      <c r="B112" s="8" t="s">
        <v>217</v>
      </c>
      <c r="C112" s="8"/>
      <c r="D112" s="5"/>
      <c r="E112" s="8"/>
      <c r="F112" s="71" t="s">
        <v>1400</v>
      </c>
      <c r="G112" s="71" t="s">
        <v>1445</v>
      </c>
      <c r="H112" s="8"/>
      <c r="I112" s="8"/>
      <c r="J112" s="8"/>
      <c r="K112" s="8"/>
    </row>
    <row r="113" spans="1:11" x14ac:dyDescent="0.3">
      <c r="A113" s="51" t="s">
        <v>491</v>
      </c>
      <c r="B113" s="8">
        <v>12</v>
      </c>
      <c r="C113" s="11" t="s">
        <v>74</v>
      </c>
      <c r="D113" s="5">
        <v>3</v>
      </c>
      <c r="E113" s="8">
        <f t="shared" ref="E113:E127" si="32">D113*3</f>
        <v>9</v>
      </c>
      <c r="F113" s="8"/>
      <c r="G113" s="73" t="s">
        <v>1423</v>
      </c>
      <c r="H113" s="51">
        <v>25</v>
      </c>
      <c r="I113" s="51">
        <f t="shared" ref="I113:I127" si="33">SUM(E113*H113)</f>
        <v>225</v>
      </c>
      <c r="J113" s="51">
        <f t="shared" si="26"/>
        <v>11.25</v>
      </c>
      <c r="K113" s="51">
        <f t="shared" ref="K113:K117" si="34">SUM(I113:J113)</f>
        <v>236.25</v>
      </c>
    </row>
    <row r="114" spans="1:11" x14ac:dyDescent="0.3">
      <c r="A114" s="51" t="s">
        <v>492</v>
      </c>
      <c r="B114" s="8">
        <v>14</v>
      </c>
      <c r="C114" s="11" t="s">
        <v>74</v>
      </c>
      <c r="D114" s="5">
        <v>3</v>
      </c>
      <c r="E114" s="8">
        <f t="shared" si="32"/>
        <v>9</v>
      </c>
      <c r="F114" s="8"/>
      <c r="G114" s="73" t="s">
        <v>1424</v>
      </c>
      <c r="H114" s="51">
        <v>25</v>
      </c>
      <c r="I114" s="51">
        <f t="shared" si="33"/>
        <v>225</v>
      </c>
      <c r="J114" s="51">
        <f t="shared" si="26"/>
        <v>11.25</v>
      </c>
      <c r="K114" s="51">
        <f t="shared" si="34"/>
        <v>236.25</v>
      </c>
    </row>
    <row r="115" spans="1:11" x14ac:dyDescent="0.3">
      <c r="A115" s="51" t="s">
        <v>493</v>
      </c>
      <c r="B115" s="8">
        <v>16</v>
      </c>
      <c r="C115" s="11" t="s">
        <v>74</v>
      </c>
      <c r="D115" s="5">
        <v>8</v>
      </c>
      <c r="E115" s="8">
        <f t="shared" si="32"/>
        <v>24</v>
      </c>
      <c r="F115" s="8"/>
      <c r="G115" s="73" t="s">
        <v>1425</v>
      </c>
      <c r="H115" s="51">
        <v>25</v>
      </c>
      <c r="I115" s="51">
        <f t="shared" si="33"/>
        <v>600</v>
      </c>
      <c r="J115" s="51">
        <f t="shared" si="26"/>
        <v>30</v>
      </c>
      <c r="K115" s="51">
        <f t="shared" si="34"/>
        <v>630</v>
      </c>
    </row>
    <row r="116" spans="1:11" x14ac:dyDescent="0.3">
      <c r="A116" s="51" t="s">
        <v>494</v>
      </c>
      <c r="B116" s="8">
        <v>18</v>
      </c>
      <c r="C116" s="11" t="s">
        <v>74</v>
      </c>
      <c r="D116" s="5">
        <v>20</v>
      </c>
      <c r="E116" s="8">
        <f t="shared" si="32"/>
        <v>60</v>
      </c>
      <c r="F116" s="8"/>
      <c r="G116" s="73" t="s">
        <v>1426</v>
      </c>
      <c r="H116" s="51">
        <v>25</v>
      </c>
      <c r="I116" s="51">
        <f t="shared" si="33"/>
        <v>1500</v>
      </c>
      <c r="J116" s="51">
        <f t="shared" si="26"/>
        <v>75</v>
      </c>
      <c r="K116" s="51">
        <f t="shared" si="34"/>
        <v>1575</v>
      </c>
    </row>
    <row r="117" spans="1:11" x14ac:dyDescent="0.3">
      <c r="A117" s="51" t="s">
        <v>495</v>
      </c>
      <c r="B117" s="8">
        <v>20</v>
      </c>
      <c r="C117" s="11" t="s">
        <v>74</v>
      </c>
      <c r="D117" s="5">
        <v>8</v>
      </c>
      <c r="E117" s="8">
        <f t="shared" si="32"/>
        <v>24</v>
      </c>
      <c r="F117" s="8"/>
      <c r="G117" s="73" t="s">
        <v>1427</v>
      </c>
      <c r="H117" s="51">
        <v>25</v>
      </c>
      <c r="I117" s="51">
        <f t="shared" si="33"/>
        <v>600</v>
      </c>
      <c r="J117" s="51">
        <f t="shared" si="26"/>
        <v>30</v>
      </c>
      <c r="K117" s="51">
        <f t="shared" si="34"/>
        <v>630</v>
      </c>
    </row>
    <row r="118" spans="1:11" x14ac:dyDescent="0.3">
      <c r="A118" s="51" t="s">
        <v>496</v>
      </c>
      <c r="B118" s="8">
        <v>22</v>
      </c>
      <c r="C118" s="11" t="s">
        <v>74</v>
      </c>
      <c r="D118" s="5">
        <v>6</v>
      </c>
      <c r="E118" s="8">
        <f t="shared" si="32"/>
        <v>18</v>
      </c>
      <c r="F118" s="8"/>
      <c r="G118" s="73" t="s">
        <v>1428</v>
      </c>
      <c r="H118" s="51">
        <v>25</v>
      </c>
      <c r="I118" s="51">
        <f t="shared" si="33"/>
        <v>450</v>
      </c>
      <c r="J118" s="51">
        <f t="shared" si="26"/>
        <v>22.5</v>
      </c>
      <c r="K118" s="51">
        <f t="shared" ref="K118:K127" si="35">SUM(I118:J118)</f>
        <v>472.5</v>
      </c>
    </row>
    <row r="119" spans="1:11" x14ac:dyDescent="0.3">
      <c r="A119" s="51" t="s">
        <v>497</v>
      </c>
      <c r="B119" s="8">
        <v>24</v>
      </c>
      <c r="C119" s="11" t="s">
        <v>74</v>
      </c>
      <c r="D119" s="5">
        <v>2</v>
      </c>
      <c r="E119" s="8">
        <f t="shared" si="32"/>
        <v>6</v>
      </c>
      <c r="F119" s="8"/>
      <c r="G119" s="73" t="s">
        <v>1429</v>
      </c>
      <c r="H119" s="51">
        <v>25</v>
      </c>
      <c r="I119" s="51">
        <f t="shared" si="33"/>
        <v>150</v>
      </c>
      <c r="J119" s="51">
        <f t="shared" si="26"/>
        <v>7.5</v>
      </c>
      <c r="K119" s="51">
        <f t="shared" si="35"/>
        <v>157.5</v>
      </c>
    </row>
    <row r="120" spans="1:11" x14ac:dyDescent="0.3">
      <c r="A120" s="51" t="s">
        <v>498</v>
      </c>
      <c r="B120" s="8">
        <v>26</v>
      </c>
      <c r="C120" s="11" t="s">
        <v>74</v>
      </c>
      <c r="D120" s="5">
        <v>2</v>
      </c>
      <c r="E120" s="8">
        <f t="shared" si="32"/>
        <v>6</v>
      </c>
      <c r="F120" s="11"/>
      <c r="G120" s="75" t="s">
        <v>1430</v>
      </c>
      <c r="H120" s="51">
        <v>25</v>
      </c>
      <c r="I120" s="51">
        <f t="shared" si="33"/>
        <v>150</v>
      </c>
      <c r="J120" s="51">
        <f t="shared" si="26"/>
        <v>7.5</v>
      </c>
      <c r="K120" s="51">
        <f t="shared" si="35"/>
        <v>157.5</v>
      </c>
    </row>
    <row r="121" spans="1:11" x14ac:dyDescent="0.3">
      <c r="A121" s="51" t="s">
        <v>499</v>
      </c>
      <c r="B121" s="8">
        <v>28</v>
      </c>
      <c r="C121" s="11" t="s">
        <v>74</v>
      </c>
      <c r="D121" s="5">
        <v>1</v>
      </c>
      <c r="E121" s="8">
        <f t="shared" si="32"/>
        <v>3</v>
      </c>
      <c r="F121" s="11"/>
      <c r="G121" s="75" t="s">
        <v>1431</v>
      </c>
      <c r="H121" s="51">
        <v>25</v>
      </c>
      <c r="I121" s="51">
        <f t="shared" si="33"/>
        <v>75</v>
      </c>
      <c r="J121" s="51">
        <f t="shared" si="26"/>
        <v>3.75</v>
      </c>
      <c r="K121" s="51">
        <f t="shared" si="35"/>
        <v>78.75</v>
      </c>
    </row>
    <row r="122" spans="1:11" x14ac:dyDescent="0.3">
      <c r="A122" s="51" t="s">
        <v>500</v>
      </c>
      <c r="B122" s="8">
        <v>30</v>
      </c>
      <c r="C122" s="11" t="s">
        <v>74</v>
      </c>
      <c r="D122" s="5">
        <v>1</v>
      </c>
      <c r="E122" s="8">
        <f t="shared" si="32"/>
        <v>3</v>
      </c>
      <c r="F122" s="11"/>
      <c r="G122" s="75" t="s">
        <v>1432</v>
      </c>
      <c r="H122" s="51">
        <v>25</v>
      </c>
      <c r="I122" s="51">
        <f t="shared" si="33"/>
        <v>75</v>
      </c>
      <c r="J122" s="51">
        <f t="shared" si="26"/>
        <v>3.75</v>
      </c>
      <c r="K122" s="51">
        <f t="shared" si="35"/>
        <v>78.75</v>
      </c>
    </row>
    <row r="123" spans="1:11" x14ac:dyDescent="0.3">
      <c r="A123" s="51" t="s">
        <v>501</v>
      </c>
      <c r="B123" s="8">
        <v>32</v>
      </c>
      <c r="C123" s="11" t="s">
        <v>74</v>
      </c>
      <c r="D123" s="5">
        <v>1</v>
      </c>
      <c r="E123" s="8">
        <f t="shared" si="32"/>
        <v>3</v>
      </c>
      <c r="F123" s="8"/>
      <c r="G123" s="73" t="s">
        <v>1433</v>
      </c>
      <c r="H123" s="51">
        <v>25</v>
      </c>
      <c r="I123" s="51">
        <f t="shared" si="33"/>
        <v>75</v>
      </c>
      <c r="J123" s="51">
        <f t="shared" si="26"/>
        <v>3.75</v>
      </c>
      <c r="K123" s="51">
        <f t="shared" si="35"/>
        <v>78.75</v>
      </c>
    </row>
    <row r="124" spans="1:11" x14ac:dyDescent="0.3">
      <c r="A124" s="51" t="s">
        <v>502</v>
      </c>
      <c r="B124" s="8">
        <v>34</v>
      </c>
      <c r="C124" s="11" t="s">
        <v>74</v>
      </c>
      <c r="D124" s="5">
        <v>1</v>
      </c>
      <c r="E124" s="8">
        <f t="shared" si="32"/>
        <v>3</v>
      </c>
      <c r="F124" s="11"/>
      <c r="G124" s="75" t="s">
        <v>1434</v>
      </c>
      <c r="H124" s="51">
        <v>25</v>
      </c>
      <c r="I124" s="51">
        <f t="shared" si="33"/>
        <v>75</v>
      </c>
      <c r="J124" s="51">
        <f t="shared" si="26"/>
        <v>3.75</v>
      </c>
      <c r="K124" s="51">
        <f t="shared" si="35"/>
        <v>78.75</v>
      </c>
    </row>
    <row r="125" spans="1:11" x14ac:dyDescent="0.3">
      <c r="A125" s="51" t="s">
        <v>503</v>
      </c>
      <c r="B125" s="8">
        <v>36</v>
      </c>
      <c r="C125" s="11" t="s">
        <v>74</v>
      </c>
      <c r="D125" s="5">
        <v>1</v>
      </c>
      <c r="E125" s="8">
        <f t="shared" si="32"/>
        <v>3</v>
      </c>
      <c r="F125" s="11"/>
      <c r="G125" s="75" t="s">
        <v>1435</v>
      </c>
      <c r="H125" s="51">
        <v>25</v>
      </c>
      <c r="I125" s="51">
        <f t="shared" si="33"/>
        <v>75</v>
      </c>
      <c r="J125" s="51">
        <f t="shared" si="26"/>
        <v>3.75</v>
      </c>
      <c r="K125" s="51">
        <f t="shared" si="35"/>
        <v>78.75</v>
      </c>
    </row>
    <row r="126" spans="1:11" x14ac:dyDescent="0.3">
      <c r="A126" s="51" t="s">
        <v>504</v>
      </c>
      <c r="B126" s="8">
        <v>38</v>
      </c>
      <c r="C126" s="11" t="s">
        <v>74</v>
      </c>
      <c r="D126" s="5">
        <v>1</v>
      </c>
      <c r="E126" s="8">
        <f t="shared" si="32"/>
        <v>3</v>
      </c>
      <c r="F126" s="11"/>
      <c r="G126" s="75" t="s">
        <v>1436</v>
      </c>
      <c r="H126" s="51">
        <v>25</v>
      </c>
      <c r="I126" s="51">
        <f t="shared" si="33"/>
        <v>75</v>
      </c>
      <c r="J126" s="51">
        <f t="shared" si="26"/>
        <v>3.75</v>
      </c>
      <c r="K126" s="51">
        <f t="shared" si="35"/>
        <v>78.75</v>
      </c>
    </row>
    <row r="127" spans="1:11" x14ac:dyDescent="0.3">
      <c r="A127" s="51" t="s">
        <v>505</v>
      </c>
      <c r="B127" s="8">
        <v>40</v>
      </c>
      <c r="C127" s="11" t="s">
        <v>74</v>
      </c>
      <c r="D127" s="5">
        <v>1</v>
      </c>
      <c r="E127" s="8">
        <f t="shared" si="32"/>
        <v>3</v>
      </c>
      <c r="F127" s="11"/>
      <c r="G127" s="75" t="s">
        <v>1437</v>
      </c>
      <c r="H127" s="51">
        <v>25</v>
      </c>
      <c r="I127" s="51">
        <f t="shared" si="33"/>
        <v>75</v>
      </c>
      <c r="J127" s="51">
        <f t="shared" si="26"/>
        <v>3.75</v>
      </c>
      <c r="K127" s="51">
        <f t="shared" si="35"/>
        <v>78.75</v>
      </c>
    </row>
    <row r="128" spans="1:11" ht="31.2" x14ac:dyDescent="0.3">
      <c r="A128" s="11" t="s">
        <v>112</v>
      </c>
      <c r="B128" s="8" t="s">
        <v>218</v>
      </c>
      <c r="C128" s="8" t="s">
        <v>104</v>
      </c>
      <c r="D128" s="5"/>
      <c r="E128" s="8"/>
      <c r="F128" s="71" t="s">
        <v>1447</v>
      </c>
      <c r="G128" s="76" t="s">
        <v>1446</v>
      </c>
      <c r="H128" s="8"/>
      <c r="I128" s="8"/>
      <c r="J128" s="8"/>
      <c r="K128" s="8"/>
    </row>
    <row r="129" spans="1:11" x14ac:dyDescent="0.3">
      <c r="A129" s="51" t="s">
        <v>506</v>
      </c>
      <c r="B129" s="28" t="s">
        <v>696</v>
      </c>
      <c r="C129" s="11" t="s">
        <v>74</v>
      </c>
      <c r="D129" s="5">
        <v>1</v>
      </c>
      <c r="E129" s="8">
        <f t="shared" ref="E129:E141" si="36">D129*3</f>
        <v>3</v>
      </c>
      <c r="F129" s="8"/>
      <c r="G129" s="77" t="s">
        <v>1448</v>
      </c>
      <c r="H129" s="78">
        <v>5</v>
      </c>
      <c r="I129" s="51">
        <f t="shared" ref="I129:I141" si="37">SUM(E129*H129)</f>
        <v>15</v>
      </c>
      <c r="J129" s="51">
        <f t="shared" si="26"/>
        <v>0.75</v>
      </c>
      <c r="K129" s="51">
        <f t="shared" ref="K129:K132" si="38">SUM(I129:J129)</f>
        <v>15.75</v>
      </c>
    </row>
    <row r="130" spans="1:11" x14ac:dyDescent="0.3">
      <c r="A130" s="51" t="s">
        <v>507</v>
      </c>
      <c r="B130" s="28" t="s">
        <v>697</v>
      </c>
      <c r="C130" s="11" t="s">
        <v>74</v>
      </c>
      <c r="D130" s="5">
        <v>1</v>
      </c>
      <c r="E130" s="8">
        <f t="shared" si="36"/>
        <v>3</v>
      </c>
      <c r="F130" s="8"/>
      <c r="G130" s="77" t="s">
        <v>1449</v>
      </c>
      <c r="H130" s="78">
        <v>5</v>
      </c>
      <c r="I130" s="51">
        <f t="shared" si="37"/>
        <v>15</v>
      </c>
      <c r="J130" s="51">
        <f t="shared" si="26"/>
        <v>0.75</v>
      </c>
      <c r="K130" s="51">
        <f t="shared" si="38"/>
        <v>15.75</v>
      </c>
    </row>
    <row r="131" spans="1:11" x14ac:dyDescent="0.3">
      <c r="A131" s="51" t="s">
        <v>508</v>
      </c>
      <c r="B131" s="28" t="s">
        <v>698</v>
      </c>
      <c r="C131" s="11" t="s">
        <v>74</v>
      </c>
      <c r="D131" s="5">
        <v>1</v>
      </c>
      <c r="E131" s="8">
        <f t="shared" si="36"/>
        <v>3</v>
      </c>
      <c r="F131" s="8"/>
      <c r="G131" s="77" t="s">
        <v>1450</v>
      </c>
      <c r="H131" s="78">
        <v>5</v>
      </c>
      <c r="I131" s="51">
        <f t="shared" si="37"/>
        <v>15</v>
      </c>
      <c r="J131" s="51">
        <f t="shared" si="26"/>
        <v>0.75</v>
      </c>
      <c r="K131" s="51">
        <f t="shared" si="38"/>
        <v>15.75</v>
      </c>
    </row>
    <row r="132" spans="1:11" ht="31.2" x14ac:dyDescent="0.3">
      <c r="A132" s="51" t="s">
        <v>509</v>
      </c>
      <c r="B132" s="8" t="s">
        <v>134</v>
      </c>
      <c r="C132" s="11" t="s">
        <v>74</v>
      </c>
      <c r="D132" s="5">
        <v>1</v>
      </c>
      <c r="E132" s="8">
        <f t="shared" si="36"/>
        <v>3</v>
      </c>
      <c r="F132" s="69" t="s">
        <v>1451</v>
      </c>
      <c r="G132" s="69" t="s">
        <v>1452</v>
      </c>
      <c r="H132" s="78">
        <v>125</v>
      </c>
      <c r="I132" s="51">
        <f t="shared" si="37"/>
        <v>375</v>
      </c>
      <c r="J132" s="51">
        <f>I132*21%</f>
        <v>78.75</v>
      </c>
      <c r="K132" s="51">
        <f t="shared" si="38"/>
        <v>453.75</v>
      </c>
    </row>
    <row r="133" spans="1:11" ht="31.2" x14ac:dyDescent="0.3">
      <c r="A133" s="51" t="s">
        <v>510</v>
      </c>
      <c r="B133" s="8" t="s">
        <v>168</v>
      </c>
      <c r="C133" s="11" t="s">
        <v>74</v>
      </c>
      <c r="D133" s="5">
        <v>1</v>
      </c>
      <c r="E133" s="8">
        <f t="shared" si="36"/>
        <v>3</v>
      </c>
      <c r="F133" s="69" t="s">
        <v>1451</v>
      </c>
      <c r="G133" s="69" t="s">
        <v>1453</v>
      </c>
      <c r="H133" s="78">
        <v>125</v>
      </c>
      <c r="I133" s="51">
        <f t="shared" si="37"/>
        <v>375</v>
      </c>
      <c r="J133" s="51">
        <f t="shared" ref="J133:J141" si="39">I133*21%</f>
        <v>78.75</v>
      </c>
      <c r="K133" s="51">
        <f t="shared" ref="K133:K141" si="40">SUM(I133:J133)</f>
        <v>453.75</v>
      </c>
    </row>
    <row r="134" spans="1:11" ht="31.2" x14ac:dyDescent="0.3">
      <c r="A134" s="51" t="s">
        <v>511</v>
      </c>
      <c r="B134" s="8" t="s">
        <v>169</v>
      </c>
      <c r="C134" s="11" t="s">
        <v>74</v>
      </c>
      <c r="D134" s="5">
        <v>1</v>
      </c>
      <c r="E134" s="8">
        <f t="shared" si="36"/>
        <v>3</v>
      </c>
      <c r="F134" s="69" t="s">
        <v>1451</v>
      </c>
      <c r="G134" s="69" t="s">
        <v>1454</v>
      </c>
      <c r="H134" s="78">
        <v>135</v>
      </c>
      <c r="I134" s="51">
        <f t="shared" si="37"/>
        <v>405</v>
      </c>
      <c r="J134" s="51">
        <f t="shared" si="39"/>
        <v>85.05</v>
      </c>
      <c r="K134" s="51">
        <f t="shared" si="40"/>
        <v>490.05</v>
      </c>
    </row>
    <row r="135" spans="1:11" ht="46.8" x14ac:dyDescent="0.3">
      <c r="A135" s="51" t="s">
        <v>512</v>
      </c>
      <c r="B135" s="8" t="s">
        <v>175</v>
      </c>
      <c r="C135" s="11" t="s">
        <v>74</v>
      </c>
      <c r="D135" s="5">
        <v>1</v>
      </c>
      <c r="E135" s="8">
        <f t="shared" si="36"/>
        <v>3</v>
      </c>
      <c r="F135" s="69" t="s">
        <v>1451</v>
      </c>
      <c r="G135" s="79" t="s">
        <v>1456</v>
      </c>
      <c r="H135" s="78">
        <v>156</v>
      </c>
      <c r="I135" s="51">
        <f t="shared" si="37"/>
        <v>468</v>
      </c>
      <c r="J135" s="51">
        <f t="shared" si="39"/>
        <v>98.28</v>
      </c>
      <c r="K135" s="51">
        <f t="shared" si="40"/>
        <v>566.28</v>
      </c>
    </row>
    <row r="136" spans="1:11" ht="31.2" x14ac:dyDescent="0.3">
      <c r="A136" s="51" t="s">
        <v>513</v>
      </c>
      <c r="B136" s="11" t="s">
        <v>170</v>
      </c>
      <c r="C136" s="11" t="s">
        <v>74</v>
      </c>
      <c r="D136" s="5">
        <v>1</v>
      </c>
      <c r="E136" s="8">
        <f t="shared" si="36"/>
        <v>3</v>
      </c>
      <c r="F136" s="69" t="s">
        <v>1455</v>
      </c>
      <c r="G136" s="79" t="s">
        <v>1457</v>
      </c>
      <c r="H136" s="78">
        <v>130</v>
      </c>
      <c r="I136" s="51">
        <f t="shared" si="37"/>
        <v>390</v>
      </c>
      <c r="J136" s="51">
        <f t="shared" si="39"/>
        <v>81.899999999999991</v>
      </c>
      <c r="K136" s="51">
        <f t="shared" si="40"/>
        <v>471.9</v>
      </c>
    </row>
    <row r="137" spans="1:11" ht="31.2" x14ac:dyDescent="0.3">
      <c r="A137" s="51" t="s">
        <v>514</v>
      </c>
      <c r="B137" s="11" t="s">
        <v>171</v>
      </c>
      <c r="C137" s="11" t="s">
        <v>74</v>
      </c>
      <c r="D137" s="5">
        <v>1</v>
      </c>
      <c r="E137" s="8">
        <f t="shared" si="36"/>
        <v>3</v>
      </c>
      <c r="F137" s="69" t="s">
        <v>1455</v>
      </c>
      <c r="G137" s="79" t="s">
        <v>1458</v>
      </c>
      <c r="H137" s="78">
        <v>130</v>
      </c>
      <c r="I137" s="51">
        <f t="shared" si="37"/>
        <v>390</v>
      </c>
      <c r="J137" s="51">
        <f t="shared" si="39"/>
        <v>81.899999999999991</v>
      </c>
      <c r="K137" s="51">
        <f t="shared" si="40"/>
        <v>471.9</v>
      </c>
    </row>
    <row r="138" spans="1:11" ht="46.8" x14ac:dyDescent="0.3">
      <c r="A138" s="51" t="s">
        <v>515</v>
      </c>
      <c r="B138" s="11" t="s">
        <v>172</v>
      </c>
      <c r="C138" s="11" t="s">
        <v>74</v>
      </c>
      <c r="D138" s="5">
        <v>1</v>
      </c>
      <c r="E138" s="8">
        <f t="shared" si="36"/>
        <v>3</v>
      </c>
      <c r="F138" s="69" t="s">
        <v>1455</v>
      </c>
      <c r="G138" s="72" t="s">
        <v>1462</v>
      </c>
      <c r="H138" s="78">
        <v>185</v>
      </c>
      <c r="I138" s="51">
        <f t="shared" si="37"/>
        <v>555</v>
      </c>
      <c r="J138" s="51">
        <f t="shared" si="39"/>
        <v>116.55</v>
      </c>
      <c r="K138" s="51">
        <f t="shared" si="40"/>
        <v>671.55</v>
      </c>
    </row>
    <row r="139" spans="1:11" x14ac:dyDescent="0.3">
      <c r="A139" s="51" t="s">
        <v>516</v>
      </c>
      <c r="B139" s="11" t="s">
        <v>173</v>
      </c>
      <c r="C139" s="11" t="s">
        <v>74</v>
      </c>
      <c r="D139" s="5">
        <v>1</v>
      </c>
      <c r="E139" s="8">
        <f t="shared" si="36"/>
        <v>3</v>
      </c>
      <c r="F139" s="69" t="s">
        <v>1400</v>
      </c>
      <c r="G139" s="80" t="s">
        <v>1459</v>
      </c>
      <c r="H139" s="78">
        <v>115</v>
      </c>
      <c r="I139" s="51">
        <f t="shared" si="37"/>
        <v>345</v>
      </c>
      <c r="J139" s="51">
        <f t="shared" si="39"/>
        <v>72.45</v>
      </c>
      <c r="K139" s="51">
        <f t="shared" si="40"/>
        <v>417.45</v>
      </c>
    </row>
    <row r="140" spans="1:11" ht="31.2" x14ac:dyDescent="0.3">
      <c r="A140" s="51" t="s">
        <v>517</v>
      </c>
      <c r="B140" s="11" t="s">
        <v>174</v>
      </c>
      <c r="C140" s="11" t="s">
        <v>74</v>
      </c>
      <c r="D140" s="5">
        <v>1</v>
      </c>
      <c r="E140" s="8">
        <f t="shared" si="36"/>
        <v>3</v>
      </c>
      <c r="F140" s="69" t="s">
        <v>1460</v>
      </c>
      <c r="G140" s="80" t="s">
        <v>1461</v>
      </c>
      <c r="H140" s="78">
        <v>275</v>
      </c>
      <c r="I140" s="51">
        <f t="shared" si="37"/>
        <v>825</v>
      </c>
      <c r="J140" s="51">
        <f t="shared" si="39"/>
        <v>173.25</v>
      </c>
      <c r="K140" s="51">
        <f t="shared" si="40"/>
        <v>998.25</v>
      </c>
    </row>
    <row r="141" spans="1:11" ht="46.8" x14ac:dyDescent="0.3">
      <c r="A141" s="51" t="s">
        <v>518</v>
      </c>
      <c r="B141" s="11" t="s">
        <v>131</v>
      </c>
      <c r="C141" s="11" t="s">
        <v>74</v>
      </c>
      <c r="D141" s="5">
        <v>1</v>
      </c>
      <c r="E141" s="8">
        <f t="shared" si="36"/>
        <v>3</v>
      </c>
      <c r="F141" s="69" t="s">
        <v>1400</v>
      </c>
      <c r="G141" s="80" t="s">
        <v>1463</v>
      </c>
      <c r="H141" s="78">
        <v>300</v>
      </c>
      <c r="I141" s="51">
        <f t="shared" si="37"/>
        <v>900</v>
      </c>
      <c r="J141" s="51">
        <f t="shared" si="39"/>
        <v>189</v>
      </c>
      <c r="K141" s="51">
        <f t="shared" si="40"/>
        <v>1089</v>
      </c>
    </row>
    <row r="142" spans="1:11" ht="31.2" x14ac:dyDescent="0.3">
      <c r="A142" s="11" t="s">
        <v>7</v>
      </c>
      <c r="B142" s="8" t="s">
        <v>219</v>
      </c>
      <c r="C142" s="8"/>
      <c r="D142" s="5"/>
      <c r="E142" s="8"/>
      <c r="F142" s="71" t="s">
        <v>1400</v>
      </c>
      <c r="G142" s="71" t="s">
        <v>1464</v>
      </c>
      <c r="H142" s="8"/>
      <c r="I142" s="8"/>
      <c r="J142" s="8"/>
      <c r="K142" s="8"/>
    </row>
    <row r="143" spans="1:11" x14ac:dyDescent="0.3">
      <c r="A143" s="51" t="s">
        <v>519</v>
      </c>
      <c r="B143" s="8">
        <v>7</v>
      </c>
      <c r="C143" s="11" t="s">
        <v>74</v>
      </c>
      <c r="D143" s="5">
        <v>1</v>
      </c>
      <c r="E143" s="8">
        <f>D143*3</f>
        <v>3</v>
      </c>
      <c r="F143" s="8"/>
      <c r="G143" s="70">
        <v>722107</v>
      </c>
      <c r="H143" s="78">
        <v>23</v>
      </c>
      <c r="I143" s="51">
        <f>SUM(E143*H143)</f>
        <v>69</v>
      </c>
      <c r="J143" s="51">
        <f>I143*5%</f>
        <v>3.45</v>
      </c>
      <c r="K143" s="51">
        <f t="shared" ref="K143" si="41">SUM(I143:J143)</f>
        <v>72.45</v>
      </c>
    </row>
    <row r="144" spans="1:11" x14ac:dyDescent="0.3">
      <c r="A144" s="51" t="s">
        <v>520</v>
      </c>
      <c r="B144" s="8">
        <v>8</v>
      </c>
      <c r="C144" s="11" t="s">
        <v>74</v>
      </c>
      <c r="D144" s="5">
        <v>1</v>
      </c>
      <c r="E144" s="8">
        <f>D144*3</f>
        <v>3</v>
      </c>
      <c r="F144" s="8"/>
      <c r="G144" s="70">
        <v>722108</v>
      </c>
      <c r="H144" s="78">
        <v>23</v>
      </c>
      <c r="I144" s="51">
        <f>SUM(E144*H144)</f>
        <v>69</v>
      </c>
      <c r="J144" s="51">
        <f t="shared" ref="J144:J145" si="42">I144*5%</f>
        <v>3.45</v>
      </c>
      <c r="K144" s="51">
        <f t="shared" ref="K144:K145" si="43">SUM(I144:J144)</f>
        <v>72.45</v>
      </c>
    </row>
    <row r="145" spans="1:11" x14ac:dyDescent="0.3">
      <c r="A145" s="51" t="s">
        <v>521</v>
      </c>
      <c r="B145" s="8">
        <v>10</v>
      </c>
      <c r="C145" s="11" t="s">
        <v>74</v>
      </c>
      <c r="D145" s="5">
        <v>1</v>
      </c>
      <c r="E145" s="8">
        <f>D145*3</f>
        <v>3</v>
      </c>
      <c r="F145" s="8"/>
      <c r="G145" s="70">
        <v>722110</v>
      </c>
      <c r="H145" s="78">
        <v>23</v>
      </c>
      <c r="I145" s="51">
        <f>SUM(E145*H145)</f>
        <v>69</v>
      </c>
      <c r="J145" s="51">
        <f t="shared" si="42"/>
        <v>3.45</v>
      </c>
      <c r="K145" s="51">
        <f t="shared" si="43"/>
        <v>72.45</v>
      </c>
    </row>
    <row r="146" spans="1:11" ht="31.2" x14ac:dyDescent="0.3">
      <c r="A146" s="11" t="s">
        <v>113</v>
      </c>
      <c r="B146" s="8" t="s">
        <v>220</v>
      </c>
      <c r="C146" s="8"/>
      <c r="D146" s="5"/>
      <c r="E146" s="8"/>
      <c r="F146" s="71" t="s">
        <v>1400</v>
      </c>
      <c r="G146" s="71" t="s">
        <v>1465</v>
      </c>
      <c r="H146" s="8"/>
      <c r="I146" s="8"/>
      <c r="J146" s="8"/>
      <c r="K146" s="8"/>
    </row>
    <row r="147" spans="1:11" x14ac:dyDescent="0.3">
      <c r="A147" s="51" t="s">
        <v>522</v>
      </c>
      <c r="B147" s="8">
        <v>8</v>
      </c>
      <c r="C147" s="11" t="s">
        <v>74</v>
      </c>
      <c r="D147" s="5">
        <v>1</v>
      </c>
      <c r="E147" s="8">
        <f t="shared" ref="E147:E152" si="44">D147*3</f>
        <v>3</v>
      </c>
      <c r="F147" s="8"/>
      <c r="G147" s="70">
        <v>724108</v>
      </c>
      <c r="H147" s="78">
        <v>26</v>
      </c>
      <c r="I147" s="51">
        <f t="shared" ref="I147:I152" si="45">SUM(E147*H147)</f>
        <v>78</v>
      </c>
      <c r="J147" s="51">
        <f>I147*5%</f>
        <v>3.9000000000000004</v>
      </c>
      <c r="K147" s="51">
        <f t="shared" ref="K147:K152" si="46">SUM(I147:J147)</f>
        <v>81.900000000000006</v>
      </c>
    </row>
    <row r="148" spans="1:11" x14ac:dyDescent="0.3">
      <c r="A148" s="51" t="s">
        <v>523</v>
      </c>
      <c r="B148" s="8">
        <v>9</v>
      </c>
      <c r="C148" s="11" t="s">
        <v>74</v>
      </c>
      <c r="D148" s="5">
        <v>2</v>
      </c>
      <c r="E148" s="8">
        <f t="shared" si="44"/>
        <v>6</v>
      </c>
      <c r="F148" s="8"/>
      <c r="G148" s="70">
        <v>724109</v>
      </c>
      <c r="H148" s="78">
        <v>26</v>
      </c>
      <c r="I148" s="51">
        <f t="shared" si="45"/>
        <v>156</v>
      </c>
      <c r="J148" s="51">
        <f t="shared" ref="J148:J149" si="47">I148*5%</f>
        <v>7.8000000000000007</v>
      </c>
      <c r="K148" s="51">
        <f t="shared" si="46"/>
        <v>163.80000000000001</v>
      </c>
    </row>
    <row r="149" spans="1:11" x14ac:dyDescent="0.3">
      <c r="A149" s="51" t="s">
        <v>524</v>
      </c>
      <c r="B149" s="8">
        <v>10</v>
      </c>
      <c r="C149" s="11" t="s">
        <v>74</v>
      </c>
      <c r="D149" s="5">
        <v>1</v>
      </c>
      <c r="E149" s="8">
        <f t="shared" si="44"/>
        <v>3</v>
      </c>
      <c r="F149" s="8"/>
      <c r="G149" s="70">
        <v>724110</v>
      </c>
      <c r="H149" s="78">
        <v>26</v>
      </c>
      <c r="I149" s="51">
        <f t="shared" si="45"/>
        <v>78</v>
      </c>
      <c r="J149" s="51">
        <f t="shared" si="47"/>
        <v>3.9000000000000004</v>
      </c>
      <c r="K149" s="51">
        <f t="shared" si="46"/>
        <v>81.900000000000006</v>
      </c>
    </row>
    <row r="150" spans="1:11" x14ac:dyDescent="0.3">
      <c r="A150" s="51" t="s">
        <v>525</v>
      </c>
      <c r="B150" s="8">
        <v>12</v>
      </c>
      <c r="C150" s="11" t="s">
        <v>74</v>
      </c>
      <c r="D150" s="5">
        <v>1</v>
      </c>
      <c r="E150" s="8">
        <f t="shared" si="44"/>
        <v>3</v>
      </c>
      <c r="F150" s="8"/>
      <c r="G150" s="70">
        <v>724112</v>
      </c>
      <c r="H150" s="78">
        <v>26</v>
      </c>
      <c r="I150" s="51">
        <f t="shared" si="45"/>
        <v>78</v>
      </c>
      <c r="J150" s="51">
        <f>I150*5%</f>
        <v>3.9000000000000004</v>
      </c>
      <c r="K150" s="51">
        <f t="shared" si="46"/>
        <v>81.900000000000006</v>
      </c>
    </row>
    <row r="151" spans="1:11" x14ac:dyDescent="0.3">
      <c r="A151" s="51" t="s">
        <v>526</v>
      </c>
      <c r="B151" s="8">
        <v>13</v>
      </c>
      <c r="C151" s="11" t="s">
        <v>74</v>
      </c>
      <c r="D151" s="5">
        <v>1</v>
      </c>
      <c r="E151" s="8">
        <f t="shared" si="44"/>
        <v>3</v>
      </c>
      <c r="F151" s="8"/>
      <c r="G151" s="70">
        <v>724113</v>
      </c>
      <c r="H151" s="78">
        <v>26</v>
      </c>
      <c r="I151" s="51">
        <f t="shared" si="45"/>
        <v>78</v>
      </c>
      <c r="J151" s="51">
        <f t="shared" ref="J151:J152" si="48">I151*5%</f>
        <v>3.9000000000000004</v>
      </c>
      <c r="K151" s="51">
        <f t="shared" si="46"/>
        <v>81.900000000000006</v>
      </c>
    </row>
    <row r="152" spans="1:11" x14ac:dyDescent="0.3">
      <c r="A152" s="51" t="s">
        <v>527</v>
      </c>
      <c r="B152" s="8">
        <v>14</v>
      </c>
      <c r="C152" s="11" t="s">
        <v>74</v>
      </c>
      <c r="D152" s="5">
        <v>1</v>
      </c>
      <c r="E152" s="8">
        <f t="shared" si="44"/>
        <v>3</v>
      </c>
      <c r="F152" s="8"/>
      <c r="G152" s="70">
        <v>724114</v>
      </c>
      <c r="H152" s="78">
        <v>26</v>
      </c>
      <c r="I152" s="51">
        <f t="shared" si="45"/>
        <v>78</v>
      </c>
      <c r="J152" s="51">
        <f t="shared" si="48"/>
        <v>3.9000000000000004</v>
      </c>
      <c r="K152" s="51">
        <f t="shared" si="46"/>
        <v>81.900000000000006</v>
      </c>
    </row>
    <row r="153" spans="1:11" ht="31.2" x14ac:dyDescent="0.3">
      <c r="A153" s="11" t="s">
        <v>114</v>
      </c>
      <c r="B153" s="8" t="s">
        <v>221</v>
      </c>
      <c r="C153" s="8"/>
      <c r="D153" s="5"/>
      <c r="E153" s="8"/>
      <c r="F153" s="71" t="s">
        <v>1400</v>
      </c>
      <c r="G153" s="71" t="s">
        <v>1466</v>
      </c>
      <c r="H153" s="8"/>
      <c r="I153" s="8"/>
      <c r="J153" s="8"/>
      <c r="K153" s="8"/>
    </row>
    <row r="154" spans="1:11" x14ac:dyDescent="0.3">
      <c r="A154" s="51" t="s">
        <v>528</v>
      </c>
      <c r="B154" s="8">
        <v>5</v>
      </c>
      <c r="C154" s="11" t="s">
        <v>74</v>
      </c>
      <c r="D154" s="5">
        <v>1</v>
      </c>
      <c r="E154" s="8">
        <f>D154*3</f>
        <v>3</v>
      </c>
      <c r="F154" s="8"/>
      <c r="G154" s="70">
        <v>720105</v>
      </c>
      <c r="H154" s="78">
        <v>21</v>
      </c>
      <c r="I154" s="51">
        <f>SUM(E154*H154)</f>
        <v>63</v>
      </c>
      <c r="J154" s="51">
        <f>I154*5%</f>
        <v>3.1500000000000004</v>
      </c>
      <c r="K154" s="51">
        <f t="shared" ref="K154:K157" si="49">SUM(I154:J154)</f>
        <v>66.150000000000006</v>
      </c>
    </row>
    <row r="155" spans="1:11" x14ac:dyDescent="0.3">
      <c r="A155" s="51" t="s">
        <v>529</v>
      </c>
      <c r="B155" s="8">
        <v>6</v>
      </c>
      <c r="C155" s="11" t="s">
        <v>74</v>
      </c>
      <c r="D155" s="5">
        <v>1</v>
      </c>
      <c r="E155" s="8">
        <f>D155*3</f>
        <v>3</v>
      </c>
      <c r="F155" s="8"/>
      <c r="G155" s="70">
        <v>720106</v>
      </c>
      <c r="H155" s="78">
        <v>21</v>
      </c>
      <c r="I155" s="51">
        <f>SUM(E155*H155)</f>
        <v>63</v>
      </c>
      <c r="J155" s="51">
        <f>I155*5%</f>
        <v>3.1500000000000004</v>
      </c>
      <c r="K155" s="51">
        <f t="shared" si="49"/>
        <v>66.150000000000006</v>
      </c>
    </row>
    <row r="156" spans="1:11" x14ac:dyDescent="0.3">
      <c r="A156" s="51" t="s">
        <v>530</v>
      </c>
      <c r="B156" s="8">
        <v>7</v>
      </c>
      <c r="C156" s="11" t="s">
        <v>74</v>
      </c>
      <c r="D156" s="5">
        <v>1</v>
      </c>
      <c r="E156" s="8">
        <f>D156*3</f>
        <v>3</v>
      </c>
      <c r="F156" s="8"/>
      <c r="G156" s="70">
        <v>720107</v>
      </c>
      <c r="H156" s="78">
        <v>21</v>
      </c>
      <c r="I156" s="51">
        <f>SUM(E156*H156)</f>
        <v>63</v>
      </c>
      <c r="J156" s="51">
        <f t="shared" ref="J156:J157" si="50">I156*5%</f>
        <v>3.1500000000000004</v>
      </c>
      <c r="K156" s="51">
        <f t="shared" si="49"/>
        <v>66.150000000000006</v>
      </c>
    </row>
    <row r="157" spans="1:11" x14ac:dyDescent="0.3">
      <c r="A157" s="51" t="s">
        <v>531</v>
      </c>
      <c r="B157" s="8">
        <v>8</v>
      </c>
      <c r="C157" s="11" t="s">
        <v>74</v>
      </c>
      <c r="D157" s="5">
        <v>1</v>
      </c>
      <c r="E157" s="8">
        <f>D157*3</f>
        <v>3</v>
      </c>
      <c r="F157" s="8"/>
      <c r="G157" s="70">
        <v>720108</v>
      </c>
      <c r="H157" s="78">
        <v>21</v>
      </c>
      <c r="I157" s="51">
        <f>SUM(E157*H157)</f>
        <v>63</v>
      </c>
      <c r="J157" s="51">
        <f t="shared" si="50"/>
        <v>3.1500000000000004</v>
      </c>
      <c r="K157" s="51">
        <f t="shared" si="49"/>
        <v>66.150000000000006</v>
      </c>
    </row>
    <row r="158" spans="1:11" ht="31.2" x14ac:dyDescent="0.3">
      <c r="A158" s="11" t="s">
        <v>8</v>
      </c>
      <c r="B158" s="8" t="s">
        <v>222</v>
      </c>
      <c r="C158" s="8"/>
      <c r="D158" s="5"/>
      <c r="E158" s="8"/>
      <c r="F158" s="71" t="s">
        <v>1369</v>
      </c>
      <c r="G158" s="71" t="s">
        <v>1467</v>
      </c>
      <c r="H158" s="8"/>
      <c r="I158" s="8"/>
      <c r="J158" s="8"/>
      <c r="K158" s="8"/>
    </row>
    <row r="159" spans="1:11" x14ac:dyDescent="0.3">
      <c r="A159" s="51" t="s">
        <v>532</v>
      </c>
      <c r="B159" s="8">
        <v>5</v>
      </c>
      <c r="C159" s="11" t="s">
        <v>74</v>
      </c>
      <c r="D159" s="5">
        <v>2</v>
      </c>
      <c r="E159" s="8">
        <f>D159*3</f>
        <v>6</v>
      </c>
      <c r="F159" s="8"/>
      <c r="G159" s="69" t="s">
        <v>1468</v>
      </c>
      <c r="H159" s="78">
        <v>46</v>
      </c>
      <c r="I159" s="51">
        <f>SUM(E159*H159)</f>
        <v>276</v>
      </c>
      <c r="J159" s="51">
        <f>I159*5%</f>
        <v>13.8</v>
      </c>
      <c r="K159" s="51">
        <f t="shared" ref="K159:K161" si="51">SUM(I159:J159)</f>
        <v>289.8</v>
      </c>
    </row>
    <row r="160" spans="1:11" x14ac:dyDescent="0.3">
      <c r="A160" s="51" t="s">
        <v>533</v>
      </c>
      <c r="B160" s="8">
        <v>6</v>
      </c>
      <c r="C160" s="11" t="s">
        <v>74</v>
      </c>
      <c r="D160" s="5">
        <v>2</v>
      </c>
      <c r="E160" s="8">
        <f>D160*3</f>
        <v>6</v>
      </c>
      <c r="F160" s="8"/>
      <c r="G160" s="69" t="s">
        <v>1469</v>
      </c>
      <c r="H160" s="78">
        <v>48</v>
      </c>
      <c r="I160" s="51">
        <f>SUM(E160*H160)</f>
        <v>288</v>
      </c>
      <c r="J160" s="51">
        <f t="shared" ref="J160:J161" si="52">I160*5%</f>
        <v>14.4</v>
      </c>
      <c r="K160" s="51">
        <f t="shared" si="51"/>
        <v>302.39999999999998</v>
      </c>
    </row>
    <row r="161" spans="1:11" x14ac:dyDescent="0.3">
      <c r="A161" s="51" t="s">
        <v>534</v>
      </c>
      <c r="B161" s="8">
        <v>7</v>
      </c>
      <c r="C161" s="11" t="s">
        <v>74</v>
      </c>
      <c r="D161" s="5">
        <v>1</v>
      </c>
      <c r="E161" s="8">
        <f>D161*3</f>
        <v>3</v>
      </c>
      <c r="F161" s="8"/>
      <c r="G161" s="69" t="s">
        <v>1470</v>
      </c>
      <c r="H161" s="78">
        <v>52</v>
      </c>
      <c r="I161" s="51">
        <f>SUM(E161*H161)</f>
        <v>156</v>
      </c>
      <c r="J161" s="51">
        <f t="shared" si="52"/>
        <v>7.8000000000000007</v>
      </c>
      <c r="K161" s="51">
        <f t="shared" si="51"/>
        <v>163.80000000000001</v>
      </c>
    </row>
    <row r="162" spans="1:11" ht="31.2" x14ac:dyDescent="0.3">
      <c r="A162" s="11" t="s">
        <v>115</v>
      </c>
      <c r="B162" s="8" t="s">
        <v>223</v>
      </c>
      <c r="C162" s="8"/>
      <c r="D162" s="5"/>
      <c r="E162" s="8"/>
      <c r="F162" s="71" t="s">
        <v>1369</v>
      </c>
      <c r="G162" s="71" t="s">
        <v>1471</v>
      </c>
      <c r="H162" s="8"/>
      <c r="I162" s="8"/>
      <c r="J162" s="8"/>
      <c r="K162" s="8"/>
    </row>
    <row r="163" spans="1:11" x14ac:dyDescent="0.3">
      <c r="A163" s="51" t="s">
        <v>535</v>
      </c>
      <c r="B163" s="8">
        <v>7</v>
      </c>
      <c r="C163" s="11" t="s">
        <v>74</v>
      </c>
      <c r="D163" s="5">
        <v>1</v>
      </c>
      <c r="E163" s="8">
        <f>D163*3</f>
        <v>3</v>
      </c>
      <c r="F163" s="8"/>
      <c r="G163" s="69" t="s">
        <v>1472</v>
      </c>
      <c r="H163" s="78">
        <v>24</v>
      </c>
      <c r="I163" s="51">
        <f>SUM(E163*H163)</f>
        <v>72</v>
      </c>
      <c r="J163" s="51">
        <f>I163*5%</f>
        <v>3.6</v>
      </c>
      <c r="K163" s="51">
        <f t="shared" ref="K163:K167" si="53">SUM(I163:J163)</f>
        <v>75.599999999999994</v>
      </c>
    </row>
    <row r="164" spans="1:11" x14ac:dyDescent="0.3">
      <c r="A164" s="51" t="s">
        <v>536</v>
      </c>
      <c r="B164" s="8">
        <v>8</v>
      </c>
      <c r="C164" s="11" t="s">
        <v>74</v>
      </c>
      <c r="D164" s="5">
        <v>1</v>
      </c>
      <c r="E164" s="8">
        <f>D164*3</f>
        <v>3</v>
      </c>
      <c r="F164" s="8"/>
      <c r="G164" s="69" t="s">
        <v>1473</v>
      </c>
      <c r="H164" s="78">
        <v>25</v>
      </c>
      <c r="I164" s="51">
        <f>SUM(E164*H164)</f>
        <v>75</v>
      </c>
      <c r="J164" s="51">
        <f t="shared" ref="J164" si="54">I164*5%</f>
        <v>3.75</v>
      </c>
      <c r="K164" s="51">
        <f t="shared" si="53"/>
        <v>78.75</v>
      </c>
    </row>
    <row r="165" spans="1:11" x14ac:dyDescent="0.3">
      <c r="A165" s="51" t="s">
        <v>537</v>
      </c>
      <c r="B165" s="8">
        <v>9</v>
      </c>
      <c r="C165" s="11" t="s">
        <v>74</v>
      </c>
      <c r="D165" s="5">
        <v>1</v>
      </c>
      <c r="E165" s="8">
        <f>D165*3</f>
        <v>3</v>
      </c>
      <c r="F165" s="8"/>
      <c r="G165" s="69" t="s">
        <v>1474</v>
      </c>
      <c r="H165" s="78">
        <v>28</v>
      </c>
      <c r="I165" s="51">
        <f>SUM(E165*H165)</f>
        <v>84</v>
      </c>
      <c r="J165" s="51">
        <f>I165*5%</f>
        <v>4.2</v>
      </c>
      <c r="K165" s="51">
        <f t="shared" si="53"/>
        <v>88.2</v>
      </c>
    </row>
    <row r="166" spans="1:11" x14ac:dyDescent="0.3">
      <c r="A166" s="51" t="s">
        <v>538</v>
      </c>
      <c r="B166" s="8">
        <v>10</v>
      </c>
      <c r="C166" s="11" t="s">
        <v>74</v>
      </c>
      <c r="D166" s="5">
        <v>1</v>
      </c>
      <c r="E166" s="8">
        <f>D166*3</f>
        <v>3</v>
      </c>
      <c r="F166" s="8"/>
      <c r="G166" s="69" t="s">
        <v>1475</v>
      </c>
      <c r="H166" s="78">
        <v>29</v>
      </c>
      <c r="I166" s="51">
        <f>SUM(E166*H166)</f>
        <v>87</v>
      </c>
      <c r="J166" s="51">
        <f t="shared" ref="J166:J167" si="55">I166*5%</f>
        <v>4.3500000000000005</v>
      </c>
      <c r="K166" s="51">
        <f t="shared" si="53"/>
        <v>91.35</v>
      </c>
    </row>
    <row r="167" spans="1:11" x14ac:dyDescent="0.3">
      <c r="A167" s="51" t="s">
        <v>539</v>
      </c>
      <c r="B167" s="8">
        <v>12</v>
      </c>
      <c r="C167" s="11" t="s">
        <v>74</v>
      </c>
      <c r="D167" s="5">
        <v>1</v>
      </c>
      <c r="E167" s="8">
        <f>D167*3</f>
        <v>3</v>
      </c>
      <c r="F167" s="8"/>
      <c r="G167" s="69" t="s">
        <v>1476</v>
      </c>
      <c r="H167" s="78">
        <v>31</v>
      </c>
      <c r="I167" s="51">
        <f>SUM(E167*H167)</f>
        <v>93</v>
      </c>
      <c r="J167" s="51">
        <f t="shared" si="55"/>
        <v>4.6500000000000004</v>
      </c>
      <c r="K167" s="51">
        <f t="shared" si="53"/>
        <v>97.65</v>
      </c>
    </row>
    <row r="168" spans="1:11" ht="46.8" x14ac:dyDescent="0.3">
      <c r="A168" s="11" t="s">
        <v>116</v>
      </c>
      <c r="B168" s="8" t="s">
        <v>224</v>
      </c>
      <c r="C168" s="8"/>
      <c r="D168" s="5"/>
      <c r="E168" s="8"/>
      <c r="F168" s="71" t="s">
        <v>1400</v>
      </c>
      <c r="G168" s="71" t="s">
        <v>1477</v>
      </c>
      <c r="H168" s="8"/>
      <c r="I168" s="8"/>
      <c r="J168" s="8"/>
      <c r="K168" s="8"/>
    </row>
    <row r="169" spans="1:11" x14ac:dyDescent="0.3">
      <c r="A169" s="51" t="s">
        <v>540</v>
      </c>
      <c r="B169" s="8">
        <v>3</v>
      </c>
      <c r="C169" s="11" t="s">
        <v>74</v>
      </c>
      <c r="D169" s="5">
        <v>1</v>
      </c>
      <c r="E169" s="8">
        <f>D169*3</f>
        <v>3</v>
      </c>
      <c r="F169" s="8"/>
      <c r="G169" s="69" t="s">
        <v>1478</v>
      </c>
      <c r="H169" s="78">
        <v>28</v>
      </c>
      <c r="I169" s="51">
        <f>SUM(E169*H169)</f>
        <v>84</v>
      </c>
      <c r="J169" s="51">
        <f>I169*5%</f>
        <v>4.2</v>
      </c>
      <c r="K169" s="51">
        <f t="shared" ref="K169:K172" si="56">SUM(I169:J169)</f>
        <v>88.2</v>
      </c>
    </row>
    <row r="170" spans="1:11" x14ac:dyDescent="0.3">
      <c r="A170" s="51" t="s">
        <v>541</v>
      </c>
      <c r="B170" s="8">
        <v>4</v>
      </c>
      <c r="C170" s="11" t="s">
        <v>74</v>
      </c>
      <c r="D170" s="5">
        <v>1</v>
      </c>
      <c r="E170" s="8">
        <f>D170*3</f>
        <v>3</v>
      </c>
      <c r="F170" s="8"/>
      <c r="G170" s="69" t="s">
        <v>1480</v>
      </c>
      <c r="H170" s="78">
        <v>28</v>
      </c>
      <c r="I170" s="51">
        <f>SUM(E170*H170)</f>
        <v>84</v>
      </c>
      <c r="J170" s="51">
        <f>I170*5%</f>
        <v>4.2</v>
      </c>
      <c r="K170" s="51">
        <f t="shared" si="56"/>
        <v>88.2</v>
      </c>
    </row>
    <row r="171" spans="1:11" x14ac:dyDescent="0.3">
      <c r="A171" s="51" t="s">
        <v>542</v>
      </c>
      <c r="B171" s="8">
        <v>5</v>
      </c>
      <c r="C171" s="11" t="s">
        <v>74</v>
      </c>
      <c r="D171" s="5">
        <v>1</v>
      </c>
      <c r="E171" s="8">
        <f>D171*3</f>
        <v>3</v>
      </c>
      <c r="F171" s="8"/>
      <c r="G171" s="69" t="s">
        <v>1481</v>
      </c>
      <c r="H171" s="78">
        <v>28</v>
      </c>
      <c r="I171" s="51">
        <f>SUM(E171*H171)</f>
        <v>84</v>
      </c>
      <c r="J171" s="51">
        <f t="shared" ref="J171:J172" si="57">I171*5%</f>
        <v>4.2</v>
      </c>
      <c r="K171" s="51">
        <f t="shared" si="56"/>
        <v>88.2</v>
      </c>
    </row>
    <row r="172" spans="1:11" x14ac:dyDescent="0.3">
      <c r="A172" s="51" t="s">
        <v>543</v>
      </c>
      <c r="B172" s="8">
        <v>6</v>
      </c>
      <c r="C172" s="11" t="s">
        <v>74</v>
      </c>
      <c r="D172" s="5">
        <v>1</v>
      </c>
      <c r="E172" s="8">
        <f>D172*3</f>
        <v>3</v>
      </c>
      <c r="F172" s="8"/>
      <c r="G172" s="69" t="s">
        <v>1482</v>
      </c>
      <c r="H172" s="78">
        <v>28</v>
      </c>
      <c r="I172" s="51">
        <f>SUM(E172*H172)</f>
        <v>84</v>
      </c>
      <c r="J172" s="51">
        <f t="shared" si="57"/>
        <v>4.2</v>
      </c>
      <c r="K172" s="51">
        <f t="shared" si="56"/>
        <v>88.2</v>
      </c>
    </row>
    <row r="173" spans="1:11" ht="46.8" x14ac:dyDescent="0.3">
      <c r="A173" s="11" t="s">
        <v>117</v>
      </c>
      <c r="B173" s="8" t="s">
        <v>225</v>
      </c>
      <c r="C173" s="8"/>
      <c r="D173" s="5"/>
      <c r="E173" s="8"/>
      <c r="F173" s="71" t="s">
        <v>1400</v>
      </c>
      <c r="G173" s="71" t="s">
        <v>1479</v>
      </c>
      <c r="H173" s="8"/>
      <c r="I173" s="8"/>
      <c r="J173" s="8"/>
      <c r="K173" s="8"/>
    </row>
    <row r="174" spans="1:11" x14ac:dyDescent="0.3">
      <c r="A174" s="51" t="s">
        <v>544</v>
      </c>
      <c r="B174" s="8">
        <v>5</v>
      </c>
      <c r="C174" s="11" t="s">
        <v>74</v>
      </c>
      <c r="D174" s="5">
        <v>1</v>
      </c>
      <c r="E174" s="8">
        <f>D174*3</f>
        <v>3</v>
      </c>
      <c r="F174" s="8"/>
      <c r="G174" s="69" t="s">
        <v>1483</v>
      </c>
      <c r="H174" s="78">
        <v>30</v>
      </c>
      <c r="I174" s="51">
        <f>SUM(E174*H174)</f>
        <v>90</v>
      </c>
      <c r="J174" s="51">
        <f>I174*5%</f>
        <v>4.5</v>
      </c>
      <c r="K174" s="51">
        <f t="shared" ref="K174:K176" si="58">SUM(I174:J174)</f>
        <v>94.5</v>
      </c>
    </row>
    <row r="175" spans="1:11" x14ac:dyDescent="0.3">
      <c r="A175" s="51" t="s">
        <v>545</v>
      </c>
      <c r="B175" s="8">
        <v>7</v>
      </c>
      <c r="C175" s="11" t="s">
        <v>74</v>
      </c>
      <c r="D175" s="5">
        <v>1</v>
      </c>
      <c r="E175" s="8">
        <f>D175*3</f>
        <v>3</v>
      </c>
      <c r="F175" s="8"/>
      <c r="G175" s="69" t="s">
        <v>1484</v>
      </c>
      <c r="H175" s="78">
        <v>40</v>
      </c>
      <c r="I175" s="51">
        <f>SUM(E175*H175)</f>
        <v>120</v>
      </c>
      <c r="J175" s="51">
        <f t="shared" ref="J175:J176" si="59">I175*5%</f>
        <v>6</v>
      </c>
      <c r="K175" s="51">
        <f t="shared" si="58"/>
        <v>126</v>
      </c>
    </row>
    <row r="176" spans="1:11" x14ac:dyDescent="0.3">
      <c r="A176" s="51" t="s">
        <v>546</v>
      </c>
      <c r="B176" s="8">
        <v>9</v>
      </c>
      <c r="C176" s="11" t="s">
        <v>74</v>
      </c>
      <c r="D176" s="5">
        <v>1</v>
      </c>
      <c r="E176" s="8">
        <f>D176*3</f>
        <v>3</v>
      </c>
      <c r="F176" s="8"/>
      <c r="G176" s="69" t="s">
        <v>1485</v>
      </c>
      <c r="H176" s="78">
        <v>42</v>
      </c>
      <c r="I176" s="51">
        <f>SUM(E176*H176)</f>
        <v>126</v>
      </c>
      <c r="J176" s="51">
        <f t="shared" si="59"/>
        <v>6.3000000000000007</v>
      </c>
      <c r="K176" s="51">
        <f t="shared" si="58"/>
        <v>132.30000000000001</v>
      </c>
    </row>
    <row r="177" spans="1:11" ht="46.8" x14ac:dyDescent="0.3">
      <c r="A177" s="11" t="s">
        <v>118</v>
      </c>
      <c r="B177" s="8" t="s">
        <v>226</v>
      </c>
      <c r="C177" s="8"/>
      <c r="D177" s="5"/>
      <c r="E177" s="8"/>
      <c r="F177" s="71" t="s">
        <v>1400</v>
      </c>
      <c r="G177" s="71" t="s">
        <v>1479</v>
      </c>
      <c r="H177" s="8"/>
      <c r="I177" s="8"/>
      <c r="J177" s="8"/>
      <c r="K177" s="8"/>
    </row>
    <row r="178" spans="1:11" x14ac:dyDescent="0.3">
      <c r="A178" s="51" t="s">
        <v>547</v>
      </c>
      <c r="B178" s="8">
        <v>5</v>
      </c>
      <c r="C178" s="11" t="s">
        <v>74</v>
      </c>
      <c r="D178" s="5">
        <v>1</v>
      </c>
      <c r="E178" s="8">
        <f>D178*3</f>
        <v>3</v>
      </c>
      <c r="F178" s="8"/>
      <c r="G178" s="69" t="s">
        <v>1486</v>
      </c>
      <c r="H178" s="78">
        <v>30</v>
      </c>
      <c r="I178" s="51">
        <f>SUM(E178*H178)</f>
        <v>90</v>
      </c>
      <c r="J178" s="51">
        <f>I178*5%</f>
        <v>4.5</v>
      </c>
      <c r="K178" s="51">
        <f t="shared" ref="K178:K180" si="60">SUM(I178:J178)</f>
        <v>94.5</v>
      </c>
    </row>
    <row r="179" spans="1:11" x14ac:dyDescent="0.3">
      <c r="A179" s="51" t="s">
        <v>548</v>
      </c>
      <c r="B179" s="8">
        <v>7</v>
      </c>
      <c r="C179" s="11" t="s">
        <v>74</v>
      </c>
      <c r="D179" s="5">
        <v>1</v>
      </c>
      <c r="E179" s="8">
        <f>D179*3</f>
        <v>3</v>
      </c>
      <c r="F179" s="8"/>
      <c r="G179" s="69" t="s">
        <v>1487</v>
      </c>
      <c r="H179" s="78">
        <v>40</v>
      </c>
      <c r="I179" s="51">
        <f>SUM(E179*H179)</f>
        <v>120</v>
      </c>
      <c r="J179" s="51">
        <f t="shared" ref="J179:J180" si="61">I179*5%</f>
        <v>6</v>
      </c>
      <c r="K179" s="51">
        <f t="shared" si="60"/>
        <v>126</v>
      </c>
    </row>
    <row r="180" spans="1:11" x14ac:dyDescent="0.3">
      <c r="A180" s="51" t="s">
        <v>549</v>
      </c>
      <c r="B180" s="8">
        <v>9</v>
      </c>
      <c r="C180" s="11" t="s">
        <v>74</v>
      </c>
      <c r="D180" s="5">
        <v>1</v>
      </c>
      <c r="E180" s="8">
        <f>D180*3</f>
        <v>3</v>
      </c>
      <c r="F180" s="8"/>
      <c r="G180" s="69" t="s">
        <v>1488</v>
      </c>
      <c r="H180" s="78">
        <v>42</v>
      </c>
      <c r="I180" s="51">
        <f>SUM(E180*H180)</f>
        <v>126</v>
      </c>
      <c r="J180" s="51">
        <f t="shared" si="61"/>
        <v>6.3000000000000007</v>
      </c>
      <c r="K180" s="51">
        <f t="shared" si="60"/>
        <v>132.30000000000001</v>
      </c>
    </row>
    <row r="181" spans="1:11" ht="31.2" x14ac:dyDescent="0.3">
      <c r="A181" s="11" t="s">
        <v>119</v>
      </c>
      <c r="B181" s="8" t="s">
        <v>227</v>
      </c>
      <c r="C181" s="8"/>
      <c r="D181" s="5"/>
      <c r="E181" s="8"/>
      <c r="F181" s="71" t="s">
        <v>1400</v>
      </c>
      <c r="G181" s="71" t="s">
        <v>1489</v>
      </c>
      <c r="H181" s="8"/>
      <c r="I181" s="8"/>
      <c r="J181" s="8"/>
      <c r="K181" s="8"/>
    </row>
    <row r="182" spans="1:11" x14ac:dyDescent="0.3">
      <c r="A182" s="51" t="s">
        <v>550</v>
      </c>
      <c r="B182" s="8">
        <v>5</v>
      </c>
      <c r="C182" s="11" t="s">
        <v>74</v>
      </c>
      <c r="D182" s="5">
        <v>1</v>
      </c>
      <c r="E182" s="8">
        <f>D182*3</f>
        <v>3</v>
      </c>
      <c r="F182" s="8"/>
      <c r="G182" s="70">
        <v>718105</v>
      </c>
      <c r="H182" s="78">
        <v>5</v>
      </c>
      <c r="I182" s="51">
        <f>SUM(E182*H182)</f>
        <v>15</v>
      </c>
      <c r="J182" s="51">
        <f>I182*5%</f>
        <v>0.75</v>
      </c>
      <c r="K182" s="51">
        <f t="shared" ref="K182:K187" si="62">SUM(I182:J182)</f>
        <v>15.75</v>
      </c>
    </row>
    <row r="183" spans="1:11" x14ac:dyDescent="0.3">
      <c r="A183" s="51" t="s">
        <v>551</v>
      </c>
      <c r="B183" s="8">
        <v>6</v>
      </c>
      <c r="C183" s="11" t="s">
        <v>74</v>
      </c>
      <c r="D183" s="5">
        <v>1</v>
      </c>
      <c r="E183" s="8">
        <f>D183*3</f>
        <v>3</v>
      </c>
      <c r="F183" s="8"/>
      <c r="G183" s="70">
        <v>718105</v>
      </c>
      <c r="H183" s="78">
        <v>5</v>
      </c>
      <c r="I183" s="51">
        <f>SUM(E183*H183)</f>
        <v>15</v>
      </c>
      <c r="J183" s="51">
        <f t="shared" ref="J183" si="63">I183*5%</f>
        <v>0.75</v>
      </c>
      <c r="K183" s="51">
        <f t="shared" si="62"/>
        <v>15.75</v>
      </c>
    </row>
    <row r="184" spans="1:11" ht="31.2" x14ac:dyDescent="0.3">
      <c r="A184" s="51" t="s">
        <v>120</v>
      </c>
      <c r="B184" s="8" t="s">
        <v>228</v>
      </c>
      <c r="C184" s="8"/>
      <c r="D184" s="5"/>
      <c r="E184" s="8"/>
      <c r="F184" s="71" t="s">
        <v>1369</v>
      </c>
      <c r="G184" s="71" t="s">
        <v>1490</v>
      </c>
      <c r="H184" s="8"/>
      <c r="I184" s="8"/>
      <c r="J184" s="8"/>
      <c r="K184" s="8"/>
    </row>
    <row r="185" spans="1:11" x14ac:dyDescent="0.3">
      <c r="A185" s="51" t="s">
        <v>552</v>
      </c>
      <c r="B185" s="8">
        <v>5</v>
      </c>
      <c r="C185" s="11" t="s">
        <v>74</v>
      </c>
      <c r="D185" s="5">
        <v>5</v>
      </c>
      <c r="E185" s="8">
        <f>D185*3</f>
        <v>15</v>
      </c>
      <c r="F185" s="8"/>
      <c r="G185" s="69" t="s">
        <v>1491</v>
      </c>
      <c r="H185" s="78">
        <v>21</v>
      </c>
      <c r="I185" s="51">
        <f>SUM(E185*H185)</f>
        <v>315</v>
      </c>
      <c r="J185" s="51">
        <f>I185*5%</f>
        <v>15.75</v>
      </c>
      <c r="K185" s="51">
        <f t="shared" si="62"/>
        <v>330.75</v>
      </c>
    </row>
    <row r="186" spans="1:11" x14ac:dyDescent="0.3">
      <c r="A186" s="51" t="s">
        <v>553</v>
      </c>
      <c r="B186" s="8">
        <v>6</v>
      </c>
      <c r="C186" s="11" t="s">
        <v>74</v>
      </c>
      <c r="D186" s="5">
        <v>5</v>
      </c>
      <c r="E186" s="8">
        <f>D186*3</f>
        <v>15</v>
      </c>
      <c r="F186" s="8"/>
      <c r="G186" s="69" t="s">
        <v>1492</v>
      </c>
      <c r="H186" s="78">
        <v>21</v>
      </c>
      <c r="I186" s="51">
        <f>SUM(E186*H186)</f>
        <v>315</v>
      </c>
      <c r="J186" s="51">
        <f t="shared" ref="J186:J231" si="64">I186*5%</f>
        <v>15.75</v>
      </c>
      <c r="K186" s="51">
        <f t="shared" si="62"/>
        <v>330.75</v>
      </c>
    </row>
    <row r="187" spans="1:11" x14ac:dyDescent="0.3">
      <c r="A187" s="51" t="s">
        <v>554</v>
      </c>
      <c r="B187" s="8">
        <v>7</v>
      </c>
      <c r="C187" s="11" t="s">
        <v>74</v>
      </c>
      <c r="D187" s="5">
        <v>5</v>
      </c>
      <c r="E187" s="8">
        <f>D187*3</f>
        <v>15</v>
      </c>
      <c r="F187" s="8"/>
      <c r="G187" s="69" t="s">
        <v>1493</v>
      </c>
      <c r="H187" s="78">
        <v>21</v>
      </c>
      <c r="I187" s="51">
        <f>SUM(E187*H187)</f>
        <v>315</v>
      </c>
      <c r="J187" s="51">
        <f t="shared" si="64"/>
        <v>15.75</v>
      </c>
      <c r="K187" s="51">
        <f t="shared" si="62"/>
        <v>330.75</v>
      </c>
    </row>
    <row r="188" spans="1:11" x14ac:dyDescent="0.3">
      <c r="A188" s="51" t="s">
        <v>555</v>
      </c>
      <c r="B188" s="8">
        <v>8</v>
      </c>
      <c r="C188" s="11" t="s">
        <v>74</v>
      </c>
      <c r="D188" s="5">
        <v>5</v>
      </c>
      <c r="E188" s="8">
        <f>D188*3</f>
        <v>15</v>
      </c>
      <c r="F188" s="8"/>
      <c r="G188" s="69" t="s">
        <v>1494</v>
      </c>
      <c r="H188" s="78">
        <v>21</v>
      </c>
      <c r="I188" s="51">
        <f>SUM(E188*H188)</f>
        <v>315</v>
      </c>
      <c r="J188" s="51">
        <f t="shared" si="64"/>
        <v>15.75</v>
      </c>
      <c r="K188" s="51">
        <f t="shared" ref="K188" si="65">SUM(I188:J188)</f>
        <v>330.75</v>
      </c>
    </row>
    <row r="189" spans="1:11" ht="31.2" x14ac:dyDescent="0.3">
      <c r="A189" s="51" t="s">
        <v>9</v>
      </c>
      <c r="B189" s="11" t="s">
        <v>229</v>
      </c>
      <c r="C189" s="11"/>
      <c r="D189" s="52"/>
      <c r="E189" s="11"/>
      <c r="F189" s="71" t="s">
        <v>1451</v>
      </c>
      <c r="G189" s="71" t="s">
        <v>1495</v>
      </c>
      <c r="H189" s="11"/>
      <c r="I189" s="8"/>
      <c r="J189" s="11"/>
      <c r="K189" s="11"/>
    </row>
    <row r="190" spans="1:11" x14ac:dyDescent="0.3">
      <c r="A190" s="51" t="s">
        <v>556</v>
      </c>
      <c r="B190" s="8">
        <v>6</v>
      </c>
      <c r="C190" s="11" t="s">
        <v>74</v>
      </c>
      <c r="D190" s="5">
        <v>3</v>
      </c>
      <c r="E190" s="8">
        <f>D190*3</f>
        <v>9</v>
      </c>
      <c r="F190" s="8"/>
      <c r="G190" s="69">
        <v>197346</v>
      </c>
      <c r="H190" s="78">
        <v>56</v>
      </c>
      <c r="I190" s="51">
        <f>SUM(E190*H190)</f>
        <v>504</v>
      </c>
      <c r="J190" s="51">
        <f t="shared" si="64"/>
        <v>25.200000000000003</v>
      </c>
      <c r="K190" s="51">
        <f t="shared" ref="K190:K192" si="66">SUM(I190:J190)</f>
        <v>529.20000000000005</v>
      </c>
    </row>
    <row r="191" spans="1:11" x14ac:dyDescent="0.3">
      <c r="A191" s="51" t="s">
        <v>557</v>
      </c>
      <c r="B191" s="8">
        <v>7</v>
      </c>
      <c r="C191" s="11" t="s">
        <v>74</v>
      </c>
      <c r="D191" s="5">
        <v>3</v>
      </c>
      <c r="E191" s="8">
        <f>D191*3</f>
        <v>9</v>
      </c>
      <c r="F191" s="11"/>
      <c r="G191" s="69">
        <v>197347</v>
      </c>
      <c r="H191" s="78">
        <v>56</v>
      </c>
      <c r="I191" s="51">
        <f>SUM(E191*H191)</f>
        <v>504</v>
      </c>
      <c r="J191" s="51">
        <f t="shared" si="64"/>
        <v>25.200000000000003</v>
      </c>
      <c r="K191" s="51">
        <f t="shared" si="66"/>
        <v>529.20000000000005</v>
      </c>
    </row>
    <row r="192" spans="1:11" x14ac:dyDescent="0.3">
      <c r="A192" s="51" t="s">
        <v>558</v>
      </c>
      <c r="B192" s="8">
        <v>8</v>
      </c>
      <c r="C192" s="11" t="s">
        <v>74</v>
      </c>
      <c r="D192" s="5">
        <v>3</v>
      </c>
      <c r="E192" s="8">
        <f>D192*3</f>
        <v>9</v>
      </c>
      <c r="F192" s="11"/>
      <c r="G192" s="69">
        <v>197348</v>
      </c>
      <c r="H192" s="78">
        <v>56</v>
      </c>
      <c r="I192" s="51">
        <f>SUM(E192*H192)</f>
        <v>504</v>
      </c>
      <c r="J192" s="51">
        <f t="shared" si="64"/>
        <v>25.200000000000003</v>
      </c>
      <c r="K192" s="51">
        <f t="shared" si="66"/>
        <v>529.20000000000005</v>
      </c>
    </row>
    <row r="193" spans="1:11" ht="31.2" x14ac:dyDescent="0.3">
      <c r="A193" s="51" t="s">
        <v>121</v>
      </c>
      <c r="B193" s="11" t="s">
        <v>230</v>
      </c>
      <c r="C193" s="11"/>
      <c r="D193" s="52"/>
      <c r="E193" s="11"/>
      <c r="F193" s="71" t="s">
        <v>1451</v>
      </c>
      <c r="G193" s="71" t="s">
        <v>1495</v>
      </c>
      <c r="H193" s="11"/>
      <c r="I193" s="8"/>
      <c r="J193" s="11"/>
      <c r="K193" s="11"/>
    </row>
    <row r="194" spans="1:11" x14ac:dyDescent="0.3">
      <c r="A194" s="51" t="s">
        <v>559</v>
      </c>
      <c r="B194" s="8">
        <v>6</v>
      </c>
      <c r="C194" s="11" t="s">
        <v>74</v>
      </c>
      <c r="D194" s="5">
        <v>2</v>
      </c>
      <c r="E194" s="8">
        <f>D194*3</f>
        <v>6</v>
      </c>
      <c r="F194" s="8"/>
      <c r="G194" s="69">
        <v>197246</v>
      </c>
      <c r="H194" s="78">
        <v>56</v>
      </c>
      <c r="I194" s="51">
        <f>SUM(E194*H194)</f>
        <v>336</v>
      </c>
      <c r="J194" s="51">
        <f t="shared" si="64"/>
        <v>16.8</v>
      </c>
      <c r="K194" s="51">
        <f t="shared" ref="K194:K196" si="67">SUM(I194:J194)</f>
        <v>352.8</v>
      </c>
    </row>
    <row r="195" spans="1:11" x14ac:dyDescent="0.3">
      <c r="A195" s="51" t="s">
        <v>560</v>
      </c>
      <c r="B195" s="8">
        <v>7</v>
      </c>
      <c r="C195" s="11" t="s">
        <v>74</v>
      </c>
      <c r="D195" s="5">
        <v>2</v>
      </c>
      <c r="E195" s="8">
        <f>D195*3</f>
        <v>6</v>
      </c>
      <c r="F195" s="11"/>
      <c r="G195" s="69">
        <v>197247</v>
      </c>
      <c r="H195" s="78">
        <v>56</v>
      </c>
      <c r="I195" s="51">
        <f>SUM(E195*H195)</f>
        <v>336</v>
      </c>
      <c r="J195" s="51">
        <f t="shared" si="64"/>
        <v>16.8</v>
      </c>
      <c r="K195" s="51">
        <f t="shared" si="67"/>
        <v>352.8</v>
      </c>
    </row>
    <row r="196" spans="1:11" x14ac:dyDescent="0.3">
      <c r="A196" s="51" t="s">
        <v>561</v>
      </c>
      <c r="B196" s="8">
        <v>8</v>
      </c>
      <c r="C196" s="11" t="s">
        <v>74</v>
      </c>
      <c r="D196" s="5">
        <v>2</v>
      </c>
      <c r="E196" s="8">
        <f>D196*3</f>
        <v>6</v>
      </c>
      <c r="F196" s="11"/>
      <c r="G196" s="69">
        <v>197248</v>
      </c>
      <c r="H196" s="78">
        <v>56</v>
      </c>
      <c r="I196" s="51">
        <f>SUM(E196*H196)</f>
        <v>336</v>
      </c>
      <c r="J196" s="51">
        <f t="shared" si="64"/>
        <v>16.8</v>
      </c>
      <c r="K196" s="51">
        <f t="shared" si="67"/>
        <v>352.8</v>
      </c>
    </row>
    <row r="197" spans="1:11" ht="31.2" x14ac:dyDescent="0.3">
      <c r="A197" s="11" t="s">
        <v>122</v>
      </c>
      <c r="B197" s="8" t="s">
        <v>231</v>
      </c>
      <c r="C197" s="8"/>
      <c r="D197" s="5"/>
      <c r="E197" s="8"/>
      <c r="F197" s="71" t="s">
        <v>1400</v>
      </c>
      <c r="G197" s="71" t="s">
        <v>1496</v>
      </c>
      <c r="H197" s="8"/>
      <c r="I197" s="8"/>
      <c r="J197" s="8"/>
      <c r="K197" s="8"/>
    </row>
    <row r="198" spans="1:11" x14ac:dyDescent="0.3">
      <c r="A198" s="51" t="s">
        <v>562</v>
      </c>
      <c r="B198" s="8">
        <v>3</v>
      </c>
      <c r="C198" s="11" t="s">
        <v>74</v>
      </c>
      <c r="D198" s="5">
        <v>1</v>
      </c>
      <c r="E198" s="8">
        <f>D198*3</f>
        <v>3</v>
      </c>
      <c r="F198" s="8"/>
      <c r="G198" s="69" t="s">
        <v>1497</v>
      </c>
      <c r="H198" s="78">
        <v>19</v>
      </c>
      <c r="I198" s="51">
        <f>SUM(E198*H198)</f>
        <v>57</v>
      </c>
      <c r="J198" s="51">
        <f t="shared" si="64"/>
        <v>2.85</v>
      </c>
      <c r="K198" s="51">
        <f t="shared" ref="K198:K201" si="68">SUM(I198:J198)</f>
        <v>59.85</v>
      </c>
    </row>
    <row r="199" spans="1:11" x14ac:dyDescent="0.3">
      <c r="A199" s="51" t="s">
        <v>563</v>
      </c>
      <c r="B199" s="8">
        <v>4</v>
      </c>
      <c r="C199" s="11" t="s">
        <v>74</v>
      </c>
      <c r="D199" s="5">
        <v>1</v>
      </c>
      <c r="E199" s="8">
        <f>D199*3</f>
        <v>3</v>
      </c>
      <c r="F199" s="8"/>
      <c r="G199" s="69" t="s">
        <v>1498</v>
      </c>
      <c r="H199" s="78">
        <v>19</v>
      </c>
      <c r="I199" s="51">
        <f>SUM(E199*H199)</f>
        <v>57</v>
      </c>
      <c r="J199" s="51">
        <f t="shared" si="64"/>
        <v>2.85</v>
      </c>
      <c r="K199" s="51">
        <f t="shared" si="68"/>
        <v>59.85</v>
      </c>
    </row>
    <row r="200" spans="1:11" x14ac:dyDescent="0.3">
      <c r="A200" s="51" t="s">
        <v>564</v>
      </c>
      <c r="B200" s="8">
        <v>5</v>
      </c>
      <c r="C200" s="11" t="s">
        <v>74</v>
      </c>
      <c r="D200" s="5">
        <v>1</v>
      </c>
      <c r="E200" s="8">
        <f>D200*3</f>
        <v>3</v>
      </c>
      <c r="F200" s="8"/>
      <c r="G200" s="69" t="s">
        <v>1499</v>
      </c>
      <c r="H200" s="78">
        <v>19</v>
      </c>
      <c r="I200" s="51">
        <f>SUM(E200*H200)</f>
        <v>57</v>
      </c>
      <c r="J200" s="51">
        <f t="shared" si="64"/>
        <v>2.85</v>
      </c>
      <c r="K200" s="51">
        <f t="shared" si="68"/>
        <v>59.85</v>
      </c>
    </row>
    <row r="201" spans="1:11" x14ac:dyDescent="0.3">
      <c r="A201" s="51" t="s">
        <v>565</v>
      </c>
      <c r="B201" s="8">
        <v>6</v>
      </c>
      <c r="C201" s="11" t="s">
        <v>74</v>
      </c>
      <c r="D201" s="5">
        <v>1</v>
      </c>
      <c r="E201" s="8">
        <f>D201*3</f>
        <v>3</v>
      </c>
      <c r="F201" s="8"/>
      <c r="G201" s="69" t="s">
        <v>1500</v>
      </c>
      <c r="H201" s="78">
        <v>19</v>
      </c>
      <c r="I201" s="51">
        <f>SUM(E201*H201)</f>
        <v>57</v>
      </c>
      <c r="J201" s="51">
        <f t="shared" si="64"/>
        <v>2.85</v>
      </c>
      <c r="K201" s="51">
        <f t="shared" si="68"/>
        <v>59.85</v>
      </c>
    </row>
    <row r="202" spans="1:11" ht="31.2" x14ac:dyDescent="0.3">
      <c r="A202" s="11" t="s">
        <v>123</v>
      </c>
      <c r="B202" s="8" t="s">
        <v>232</v>
      </c>
      <c r="C202" s="8"/>
      <c r="D202" s="5"/>
      <c r="E202" s="8"/>
      <c r="F202" s="71" t="s">
        <v>1400</v>
      </c>
      <c r="G202" s="71" t="s">
        <v>1496</v>
      </c>
      <c r="H202" s="8"/>
      <c r="I202" s="8"/>
      <c r="J202" s="8"/>
      <c r="K202" s="8"/>
    </row>
    <row r="203" spans="1:11" x14ac:dyDescent="0.3">
      <c r="A203" s="51" t="s">
        <v>566</v>
      </c>
      <c r="B203" s="8">
        <v>3</v>
      </c>
      <c r="C203" s="11" t="s">
        <v>74</v>
      </c>
      <c r="D203" s="5">
        <v>1</v>
      </c>
      <c r="E203" s="8">
        <f>D203*3</f>
        <v>3</v>
      </c>
      <c r="F203" s="8"/>
      <c r="G203" s="69" t="s">
        <v>1501</v>
      </c>
      <c r="H203" s="78">
        <v>19</v>
      </c>
      <c r="I203" s="51">
        <f>SUM(E203*H203)</f>
        <v>57</v>
      </c>
      <c r="J203" s="51">
        <f t="shared" si="64"/>
        <v>2.85</v>
      </c>
      <c r="K203" s="51">
        <f t="shared" ref="K203:K206" si="69">SUM(I203:J203)</f>
        <v>59.85</v>
      </c>
    </row>
    <row r="204" spans="1:11" x14ac:dyDescent="0.3">
      <c r="A204" s="51" t="s">
        <v>567</v>
      </c>
      <c r="B204" s="8">
        <v>4</v>
      </c>
      <c r="C204" s="11" t="s">
        <v>74</v>
      </c>
      <c r="D204" s="5">
        <v>1</v>
      </c>
      <c r="E204" s="8">
        <f>D204*3</f>
        <v>3</v>
      </c>
      <c r="F204" s="8"/>
      <c r="G204" s="69" t="s">
        <v>1502</v>
      </c>
      <c r="H204" s="78">
        <v>19</v>
      </c>
      <c r="I204" s="51">
        <f>SUM(E204*H204)</f>
        <v>57</v>
      </c>
      <c r="J204" s="51">
        <f t="shared" si="64"/>
        <v>2.85</v>
      </c>
      <c r="K204" s="51">
        <f t="shared" si="69"/>
        <v>59.85</v>
      </c>
    </row>
    <row r="205" spans="1:11" x14ac:dyDescent="0.3">
      <c r="A205" s="51" t="s">
        <v>568</v>
      </c>
      <c r="B205" s="8">
        <v>5</v>
      </c>
      <c r="C205" s="11" t="s">
        <v>74</v>
      </c>
      <c r="D205" s="5">
        <v>1</v>
      </c>
      <c r="E205" s="8">
        <f>D205*3</f>
        <v>3</v>
      </c>
      <c r="F205" s="8"/>
      <c r="G205" s="69" t="s">
        <v>1503</v>
      </c>
      <c r="H205" s="78">
        <v>19</v>
      </c>
      <c r="I205" s="51">
        <f>SUM(E205*H205)</f>
        <v>57</v>
      </c>
      <c r="J205" s="51">
        <f t="shared" si="64"/>
        <v>2.85</v>
      </c>
      <c r="K205" s="51">
        <f t="shared" si="69"/>
        <v>59.85</v>
      </c>
    </row>
    <row r="206" spans="1:11" x14ac:dyDescent="0.3">
      <c r="A206" s="51" t="s">
        <v>569</v>
      </c>
      <c r="B206" s="8">
        <v>6</v>
      </c>
      <c r="C206" s="11" t="s">
        <v>74</v>
      </c>
      <c r="D206" s="5">
        <v>1</v>
      </c>
      <c r="E206" s="8">
        <f>D206*3</f>
        <v>3</v>
      </c>
      <c r="F206" s="8"/>
      <c r="G206" s="69" t="s">
        <v>1504</v>
      </c>
      <c r="H206" s="78">
        <v>19</v>
      </c>
      <c r="I206" s="51">
        <f>SUM(E206*H206)</f>
        <v>57</v>
      </c>
      <c r="J206" s="51">
        <f t="shared" si="64"/>
        <v>2.85</v>
      </c>
      <c r="K206" s="51">
        <f t="shared" si="69"/>
        <v>59.85</v>
      </c>
    </row>
    <row r="207" spans="1:11" ht="31.2" x14ac:dyDescent="0.3">
      <c r="A207" s="11" t="s">
        <v>10</v>
      </c>
      <c r="B207" s="8" t="s">
        <v>233</v>
      </c>
      <c r="C207" s="8"/>
      <c r="D207" s="5"/>
      <c r="E207" s="8"/>
      <c r="F207" s="71" t="s">
        <v>1400</v>
      </c>
      <c r="G207" s="71" t="s">
        <v>1505</v>
      </c>
      <c r="H207" s="8"/>
      <c r="I207" s="8"/>
      <c r="J207" s="8"/>
      <c r="K207" s="8"/>
    </row>
    <row r="208" spans="1:11" x14ac:dyDescent="0.3">
      <c r="A208" s="51" t="s">
        <v>570</v>
      </c>
      <c r="B208" s="8">
        <v>8</v>
      </c>
      <c r="C208" s="11" t="s">
        <v>74</v>
      </c>
      <c r="D208" s="5">
        <v>1</v>
      </c>
      <c r="E208" s="8">
        <f>D208*3</f>
        <v>3</v>
      </c>
      <c r="F208" s="8"/>
      <c r="G208" s="70">
        <v>735108</v>
      </c>
      <c r="H208" s="78">
        <v>5</v>
      </c>
      <c r="I208" s="51">
        <f>SUM(E208*H208)</f>
        <v>15</v>
      </c>
      <c r="J208" s="51">
        <f t="shared" si="64"/>
        <v>0.75</v>
      </c>
      <c r="K208" s="51">
        <f t="shared" ref="K208:K210" si="70">SUM(I208:J208)</f>
        <v>15.75</v>
      </c>
    </row>
    <row r="209" spans="1:11" x14ac:dyDescent="0.3">
      <c r="A209" s="51" t="s">
        <v>571</v>
      </c>
      <c r="B209" s="8">
        <v>9</v>
      </c>
      <c r="C209" s="11" t="s">
        <v>74</v>
      </c>
      <c r="D209" s="5">
        <v>1</v>
      </c>
      <c r="E209" s="8">
        <f>D209*3</f>
        <v>3</v>
      </c>
      <c r="F209" s="8"/>
      <c r="G209" s="70">
        <v>735109</v>
      </c>
      <c r="H209" s="78">
        <v>5</v>
      </c>
      <c r="I209" s="51">
        <f>SUM(E209*H209)</f>
        <v>15</v>
      </c>
      <c r="J209" s="51">
        <f t="shared" si="64"/>
        <v>0.75</v>
      </c>
      <c r="K209" s="51">
        <f t="shared" si="70"/>
        <v>15.75</v>
      </c>
    </row>
    <row r="210" spans="1:11" x14ac:dyDescent="0.3">
      <c r="A210" s="51" t="s">
        <v>572</v>
      </c>
      <c r="B210" s="8">
        <v>10</v>
      </c>
      <c r="C210" s="11" t="s">
        <v>74</v>
      </c>
      <c r="D210" s="5">
        <v>1</v>
      </c>
      <c r="E210" s="8">
        <f>D210*3</f>
        <v>3</v>
      </c>
      <c r="F210" s="8"/>
      <c r="G210" s="70">
        <v>735110</v>
      </c>
      <c r="H210" s="78">
        <v>5</v>
      </c>
      <c r="I210" s="51">
        <f>SUM(E210*H210)</f>
        <v>15</v>
      </c>
      <c r="J210" s="51">
        <f t="shared" si="64"/>
        <v>0.75</v>
      </c>
      <c r="K210" s="51">
        <f t="shared" si="70"/>
        <v>15.75</v>
      </c>
    </row>
    <row r="211" spans="1:11" ht="31.2" x14ac:dyDescent="0.3">
      <c r="A211" s="11" t="s">
        <v>124</v>
      </c>
      <c r="B211" s="8" t="s">
        <v>234</v>
      </c>
      <c r="C211" s="8"/>
      <c r="D211" s="5"/>
      <c r="E211" s="8"/>
      <c r="F211" s="71" t="s">
        <v>1400</v>
      </c>
      <c r="G211" s="71" t="s">
        <v>1506</v>
      </c>
      <c r="H211" s="8"/>
      <c r="I211" s="8"/>
      <c r="J211" s="8"/>
      <c r="K211" s="8"/>
    </row>
    <row r="212" spans="1:11" x14ac:dyDescent="0.3">
      <c r="A212" s="51" t="s">
        <v>573</v>
      </c>
      <c r="B212" s="8">
        <v>2</v>
      </c>
      <c r="C212" s="11" t="s">
        <v>74</v>
      </c>
      <c r="D212" s="5">
        <v>1</v>
      </c>
      <c r="E212" s="8">
        <f t="shared" ref="E212:E222" si="71">D212*3</f>
        <v>3</v>
      </c>
      <c r="F212" s="8"/>
      <c r="G212" s="70">
        <v>760002</v>
      </c>
      <c r="H212" s="78">
        <v>81</v>
      </c>
      <c r="I212" s="51">
        <f t="shared" ref="I212:I222" si="72">SUM(E212*H212)</f>
        <v>243</v>
      </c>
      <c r="J212" s="51">
        <f t="shared" si="64"/>
        <v>12.15</v>
      </c>
      <c r="K212" s="51">
        <f t="shared" ref="K212:K213" si="73">SUM(I212:J212)</f>
        <v>255.15</v>
      </c>
    </row>
    <row r="213" spans="1:11" x14ac:dyDescent="0.3">
      <c r="A213" s="51" t="s">
        <v>574</v>
      </c>
      <c r="B213" s="8">
        <v>3</v>
      </c>
      <c r="C213" s="11" t="s">
        <v>74</v>
      </c>
      <c r="D213" s="5">
        <v>1</v>
      </c>
      <c r="E213" s="8">
        <f t="shared" si="71"/>
        <v>3</v>
      </c>
      <c r="F213" s="8"/>
      <c r="G213" s="70">
        <v>760003</v>
      </c>
      <c r="H213" s="78">
        <v>81</v>
      </c>
      <c r="I213" s="51">
        <f t="shared" si="72"/>
        <v>243</v>
      </c>
      <c r="J213" s="51">
        <f t="shared" si="64"/>
        <v>12.15</v>
      </c>
      <c r="K213" s="51">
        <f t="shared" si="73"/>
        <v>255.15</v>
      </c>
    </row>
    <row r="214" spans="1:11" x14ac:dyDescent="0.3">
      <c r="A214" s="51" t="s">
        <v>575</v>
      </c>
      <c r="B214" s="8">
        <v>4</v>
      </c>
      <c r="C214" s="11" t="s">
        <v>74</v>
      </c>
      <c r="D214" s="5">
        <v>1</v>
      </c>
      <c r="E214" s="8">
        <f t="shared" si="71"/>
        <v>3</v>
      </c>
      <c r="F214" s="8"/>
      <c r="G214" s="70">
        <v>760004</v>
      </c>
      <c r="H214" s="78">
        <v>81</v>
      </c>
      <c r="I214" s="51">
        <f t="shared" si="72"/>
        <v>243</v>
      </c>
      <c r="J214" s="51">
        <f t="shared" si="64"/>
        <v>12.15</v>
      </c>
      <c r="K214" s="51">
        <f t="shared" ref="K214:K222" si="74">SUM(I214:J214)</f>
        <v>255.15</v>
      </c>
    </row>
    <row r="215" spans="1:11" x14ac:dyDescent="0.3">
      <c r="A215" s="51" t="s">
        <v>576</v>
      </c>
      <c r="B215" s="8">
        <v>5</v>
      </c>
      <c r="C215" s="11" t="s">
        <v>74</v>
      </c>
      <c r="D215" s="5">
        <v>1</v>
      </c>
      <c r="E215" s="8">
        <f t="shared" si="71"/>
        <v>3</v>
      </c>
      <c r="F215" s="8"/>
      <c r="G215" s="70">
        <v>760005</v>
      </c>
      <c r="H215" s="78">
        <v>81</v>
      </c>
      <c r="I215" s="51">
        <f t="shared" si="72"/>
        <v>243</v>
      </c>
      <c r="J215" s="51">
        <f t="shared" si="64"/>
        <v>12.15</v>
      </c>
      <c r="K215" s="51">
        <f t="shared" si="74"/>
        <v>255.15</v>
      </c>
    </row>
    <row r="216" spans="1:11" x14ac:dyDescent="0.3">
      <c r="A216" s="51" t="s">
        <v>577</v>
      </c>
      <c r="B216" s="8">
        <v>6</v>
      </c>
      <c r="C216" s="11" t="s">
        <v>74</v>
      </c>
      <c r="D216" s="5">
        <v>1</v>
      </c>
      <c r="E216" s="8">
        <f t="shared" si="71"/>
        <v>3</v>
      </c>
      <c r="F216" s="8"/>
      <c r="G216" s="70">
        <v>760006</v>
      </c>
      <c r="H216" s="78">
        <v>81</v>
      </c>
      <c r="I216" s="51">
        <f t="shared" si="72"/>
        <v>243</v>
      </c>
      <c r="J216" s="51">
        <f t="shared" si="64"/>
        <v>12.15</v>
      </c>
      <c r="K216" s="51">
        <f t="shared" si="74"/>
        <v>255.15</v>
      </c>
    </row>
    <row r="217" spans="1:11" x14ac:dyDescent="0.3">
      <c r="A217" s="51" t="s">
        <v>578</v>
      </c>
      <c r="B217" s="8">
        <v>7</v>
      </c>
      <c r="C217" s="11" t="s">
        <v>74</v>
      </c>
      <c r="D217" s="5">
        <v>1</v>
      </c>
      <c r="E217" s="8">
        <f t="shared" si="71"/>
        <v>3</v>
      </c>
      <c r="F217" s="8"/>
      <c r="G217" s="70">
        <v>760007</v>
      </c>
      <c r="H217" s="78">
        <v>81</v>
      </c>
      <c r="I217" s="51">
        <f t="shared" si="72"/>
        <v>243</v>
      </c>
      <c r="J217" s="51">
        <f t="shared" si="64"/>
        <v>12.15</v>
      </c>
      <c r="K217" s="51">
        <f t="shared" si="74"/>
        <v>255.15</v>
      </c>
    </row>
    <row r="218" spans="1:11" x14ac:dyDescent="0.3">
      <c r="A218" s="51" t="s">
        <v>579</v>
      </c>
      <c r="B218" s="8">
        <v>8</v>
      </c>
      <c r="C218" s="11" t="s">
        <v>74</v>
      </c>
      <c r="D218" s="5">
        <v>1</v>
      </c>
      <c r="E218" s="8">
        <f t="shared" si="71"/>
        <v>3</v>
      </c>
      <c r="F218" s="8"/>
      <c r="G218" s="70">
        <v>760008</v>
      </c>
      <c r="H218" s="78">
        <v>81</v>
      </c>
      <c r="I218" s="51">
        <f t="shared" si="72"/>
        <v>243</v>
      </c>
      <c r="J218" s="51">
        <f t="shared" si="64"/>
        <v>12.15</v>
      </c>
      <c r="K218" s="51">
        <f t="shared" si="74"/>
        <v>255.15</v>
      </c>
    </row>
    <row r="219" spans="1:11" x14ac:dyDescent="0.3">
      <c r="A219" s="51" t="s">
        <v>580</v>
      </c>
      <c r="B219" s="8">
        <v>9</v>
      </c>
      <c r="C219" s="11" t="s">
        <v>74</v>
      </c>
      <c r="D219" s="5">
        <v>1</v>
      </c>
      <c r="E219" s="8">
        <f t="shared" si="71"/>
        <v>3</v>
      </c>
      <c r="F219" s="8"/>
      <c r="G219" s="70">
        <v>760009</v>
      </c>
      <c r="H219" s="78">
        <v>81</v>
      </c>
      <c r="I219" s="51">
        <f t="shared" si="72"/>
        <v>243</v>
      </c>
      <c r="J219" s="51">
        <f t="shared" si="64"/>
        <v>12.15</v>
      </c>
      <c r="K219" s="51">
        <f t="shared" si="74"/>
        <v>255.15</v>
      </c>
    </row>
    <row r="220" spans="1:11" x14ac:dyDescent="0.3">
      <c r="A220" s="51" t="s">
        <v>581</v>
      </c>
      <c r="B220" s="8">
        <v>10</v>
      </c>
      <c r="C220" s="11" t="s">
        <v>74</v>
      </c>
      <c r="D220" s="5">
        <v>1</v>
      </c>
      <c r="E220" s="8">
        <f t="shared" si="71"/>
        <v>3</v>
      </c>
      <c r="F220" s="8"/>
      <c r="G220" s="70">
        <v>760010</v>
      </c>
      <c r="H220" s="78">
        <v>81</v>
      </c>
      <c r="I220" s="51">
        <f t="shared" si="72"/>
        <v>243</v>
      </c>
      <c r="J220" s="51">
        <f t="shared" si="64"/>
        <v>12.15</v>
      </c>
      <c r="K220" s="51">
        <f t="shared" si="74"/>
        <v>255.15</v>
      </c>
    </row>
    <row r="221" spans="1:11" x14ac:dyDescent="0.3">
      <c r="A221" s="51" t="s">
        <v>582</v>
      </c>
      <c r="B221" s="8">
        <v>12</v>
      </c>
      <c r="C221" s="11" t="s">
        <v>74</v>
      </c>
      <c r="D221" s="5">
        <v>1</v>
      </c>
      <c r="E221" s="8">
        <f t="shared" si="71"/>
        <v>3</v>
      </c>
      <c r="F221" s="8"/>
      <c r="G221" s="70">
        <v>760012</v>
      </c>
      <c r="H221" s="78">
        <v>81</v>
      </c>
      <c r="I221" s="51">
        <f t="shared" si="72"/>
        <v>243</v>
      </c>
      <c r="J221" s="51">
        <f t="shared" si="64"/>
        <v>12.15</v>
      </c>
      <c r="K221" s="51">
        <f t="shared" si="74"/>
        <v>255.15</v>
      </c>
    </row>
    <row r="222" spans="1:11" x14ac:dyDescent="0.3">
      <c r="A222" s="51" t="s">
        <v>583</v>
      </c>
      <c r="B222" s="8">
        <v>14</v>
      </c>
      <c r="C222" s="11" t="s">
        <v>74</v>
      </c>
      <c r="D222" s="5">
        <v>1</v>
      </c>
      <c r="E222" s="8">
        <f t="shared" si="71"/>
        <v>3</v>
      </c>
      <c r="F222" s="8"/>
      <c r="G222" s="70">
        <v>760014</v>
      </c>
      <c r="H222" s="78">
        <v>81</v>
      </c>
      <c r="I222" s="51">
        <f t="shared" si="72"/>
        <v>243</v>
      </c>
      <c r="J222" s="51">
        <f t="shared" si="64"/>
        <v>12.15</v>
      </c>
      <c r="K222" s="51">
        <f t="shared" si="74"/>
        <v>255.15</v>
      </c>
    </row>
    <row r="223" spans="1:11" ht="31.2" x14ac:dyDescent="0.3">
      <c r="A223" s="11" t="s">
        <v>125</v>
      </c>
      <c r="B223" s="8" t="s">
        <v>235</v>
      </c>
      <c r="C223" s="8"/>
      <c r="D223" s="5"/>
      <c r="E223" s="8"/>
      <c r="F223" s="71" t="s">
        <v>1400</v>
      </c>
      <c r="G223" s="71" t="s">
        <v>1507</v>
      </c>
      <c r="H223" s="8"/>
      <c r="I223" s="8"/>
      <c r="J223" s="8"/>
      <c r="K223" s="8"/>
    </row>
    <row r="224" spans="1:11" x14ac:dyDescent="0.3">
      <c r="A224" s="11" t="s">
        <v>584</v>
      </c>
      <c r="B224" s="8">
        <v>3</v>
      </c>
      <c r="C224" s="11" t="s">
        <v>74</v>
      </c>
      <c r="D224" s="5">
        <v>10</v>
      </c>
      <c r="E224" s="8">
        <f>D224*3</f>
        <v>30</v>
      </c>
      <c r="F224" s="8"/>
      <c r="G224" s="82" t="s">
        <v>1508</v>
      </c>
      <c r="H224" s="78">
        <v>89</v>
      </c>
      <c r="I224" s="51">
        <f>SUM(E224*H224)</f>
        <v>2670</v>
      </c>
      <c r="J224" s="51">
        <f t="shared" si="64"/>
        <v>133.5</v>
      </c>
      <c r="K224" s="51">
        <f t="shared" ref="K224:K225" si="75">SUM(I224:J224)</f>
        <v>2803.5</v>
      </c>
    </row>
    <row r="225" spans="1:11" x14ac:dyDescent="0.3">
      <c r="A225" s="11" t="s">
        <v>585</v>
      </c>
      <c r="B225" s="8">
        <v>4</v>
      </c>
      <c r="C225" s="11" t="s">
        <v>74</v>
      </c>
      <c r="D225" s="5">
        <v>5</v>
      </c>
      <c r="E225" s="8">
        <f>D225*3</f>
        <v>15</v>
      </c>
      <c r="F225" s="8"/>
      <c r="G225" s="82" t="s">
        <v>1509</v>
      </c>
      <c r="H225" s="78">
        <v>89</v>
      </c>
      <c r="I225" s="51">
        <f>SUM(E225*H225)</f>
        <v>1335</v>
      </c>
      <c r="J225" s="51">
        <f t="shared" si="64"/>
        <v>66.75</v>
      </c>
      <c r="K225" s="51">
        <f t="shared" si="75"/>
        <v>1401.75</v>
      </c>
    </row>
    <row r="226" spans="1:11" x14ac:dyDescent="0.3">
      <c r="A226" s="11" t="s">
        <v>126</v>
      </c>
      <c r="B226" s="8" t="s">
        <v>236</v>
      </c>
      <c r="C226" s="8"/>
      <c r="D226" s="5"/>
      <c r="E226" s="8"/>
      <c r="F226" s="71" t="s">
        <v>1400</v>
      </c>
      <c r="G226" s="71" t="s">
        <v>1510</v>
      </c>
      <c r="H226" s="8"/>
      <c r="I226" s="8"/>
      <c r="J226" s="8"/>
      <c r="K226" s="8"/>
    </row>
    <row r="227" spans="1:11" x14ac:dyDescent="0.3">
      <c r="A227" s="2" t="s">
        <v>586</v>
      </c>
      <c r="B227" s="8">
        <v>80</v>
      </c>
      <c r="C227" s="11" t="s">
        <v>74</v>
      </c>
      <c r="D227" s="5">
        <v>8</v>
      </c>
      <c r="E227" s="8">
        <f>D227*3</f>
        <v>24</v>
      </c>
      <c r="F227" s="8"/>
      <c r="G227" s="83">
        <v>761080</v>
      </c>
      <c r="H227" s="84">
        <v>34</v>
      </c>
      <c r="I227" s="51">
        <f>SUM(E227*H227)</f>
        <v>816</v>
      </c>
      <c r="J227" s="51">
        <f t="shared" si="64"/>
        <v>40.800000000000004</v>
      </c>
      <c r="K227" s="51">
        <f t="shared" ref="K227:K231" si="76">SUM(I227:J227)</f>
        <v>856.8</v>
      </c>
    </row>
    <row r="228" spans="1:11" x14ac:dyDescent="0.3">
      <c r="A228" s="2" t="s">
        <v>587</v>
      </c>
      <c r="B228" s="8">
        <v>85</v>
      </c>
      <c r="C228" s="11" t="s">
        <v>74</v>
      </c>
      <c r="D228" s="5">
        <v>8</v>
      </c>
      <c r="E228" s="8">
        <f>D228*3</f>
        <v>24</v>
      </c>
      <c r="F228" s="8"/>
      <c r="G228" s="83">
        <v>761085</v>
      </c>
      <c r="H228" s="84">
        <v>34</v>
      </c>
      <c r="I228" s="51">
        <f>SUM(E228*H228)</f>
        <v>816</v>
      </c>
      <c r="J228" s="51">
        <f t="shared" si="64"/>
        <v>40.800000000000004</v>
      </c>
      <c r="K228" s="51">
        <f t="shared" si="76"/>
        <v>856.8</v>
      </c>
    </row>
    <row r="229" spans="1:11" x14ac:dyDescent="0.3">
      <c r="A229" s="2" t="s">
        <v>588</v>
      </c>
      <c r="B229" s="8">
        <v>90</v>
      </c>
      <c r="C229" s="11" t="s">
        <v>74</v>
      </c>
      <c r="D229" s="5">
        <v>8</v>
      </c>
      <c r="E229" s="8">
        <f>D229*3</f>
        <v>24</v>
      </c>
      <c r="F229" s="8"/>
      <c r="G229" s="83">
        <v>761090</v>
      </c>
      <c r="H229" s="84">
        <v>34</v>
      </c>
      <c r="I229" s="51">
        <f>SUM(E229*H229)</f>
        <v>816</v>
      </c>
      <c r="J229" s="51">
        <f t="shared" si="64"/>
        <v>40.800000000000004</v>
      </c>
      <c r="K229" s="51">
        <f t="shared" si="76"/>
        <v>856.8</v>
      </c>
    </row>
    <row r="230" spans="1:11" x14ac:dyDescent="0.3">
      <c r="A230" s="2" t="s">
        <v>589</v>
      </c>
      <c r="B230" s="8">
        <v>95</v>
      </c>
      <c r="C230" s="11" t="s">
        <v>74</v>
      </c>
      <c r="D230" s="5">
        <v>8</v>
      </c>
      <c r="E230" s="8">
        <f>D230*3</f>
        <v>24</v>
      </c>
      <c r="F230" s="8"/>
      <c r="G230" s="83">
        <v>761095</v>
      </c>
      <c r="H230" s="84">
        <v>34</v>
      </c>
      <c r="I230" s="51">
        <f>SUM(E230*H230)</f>
        <v>816</v>
      </c>
      <c r="J230" s="51">
        <f t="shared" si="64"/>
        <v>40.800000000000004</v>
      </c>
      <c r="K230" s="51">
        <f t="shared" si="76"/>
        <v>856.8</v>
      </c>
    </row>
    <row r="231" spans="1:11" x14ac:dyDescent="0.3">
      <c r="A231" s="2" t="s">
        <v>590</v>
      </c>
      <c r="B231" s="8">
        <v>100</v>
      </c>
      <c r="C231" s="11" t="s">
        <v>74</v>
      </c>
      <c r="D231" s="5">
        <v>2</v>
      </c>
      <c r="E231" s="8">
        <f>D231*3</f>
        <v>6</v>
      </c>
      <c r="F231" s="8"/>
      <c r="G231" s="83">
        <v>761100</v>
      </c>
      <c r="H231" s="84">
        <v>34</v>
      </c>
      <c r="I231" s="51">
        <f>SUM(E231*H231)</f>
        <v>204</v>
      </c>
      <c r="J231" s="51">
        <f t="shared" si="64"/>
        <v>10.200000000000001</v>
      </c>
      <c r="K231" s="51">
        <f t="shared" si="76"/>
        <v>214.2</v>
      </c>
    </row>
    <row r="232" spans="1:11" ht="46.8" x14ac:dyDescent="0.3">
      <c r="A232" s="11" t="s">
        <v>127</v>
      </c>
      <c r="B232" s="8" t="s">
        <v>132</v>
      </c>
      <c r="C232" s="8"/>
      <c r="D232" s="5"/>
      <c r="E232" s="8"/>
      <c r="F232" s="8"/>
      <c r="G232" s="8"/>
      <c r="H232" s="8"/>
      <c r="I232" s="8"/>
      <c r="J232" s="8"/>
      <c r="K232" s="8"/>
    </row>
    <row r="233" spans="1:11" ht="31.2" x14ac:dyDescent="0.3">
      <c r="A233" s="11"/>
      <c r="B233" s="8" t="s">
        <v>347</v>
      </c>
      <c r="C233" s="8"/>
      <c r="D233" s="5"/>
      <c r="E233" s="8"/>
      <c r="F233" s="71" t="s">
        <v>1511</v>
      </c>
      <c r="G233" s="71" t="s">
        <v>1507</v>
      </c>
      <c r="H233" s="8"/>
      <c r="I233" s="8"/>
      <c r="J233" s="8"/>
      <c r="K233" s="8"/>
    </row>
    <row r="234" spans="1:11" ht="36.6" customHeight="1" x14ac:dyDescent="0.3">
      <c r="A234" s="11" t="s">
        <v>591</v>
      </c>
      <c r="B234" s="8" t="s">
        <v>348</v>
      </c>
      <c r="C234" s="11" t="s">
        <v>74</v>
      </c>
      <c r="D234" s="5">
        <v>1</v>
      </c>
      <c r="E234" s="8">
        <f>D234*3</f>
        <v>3</v>
      </c>
      <c r="F234" s="8"/>
      <c r="G234" s="80" t="s">
        <v>1554</v>
      </c>
      <c r="H234" s="78">
        <v>5</v>
      </c>
      <c r="I234" s="51">
        <f>SUM(E234*H234)</f>
        <v>15</v>
      </c>
      <c r="J234" s="51">
        <f t="shared" ref="J234" si="77">I234*5%</f>
        <v>0.75</v>
      </c>
      <c r="K234" s="51">
        <f t="shared" ref="K234" si="78">SUM(I234:J234)</f>
        <v>15.75</v>
      </c>
    </row>
    <row r="235" spans="1:11" ht="46.8" x14ac:dyDescent="0.3">
      <c r="A235" s="11" t="s">
        <v>128</v>
      </c>
      <c r="B235" s="8" t="s">
        <v>349</v>
      </c>
      <c r="C235" s="8"/>
      <c r="D235" s="5"/>
      <c r="E235" s="8"/>
      <c r="F235" s="71" t="s">
        <v>1511</v>
      </c>
      <c r="G235" s="71" t="s">
        <v>1512</v>
      </c>
      <c r="H235" s="8"/>
      <c r="I235" s="8"/>
      <c r="J235" s="8"/>
      <c r="K235" s="8"/>
    </row>
    <row r="236" spans="1:11" x14ac:dyDescent="0.3">
      <c r="A236" s="11" t="s">
        <v>592</v>
      </c>
      <c r="B236" s="8" t="s">
        <v>176</v>
      </c>
      <c r="C236" s="11" t="s">
        <v>74</v>
      </c>
      <c r="D236" s="5">
        <v>1</v>
      </c>
      <c r="E236" s="8">
        <f>D236*3</f>
        <v>3</v>
      </c>
      <c r="F236" s="8"/>
      <c r="G236" s="77" t="s">
        <v>1513</v>
      </c>
      <c r="H236" s="78">
        <v>3</v>
      </c>
      <c r="I236" s="51">
        <f>SUM(E236*H236)</f>
        <v>9</v>
      </c>
      <c r="J236" s="51">
        <f t="shared" ref="J236:J238" si="79">I236*5%</f>
        <v>0.45</v>
      </c>
      <c r="K236" s="51">
        <f t="shared" ref="K236:K238" si="80">SUM(I236:J236)</f>
        <v>9.4499999999999993</v>
      </c>
    </row>
    <row r="237" spans="1:11" ht="31.2" x14ac:dyDescent="0.3">
      <c r="A237" s="11" t="s">
        <v>129</v>
      </c>
      <c r="B237" s="8" t="s">
        <v>177</v>
      </c>
      <c r="C237" s="11" t="s">
        <v>74</v>
      </c>
      <c r="D237" s="5">
        <v>20</v>
      </c>
      <c r="E237" s="8">
        <f>D237*3</f>
        <v>60</v>
      </c>
      <c r="F237" s="77" t="s">
        <v>1400</v>
      </c>
      <c r="G237" s="80" t="s">
        <v>1514</v>
      </c>
      <c r="H237" s="78">
        <v>3</v>
      </c>
      <c r="I237" s="51">
        <f>SUM(E237*H237)</f>
        <v>180</v>
      </c>
      <c r="J237" s="51">
        <f t="shared" si="79"/>
        <v>9</v>
      </c>
      <c r="K237" s="51">
        <f t="shared" si="80"/>
        <v>189</v>
      </c>
    </row>
    <row r="238" spans="1:11" ht="46.8" x14ac:dyDescent="0.3">
      <c r="A238" s="11" t="s">
        <v>130</v>
      </c>
      <c r="B238" s="8" t="s">
        <v>133</v>
      </c>
      <c r="C238" s="11" t="s">
        <v>74</v>
      </c>
      <c r="D238" s="5">
        <v>20</v>
      </c>
      <c r="E238" s="8">
        <f>D238*3</f>
        <v>60</v>
      </c>
      <c r="F238" s="77" t="s">
        <v>1400</v>
      </c>
      <c r="G238" s="80" t="s">
        <v>1515</v>
      </c>
      <c r="H238" s="78">
        <v>3</v>
      </c>
      <c r="I238" s="51">
        <f>SUM(E238*H238)</f>
        <v>180</v>
      </c>
      <c r="J238" s="51">
        <f t="shared" si="79"/>
        <v>9</v>
      </c>
      <c r="K238" s="51">
        <f t="shared" si="80"/>
        <v>189</v>
      </c>
    </row>
    <row r="239" spans="1:11" x14ac:dyDescent="0.3">
      <c r="A239" s="11" t="s">
        <v>11</v>
      </c>
      <c r="B239" s="8" t="s">
        <v>237</v>
      </c>
      <c r="C239" s="8"/>
      <c r="D239" s="5"/>
      <c r="E239" s="8"/>
      <c r="F239" s="69" t="s">
        <v>1369</v>
      </c>
      <c r="G239" s="69" t="s">
        <v>1516</v>
      </c>
      <c r="H239" s="8"/>
      <c r="I239" s="8"/>
      <c r="J239" s="8"/>
      <c r="K239" s="8"/>
    </row>
    <row r="240" spans="1:11" x14ac:dyDescent="0.3">
      <c r="A240" s="11" t="s">
        <v>593</v>
      </c>
      <c r="B240" s="8">
        <v>0.7</v>
      </c>
      <c r="C240" s="11" t="s">
        <v>74</v>
      </c>
      <c r="D240" s="5">
        <v>1</v>
      </c>
      <c r="E240" s="8">
        <f>D240*3</f>
        <v>3</v>
      </c>
      <c r="F240" s="8"/>
      <c r="G240" s="69" t="s">
        <v>1517</v>
      </c>
      <c r="H240" s="78">
        <v>13</v>
      </c>
      <c r="I240" s="51">
        <f>SUM(E240*H240)</f>
        <v>39</v>
      </c>
      <c r="J240" s="51">
        <f t="shared" ref="J240:J243" si="81">I240*5%</f>
        <v>1.9500000000000002</v>
      </c>
      <c r="K240" s="51">
        <f t="shared" ref="K240" si="82">SUM(I240:J240)</f>
        <v>40.950000000000003</v>
      </c>
    </row>
    <row r="241" spans="1:11" x14ac:dyDescent="0.3">
      <c r="A241" s="11" t="s">
        <v>594</v>
      </c>
      <c r="B241" s="8">
        <v>0.9</v>
      </c>
      <c r="C241" s="11" t="s">
        <v>74</v>
      </c>
      <c r="D241" s="5">
        <v>2</v>
      </c>
      <c r="E241" s="8">
        <f>D241*3</f>
        <v>6</v>
      </c>
      <c r="F241" s="8"/>
      <c r="G241" s="69" t="s">
        <v>1518</v>
      </c>
      <c r="H241" s="78">
        <v>13</v>
      </c>
      <c r="I241" s="51">
        <f>SUM(E241*H241)</f>
        <v>78</v>
      </c>
      <c r="J241" s="51">
        <f t="shared" si="81"/>
        <v>3.9000000000000004</v>
      </c>
      <c r="K241" s="51">
        <f t="shared" ref="K241:K243" si="83">SUM(I241:J241)</f>
        <v>81.900000000000006</v>
      </c>
    </row>
    <row r="242" spans="1:11" x14ac:dyDescent="0.3">
      <c r="A242" s="11" t="s">
        <v>595</v>
      </c>
      <c r="B242" s="8">
        <v>1</v>
      </c>
      <c r="C242" s="11" t="s">
        <v>74</v>
      </c>
      <c r="D242" s="5">
        <v>2</v>
      </c>
      <c r="E242" s="8">
        <f>D242*3</f>
        <v>6</v>
      </c>
      <c r="F242" s="8"/>
      <c r="G242" s="69" t="s">
        <v>1520</v>
      </c>
      <c r="H242" s="78">
        <v>13</v>
      </c>
      <c r="I242" s="51">
        <f>SUM(E242*H242)</f>
        <v>78</v>
      </c>
      <c r="J242" s="51">
        <f t="shared" si="81"/>
        <v>3.9000000000000004</v>
      </c>
      <c r="K242" s="51">
        <f t="shared" si="83"/>
        <v>81.900000000000006</v>
      </c>
    </row>
    <row r="243" spans="1:11" x14ac:dyDescent="0.3">
      <c r="A243" s="11" t="s">
        <v>596</v>
      </c>
      <c r="B243" s="8">
        <v>1.2</v>
      </c>
      <c r="C243" s="11" t="s">
        <v>74</v>
      </c>
      <c r="D243" s="5">
        <v>1</v>
      </c>
      <c r="E243" s="8">
        <f>D243*3</f>
        <v>3</v>
      </c>
      <c r="F243" s="8"/>
      <c r="G243" s="69" t="s">
        <v>1519</v>
      </c>
      <c r="H243" s="78">
        <v>13</v>
      </c>
      <c r="I243" s="51">
        <f>SUM(E243*H243)</f>
        <v>39</v>
      </c>
      <c r="J243" s="51">
        <f t="shared" si="81"/>
        <v>1.9500000000000002</v>
      </c>
      <c r="K243" s="51">
        <f t="shared" si="83"/>
        <v>40.950000000000003</v>
      </c>
    </row>
    <row r="244" spans="1:11" x14ac:dyDescent="0.3">
      <c r="A244" s="117" t="s">
        <v>76</v>
      </c>
      <c r="B244" s="118"/>
      <c r="C244" s="23"/>
      <c r="D244" s="43">
        <f>SUM(D6:D243)</f>
        <v>1438</v>
      </c>
      <c r="E244" s="23">
        <f>SUM(E6:E243)</f>
        <v>4314</v>
      </c>
      <c r="F244" s="23"/>
      <c r="G244" s="23"/>
      <c r="H244" s="23"/>
      <c r="I244" s="81">
        <f>SUM(I6:I243)</f>
        <v>46292.400000000023</v>
      </c>
      <c r="J244" s="81">
        <f t="shared" ref="J244:K244" si="84">SUM(J6:J243)</f>
        <v>3119.1000000000008</v>
      </c>
      <c r="K244" s="81">
        <f t="shared" si="84"/>
        <v>49411.500000000015</v>
      </c>
    </row>
    <row r="245" spans="1:11" x14ac:dyDescent="0.3">
      <c r="A245" s="106" t="s">
        <v>704</v>
      </c>
      <c r="B245" s="149"/>
      <c r="C245" s="149"/>
      <c r="D245" s="149"/>
      <c r="E245" s="149"/>
      <c r="F245" s="149"/>
      <c r="G245" s="149"/>
      <c r="H245" s="149"/>
      <c r="I245" s="149"/>
      <c r="J245" s="149"/>
      <c r="K245" s="150"/>
    </row>
    <row r="246" spans="1:11" s="17" customFormat="1" ht="46.8" x14ac:dyDescent="0.3">
      <c r="A246" s="5" t="s">
        <v>597</v>
      </c>
      <c r="B246" s="74" t="s">
        <v>742</v>
      </c>
      <c r="C246" s="8"/>
      <c r="D246" s="9"/>
      <c r="E246" s="8"/>
      <c r="F246" s="71" t="s">
        <v>1369</v>
      </c>
      <c r="G246" s="71" t="s">
        <v>1521</v>
      </c>
      <c r="H246" s="8"/>
      <c r="I246" s="8"/>
      <c r="J246" s="8"/>
      <c r="K246" s="8"/>
    </row>
    <row r="247" spans="1:11" s="17" customFormat="1" x14ac:dyDescent="0.3">
      <c r="A247" s="5" t="s">
        <v>598</v>
      </c>
      <c r="B247" s="8" t="s">
        <v>178</v>
      </c>
      <c r="C247" s="11" t="s">
        <v>74</v>
      </c>
      <c r="D247" s="8">
        <v>120</v>
      </c>
      <c r="E247" s="8">
        <f>D247*3</f>
        <v>360</v>
      </c>
      <c r="F247" s="8"/>
      <c r="G247" s="77" t="s">
        <v>1522</v>
      </c>
      <c r="H247" s="78">
        <v>17</v>
      </c>
      <c r="I247" s="51">
        <f>SUM(E247*H247)</f>
        <v>6120</v>
      </c>
      <c r="J247" s="51">
        <f t="shared" ref="J247" si="85">I247*5%</f>
        <v>306</v>
      </c>
      <c r="K247" s="51">
        <f t="shared" ref="K247" si="86">SUM(I247:J247)</f>
        <v>6426</v>
      </c>
    </row>
    <row r="248" spans="1:11" s="17" customFormat="1" ht="62.4" x14ac:dyDescent="0.3">
      <c r="A248" s="5" t="s">
        <v>599</v>
      </c>
      <c r="B248" s="8" t="s">
        <v>743</v>
      </c>
      <c r="C248" s="8"/>
      <c r="D248" s="9"/>
      <c r="E248" s="8"/>
      <c r="F248" s="71" t="s">
        <v>1369</v>
      </c>
      <c r="G248" s="71" t="s">
        <v>1523</v>
      </c>
      <c r="H248" s="8"/>
      <c r="I248" s="8"/>
      <c r="J248" s="8"/>
      <c r="K248" s="8"/>
    </row>
    <row r="249" spans="1:11" s="17" customFormat="1" x14ac:dyDescent="0.3">
      <c r="A249" s="5" t="s">
        <v>600</v>
      </c>
      <c r="B249" s="8" t="s">
        <v>178</v>
      </c>
      <c r="C249" s="11" t="s">
        <v>74</v>
      </c>
      <c r="D249" s="8">
        <v>40</v>
      </c>
      <c r="E249" s="8">
        <f>D249*3</f>
        <v>120</v>
      </c>
      <c r="F249" s="8"/>
      <c r="G249" s="77" t="s">
        <v>1524</v>
      </c>
      <c r="H249" s="78">
        <v>18</v>
      </c>
      <c r="I249" s="51">
        <f>SUM(E249*H249)</f>
        <v>2160</v>
      </c>
      <c r="J249" s="51">
        <f t="shared" ref="J249" si="87">I249*5%</f>
        <v>108</v>
      </c>
      <c r="K249" s="51">
        <f t="shared" ref="K249" si="88">SUM(I249:J249)</f>
        <v>2268</v>
      </c>
    </row>
    <row r="250" spans="1:11" s="17" customFormat="1" ht="46.8" x14ac:dyDescent="0.3">
      <c r="A250" s="5" t="s">
        <v>601</v>
      </c>
      <c r="B250" s="8" t="s">
        <v>744</v>
      </c>
      <c r="C250" s="8"/>
      <c r="D250" s="9"/>
      <c r="E250" s="8"/>
      <c r="F250" s="71" t="s">
        <v>1369</v>
      </c>
      <c r="G250" s="71" t="s">
        <v>1525</v>
      </c>
      <c r="H250" s="8"/>
      <c r="I250" s="8"/>
      <c r="J250" s="8"/>
      <c r="K250" s="8"/>
    </row>
    <row r="251" spans="1:11" s="18" customFormat="1" x14ac:dyDescent="0.3">
      <c r="A251" s="6" t="s">
        <v>602</v>
      </c>
      <c r="B251" s="6" t="s">
        <v>179</v>
      </c>
      <c r="C251" s="142" t="s">
        <v>74</v>
      </c>
      <c r="D251" s="133">
        <v>240</v>
      </c>
      <c r="E251" s="133">
        <f>D251*3</f>
        <v>720</v>
      </c>
      <c r="F251" s="133"/>
      <c r="G251" s="144" t="s">
        <v>1528</v>
      </c>
      <c r="H251" s="136">
        <v>17</v>
      </c>
      <c r="I251" s="136">
        <f>SUM(E251*H251)</f>
        <v>12240</v>
      </c>
      <c r="J251" s="91">
        <f t="shared" ref="J251" si="89">I251*5%</f>
        <v>612</v>
      </c>
      <c r="K251" s="91">
        <f t="shared" ref="K251" si="90">SUM(I251:J251)</f>
        <v>12852</v>
      </c>
    </row>
    <row r="252" spans="1:11" s="18" customFormat="1" x14ac:dyDescent="0.3">
      <c r="A252" s="6" t="s">
        <v>603</v>
      </c>
      <c r="B252" s="6" t="s">
        <v>180</v>
      </c>
      <c r="C252" s="143"/>
      <c r="D252" s="135"/>
      <c r="E252" s="135">
        <f>D252*3</f>
        <v>0</v>
      </c>
      <c r="F252" s="135"/>
      <c r="G252" s="145" t="s">
        <v>1527</v>
      </c>
      <c r="H252" s="138"/>
      <c r="I252" s="138">
        <f>SUM(E252*H252)</f>
        <v>0</v>
      </c>
      <c r="J252" s="93"/>
      <c r="K252" s="93"/>
    </row>
    <row r="253" spans="1:11" s="18" customFormat="1" ht="62.4" x14ac:dyDescent="0.3">
      <c r="A253" s="6" t="s">
        <v>604</v>
      </c>
      <c r="B253" s="8" t="s">
        <v>745</v>
      </c>
      <c r="C253" s="8"/>
      <c r="D253" s="7"/>
      <c r="E253" s="8"/>
      <c r="F253" s="71" t="s">
        <v>1369</v>
      </c>
      <c r="G253" s="71" t="s">
        <v>1526</v>
      </c>
      <c r="H253" s="6"/>
      <c r="I253" s="6"/>
      <c r="J253" s="6"/>
      <c r="K253" s="6"/>
    </row>
    <row r="254" spans="1:11" s="18" customFormat="1" x14ac:dyDescent="0.3">
      <c r="A254" s="6" t="s">
        <v>605</v>
      </c>
      <c r="B254" s="6" t="s">
        <v>179</v>
      </c>
      <c r="C254" s="142" t="s">
        <v>74</v>
      </c>
      <c r="D254" s="133">
        <v>120</v>
      </c>
      <c r="E254" s="133">
        <f>D254*3</f>
        <v>360</v>
      </c>
      <c r="F254" s="133"/>
      <c r="G254" s="144" t="s">
        <v>1529</v>
      </c>
      <c r="H254" s="136">
        <v>18</v>
      </c>
      <c r="I254" s="136">
        <f>SUM(E254*H254)</f>
        <v>6480</v>
      </c>
      <c r="J254" s="91">
        <f t="shared" ref="J254" si="91">I254*5%</f>
        <v>324</v>
      </c>
      <c r="K254" s="91">
        <f t="shared" ref="K254" si="92">SUM(I254:J254)</f>
        <v>6804</v>
      </c>
    </row>
    <row r="255" spans="1:11" s="18" customFormat="1" x14ac:dyDescent="0.3">
      <c r="A255" s="6" t="s">
        <v>606</v>
      </c>
      <c r="B255" s="6" t="s">
        <v>181</v>
      </c>
      <c r="C255" s="143"/>
      <c r="D255" s="135"/>
      <c r="E255" s="135">
        <f>D255*3</f>
        <v>0</v>
      </c>
      <c r="F255" s="135"/>
      <c r="G255" s="145" t="s">
        <v>1527</v>
      </c>
      <c r="H255" s="138"/>
      <c r="I255" s="138">
        <f>SUM(E255*H255)</f>
        <v>0</v>
      </c>
      <c r="J255" s="93"/>
      <c r="K255" s="93"/>
    </row>
    <row r="256" spans="1:11" s="17" customFormat="1" ht="62.4" x14ac:dyDescent="0.3">
      <c r="A256" s="8" t="s">
        <v>607</v>
      </c>
      <c r="B256" s="8" t="s">
        <v>746</v>
      </c>
      <c r="C256" s="8"/>
      <c r="D256" s="9"/>
      <c r="E256" s="8"/>
      <c r="F256" s="71" t="s">
        <v>1369</v>
      </c>
      <c r="G256" s="71" t="s">
        <v>1530</v>
      </c>
      <c r="H256" s="8"/>
      <c r="I256" s="19"/>
      <c r="J256" s="8"/>
      <c r="K256" s="8"/>
    </row>
    <row r="257" spans="1:11" s="17" customFormat="1" x14ac:dyDescent="0.3">
      <c r="A257" s="8" t="s">
        <v>608</v>
      </c>
      <c r="B257" s="8" t="s">
        <v>182</v>
      </c>
      <c r="C257" s="133" t="s">
        <v>74</v>
      </c>
      <c r="D257" s="133">
        <v>90</v>
      </c>
      <c r="E257" s="133">
        <f>D257*3</f>
        <v>270</v>
      </c>
      <c r="F257" s="133"/>
      <c r="G257" s="144" t="s">
        <v>1531</v>
      </c>
      <c r="H257" s="136">
        <v>17</v>
      </c>
      <c r="I257" s="136">
        <f>SUM(E257*H257)</f>
        <v>4590</v>
      </c>
      <c r="J257" s="91">
        <f t="shared" ref="J257" si="93">I257*5%</f>
        <v>229.5</v>
      </c>
      <c r="K257" s="91">
        <f t="shared" ref="K257" si="94">SUM(I257:J257)</f>
        <v>4819.5</v>
      </c>
    </row>
    <row r="258" spans="1:11" s="17" customFormat="1" x14ac:dyDescent="0.3">
      <c r="A258" s="8" t="s">
        <v>609</v>
      </c>
      <c r="B258" s="8" t="s">
        <v>183</v>
      </c>
      <c r="C258" s="135"/>
      <c r="D258" s="135"/>
      <c r="E258" s="135">
        <f>D258*3</f>
        <v>0</v>
      </c>
      <c r="F258" s="135"/>
      <c r="G258" s="145" t="s">
        <v>1527</v>
      </c>
      <c r="H258" s="138"/>
      <c r="I258" s="138">
        <f>SUM(E258*H258)</f>
        <v>0</v>
      </c>
      <c r="J258" s="93"/>
      <c r="K258" s="93"/>
    </row>
    <row r="259" spans="1:11" s="17" customFormat="1" ht="140.4" x14ac:dyDescent="0.3">
      <c r="A259" s="5" t="s">
        <v>610</v>
      </c>
      <c r="B259" s="8" t="s">
        <v>747</v>
      </c>
      <c r="C259" s="8"/>
      <c r="D259" s="9"/>
      <c r="E259" s="8"/>
      <c r="F259" s="71" t="s">
        <v>1369</v>
      </c>
      <c r="G259" s="85" t="s">
        <v>1532</v>
      </c>
      <c r="H259" s="20"/>
      <c r="I259" s="20"/>
      <c r="J259" s="20"/>
      <c r="K259" s="8"/>
    </row>
    <row r="260" spans="1:11" s="17" customFormat="1" x14ac:dyDescent="0.3">
      <c r="A260" s="8" t="s">
        <v>611</v>
      </c>
      <c r="B260" s="8" t="s">
        <v>135</v>
      </c>
      <c r="C260" s="133" t="s">
        <v>74</v>
      </c>
      <c r="D260" s="133">
        <v>3</v>
      </c>
      <c r="E260" s="133">
        <f>D260*3</f>
        <v>9</v>
      </c>
      <c r="F260" s="133"/>
      <c r="G260" s="94" t="s">
        <v>1534</v>
      </c>
      <c r="H260" s="136">
        <v>186</v>
      </c>
      <c r="I260" s="136">
        <f>SUM(E260*H260)</f>
        <v>1674</v>
      </c>
      <c r="J260" s="91">
        <f t="shared" ref="J260" si="95">I260*5%</f>
        <v>83.7</v>
      </c>
      <c r="K260" s="91">
        <f t="shared" ref="K260" si="96">SUM(I260:J260)</f>
        <v>1757.7</v>
      </c>
    </row>
    <row r="261" spans="1:11" s="17" customFormat="1" x14ac:dyDescent="0.3">
      <c r="A261" s="8" t="s">
        <v>612</v>
      </c>
      <c r="B261" s="8" t="s">
        <v>136</v>
      </c>
      <c r="C261" s="134"/>
      <c r="D261" s="134"/>
      <c r="E261" s="134">
        <f>D261*3</f>
        <v>0</v>
      </c>
      <c r="F261" s="134"/>
      <c r="G261" s="95"/>
      <c r="H261" s="137"/>
      <c r="I261" s="137">
        <f>SUM(E261*H261)</f>
        <v>0</v>
      </c>
      <c r="J261" s="92"/>
      <c r="K261" s="92"/>
    </row>
    <row r="262" spans="1:11" s="17" customFormat="1" x14ac:dyDescent="0.3">
      <c r="A262" s="8" t="s">
        <v>613</v>
      </c>
      <c r="B262" s="8" t="s">
        <v>137</v>
      </c>
      <c r="C262" s="135"/>
      <c r="D262" s="135"/>
      <c r="E262" s="135">
        <f>D262*3</f>
        <v>0</v>
      </c>
      <c r="F262" s="135"/>
      <c r="G262" s="96"/>
      <c r="H262" s="138"/>
      <c r="I262" s="138">
        <f>SUM(E262*H262)</f>
        <v>0</v>
      </c>
      <c r="J262" s="93"/>
      <c r="K262" s="93"/>
    </row>
    <row r="263" spans="1:11" s="17" customFormat="1" ht="140.4" x14ac:dyDescent="0.3">
      <c r="A263" s="8" t="s">
        <v>614</v>
      </c>
      <c r="B263" s="8" t="s">
        <v>748</v>
      </c>
      <c r="C263" s="8"/>
      <c r="D263" s="9"/>
      <c r="E263" s="8"/>
      <c r="F263" s="71" t="s">
        <v>1369</v>
      </c>
      <c r="G263" s="85" t="s">
        <v>1532</v>
      </c>
      <c r="H263" s="21"/>
      <c r="I263" s="21"/>
      <c r="J263" s="8"/>
      <c r="K263" s="8"/>
    </row>
    <row r="264" spans="1:11" s="17" customFormat="1" x14ac:dyDescent="0.3">
      <c r="A264" s="8" t="s">
        <v>615</v>
      </c>
      <c r="B264" s="8" t="s">
        <v>138</v>
      </c>
      <c r="C264" s="133" t="s">
        <v>74</v>
      </c>
      <c r="D264" s="133">
        <v>10</v>
      </c>
      <c r="E264" s="133">
        <f>D264*3</f>
        <v>30</v>
      </c>
      <c r="F264" s="133"/>
      <c r="G264" s="94" t="s">
        <v>1535</v>
      </c>
      <c r="H264" s="136">
        <v>218</v>
      </c>
      <c r="I264" s="136">
        <f>SUM(E264*H264)</f>
        <v>6540</v>
      </c>
      <c r="J264" s="91">
        <f t="shared" ref="J264" si="97">I264*5%</f>
        <v>327</v>
      </c>
      <c r="K264" s="91">
        <f t="shared" ref="K264" si="98">SUM(I264:J264)</f>
        <v>6867</v>
      </c>
    </row>
    <row r="265" spans="1:11" s="17" customFormat="1" x14ac:dyDescent="0.3">
      <c r="A265" s="8" t="s">
        <v>616</v>
      </c>
      <c r="B265" s="8" t="s">
        <v>139</v>
      </c>
      <c r="C265" s="134"/>
      <c r="D265" s="134"/>
      <c r="E265" s="134">
        <f>D265*3</f>
        <v>0</v>
      </c>
      <c r="F265" s="134"/>
      <c r="G265" s="95"/>
      <c r="H265" s="137"/>
      <c r="I265" s="137">
        <f>SUM(E265*H265)</f>
        <v>0</v>
      </c>
      <c r="J265" s="92"/>
      <c r="K265" s="92"/>
    </row>
    <row r="266" spans="1:11" s="17" customFormat="1" x14ac:dyDescent="0.3">
      <c r="A266" s="8" t="s">
        <v>617</v>
      </c>
      <c r="B266" s="8" t="s">
        <v>140</v>
      </c>
      <c r="C266" s="134"/>
      <c r="D266" s="134"/>
      <c r="E266" s="134">
        <f>D266*3</f>
        <v>0</v>
      </c>
      <c r="F266" s="134"/>
      <c r="G266" s="95"/>
      <c r="H266" s="137"/>
      <c r="I266" s="137">
        <f>SUM(E266*H266)</f>
        <v>0</v>
      </c>
      <c r="J266" s="92"/>
      <c r="K266" s="92"/>
    </row>
    <row r="267" spans="1:11" s="17" customFormat="1" x14ac:dyDescent="0.3">
      <c r="A267" s="8" t="s">
        <v>618</v>
      </c>
      <c r="B267" s="8" t="s">
        <v>141</v>
      </c>
      <c r="C267" s="135"/>
      <c r="D267" s="135"/>
      <c r="E267" s="135">
        <f>D267*3</f>
        <v>0</v>
      </c>
      <c r="F267" s="135"/>
      <c r="G267" s="96"/>
      <c r="H267" s="138"/>
      <c r="I267" s="138">
        <f>SUM(E267*H267)</f>
        <v>0</v>
      </c>
      <c r="J267" s="93"/>
      <c r="K267" s="93"/>
    </row>
    <row r="268" spans="1:11" s="18" customFormat="1" ht="124.8" x14ac:dyDescent="0.3">
      <c r="A268" s="10" t="s">
        <v>619</v>
      </c>
      <c r="B268" s="6" t="s">
        <v>749</v>
      </c>
      <c r="C268" s="6"/>
      <c r="D268" s="7"/>
      <c r="E268" s="8"/>
      <c r="F268" s="71" t="s">
        <v>1369</v>
      </c>
      <c r="G268" s="85" t="s">
        <v>1533</v>
      </c>
      <c r="H268" s="20"/>
      <c r="I268" s="20"/>
      <c r="J268" s="20"/>
      <c r="K268" s="6"/>
    </row>
    <row r="269" spans="1:11" s="18" customFormat="1" ht="31.2" x14ac:dyDescent="0.3">
      <c r="A269" s="6" t="s">
        <v>620</v>
      </c>
      <c r="B269" s="6" t="s">
        <v>142</v>
      </c>
      <c r="C269" s="11" t="s">
        <v>74</v>
      </c>
      <c r="D269" s="8">
        <v>2</v>
      </c>
      <c r="E269" s="8">
        <f>D269*3</f>
        <v>6</v>
      </c>
      <c r="F269" s="8"/>
      <c r="G269" s="80" t="s">
        <v>1536</v>
      </c>
      <c r="H269" s="51">
        <v>190</v>
      </c>
      <c r="I269" s="51">
        <f>SUM(E269*H269)</f>
        <v>1140</v>
      </c>
      <c r="J269" s="51">
        <f t="shared" ref="J269" si="99">I269*5%</f>
        <v>57</v>
      </c>
      <c r="K269" s="51">
        <f t="shared" ref="K269" si="100">SUM(I269:J269)</f>
        <v>1197</v>
      </c>
    </row>
    <row r="270" spans="1:11" s="18" customFormat="1" ht="140.4" x14ac:dyDescent="0.3">
      <c r="A270" s="10" t="s">
        <v>621</v>
      </c>
      <c r="B270" s="6" t="s">
        <v>750</v>
      </c>
      <c r="C270" s="6"/>
      <c r="D270" s="7"/>
      <c r="E270" s="8"/>
      <c r="F270" s="71" t="s">
        <v>1369</v>
      </c>
      <c r="G270" s="85" t="s">
        <v>1533</v>
      </c>
      <c r="H270" s="20"/>
      <c r="I270" s="20"/>
      <c r="J270" s="20"/>
      <c r="K270" s="6"/>
    </row>
    <row r="271" spans="1:11" s="18" customFormat="1" x14ac:dyDescent="0.3">
      <c r="A271" s="6" t="s">
        <v>622</v>
      </c>
      <c r="B271" s="11">
        <v>24</v>
      </c>
      <c r="C271" s="142" t="s">
        <v>74</v>
      </c>
      <c r="D271" s="133">
        <v>2</v>
      </c>
      <c r="E271" s="133">
        <f>D271*3</f>
        <v>6</v>
      </c>
      <c r="F271" s="133"/>
      <c r="G271" s="94" t="s">
        <v>1537</v>
      </c>
      <c r="H271" s="136">
        <v>190</v>
      </c>
      <c r="I271" s="91">
        <f>SUM(E271*H271)</f>
        <v>1140</v>
      </c>
      <c r="J271" s="91">
        <f t="shared" ref="J271" si="101">I271*5%</f>
        <v>57</v>
      </c>
      <c r="K271" s="91">
        <f t="shared" ref="K271" si="102">SUM(I271:J271)</f>
        <v>1197</v>
      </c>
    </row>
    <row r="272" spans="1:11" s="18" customFormat="1" x14ac:dyDescent="0.3">
      <c r="A272" s="6" t="s">
        <v>623</v>
      </c>
      <c r="B272" s="11">
        <v>27</v>
      </c>
      <c r="C272" s="143"/>
      <c r="D272" s="135"/>
      <c r="E272" s="135">
        <f>D272*3</f>
        <v>0</v>
      </c>
      <c r="F272" s="135"/>
      <c r="G272" s="96"/>
      <c r="H272" s="138"/>
      <c r="I272" s="93"/>
      <c r="J272" s="93"/>
      <c r="K272" s="93"/>
    </row>
    <row r="273" spans="1:11" s="17" customFormat="1" ht="109.2" x14ac:dyDescent="0.3">
      <c r="A273" s="5" t="s">
        <v>624</v>
      </c>
      <c r="B273" s="8" t="s">
        <v>751</v>
      </c>
      <c r="C273" s="8"/>
      <c r="D273" s="9"/>
      <c r="E273" s="8"/>
      <c r="F273" s="71" t="s">
        <v>1369</v>
      </c>
      <c r="G273" s="85" t="s">
        <v>1538</v>
      </c>
      <c r="H273" s="8"/>
      <c r="I273" s="8"/>
      <c r="J273" s="8"/>
      <c r="K273" s="8"/>
    </row>
    <row r="274" spans="1:11" s="17" customFormat="1" x14ac:dyDescent="0.3">
      <c r="A274" s="5" t="s">
        <v>625</v>
      </c>
      <c r="B274" s="8" t="s">
        <v>143</v>
      </c>
      <c r="C274" s="133" t="s">
        <v>74</v>
      </c>
      <c r="D274" s="133">
        <v>10</v>
      </c>
      <c r="E274" s="133">
        <f t="shared" ref="E274:E280" si="103">D274*3</f>
        <v>30</v>
      </c>
      <c r="F274" s="133"/>
      <c r="G274" s="94" t="s">
        <v>1539</v>
      </c>
      <c r="H274" s="136">
        <v>237</v>
      </c>
      <c r="I274" s="136">
        <f>SUM(E274*H274)</f>
        <v>7110</v>
      </c>
      <c r="J274" s="91">
        <f t="shared" ref="J274" si="104">I274*5%</f>
        <v>355.5</v>
      </c>
      <c r="K274" s="91">
        <f t="shared" ref="K274" si="105">SUM(I274:J274)</f>
        <v>7465.5</v>
      </c>
    </row>
    <row r="275" spans="1:11" s="17" customFormat="1" x14ac:dyDescent="0.3">
      <c r="A275" s="5" t="s">
        <v>626</v>
      </c>
      <c r="B275" s="39" t="s">
        <v>144</v>
      </c>
      <c r="C275" s="134"/>
      <c r="D275" s="134"/>
      <c r="E275" s="134">
        <f t="shared" si="103"/>
        <v>0</v>
      </c>
      <c r="F275" s="134"/>
      <c r="G275" s="95"/>
      <c r="H275" s="137"/>
      <c r="I275" s="137"/>
      <c r="J275" s="92"/>
      <c r="K275" s="92"/>
    </row>
    <row r="276" spans="1:11" s="17" customFormat="1" x14ac:dyDescent="0.3">
      <c r="A276" s="5" t="s">
        <v>627</v>
      </c>
      <c r="B276" s="39" t="s">
        <v>145</v>
      </c>
      <c r="C276" s="134"/>
      <c r="D276" s="134"/>
      <c r="E276" s="134">
        <f t="shared" si="103"/>
        <v>0</v>
      </c>
      <c r="F276" s="134"/>
      <c r="G276" s="95"/>
      <c r="H276" s="137"/>
      <c r="I276" s="137"/>
      <c r="J276" s="92"/>
      <c r="K276" s="92"/>
    </row>
    <row r="277" spans="1:11" s="17" customFormat="1" x14ac:dyDescent="0.3">
      <c r="A277" s="5" t="s">
        <v>628</v>
      </c>
      <c r="B277" s="39" t="s">
        <v>146</v>
      </c>
      <c r="C277" s="134"/>
      <c r="D277" s="134"/>
      <c r="E277" s="134">
        <f t="shared" si="103"/>
        <v>0</v>
      </c>
      <c r="F277" s="134"/>
      <c r="G277" s="95"/>
      <c r="H277" s="137"/>
      <c r="I277" s="137"/>
      <c r="J277" s="92"/>
      <c r="K277" s="92"/>
    </row>
    <row r="278" spans="1:11" s="17" customFormat="1" x14ac:dyDescent="0.3">
      <c r="A278" s="5" t="s">
        <v>629</v>
      </c>
      <c r="B278" s="39" t="s">
        <v>147</v>
      </c>
      <c r="C278" s="134"/>
      <c r="D278" s="134"/>
      <c r="E278" s="134">
        <f t="shared" si="103"/>
        <v>0</v>
      </c>
      <c r="F278" s="134"/>
      <c r="G278" s="95"/>
      <c r="H278" s="137"/>
      <c r="I278" s="137"/>
      <c r="J278" s="92"/>
      <c r="K278" s="92"/>
    </row>
    <row r="279" spans="1:11" s="17" customFormat="1" x14ac:dyDescent="0.3">
      <c r="A279" s="5" t="s">
        <v>630</v>
      </c>
      <c r="B279" s="39" t="s">
        <v>148</v>
      </c>
      <c r="C279" s="134"/>
      <c r="D279" s="134"/>
      <c r="E279" s="134">
        <f t="shared" si="103"/>
        <v>0</v>
      </c>
      <c r="F279" s="134"/>
      <c r="G279" s="95"/>
      <c r="H279" s="137"/>
      <c r="I279" s="137"/>
      <c r="J279" s="92"/>
      <c r="K279" s="92"/>
    </row>
    <row r="280" spans="1:11" s="17" customFormat="1" x14ac:dyDescent="0.3">
      <c r="A280" s="5" t="s">
        <v>631</v>
      </c>
      <c r="B280" s="39" t="s">
        <v>149</v>
      </c>
      <c r="C280" s="135"/>
      <c r="D280" s="135"/>
      <c r="E280" s="135">
        <f t="shared" si="103"/>
        <v>0</v>
      </c>
      <c r="F280" s="135"/>
      <c r="G280" s="96"/>
      <c r="H280" s="138"/>
      <c r="I280" s="138"/>
      <c r="J280" s="93"/>
      <c r="K280" s="93"/>
    </row>
    <row r="281" spans="1:11" s="17" customFormat="1" ht="62.4" x14ac:dyDescent="0.3">
      <c r="A281" s="8" t="s">
        <v>632</v>
      </c>
      <c r="B281" s="8" t="s">
        <v>752</v>
      </c>
      <c r="C281" s="8"/>
      <c r="D281" s="9"/>
      <c r="E281" s="22"/>
      <c r="F281" s="71" t="s">
        <v>1369</v>
      </c>
      <c r="G281" s="85" t="s">
        <v>1540</v>
      </c>
      <c r="H281" s="20"/>
      <c r="I281" s="20"/>
      <c r="J281" s="20"/>
      <c r="K281" s="8"/>
    </row>
    <row r="282" spans="1:11" s="17" customFormat="1" x14ac:dyDescent="0.3">
      <c r="A282" s="8" t="s">
        <v>633</v>
      </c>
      <c r="B282" s="8">
        <v>4</v>
      </c>
      <c r="C282" s="133" t="s">
        <v>74</v>
      </c>
      <c r="D282" s="133">
        <v>2</v>
      </c>
      <c r="E282" s="133">
        <f>D282*3</f>
        <v>6</v>
      </c>
      <c r="F282" s="133"/>
      <c r="G282" s="94" t="s">
        <v>1541</v>
      </c>
      <c r="H282" s="136">
        <v>166</v>
      </c>
      <c r="I282" s="136">
        <f>SUM(E282*H282)</f>
        <v>996</v>
      </c>
      <c r="J282" s="91">
        <f t="shared" ref="J282" si="106">I282*5%</f>
        <v>49.800000000000004</v>
      </c>
      <c r="K282" s="91">
        <f t="shared" ref="K282" si="107">SUM(I282:J282)</f>
        <v>1045.8</v>
      </c>
    </row>
    <row r="283" spans="1:11" s="17" customFormat="1" x14ac:dyDescent="0.3">
      <c r="A283" s="8" t="s">
        <v>634</v>
      </c>
      <c r="B283" s="8">
        <v>5</v>
      </c>
      <c r="C283" s="134"/>
      <c r="D283" s="134"/>
      <c r="E283" s="134">
        <f>D283*3</f>
        <v>0</v>
      </c>
      <c r="F283" s="134"/>
      <c r="G283" s="95"/>
      <c r="H283" s="137"/>
      <c r="I283" s="137">
        <f>SUM(E283*H283)</f>
        <v>0</v>
      </c>
      <c r="J283" s="92"/>
      <c r="K283" s="92"/>
    </row>
    <row r="284" spans="1:11" s="17" customFormat="1" x14ac:dyDescent="0.3">
      <c r="A284" s="8" t="s">
        <v>635</v>
      </c>
      <c r="B284" s="8">
        <v>6</v>
      </c>
      <c r="C284" s="134"/>
      <c r="D284" s="134"/>
      <c r="E284" s="134">
        <f>D284*3</f>
        <v>0</v>
      </c>
      <c r="F284" s="134"/>
      <c r="G284" s="95"/>
      <c r="H284" s="137"/>
      <c r="I284" s="137">
        <f>SUM(E284*H284)</f>
        <v>0</v>
      </c>
      <c r="J284" s="92"/>
      <c r="K284" s="92"/>
    </row>
    <row r="285" spans="1:11" s="17" customFormat="1" x14ac:dyDescent="0.3">
      <c r="A285" s="8" t="s">
        <v>636</v>
      </c>
      <c r="B285" s="8">
        <v>7</v>
      </c>
      <c r="C285" s="135"/>
      <c r="D285" s="135"/>
      <c r="E285" s="135">
        <f>D285*3</f>
        <v>0</v>
      </c>
      <c r="F285" s="135"/>
      <c r="G285" s="96"/>
      <c r="H285" s="138"/>
      <c r="I285" s="138">
        <f>SUM(E285*H285)</f>
        <v>0</v>
      </c>
      <c r="J285" s="93"/>
      <c r="K285" s="93"/>
    </row>
    <row r="286" spans="1:11" s="17" customFormat="1" ht="78" x14ac:dyDescent="0.3">
      <c r="A286" s="5" t="s">
        <v>637</v>
      </c>
      <c r="B286" s="8" t="s">
        <v>753</v>
      </c>
      <c r="C286" s="8"/>
      <c r="D286" s="9"/>
      <c r="E286" s="8"/>
      <c r="F286" s="71" t="s">
        <v>1369</v>
      </c>
      <c r="G286" s="85" t="s">
        <v>1542</v>
      </c>
      <c r="H286" s="20"/>
      <c r="I286" s="20"/>
      <c r="J286" s="20"/>
      <c r="K286" s="8"/>
    </row>
    <row r="287" spans="1:11" s="17" customFormat="1" x14ac:dyDescent="0.3">
      <c r="A287" s="5" t="s">
        <v>638</v>
      </c>
      <c r="B287" s="39" t="s">
        <v>279</v>
      </c>
      <c r="C287" s="133" t="s">
        <v>74</v>
      </c>
      <c r="D287" s="133">
        <v>5</v>
      </c>
      <c r="E287" s="133">
        <f>D287*3</f>
        <v>15</v>
      </c>
      <c r="F287" s="133"/>
      <c r="G287" s="94" t="s">
        <v>1543</v>
      </c>
      <c r="H287" s="136">
        <v>245</v>
      </c>
      <c r="I287" s="136">
        <f>SUM(E287*H287)</f>
        <v>3675</v>
      </c>
      <c r="J287" s="91">
        <f t="shared" ref="J287" si="108">I287*5%</f>
        <v>183.75</v>
      </c>
      <c r="K287" s="91">
        <f t="shared" ref="K287" si="109">SUM(I287:J287)</f>
        <v>3858.75</v>
      </c>
    </row>
    <row r="288" spans="1:11" s="17" customFormat="1" x14ac:dyDescent="0.3">
      <c r="A288" s="5" t="s">
        <v>639</v>
      </c>
      <c r="B288" s="39" t="s">
        <v>150</v>
      </c>
      <c r="C288" s="134"/>
      <c r="D288" s="134"/>
      <c r="E288" s="134">
        <f>D288*3</f>
        <v>0</v>
      </c>
      <c r="F288" s="134"/>
      <c r="G288" s="95"/>
      <c r="H288" s="137"/>
      <c r="I288" s="137">
        <f>SUM(E288*H288)</f>
        <v>0</v>
      </c>
      <c r="J288" s="92"/>
      <c r="K288" s="92"/>
    </row>
    <row r="289" spans="1:11" s="17" customFormat="1" x14ac:dyDescent="0.3">
      <c r="A289" s="5" t="s">
        <v>640</v>
      </c>
      <c r="B289" s="39" t="s">
        <v>151</v>
      </c>
      <c r="C289" s="135"/>
      <c r="D289" s="135"/>
      <c r="E289" s="135">
        <f>D289*3</f>
        <v>0</v>
      </c>
      <c r="F289" s="135"/>
      <c r="G289" s="96"/>
      <c r="H289" s="138"/>
      <c r="I289" s="138">
        <f>SUM(E289*H289)</f>
        <v>0</v>
      </c>
      <c r="J289" s="93"/>
      <c r="K289" s="93"/>
    </row>
    <row r="290" spans="1:11" s="17" customFormat="1" ht="124.8" x14ac:dyDescent="0.3">
      <c r="A290" s="8" t="s">
        <v>641</v>
      </c>
      <c r="B290" s="8" t="s">
        <v>754</v>
      </c>
      <c r="C290" s="8"/>
      <c r="D290" s="9"/>
      <c r="E290" s="22"/>
      <c r="F290" s="71" t="s">
        <v>1369</v>
      </c>
      <c r="G290" s="85" t="s">
        <v>1544</v>
      </c>
      <c r="H290" s="20"/>
      <c r="I290" s="20"/>
      <c r="J290" s="20"/>
      <c r="K290" s="8"/>
    </row>
    <row r="291" spans="1:11" s="17" customFormat="1" x14ac:dyDescent="0.3">
      <c r="A291" s="8" t="s">
        <v>642</v>
      </c>
      <c r="B291" s="39" t="s">
        <v>343</v>
      </c>
      <c r="C291" s="133" t="s">
        <v>74</v>
      </c>
      <c r="D291" s="133">
        <v>2</v>
      </c>
      <c r="E291" s="133">
        <f t="shared" ref="E291:E298" si="110">D291*3</f>
        <v>6</v>
      </c>
      <c r="F291" s="133"/>
      <c r="G291" s="94" t="s">
        <v>1545</v>
      </c>
      <c r="H291" s="136">
        <v>385</v>
      </c>
      <c r="I291" s="91">
        <f t="shared" ref="I291" si="111">SUM(E291*H291)</f>
        <v>2310</v>
      </c>
      <c r="J291" s="91">
        <f t="shared" ref="J291" si="112">I291*5%</f>
        <v>115.5</v>
      </c>
      <c r="K291" s="91">
        <f t="shared" ref="K291" si="113">SUM(I291:J291)</f>
        <v>2425.5</v>
      </c>
    </row>
    <row r="292" spans="1:11" s="17" customFormat="1" x14ac:dyDescent="0.3">
      <c r="A292" s="8" t="s">
        <v>643</v>
      </c>
      <c r="B292" s="39" t="s">
        <v>344</v>
      </c>
      <c r="C292" s="134"/>
      <c r="D292" s="134"/>
      <c r="E292" s="134">
        <f t="shared" si="110"/>
        <v>0</v>
      </c>
      <c r="F292" s="134"/>
      <c r="G292" s="95"/>
      <c r="H292" s="137"/>
      <c r="I292" s="92"/>
      <c r="J292" s="92"/>
      <c r="K292" s="92"/>
    </row>
    <row r="293" spans="1:11" s="17" customFormat="1" x14ac:dyDescent="0.3">
      <c r="A293" s="8" t="s">
        <v>644</v>
      </c>
      <c r="B293" s="39" t="s">
        <v>345</v>
      </c>
      <c r="C293" s="134"/>
      <c r="D293" s="134"/>
      <c r="E293" s="134">
        <f t="shared" si="110"/>
        <v>0</v>
      </c>
      <c r="F293" s="134"/>
      <c r="G293" s="95"/>
      <c r="H293" s="137"/>
      <c r="I293" s="92"/>
      <c r="J293" s="92"/>
      <c r="K293" s="92"/>
    </row>
    <row r="294" spans="1:11" s="17" customFormat="1" x14ac:dyDescent="0.3">
      <c r="A294" s="8" t="s">
        <v>645</v>
      </c>
      <c r="B294" s="39" t="s">
        <v>346</v>
      </c>
      <c r="C294" s="134"/>
      <c r="D294" s="134"/>
      <c r="E294" s="134">
        <f t="shared" si="110"/>
        <v>0</v>
      </c>
      <c r="F294" s="134"/>
      <c r="G294" s="95"/>
      <c r="H294" s="137"/>
      <c r="I294" s="92"/>
      <c r="J294" s="92"/>
      <c r="K294" s="92"/>
    </row>
    <row r="295" spans="1:11" s="17" customFormat="1" x14ac:dyDescent="0.3">
      <c r="A295" s="8" t="s">
        <v>646</v>
      </c>
      <c r="B295" s="39" t="s">
        <v>152</v>
      </c>
      <c r="C295" s="134"/>
      <c r="D295" s="134"/>
      <c r="E295" s="134">
        <f t="shared" si="110"/>
        <v>0</v>
      </c>
      <c r="F295" s="134"/>
      <c r="G295" s="95"/>
      <c r="H295" s="137"/>
      <c r="I295" s="92"/>
      <c r="J295" s="92"/>
      <c r="K295" s="92"/>
    </row>
    <row r="296" spans="1:11" s="17" customFormat="1" x14ac:dyDescent="0.3">
      <c r="A296" s="8" t="s">
        <v>647</v>
      </c>
      <c r="B296" s="39" t="s">
        <v>153</v>
      </c>
      <c r="C296" s="134"/>
      <c r="D296" s="134"/>
      <c r="E296" s="134">
        <f t="shared" si="110"/>
        <v>0</v>
      </c>
      <c r="F296" s="134"/>
      <c r="G296" s="95"/>
      <c r="H296" s="137"/>
      <c r="I296" s="92"/>
      <c r="J296" s="92"/>
      <c r="K296" s="92"/>
    </row>
    <row r="297" spans="1:11" s="17" customFormat="1" x14ac:dyDescent="0.3">
      <c r="A297" s="8" t="s">
        <v>648</v>
      </c>
      <c r="B297" s="39" t="s">
        <v>154</v>
      </c>
      <c r="C297" s="134"/>
      <c r="D297" s="134"/>
      <c r="E297" s="134">
        <f t="shared" si="110"/>
        <v>0</v>
      </c>
      <c r="F297" s="134"/>
      <c r="G297" s="95"/>
      <c r="H297" s="137"/>
      <c r="I297" s="92"/>
      <c r="J297" s="92"/>
      <c r="K297" s="92"/>
    </row>
    <row r="298" spans="1:11" s="17" customFormat="1" x14ac:dyDescent="0.3">
      <c r="A298" s="8" t="s">
        <v>649</v>
      </c>
      <c r="B298" s="39" t="s">
        <v>155</v>
      </c>
      <c r="C298" s="135"/>
      <c r="D298" s="135"/>
      <c r="E298" s="135">
        <f t="shared" si="110"/>
        <v>0</v>
      </c>
      <c r="F298" s="135"/>
      <c r="G298" s="96"/>
      <c r="H298" s="138"/>
      <c r="I298" s="93"/>
      <c r="J298" s="93"/>
      <c r="K298" s="93"/>
    </row>
    <row r="299" spans="1:11" s="17" customFormat="1" ht="140.4" x14ac:dyDescent="0.3">
      <c r="A299" s="8" t="s">
        <v>650</v>
      </c>
      <c r="B299" s="8" t="s">
        <v>755</v>
      </c>
      <c r="C299" s="8"/>
      <c r="D299" s="9"/>
      <c r="E299" s="22"/>
      <c r="F299" s="71" t="s">
        <v>1369</v>
      </c>
      <c r="G299" s="85" t="s">
        <v>1546</v>
      </c>
      <c r="H299" s="20"/>
      <c r="I299" s="20"/>
      <c r="J299" s="20"/>
      <c r="K299" s="8"/>
    </row>
    <row r="300" spans="1:11" s="17" customFormat="1" x14ac:dyDescent="0.3">
      <c r="A300" s="8" t="s">
        <v>651</v>
      </c>
      <c r="B300" s="39" t="s">
        <v>340</v>
      </c>
      <c r="C300" s="133" t="s">
        <v>74</v>
      </c>
      <c r="D300" s="133">
        <v>3</v>
      </c>
      <c r="E300" s="94">
        <f>D300*3</f>
        <v>9</v>
      </c>
      <c r="F300" s="133"/>
      <c r="G300" s="94" t="s">
        <v>1547</v>
      </c>
      <c r="H300" s="136">
        <v>367</v>
      </c>
      <c r="I300" s="91">
        <f>SUM(E300*H300)</f>
        <v>3303</v>
      </c>
      <c r="J300" s="91">
        <f t="shared" ref="J300" si="114">I300*5%</f>
        <v>165.15</v>
      </c>
      <c r="K300" s="91">
        <f t="shared" ref="K300" si="115">SUM(I300:J300)</f>
        <v>3468.15</v>
      </c>
    </row>
    <row r="301" spans="1:11" s="17" customFormat="1" x14ac:dyDescent="0.3">
      <c r="A301" s="8" t="s">
        <v>652</v>
      </c>
      <c r="B301" s="39" t="s">
        <v>341</v>
      </c>
      <c r="C301" s="134"/>
      <c r="D301" s="134"/>
      <c r="E301" s="95"/>
      <c r="F301" s="134"/>
      <c r="G301" s="95"/>
      <c r="H301" s="137"/>
      <c r="I301" s="92"/>
      <c r="J301" s="92"/>
      <c r="K301" s="92"/>
    </row>
    <row r="302" spans="1:11" s="17" customFormat="1" x14ac:dyDescent="0.3">
      <c r="A302" s="8" t="s">
        <v>653</v>
      </c>
      <c r="B302" s="39" t="s">
        <v>342</v>
      </c>
      <c r="C302" s="134"/>
      <c r="D302" s="134"/>
      <c r="E302" s="95"/>
      <c r="F302" s="134"/>
      <c r="G302" s="95"/>
      <c r="H302" s="137"/>
      <c r="I302" s="92"/>
      <c r="J302" s="92"/>
      <c r="K302" s="92"/>
    </row>
    <row r="303" spans="1:11" s="17" customFormat="1" x14ac:dyDescent="0.3">
      <c r="A303" s="8" t="s">
        <v>654</v>
      </c>
      <c r="B303" s="39" t="s">
        <v>156</v>
      </c>
      <c r="C303" s="134"/>
      <c r="D303" s="134"/>
      <c r="E303" s="95"/>
      <c r="F303" s="134"/>
      <c r="G303" s="95"/>
      <c r="H303" s="137"/>
      <c r="I303" s="92"/>
      <c r="J303" s="92"/>
      <c r="K303" s="92"/>
    </row>
    <row r="304" spans="1:11" s="17" customFormat="1" x14ac:dyDescent="0.3">
      <c r="A304" s="8" t="s">
        <v>655</v>
      </c>
      <c r="B304" s="39" t="s">
        <v>157</v>
      </c>
      <c r="C304" s="135"/>
      <c r="D304" s="135"/>
      <c r="E304" s="96"/>
      <c r="F304" s="135"/>
      <c r="G304" s="96"/>
      <c r="H304" s="138"/>
      <c r="I304" s="93"/>
      <c r="J304" s="93"/>
      <c r="K304" s="93"/>
    </row>
    <row r="305" spans="1:11" s="17" customFormat="1" ht="109.2" x14ac:dyDescent="0.3">
      <c r="A305" s="5" t="s">
        <v>656</v>
      </c>
      <c r="B305" s="9" t="s">
        <v>756</v>
      </c>
      <c r="C305" s="9"/>
      <c r="D305" s="9"/>
      <c r="E305" s="8"/>
      <c r="F305" s="71" t="s">
        <v>1369</v>
      </c>
      <c r="G305" s="85" t="s">
        <v>1548</v>
      </c>
      <c r="H305" s="20"/>
      <c r="I305" s="20"/>
      <c r="J305" s="20"/>
      <c r="K305" s="8"/>
    </row>
    <row r="306" spans="1:11" s="17" customFormat="1" x14ac:dyDescent="0.3">
      <c r="A306" s="5" t="s">
        <v>657</v>
      </c>
      <c r="B306" s="39" t="s">
        <v>337</v>
      </c>
      <c r="C306" s="133" t="s">
        <v>74</v>
      </c>
      <c r="D306" s="133">
        <v>3</v>
      </c>
      <c r="E306" s="94">
        <f>D306*3</f>
        <v>9</v>
      </c>
      <c r="F306" s="133"/>
      <c r="G306" s="94" t="s">
        <v>1549</v>
      </c>
      <c r="H306" s="136">
        <v>236</v>
      </c>
      <c r="I306" s="91">
        <f>SUM(E306*H306)</f>
        <v>2124</v>
      </c>
      <c r="J306" s="91">
        <f t="shared" ref="J306" si="116">I306*5%</f>
        <v>106.2</v>
      </c>
      <c r="K306" s="91">
        <f t="shared" ref="K306" si="117">SUM(I306:J306)</f>
        <v>2230.1999999999998</v>
      </c>
    </row>
    <row r="307" spans="1:11" s="17" customFormat="1" x14ac:dyDescent="0.3">
      <c r="A307" s="5" t="s">
        <v>658</v>
      </c>
      <c r="B307" s="39" t="s">
        <v>338</v>
      </c>
      <c r="C307" s="134"/>
      <c r="D307" s="134"/>
      <c r="E307" s="95"/>
      <c r="F307" s="134"/>
      <c r="G307" s="95"/>
      <c r="H307" s="137"/>
      <c r="I307" s="92"/>
      <c r="J307" s="92"/>
      <c r="K307" s="92"/>
    </row>
    <row r="308" spans="1:11" s="17" customFormat="1" x14ac:dyDescent="0.3">
      <c r="A308" s="5" t="s">
        <v>659</v>
      </c>
      <c r="B308" s="39" t="s">
        <v>339</v>
      </c>
      <c r="C308" s="134"/>
      <c r="D308" s="134"/>
      <c r="E308" s="95"/>
      <c r="F308" s="134"/>
      <c r="G308" s="95"/>
      <c r="H308" s="137"/>
      <c r="I308" s="92"/>
      <c r="J308" s="92"/>
      <c r="K308" s="92"/>
    </row>
    <row r="309" spans="1:11" s="17" customFormat="1" x14ac:dyDescent="0.3">
      <c r="A309" s="5" t="s">
        <v>660</v>
      </c>
      <c r="B309" s="39" t="s">
        <v>158</v>
      </c>
      <c r="C309" s="134"/>
      <c r="D309" s="134"/>
      <c r="E309" s="95"/>
      <c r="F309" s="134"/>
      <c r="G309" s="95"/>
      <c r="H309" s="137"/>
      <c r="I309" s="92"/>
      <c r="J309" s="92"/>
      <c r="K309" s="92"/>
    </row>
    <row r="310" spans="1:11" s="17" customFormat="1" x14ac:dyDescent="0.3">
      <c r="A310" s="5" t="s">
        <v>661</v>
      </c>
      <c r="B310" s="39" t="s">
        <v>159</v>
      </c>
      <c r="C310" s="135"/>
      <c r="D310" s="135"/>
      <c r="E310" s="96"/>
      <c r="F310" s="135"/>
      <c r="G310" s="96"/>
      <c r="H310" s="138"/>
      <c r="I310" s="93"/>
      <c r="J310" s="93"/>
      <c r="K310" s="93"/>
    </row>
    <row r="311" spans="1:11" s="17" customFormat="1" ht="93.6" x14ac:dyDescent="0.3">
      <c r="A311" s="5" t="s">
        <v>662</v>
      </c>
      <c r="B311" s="8" t="s">
        <v>757</v>
      </c>
      <c r="C311" s="8"/>
      <c r="D311" s="9"/>
      <c r="E311" s="8"/>
      <c r="F311" s="71" t="s">
        <v>1369</v>
      </c>
      <c r="G311" s="85" t="s">
        <v>1550</v>
      </c>
      <c r="H311" s="20"/>
      <c r="I311" s="20"/>
      <c r="J311" s="20"/>
      <c r="K311" s="8"/>
    </row>
    <row r="312" spans="1:11" s="17" customFormat="1" x14ac:dyDescent="0.3">
      <c r="A312" s="5" t="s">
        <v>663</v>
      </c>
      <c r="B312" s="39" t="s">
        <v>336</v>
      </c>
      <c r="C312" s="133" t="s">
        <v>74</v>
      </c>
      <c r="D312" s="133">
        <v>5</v>
      </c>
      <c r="E312" s="94">
        <f>D312*3</f>
        <v>15</v>
      </c>
      <c r="F312" s="133"/>
      <c r="G312" s="94" t="s">
        <v>1551</v>
      </c>
      <c r="H312" s="136">
        <v>255</v>
      </c>
      <c r="I312" s="91">
        <f>SUM(E312*H312)</f>
        <v>3825</v>
      </c>
      <c r="J312" s="91">
        <f t="shared" ref="J312" si="118">I312*5%</f>
        <v>191.25</v>
      </c>
      <c r="K312" s="91">
        <f t="shared" ref="K312" si="119">SUM(I312:J312)</f>
        <v>4016.25</v>
      </c>
    </row>
    <row r="313" spans="1:11" s="17" customFormat="1" x14ac:dyDescent="0.3">
      <c r="A313" s="5" t="s">
        <v>664</v>
      </c>
      <c r="B313" s="39" t="s">
        <v>335</v>
      </c>
      <c r="C313" s="134"/>
      <c r="D313" s="134"/>
      <c r="E313" s="95"/>
      <c r="F313" s="134"/>
      <c r="G313" s="95"/>
      <c r="H313" s="137"/>
      <c r="I313" s="92"/>
      <c r="J313" s="92"/>
      <c r="K313" s="92"/>
    </row>
    <row r="314" spans="1:11" s="17" customFormat="1" x14ac:dyDescent="0.3">
      <c r="A314" s="5" t="s">
        <v>665</v>
      </c>
      <c r="B314" s="39" t="s">
        <v>334</v>
      </c>
      <c r="C314" s="134"/>
      <c r="D314" s="134"/>
      <c r="E314" s="95"/>
      <c r="F314" s="134"/>
      <c r="G314" s="95"/>
      <c r="H314" s="137"/>
      <c r="I314" s="92"/>
      <c r="J314" s="92"/>
      <c r="K314" s="92"/>
    </row>
    <row r="315" spans="1:11" s="17" customFormat="1" x14ac:dyDescent="0.3">
      <c r="A315" s="5" t="s">
        <v>666</v>
      </c>
      <c r="B315" s="39" t="s">
        <v>160</v>
      </c>
      <c r="C315" s="134"/>
      <c r="D315" s="134"/>
      <c r="E315" s="95"/>
      <c r="F315" s="134"/>
      <c r="G315" s="95"/>
      <c r="H315" s="137"/>
      <c r="I315" s="92"/>
      <c r="J315" s="92"/>
      <c r="K315" s="92"/>
    </row>
    <row r="316" spans="1:11" s="17" customFormat="1" x14ac:dyDescent="0.3">
      <c r="A316" s="5" t="s">
        <v>667</v>
      </c>
      <c r="B316" s="39" t="s">
        <v>161</v>
      </c>
      <c r="C316" s="135"/>
      <c r="D316" s="135"/>
      <c r="E316" s="96"/>
      <c r="F316" s="135"/>
      <c r="G316" s="96"/>
      <c r="H316" s="138"/>
      <c r="I316" s="93"/>
      <c r="J316" s="93"/>
      <c r="K316" s="93"/>
    </row>
    <row r="317" spans="1:11" s="17" customFormat="1" ht="124.8" x14ac:dyDescent="0.3">
      <c r="A317" s="5" t="s">
        <v>668</v>
      </c>
      <c r="B317" s="8" t="s">
        <v>758</v>
      </c>
      <c r="C317" s="8"/>
      <c r="D317" s="9"/>
      <c r="E317" s="8"/>
      <c r="F317" s="71" t="s">
        <v>1369</v>
      </c>
      <c r="G317" s="85" t="s">
        <v>1552</v>
      </c>
      <c r="H317" s="20"/>
      <c r="I317" s="20"/>
      <c r="J317" s="20"/>
      <c r="K317" s="8"/>
    </row>
    <row r="318" spans="1:11" s="17" customFormat="1" x14ac:dyDescent="0.3">
      <c r="A318" s="5" t="s">
        <v>669</v>
      </c>
      <c r="B318" s="39" t="s">
        <v>331</v>
      </c>
      <c r="C318" s="133" t="s">
        <v>74</v>
      </c>
      <c r="D318" s="133">
        <v>2</v>
      </c>
      <c r="E318" s="94">
        <f t="shared" ref="E318" si="120">D318*3</f>
        <v>6</v>
      </c>
      <c r="F318" s="133"/>
      <c r="G318" s="94" t="s">
        <v>1553</v>
      </c>
      <c r="H318" s="136">
        <v>318</v>
      </c>
      <c r="I318" s="136">
        <f>SUM(E318*H318)</f>
        <v>1908</v>
      </c>
      <c r="J318" s="91">
        <f t="shared" ref="J318" si="121">I318*5%</f>
        <v>95.4</v>
      </c>
      <c r="K318" s="91">
        <f t="shared" ref="K318" si="122">SUM(I318:J318)</f>
        <v>2003.4</v>
      </c>
    </row>
    <row r="319" spans="1:11" s="17" customFormat="1" x14ac:dyDescent="0.3">
      <c r="A319" s="5" t="s">
        <v>670</v>
      </c>
      <c r="B319" s="39" t="s">
        <v>332</v>
      </c>
      <c r="C319" s="134"/>
      <c r="D319" s="134"/>
      <c r="E319" s="95"/>
      <c r="F319" s="134"/>
      <c r="G319" s="95"/>
      <c r="H319" s="137"/>
      <c r="I319" s="137"/>
      <c r="J319" s="92"/>
      <c r="K319" s="92"/>
    </row>
    <row r="320" spans="1:11" s="17" customFormat="1" x14ac:dyDescent="0.3">
      <c r="A320" s="5" t="s">
        <v>671</v>
      </c>
      <c r="B320" s="39" t="s">
        <v>333</v>
      </c>
      <c r="C320" s="134"/>
      <c r="D320" s="134"/>
      <c r="E320" s="95"/>
      <c r="F320" s="134"/>
      <c r="G320" s="95"/>
      <c r="H320" s="137"/>
      <c r="I320" s="137"/>
      <c r="J320" s="92"/>
      <c r="K320" s="92"/>
    </row>
    <row r="321" spans="1:11" s="17" customFormat="1" x14ac:dyDescent="0.3">
      <c r="A321" s="5" t="s">
        <v>672</v>
      </c>
      <c r="B321" s="39" t="s">
        <v>162</v>
      </c>
      <c r="C321" s="134"/>
      <c r="D321" s="134"/>
      <c r="E321" s="95"/>
      <c r="F321" s="134"/>
      <c r="G321" s="95"/>
      <c r="H321" s="137"/>
      <c r="I321" s="137"/>
      <c r="J321" s="92"/>
      <c r="K321" s="92"/>
    </row>
    <row r="322" spans="1:11" s="17" customFormat="1" x14ac:dyDescent="0.3">
      <c r="A322" s="5" t="s">
        <v>673</v>
      </c>
      <c r="B322" s="39" t="s">
        <v>163</v>
      </c>
      <c r="C322" s="134"/>
      <c r="D322" s="134"/>
      <c r="E322" s="95"/>
      <c r="F322" s="134"/>
      <c r="G322" s="95"/>
      <c r="H322" s="137"/>
      <c r="I322" s="137"/>
      <c r="J322" s="92"/>
      <c r="K322" s="92"/>
    </row>
    <row r="323" spans="1:11" s="17" customFormat="1" x14ac:dyDescent="0.3">
      <c r="A323" s="5" t="s">
        <v>674</v>
      </c>
      <c r="B323" s="39" t="s">
        <v>164</v>
      </c>
      <c r="C323" s="134"/>
      <c r="D323" s="134"/>
      <c r="E323" s="95"/>
      <c r="F323" s="134"/>
      <c r="G323" s="95"/>
      <c r="H323" s="137"/>
      <c r="I323" s="137"/>
      <c r="J323" s="92"/>
      <c r="K323" s="92"/>
    </row>
    <row r="324" spans="1:11" s="17" customFormat="1" x14ac:dyDescent="0.3">
      <c r="A324" s="5" t="s">
        <v>675</v>
      </c>
      <c r="B324" s="39" t="s">
        <v>165</v>
      </c>
      <c r="C324" s="134"/>
      <c r="D324" s="134"/>
      <c r="E324" s="95"/>
      <c r="F324" s="134"/>
      <c r="G324" s="95"/>
      <c r="H324" s="137"/>
      <c r="I324" s="137"/>
      <c r="J324" s="92"/>
      <c r="K324" s="92"/>
    </row>
    <row r="325" spans="1:11" s="17" customFormat="1" x14ac:dyDescent="0.3">
      <c r="A325" s="5" t="s">
        <v>676</v>
      </c>
      <c r="B325" s="39" t="s">
        <v>166</v>
      </c>
      <c r="C325" s="134"/>
      <c r="D325" s="134"/>
      <c r="E325" s="95"/>
      <c r="F325" s="134"/>
      <c r="G325" s="95"/>
      <c r="H325" s="137"/>
      <c r="I325" s="137"/>
      <c r="J325" s="92"/>
      <c r="K325" s="92"/>
    </row>
    <row r="326" spans="1:11" s="17" customFormat="1" x14ac:dyDescent="0.3">
      <c r="A326" s="5" t="s">
        <v>677</v>
      </c>
      <c r="B326" s="39" t="s">
        <v>167</v>
      </c>
      <c r="C326" s="135"/>
      <c r="D326" s="135"/>
      <c r="E326" s="96"/>
      <c r="F326" s="135"/>
      <c r="G326" s="96"/>
      <c r="H326" s="138"/>
      <c r="I326" s="138"/>
      <c r="J326" s="93"/>
      <c r="K326" s="93"/>
    </row>
    <row r="327" spans="1:11" x14ac:dyDescent="0.3">
      <c r="A327" s="117" t="s">
        <v>77</v>
      </c>
      <c r="B327" s="118"/>
      <c r="C327" s="23"/>
      <c r="D327" s="23">
        <f>SUM(D246:D318)</f>
        <v>659</v>
      </c>
      <c r="E327" s="23">
        <f>SUM(E246:E318)</f>
        <v>1977</v>
      </c>
      <c r="F327" s="23"/>
      <c r="G327" s="23"/>
      <c r="H327" s="23"/>
      <c r="I327" s="81">
        <f>SUM(I246:I318)</f>
        <v>67335</v>
      </c>
      <c r="J327" s="81">
        <f t="shared" ref="J327:K327" si="123">SUM(J246:J318)</f>
        <v>3366.75</v>
      </c>
      <c r="K327" s="81">
        <f t="shared" si="123"/>
        <v>70701.75</v>
      </c>
    </row>
    <row r="328" spans="1:11" x14ac:dyDescent="0.3">
      <c r="A328" s="139" t="s">
        <v>871</v>
      </c>
      <c r="B328" s="140"/>
      <c r="C328" s="140"/>
      <c r="D328" s="140"/>
      <c r="E328" s="140"/>
      <c r="F328" s="140"/>
      <c r="G328" s="140"/>
      <c r="H328" s="140"/>
      <c r="I328" s="140"/>
      <c r="J328" s="140"/>
      <c r="K328" s="141"/>
    </row>
    <row r="329" spans="1:11" ht="17.399999999999999" customHeight="1" x14ac:dyDescent="0.3">
      <c r="A329" s="41" t="s">
        <v>12</v>
      </c>
      <c r="B329" s="60" t="s">
        <v>865</v>
      </c>
      <c r="C329" s="41"/>
      <c r="D329" s="41"/>
      <c r="E329" s="41"/>
      <c r="F329" s="41"/>
      <c r="G329" s="41"/>
      <c r="H329" s="41"/>
      <c r="I329" s="41"/>
      <c r="J329" s="41"/>
      <c r="K329" s="41"/>
    </row>
    <row r="330" spans="1:11" ht="220.2" customHeight="1" x14ac:dyDescent="0.3">
      <c r="A330" s="40" t="s">
        <v>75</v>
      </c>
      <c r="B330" s="40" t="s">
        <v>866</v>
      </c>
      <c r="C330" s="40" t="s">
        <v>1283</v>
      </c>
      <c r="D330" s="40">
        <v>3</v>
      </c>
      <c r="E330" s="40">
        <v>30</v>
      </c>
      <c r="F330" s="41" t="s">
        <v>1511</v>
      </c>
      <c r="G330" s="41" t="s">
        <v>1556</v>
      </c>
      <c r="H330" s="86">
        <v>106</v>
      </c>
      <c r="I330" s="86">
        <f>H330*E330</f>
        <v>3180</v>
      </c>
      <c r="J330" s="86">
        <f>I330*5%</f>
        <v>159</v>
      </c>
      <c r="K330" s="86">
        <f>I330*1.05</f>
        <v>3339</v>
      </c>
    </row>
    <row r="331" spans="1:11" ht="16.2" thickBot="1" x14ac:dyDescent="0.35">
      <c r="A331" s="41" t="s">
        <v>47</v>
      </c>
      <c r="B331" s="60" t="s">
        <v>867</v>
      </c>
      <c r="C331" s="40"/>
      <c r="D331" s="40"/>
      <c r="E331" s="40"/>
      <c r="F331" s="41"/>
      <c r="G331" s="41"/>
      <c r="H331" s="41"/>
      <c r="I331" s="86"/>
      <c r="J331" s="86"/>
      <c r="K331" s="86"/>
    </row>
    <row r="332" spans="1:11" ht="146.25" customHeight="1" thickBot="1" x14ac:dyDescent="0.35">
      <c r="A332" s="40" t="s">
        <v>872</v>
      </c>
      <c r="B332" s="40" t="s">
        <v>868</v>
      </c>
      <c r="C332" s="40" t="s">
        <v>1283</v>
      </c>
      <c r="D332" s="40">
        <v>3</v>
      </c>
      <c r="E332" s="40">
        <v>30</v>
      </c>
      <c r="F332" s="41" t="s">
        <v>1511</v>
      </c>
      <c r="G332" s="87" t="s">
        <v>1555</v>
      </c>
      <c r="H332" s="89">
        <v>100</v>
      </c>
      <c r="I332" s="86">
        <f t="shared" ref="I332:I334" si="124">H332*E332</f>
        <v>3000</v>
      </c>
      <c r="J332" s="86">
        <f t="shared" ref="J332:J335" si="125">I332*5%</f>
        <v>150</v>
      </c>
      <c r="K332" s="86">
        <f t="shared" ref="K332:K335" si="126">I332*1.05</f>
        <v>3150</v>
      </c>
    </row>
    <row r="333" spans="1:11" x14ac:dyDescent="0.3">
      <c r="A333" s="41" t="s">
        <v>13</v>
      </c>
      <c r="B333" s="41" t="s">
        <v>869</v>
      </c>
      <c r="C333" s="41"/>
      <c r="D333" s="41"/>
      <c r="E333" s="41"/>
      <c r="F333" s="41"/>
      <c r="G333" s="41"/>
      <c r="H333" s="41"/>
      <c r="I333" s="86"/>
      <c r="J333" s="86"/>
      <c r="K333" s="86"/>
    </row>
    <row r="334" spans="1:11" ht="98.25" customHeight="1" x14ac:dyDescent="0.3">
      <c r="A334" s="42" t="s">
        <v>873</v>
      </c>
      <c r="B334" s="42" t="s">
        <v>870</v>
      </c>
      <c r="C334" s="42" t="s">
        <v>1283</v>
      </c>
      <c r="D334" s="42">
        <v>3</v>
      </c>
      <c r="E334" s="42">
        <v>30</v>
      </c>
      <c r="F334" s="88" t="s">
        <v>1511</v>
      </c>
      <c r="G334" s="42" t="s">
        <v>1557</v>
      </c>
      <c r="H334" s="90">
        <v>104</v>
      </c>
      <c r="I334" s="86">
        <f t="shared" si="124"/>
        <v>3120</v>
      </c>
      <c r="J334" s="86">
        <f t="shared" si="125"/>
        <v>156</v>
      </c>
      <c r="K334" s="86">
        <f t="shared" si="126"/>
        <v>3276</v>
      </c>
    </row>
    <row r="335" spans="1:11" x14ac:dyDescent="0.3">
      <c r="A335" s="117" t="s">
        <v>78</v>
      </c>
      <c r="B335" s="118"/>
      <c r="C335" s="23"/>
      <c r="D335" s="23">
        <f>SUM(D329:D334)</f>
        <v>9</v>
      </c>
      <c r="E335" s="23">
        <f>SUM(E329:E334)</f>
        <v>90</v>
      </c>
      <c r="F335" s="23"/>
      <c r="G335" s="23"/>
      <c r="H335" s="23"/>
      <c r="I335" s="81">
        <f>SUM(I330:I334)</f>
        <v>9300</v>
      </c>
      <c r="J335" s="81">
        <f t="shared" si="125"/>
        <v>465</v>
      </c>
      <c r="K335" s="81">
        <f t="shared" si="126"/>
        <v>9765</v>
      </c>
    </row>
    <row r="336" spans="1:11" hidden="1" x14ac:dyDescent="0.3">
      <c r="A336" s="106" t="s">
        <v>874</v>
      </c>
      <c r="B336" s="149"/>
      <c r="C336" s="149"/>
      <c r="D336" s="149"/>
      <c r="E336" s="149"/>
      <c r="F336" s="149"/>
      <c r="G336" s="149"/>
      <c r="H336" s="149"/>
      <c r="I336" s="149"/>
      <c r="J336" s="149"/>
      <c r="K336" s="150"/>
    </row>
    <row r="337" spans="1:11" ht="102" hidden="1" customHeight="1" x14ac:dyDescent="0.3">
      <c r="A337" s="12" t="s">
        <v>14</v>
      </c>
      <c r="B337" s="6" t="s">
        <v>1304</v>
      </c>
      <c r="C337" s="11" t="s">
        <v>74</v>
      </c>
      <c r="D337" s="11">
        <v>16</v>
      </c>
      <c r="E337" s="11">
        <f t="shared" ref="E337:E340" si="127">D337*3</f>
        <v>48</v>
      </c>
      <c r="F337" s="11"/>
      <c r="G337" s="11"/>
      <c r="H337" s="11"/>
      <c r="I337" s="11">
        <f t="shared" ref="I337:I347" si="128">SUM(E337*H337)</f>
        <v>0</v>
      </c>
      <c r="J337" s="11"/>
      <c r="K337" s="11"/>
    </row>
    <row r="338" spans="1:11" hidden="1" x14ac:dyDescent="0.3">
      <c r="A338" s="104" t="s">
        <v>79</v>
      </c>
      <c r="B338" s="105"/>
      <c r="C338" s="11"/>
      <c r="D338" s="31">
        <f>SUM(D337)</f>
        <v>16</v>
      </c>
      <c r="E338" s="31">
        <f>SUM(E337)</f>
        <v>48</v>
      </c>
      <c r="F338" s="11"/>
      <c r="G338" s="11"/>
      <c r="H338" s="11"/>
      <c r="I338" s="11"/>
      <c r="J338" s="11"/>
      <c r="K338" s="11"/>
    </row>
    <row r="339" spans="1:11" hidden="1" x14ac:dyDescent="0.3">
      <c r="A339" s="128" t="s">
        <v>875</v>
      </c>
      <c r="B339" s="129"/>
      <c r="C339" s="129"/>
      <c r="D339" s="129"/>
      <c r="E339" s="129"/>
      <c r="F339" s="129"/>
      <c r="G339" s="129"/>
      <c r="H339" s="129"/>
      <c r="I339" s="129"/>
      <c r="J339" s="129"/>
      <c r="K339" s="130"/>
    </row>
    <row r="340" spans="1:11" ht="164.25" hidden="1" customHeight="1" x14ac:dyDescent="0.3">
      <c r="A340" s="12" t="s">
        <v>263</v>
      </c>
      <c r="B340" s="11" t="s">
        <v>876</v>
      </c>
      <c r="C340" s="11" t="s">
        <v>74</v>
      </c>
      <c r="D340" s="11">
        <v>4000</v>
      </c>
      <c r="E340" s="11">
        <f t="shared" si="127"/>
        <v>12000</v>
      </c>
      <c r="F340" s="11"/>
      <c r="G340" s="11"/>
      <c r="H340" s="11"/>
      <c r="I340" s="11">
        <f t="shared" si="128"/>
        <v>0</v>
      </c>
      <c r="J340" s="11"/>
      <c r="K340" s="11"/>
    </row>
    <row r="341" spans="1:11" ht="147.75" hidden="1" customHeight="1" x14ac:dyDescent="0.3">
      <c r="A341" s="2" t="s">
        <v>264</v>
      </c>
      <c r="B341" s="7" t="s">
        <v>759</v>
      </c>
      <c r="C341" s="11" t="s">
        <v>74</v>
      </c>
      <c r="D341" s="11">
        <v>20</v>
      </c>
      <c r="E341" s="11">
        <f>D341*3</f>
        <v>60</v>
      </c>
      <c r="F341" s="11"/>
      <c r="G341" s="11"/>
      <c r="H341" s="11"/>
      <c r="I341" s="11">
        <f>SUM(E341*H341)</f>
        <v>0</v>
      </c>
      <c r="J341" s="11"/>
      <c r="K341" s="11"/>
    </row>
    <row r="342" spans="1:11" hidden="1" x14ac:dyDescent="0.3">
      <c r="A342" s="102" t="s">
        <v>58</v>
      </c>
      <c r="B342" s="103"/>
      <c r="C342" s="11"/>
      <c r="D342" s="31">
        <f>SUM(D340+D341)</f>
        <v>4020</v>
      </c>
      <c r="E342" s="31">
        <f>SUM(E340:E341)</f>
        <v>12060</v>
      </c>
      <c r="F342" s="11"/>
      <c r="G342" s="11"/>
      <c r="H342" s="11"/>
      <c r="I342" s="11"/>
      <c r="J342" s="11"/>
      <c r="K342" s="11"/>
    </row>
    <row r="343" spans="1:11" hidden="1" x14ac:dyDescent="0.3">
      <c r="A343" s="106" t="s">
        <v>877</v>
      </c>
      <c r="B343" s="149"/>
      <c r="C343" s="149"/>
      <c r="D343" s="149"/>
      <c r="E343" s="149"/>
      <c r="F343" s="149"/>
      <c r="G343" s="149"/>
      <c r="H343" s="149"/>
      <c r="I343" s="149"/>
      <c r="J343" s="149"/>
      <c r="K343" s="150"/>
    </row>
    <row r="344" spans="1:11" ht="145.5" hidden="1" customHeight="1" x14ac:dyDescent="0.3">
      <c r="A344" s="2" t="s">
        <v>731</v>
      </c>
      <c r="B344" s="9" t="s">
        <v>760</v>
      </c>
      <c r="C344" s="11" t="s">
        <v>74</v>
      </c>
      <c r="D344" s="11">
        <v>150</v>
      </c>
      <c r="E344" s="11">
        <f>D344*3</f>
        <v>450</v>
      </c>
      <c r="F344" s="11"/>
      <c r="G344" s="11"/>
      <c r="H344" s="11"/>
      <c r="I344" s="11">
        <f t="shared" si="128"/>
        <v>0</v>
      </c>
      <c r="J344" s="11"/>
      <c r="K344" s="11"/>
    </row>
    <row r="345" spans="1:11" ht="135.75" hidden="1" customHeight="1" x14ac:dyDescent="0.3">
      <c r="A345" s="2" t="s">
        <v>878</v>
      </c>
      <c r="B345" s="9" t="s">
        <v>761</v>
      </c>
      <c r="C345" s="11" t="s">
        <v>74</v>
      </c>
      <c r="D345" s="11">
        <v>80</v>
      </c>
      <c r="E345" s="11">
        <f>D345*3</f>
        <v>240</v>
      </c>
      <c r="F345" s="11"/>
      <c r="G345" s="11"/>
      <c r="H345" s="11"/>
      <c r="I345" s="11">
        <f t="shared" si="128"/>
        <v>0</v>
      </c>
      <c r="J345" s="11"/>
      <c r="K345" s="11"/>
    </row>
    <row r="346" spans="1:11" ht="230.25" hidden="1" customHeight="1" x14ac:dyDescent="0.3">
      <c r="A346" s="12" t="s">
        <v>879</v>
      </c>
      <c r="B346" s="9" t="s">
        <v>762</v>
      </c>
      <c r="C346" s="11" t="s">
        <v>74</v>
      </c>
      <c r="D346" s="8">
        <v>150</v>
      </c>
      <c r="E346" s="11">
        <f>D346*3</f>
        <v>450</v>
      </c>
      <c r="F346" s="11"/>
      <c r="G346" s="11"/>
      <c r="H346" s="11"/>
      <c r="I346" s="11">
        <f t="shared" si="128"/>
        <v>0</v>
      </c>
      <c r="J346" s="11"/>
      <c r="K346" s="11"/>
    </row>
    <row r="347" spans="1:11" ht="180" hidden="1" customHeight="1" x14ac:dyDescent="0.3">
      <c r="A347" s="12" t="s">
        <v>67</v>
      </c>
      <c r="B347" s="9" t="s">
        <v>763</v>
      </c>
      <c r="C347" s="11" t="s">
        <v>74</v>
      </c>
      <c r="D347" s="11">
        <v>50</v>
      </c>
      <c r="E347" s="11">
        <v>150</v>
      </c>
      <c r="F347" s="11"/>
      <c r="G347" s="11"/>
      <c r="H347" s="11"/>
      <c r="I347" s="11">
        <f t="shared" si="128"/>
        <v>0</v>
      </c>
      <c r="J347" s="11"/>
      <c r="K347" s="11"/>
    </row>
    <row r="348" spans="1:11" hidden="1" x14ac:dyDescent="0.3">
      <c r="A348" s="104" t="s">
        <v>80</v>
      </c>
      <c r="B348" s="105"/>
      <c r="C348" s="11"/>
      <c r="D348" s="31">
        <f>SUM(D344:D347)</f>
        <v>430</v>
      </c>
      <c r="E348" s="31">
        <f>SUM(E344:E347)</f>
        <v>1290</v>
      </c>
      <c r="F348" s="11"/>
      <c r="G348" s="11"/>
      <c r="H348" s="11"/>
      <c r="I348" s="11"/>
      <c r="J348" s="11"/>
      <c r="K348" s="11"/>
    </row>
    <row r="349" spans="1:11" hidden="1" x14ac:dyDescent="0.3">
      <c r="A349" s="119" t="s">
        <v>880</v>
      </c>
      <c r="B349" s="120"/>
      <c r="C349" s="120"/>
      <c r="D349" s="120"/>
      <c r="E349" s="120"/>
      <c r="F349" s="120"/>
      <c r="G349" s="120"/>
      <c r="H349" s="120"/>
      <c r="I349" s="120"/>
      <c r="J349" s="120"/>
      <c r="K349" s="121"/>
    </row>
    <row r="350" spans="1:11" ht="93" hidden="1" customHeight="1" x14ac:dyDescent="0.3">
      <c r="A350" s="12" t="s">
        <v>15</v>
      </c>
      <c r="B350" s="9" t="s">
        <v>764</v>
      </c>
      <c r="C350" s="11" t="s">
        <v>74</v>
      </c>
      <c r="D350" s="11">
        <v>700</v>
      </c>
      <c r="E350" s="11">
        <f>D350*3</f>
        <v>2100</v>
      </c>
      <c r="F350" s="11"/>
      <c r="G350" s="11"/>
      <c r="H350" s="11"/>
      <c r="I350" s="11">
        <f t="shared" ref="I350" si="129">SUM(E350*H350)</f>
        <v>0</v>
      </c>
      <c r="J350" s="11"/>
      <c r="K350" s="11"/>
    </row>
    <row r="351" spans="1:11" hidden="1" x14ac:dyDescent="0.3">
      <c r="A351" s="104" t="s">
        <v>81</v>
      </c>
      <c r="B351" s="105"/>
      <c r="C351" s="11"/>
      <c r="D351" s="31">
        <f>SUM(D350)</f>
        <v>700</v>
      </c>
      <c r="E351" s="31">
        <f>SUM(E350)</f>
        <v>2100</v>
      </c>
      <c r="F351" s="11"/>
      <c r="G351" s="11"/>
      <c r="H351" s="11"/>
      <c r="I351" s="11"/>
      <c r="J351" s="11"/>
      <c r="K351" s="11"/>
    </row>
    <row r="352" spans="1:11" hidden="1" x14ac:dyDescent="0.3">
      <c r="A352" s="128" t="s">
        <v>881</v>
      </c>
      <c r="B352" s="129"/>
      <c r="C352" s="129"/>
      <c r="D352" s="129"/>
      <c r="E352" s="129"/>
      <c r="F352" s="129"/>
      <c r="G352" s="129"/>
      <c r="H352" s="129"/>
      <c r="I352" s="129"/>
      <c r="J352" s="129"/>
      <c r="K352" s="130"/>
    </row>
    <row r="353" spans="1:11" ht="125.25" hidden="1" customHeight="1" x14ac:dyDescent="0.3">
      <c r="A353" s="2" t="s">
        <v>16</v>
      </c>
      <c r="B353" s="13" t="s">
        <v>765</v>
      </c>
      <c r="C353" s="11" t="s">
        <v>74</v>
      </c>
      <c r="D353" s="11">
        <v>300</v>
      </c>
      <c r="E353" s="11">
        <f t="shared" ref="E353:E399" si="130">D353*3</f>
        <v>900</v>
      </c>
      <c r="F353" s="13"/>
      <c r="G353" s="13"/>
      <c r="H353" s="13"/>
      <c r="I353" s="11">
        <f t="shared" ref="I353:I400" si="131">SUM(E353*H353)</f>
        <v>0</v>
      </c>
      <c r="J353" s="13"/>
      <c r="K353" s="13"/>
    </row>
    <row r="354" spans="1:11" ht="46.8" hidden="1" x14ac:dyDescent="0.3">
      <c r="A354" s="2" t="s">
        <v>17</v>
      </c>
      <c r="B354" s="13" t="s">
        <v>766</v>
      </c>
      <c r="C354" s="11"/>
      <c r="D354" s="11"/>
      <c r="E354" s="11">
        <f>D354*3</f>
        <v>0</v>
      </c>
      <c r="F354" s="13"/>
      <c r="G354" s="13"/>
      <c r="H354" s="11"/>
      <c r="I354" s="11">
        <f>SUM(E354*H354)</f>
        <v>0</v>
      </c>
      <c r="J354" s="13"/>
      <c r="K354" s="13"/>
    </row>
    <row r="355" spans="1:11" hidden="1" x14ac:dyDescent="0.3">
      <c r="A355" s="2" t="s">
        <v>882</v>
      </c>
      <c r="B355" s="11" t="s">
        <v>184</v>
      </c>
      <c r="C355" s="11" t="s">
        <v>74</v>
      </c>
      <c r="D355" s="11">
        <v>5</v>
      </c>
      <c r="E355" s="11">
        <f>D355*3</f>
        <v>15</v>
      </c>
      <c r="F355" s="13"/>
      <c r="G355" s="13"/>
      <c r="H355" s="11"/>
      <c r="I355" s="11">
        <f>SUM(E355*H355)</f>
        <v>0</v>
      </c>
      <c r="J355" s="13"/>
      <c r="K355" s="13"/>
    </row>
    <row r="356" spans="1:11" hidden="1" x14ac:dyDescent="0.3">
      <c r="A356" s="2" t="s">
        <v>883</v>
      </c>
      <c r="B356" s="11" t="s">
        <v>185</v>
      </c>
      <c r="C356" s="11" t="s">
        <v>74</v>
      </c>
      <c r="D356" s="11">
        <v>5</v>
      </c>
      <c r="E356" s="11">
        <f>D356*3</f>
        <v>15</v>
      </c>
      <c r="F356" s="13"/>
      <c r="G356" s="13"/>
      <c r="H356" s="11"/>
      <c r="I356" s="11">
        <f>SUM(E356*H356)</f>
        <v>0</v>
      </c>
      <c r="J356" s="13"/>
      <c r="K356" s="13"/>
    </row>
    <row r="357" spans="1:11" ht="166.5" hidden="1" customHeight="1" x14ac:dyDescent="0.3">
      <c r="A357" s="2" t="s">
        <v>884</v>
      </c>
      <c r="B357" s="13" t="s">
        <v>767</v>
      </c>
      <c r="C357" s="11"/>
      <c r="D357" s="11"/>
      <c r="E357" s="11"/>
      <c r="F357" s="11"/>
      <c r="G357" s="11"/>
      <c r="H357" s="11"/>
      <c r="I357" s="11"/>
      <c r="J357" s="11"/>
      <c r="K357" s="11"/>
    </row>
    <row r="358" spans="1:11" ht="79.5" hidden="1" customHeight="1" x14ac:dyDescent="0.3">
      <c r="A358" s="2" t="s">
        <v>885</v>
      </c>
      <c r="B358" s="11" t="s">
        <v>768</v>
      </c>
      <c r="C358" s="11" t="s">
        <v>74</v>
      </c>
      <c r="D358" s="11">
        <v>1200</v>
      </c>
      <c r="E358" s="11">
        <f>D358*3</f>
        <v>3600</v>
      </c>
      <c r="F358" s="11"/>
      <c r="G358" s="11"/>
      <c r="H358" s="11"/>
      <c r="I358" s="11">
        <f>SUM(E358*H358)</f>
        <v>0</v>
      </c>
      <c r="J358" s="11"/>
      <c r="K358" s="11"/>
    </row>
    <row r="359" spans="1:11" ht="55.5" hidden="1" customHeight="1" x14ac:dyDescent="0.3">
      <c r="A359" s="2" t="s">
        <v>886</v>
      </c>
      <c r="B359" s="13" t="s">
        <v>769</v>
      </c>
      <c r="C359" s="11" t="s">
        <v>74</v>
      </c>
      <c r="D359" s="11">
        <v>100</v>
      </c>
      <c r="E359" s="11">
        <f>D359*3</f>
        <v>300</v>
      </c>
      <c r="F359" s="11"/>
      <c r="G359" s="11"/>
      <c r="H359" s="11"/>
      <c r="I359" s="11">
        <f>SUM(E359*H359)</f>
        <v>0</v>
      </c>
      <c r="J359" s="11"/>
      <c r="K359" s="11"/>
    </row>
    <row r="360" spans="1:11" hidden="1" x14ac:dyDescent="0.3">
      <c r="A360" s="102" t="s">
        <v>68</v>
      </c>
      <c r="B360" s="103"/>
      <c r="C360" s="11"/>
      <c r="D360" s="31">
        <f>SUM(D353:D359)</f>
        <v>1610</v>
      </c>
      <c r="E360" s="31">
        <f>SUM(E353:E359)</f>
        <v>4830</v>
      </c>
      <c r="F360" s="11"/>
      <c r="G360" s="11"/>
      <c r="H360" s="11"/>
      <c r="I360" s="11">
        <f>SUM(E360*H360)</f>
        <v>0</v>
      </c>
      <c r="J360" s="11"/>
      <c r="K360" s="11"/>
    </row>
    <row r="361" spans="1:11" hidden="1" x14ac:dyDescent="0.3">
      <c r="A361" s="125" t="s">
        <v>887</v>
      </c>
      <c r="B361" s="126"/>
      <c r="C361" s="126"/>
      <c r="D361" s="126"/>
      <c r="E361" s="126"/>
      <c r="F361" s="126"/>
      <c r="G361" s="126"/>
      <c r="H361" s="126"/>
      <c r="I361" s="126"/>
      <c r="J361" s="126"/>
      <c r="K361" s="127"/>
    </row>
    <row r="362" spans="1:11" ht="162.75" hidden="1" customHeight="1" x14ac:dyDescent="0.3">
      <c r="A362" s="2" t="s">
        <v>18</v>
      </c>
      <c r="B362" s="13" t="s">
        <v>770</v>
      </c>
      <c r="C362" s="11" t="s">
        <v>74</v>
      </c>
      <c r="D362" s="11">
        <v>5</v>
      </c>
      <c r="E362" s="11">
        <f t="shared" si="130"/>
        <v>15</v>
      </c>
      <c r="F362" s="13"/>
      <c r="G362" s="13"/>
      <c r="H362" s="13"/>
      <c r="I362" s="11">
        <f t="shared" si="131"/>
        <v>0</v>
      </c>
      <c r="J362" s="13"/>
      <c r="K362" s="13"/>
    </row>
    <row r="363" spans="1:11" ht="102.75" hidden="1" customHeight="1" x14ac:dyDescent="0.3">
      <c r="A363" s="2" t="s">
        <v>39</v>
      </c>
      <c r="B363" s="13" t="s">
        <v>771</v>
      </c>
      <c r="C363" s="11" t="s">
        <v>74</v>
      </c>
      <c r="D363" s="11">
        <v>5</v>
      </c>
      <c r="E363" s="11">
        <f t="shared" si="130"/>
        <v>15</v>
      </c>
      <c r="F363" s="13"/>
      <c r="G363" s="13"/>
      <c r="H363" s="13"/>
      <c r="I363" s="11">
        <f t="shared" si="131"/>
        <v>0</v>
      </c>
      <c r="J363" s="13"/>
      <c r="K363" s="13"/>
    </row>
    <row r="364" spans="1:11" ht="137.25" hidden="1" customHeight="1" x14ac:dyDescent="0.3">
      <c r="A364" s="2" t="s">
        <v>40</v>
      </c>
      <c r="B364" s="13" t="s">
        <v>772</v>
      </c>
      <c r="C364" s="11" t="s">
        <v>74</v>
      </c>
      <c r="D364" s="11">
        <v>5</v>
      </c>
      <c r="E364" s="11">
        <f t="shared" si="130"/>
        <v>15</v>
      </c>
      <c r="F364" s="13"/>
      <c r="G364" s="13"/>
      <c r="H364" s="13"/>
      <c r="I364" s="11">
        <f t="shared" si="131"/>
        <v>0</v>
      </c>
      <c r="J364" s="13"/>
      <c r="K364" s="13"/>
    </row>
    <row r="365" spans="1:11" ht="134.25" hidden="1" customHeight="1" x14ac:dyDescent="0.3">
      <c r="A365" s="2" t="s">
        <v>188</v>
      </c>
      <c r="B365" s="13" t="s">
        <v>773</v>
      </c>
      <c r="C365" s="11" t="s">
        <v>74</v>
      </c>
      <c r="D365" s="11">
        <v>5</v>
      </c>
      <c r="E365" s="11">
        <f t="shared" si="130"/>
        <v>15</v>
      </c>
      <c r="F365" s="13"/>
      <c r="G365" s="13"/>
      <c r="H365" s="13"/>
      <c r="I365" s="11">
        <f t="shared" si="131"/>
        <v>0</v>
      </c>
      <c r="J365" s="13"/>
      <c r="K365" s="13"/>
    </row>
    <row r="366" spans="1:11" ht="101.25" hidden="1" customHeight="1" x14ac:dyDescent="0.3">
      <c r="A366" s="2" t="s">
        <v>41</v>
      </c>
      <c r="B366" s="13" t="s">
        <v>774</v>
      </c>
      <c r="C366" s="11" t="s">
        <v>74</v>
      </c>
      <c r="D366" s="11">
        <v>5</v>
      </c>
      <c r="E366" s="11">
        <f t="shared" si="130"/>
        <v>15</v>
      </c>
      <c r="F366" s="13"/>
      <c r="G366" s="13"/>
      <c r="H366" s="11"/>
      <c r="I366" s="11">
        <f t="shared" si="131"/>
        <v>0</v>
      </c>
      <c r="J366" s="13"/>
      <c r="K366" s="13"/>
    </row>
    <row r="367" spans="1:11" hidden="1" x14ac:dyDescent="0.3">
      <c r="A367" s="102" t="s">
        <v>82</v>
      </c>
      <c r="B367" s="103"/>
      <c r="C367" s="11"/>
      <c r="D367" s="31">
        <f>SUM(D362:D366)</f>
        <v>25</v>
      </c>
      <c r="E367" s="31">
        <f>SUM(E362:E366)</f>
        <v>75</v>
      </c>
      <c r="F367" s="13"/>
      <c r="G367" s="13"/>
      <c r="H367" s="11"/>
      <c r="I367" s="11">
        <f t="shared" si="131"/>
        <v>0</v>
      </c>
      <c r="J367" s="13"/>
      <c r="K367" s="13"/>
    </row>
    <row r="368" spans="1:11" hidden="1" x14ac:dyDescent="0.3">
      <c r="A368" s="125" t="s">
        <v>888</v>
      </c>
      <c r="B368" s="126"/>
      <c r="C368" s="126"/>
      <c r="D368" s="126"/>
      <c r="E368" s="126"/>
      <c r="F368" s="126"/>
      <c r="G368" s="126"/>
      <c r="H368" s="126"/>
      <c r="I368" s="126"/>
      <c r="J368" s="126"/>
      <c r="K368" s="127"/>
    </row>
    <row r="369" spans="1:11" ht="198" hidden="1" customHeight="1" x14ac:dyDescent="0.3">
      <c r="A369" s="2" t="s">
        <v>21</v>
      </c>
      <c r="B369" s="13" t="s">
        <v>775</v>
      </c>
      <c r="C369" s="11" t="s">
        <v>74</v>
      </c>
      <c r="D369" s="11">
        <v>20</v>
      </c>
      <c r="E369" s="11">
        <f t="shared" si="130"/>
        <v>60</v>
      </c>
      <c r="F369" s="13"/>
      <c r="G369" s="13"/>
      <c r="H369" s="11"/>
      <c r="I369" s="11">
        <f t="shared" si="131"/>
        <v>0</v>
      </c>
      <c r="J369" s="13"/>
      <c r="K369" s="13"/>
    </row>
    <row r="370" spans="1:11" ht="104.25" hidden="1" customHeight="1" x14ac:dyDescent="0.3">
      <c r="A370" s="2" t="s">
        <v>42</v>
      </c>
      <c r="B370" s="13" t="s">
        <v>776</v>
      </c>
      <c r="C370" s="11" t="s">
        <v>74</v>
      </c>
      <c r="D370" s="11">
        <v>40</v>
      </c>
      <c r="E370" s="11">
        <f t="shared" si="130"/>
        <v>120</v>
      </c>
      <c r="F370" s="13"/>
      <c r="G370" s="13"/>
      <c r="H370" s="11"/>
      <c r="I370" s="11">
        <f t="shared" si="131"/>
        <v>0</v>
      </c>
      <c r="J370" s="13"/>
      <c r="K370" s="13"/>
    </row>
    <row r="371" spans="1:11" ht="105.75" hidden="1" customHeight="1" x14ac:dyDescent="0.3">
      <c r="A371" s="2" t="s">
        <v>267</v>
      </c>
      <c r="B371" s="13" t="s">
        <v>777</v>
      </c>
      <c r="C371" s="11" t="s">
        <v>74</v>
      </c>
      <c r="D371" s="11">
        <v>5</v>
      </c>
      <c r="E371" s="11">
        <f t="shared" si="130"/>
        <v>15</v>
      </c>
      <c r="F371" s="13"/>
      <c r="G371" s="13"/>
      <c r="H371" s="11"/>
      <c r="I371" s="11">
        <f t="shared" si="131"/>
        <v>0</v>
      </c>
      <c r="J371" s="13"/>
      <c r="K371" s="13"/>
    </row>
    <row r="372" spans="1:11" ht="86.25" hidden="1" customHeight="1" x14ac:dyDescent="0.3">
      <c r="A372" s="2" t="s">
        <v>889</v>
      </c>
      <c r="B372" s="13" t="s">
        <v>778</v>
      </c>
      <c r="C372" s="11" t="s">
        <v>74</v>
      </c>
      <c r="D372" s="11">
        <v>30</v>
      </c>
      <c r="E372" s="11">
        <f t="shared" si="130"/>
        <v>90</v>
      </c>
      <c r="F372" s="13"/>
      <c r="G372" s="13"/>
      <c r="H372" s="11"/>
      <c r="I372" s="11">
        <f t="shared" si="131"/>
        <v>0</v>
      </c>
      <c r="J372" s="13"/>
      <c r="K372" s="13"/>
    </row>
    <row r="373" spans="1:11" ht="100.5" hidden="1" customHeight="1" x14ac:dyDescent="0.3">
      <c r="A373" s="2" t="s">
        <v>890</v>
      </c>
      <c r="B373" s="13" t="s">
        <v>779</v>
      </c>
      <c r="C373" s="11" t="s">
        <v>74</v>
      </c>
      <c r="D373" s="11">
        <v>5</v>
      </c>
      <c r="E373" s="11">
        <f t="shared" si="130"/>
        <v>15</v>
      </c>
      <c r="F373" s="13"/>
      <c r="G373" s="13"/>
      <c r="H373" s="11"/>
      <c r="I373" s="11">
        <f t="shared" si="131"/>
        <v>0</v>
      </c>
      <c r="J373" s="13"/>
      <c r="K373" s="13"/>
    </row>
    <row r="374" spans="1:11" ht="100.5" hidden="1" customHeight="1" x14ac:dyDescent="0.3">
      <c r="A374" s="2" t="s">
        <v>891</v>
      </c>
      <c r="B374" s="13" t="s">
        <v>780</v>
      </c>
      <c r="C374" s="11" t="s">
        <v>74</v>
      </c>
      <c r="D374" s="11">
        <v>2</v>
      </c>
      <c r="E374" s="11">
        <f t="shared" si="130"/>
        <v>6</v>
      </c>
      <c r="F374" s="13"/>
      <c r="G374" s="13"/>
      <c r="H374" s="11"/>
      <c r="I374" s="11">
        <f t="shared" si="131"/>
        <v>0</v>
      </c>
      <c r="J374" s="13"/>
      <c r="K374" s="13"/>
    </row>
    <row r="375" spans="1:11" ht="73.5" hidden="1" customHeight="1" x14ac:dyDescent="0.3">
      <c r="A375" s="2" t="s">
        <v>892</v>
      </c>
      <c r="B375" s="13" t="s">
        <v>781</v>
      </c>
      <c r="C375" s="11" t="s">
        <v>74</v>
      </c>
      <c r="D375" s="11">
        <v>25</v>
      </c>
      <c r="E375" s="11">
        <f t="shared" si="130"/>
        <v>75</v>
      </c>
      <c r="F375" s="13"/>
      <c r="G375" s="13"/>
      <c r="H375" s="11"/>
      <c r="I375" s="11">
        <f t="shared" si="131"/>
        <v>0</v>
      </c>
      <c r="J375" s="13"/>
      <c r="K375" s="13"/>
    </row>
    <row r="376" spans="1:11" ht="119.25" hidden="1" customHeight="1" x14ac:dyDescent="0.3">
      <c r="A376" s="38" t="s">
        <v>893</v>
      </c>
      <c r="B376" s="13" t="s">
        <v>782</v>
      </c>
      <c r="C376" s="11" t="s">
        <v>74</v>
      </c>
      <c r="D376" s="11">
        <v>1</v>
      </c>
      <c r="E376" s="11">
        <f t="shared" si="130"/>
        <v>3</v>
      </c>
      <c r="F376" s="13"/>
      <c r="G376" s="13"/>
      <c r="H376" s="11"/>
      <c r="I376" s="11">
        <f t="shared" si="131"/>
        <v>0</v>
      </c>
      <c r="J376" s="13"/>
      <c r="K376" s="13"/>
    </row>
    <row r="377" spans="1:11" ht="54.75" hidden="1" customHeight="1" x14ac:dyDescent="0.3">
      <c r="A377" s="38" t="s">
        <v>894</v>
      </c>
      <c r="B377" s="9" t="s">
        <v>783</v>
      </c>
      <c r="C377" s="11" t="s">
        <v>74</v>
      </c>
      <c r="D377" s="11">
        <v>30</v>
      </c>
      <c r="E377" s="11">
        <f>D377*3</f>
        <v>90</v>
      </c>
      <c r="F377" s="13"/>
      <c r="G377" s="13"/>
      <c r="H377" s="11"/>
      <c r="I377" s="11">
        <f>SUM(E377*H377)</f>
        <v>0</v>
      </c>
      <c r="J377" s="13"/>
      <c r="K377" s="13"/>
    </row>
    <row r="378" spans="1:11" ht="84" hidden="1" customHeight="1" x14ac:dyDescent="0.3">
      <c r="A378" s="38" t="s">
        <v>895</v>
      </c>
      <c r="B378" s="9" t="s">
        <v>784</v>
      </c>
      <c r="C378" s="11" t="s">
        <v>74</v>
      </c>
      <c r="D378" s="11">
        <v>5</v>
      </c>
      <c r="E378" s="11">
        <f>D378*3</f>
        <v>15</v>
      </c>
      <c r="F378" s="13"/>
      <c r="G378" s="13"/>
      <c r="H378" s="11"/>
      <c r="I378" s="11">
        <f>SUM(E378*H378)</f>
        <v>0</v>
      </c>
      <c r="J378" s="13"/>
      <c r="K378" s="13"/>
    </row>
    <row r="379" spans="1:11" ht="150" hidden="1" customHeight="1" x14ac:dyDescent="0.3">
      <c r="A379" s="38" t="s">
        <v>896</v>
      </c>
      <c r="B379" s="11" t="s">
        <v>1305</v>
      </c>
      <c r="C379" s="11"/>
      <c r="D379" s="11">
        <v>40</v>
      </c>
      <c r="E379" s="11">
        <f>D379*3</f>
        <v>120</v>
      </c>
      <c r="F379" s="13"/>
      <c r="G379" s="13"/>
      <c r="H379" s="11"/>
      <c r="I379" s="11">
        <f>SUM(E379*H379)</f>
        <v>0</v>
      </c>
      <c r="J379" s="13"/>
      <c r="K379" s="13"/>
    </row>
    <row r="380" spans="1:11" ht="168" hidden="1" customHeight="1" x14ac:dyDescent="0.3">
      <c r="A380" s="2" t="s">
        <v>897</v>
      </c>
      <c r="B380" s="13" t="s">
        <v>785</v>
      </c>
      <c r="C380" s="11" t="s">
        <v>74</v>
      </c>
      <c r="D380" s="11">
        <v>50</v>
      </c>
      <c r="E380" s="11">
        <f>D380*3</f>
        <v>150</v>
      </c>
      <c r="F380" s="11"/>
      <c r="G380" s="11"/>
      <c r="H380" s="11"/>
      <c r="I380" s="11">
        <f>SUM(E380*H380)</f>
        <v>0</v>
      </c>
      <c r="J380" s="11"/>
      <c r="K380" s="11"/>
    </row>
    <row r="381" spans="1:11" hidden="1" x14ac:dyDescent="0.3">
      <c r="A381" s="102" t="s">
        <v>83</v>
      </c>
      <c r="B381" s="103"/>
      <c r="C381" s="11"/>
      <c r="D381" s="31">
        <f>SUM(D369:D380)</f>
        <v>253</v>
      </c>
      <c r="E381" s="31">
        <f>SUM(E369:E380)</f>
        <v>759</v>
      </c>
      <c r="F381" s="11"/>
      <c r="G381" s="11"/>
      <c r="H381" s="11"/>
      <c r="I381" s="11">
        <f>SUM(E381*H381)</f>
        <v>0</v>
      </c>
      <c r="J381" s="11"/>
      <c r="K381" s="11"/>
    </row>
    <row r="382" spans="1:11" hidden="1" x14ac:dyDescent="0.3">
      <c r="A382" s="119" t="s">
        <v>899</v>
      </c>
      <c r="B382" s="120"/>
      <c r="C382" s="120"/>
      <c r="D382" s="120"/>
      <c r="E382" s="120"/>
      <c r="F382" s="120"/>
      <c r="G382" s="120"/>
      <c r="H382" s="120"/>
      <c r="I382" s="120"/>
      <c r="J382" s="120"/>
      <c r="K382" s="121"/>
    </row>
    <row r="383" spans="1:11" ht="84" hidden="1" customHeight="1" x14ac:dyDescent="0.3">
      <c r="A383" s="38" t="s">
        <v>19</v>
      </c>
      <c r="B383" s="11" t="s">
        <v>1306</v>
      </c>
      <c r="C383" s="11" t="s">
        <v>74</v>
      </c>
      <c r="D383" s="11">
        <v>5</v>
      </c>
      <c r="E383" s="11">
        <f t="shared" si="130"/>
        <v>15</v>
      </c>
      <c r="F383" s="13"/>
      <c r="G383" s="13"/>
      <c r="H383" s="11"/>
      <c r="I383" s="11">
        <f t="shared" si="131"/>
        <v>0</v>
      </c>
      <c r="J383" s="13"/>
      <c r="K383" s="13"/>
    </row>
    <row r="384" spans="1:11" ht="101.25" hidden="1" customHeight="1" x14ac:dyDescent="0.3">
      <c r="A384" s="38" t="s">
        <v>20</v>
      </c>
      <c r="B384" s="64" t="s">
        <v>1314</v>
      </c>
      <c r="C384" s="11" t="s">
        <v>74</v>
      </c>
      <c r="D384" s="11">
        <v>5</v>
      </c>
      <c r="E384" s="11">
        <f t="shared" si="130"/>
        <v>15</v>
      </c>
      <c r="F384" s="13"/>
      <c r="G384" s="13"/>
      <c r="H384" s="11"/>
      <c r="I384" s="11">
        <f t="shared" si="131"/>
        <v>0</v>
      </c>
      <c r="J384" s="13"/>
      <c r="K384" s="13"/>
    </row>
    <row r="385" spans="1:11" hidden="1" x14ac:dyDescent="0.3">
      <c r="A385" s="110" t="s">
        <v>84</v>
      </c>
      <c r="B385" s="111"/>
      <c r="C385" s="11"/>
      <c r="D385" s="31">
        <f>SUM(D383:D384)</f>
        <v>10</v>
      </c>
      <c r="E385" s="31">
        <f>SUM(E383:E384)</f>
        <v>30</v>
      </c>
      <c r="F385" s="13"/>
      <c r="G385" s="13"/>
      <c r="H385" s="11"/>
      <c r="I385" s="11"/>
      <c r="J385" s="13"/>
      <c r="K385" s="13"/>
    </row>
    <row r="386" spans="1:11" hidden="1" x14ac:dyDescent="0.3">
      <c r="A386" s="119" t="s">
        <v>900</v>
      </c>
      <c r="B386" s="120"/>
      <c r="C386" s="120"/>
      <c r="D386" s="120"/>
      <c r="E386" s="120"/>
      <c r="F386" s="120"/>
      <c r="G386" s="120"/>
      <c r="H386" s="120"/>
      <c r="I386" s="120"/>
      <c r="J386" s="120"/>
      <c r="K386" s="121"/>
    </row>
    <row r="387" spans="1:11" ht="70.5" hidden="1" customHeight="1" x14ac:dyDescent="0.3">
      <c r="A387" s="38" t="s">
        <v>691</v>
      </c>
      <c r="B387" s="11" t="s">
        <v>706</v>
      </c>
      <c r="C387" s="11"/>
      <c r="D387" s="11">
        <v>50</v>
      </c>
      <c r="E387" s="11">
        <f>D387*3</f>
        <v>150</v>
      </c>
      <c r="F387" s="13"/>
      <c r="G387" s="13"/>
      <c r="H387" s="11"/>
      <c r="I387" s="11"/>
      <c r="J387" s="13"/>
      <c r="K387" s="13"/>
    </row>
    <row r="388" spans="1:11" hidden="1" x14ac:dyDescent="0.3">
      <c r="A388" s="110" t="s">
        <v>85</v>
      </c>
      <c r="B388" s="111"/>
      <c r="C388" s="11"/>
      <c r="D388" s="31">
        <f>SUM(D387)</f>
        <v>50</v>
      </c>
      <c r="E388" s="31">
        <f>SUM(E387)</f>
        <v>150</v>
      </c>
      <c r="F388" s="13"/>
      <c r="G388" s="13"/>
      <c r="H388" s="11"/>
      <c r="I388" s="11"/>
      <c r="J388" s="13"/>
      <c r="K388" s="13"/>
    </row>
    <row r="389" spans="1:11" hidden="1" x14ac:dyDescent="0.3">
      <c r="A389" s="119" t="s">
        <v>901</v>
      </c>
      <c r="B389" s="120"/>
      <c r="C389" s="120"/>
      <c r="D389" s="120"/>
      <c r="E389" s="120"/>
      <c r="F389" s="120"/>
      <c r="G389" s="120"/>
      <c r="H389" s="120"/>
      <c r="I389" s="120"/>
      <c r="J389" s="120"/>
      <c r="K389" s="121"/>
    </row>
    <row r="390" spans="1:11" ht="87.75" hidden="1" customHeight="1" x14ac:dyDescent="0.3">
      <c r="A390" s="38" t="s">
        <v>285</v>
      </c>
      <c r="B390" s="13" t="s">
        <v>786</v>
      </c>
      <c r="C390" s="13"/>
      <c r="D390" s="13"/>
      <c r="E390" s="11">
        <f t="shared" si="130"/>
        <v>0</v>
      </c>
      <c r="F390" s="13"/>
      <c r="G390" s="13"/>
      <c r="H390" s="13"/>
      <c r="I390" s="11">
        <f t="shared" si="131"/>
        <v>0</v>
      </c>
      <c r="J390" s="13"/>
      <c r="K390" s="13"/>
    </row>
    <row r="391" spans="1:11" hidden="1" x14ac:dyDescent="0.3">
      <c r="A391" s="2" t="s">
        <v>902</v>
      </c>
      <c r="B391" s="11" t="s">
        <v>189</v>
      </c>
      <c r="C391" s="11" t="s">
        <v>74</v>
      </c>
      <c r="D391" s="11">
        <v>10</v>
      </c>
      <c r="E391" s="11">
        <f t="shared" si="130"/>
        <v>30</v>
      </c>
      <c r="F391" s="13"/>
      <c r="G391" s="13"/>
      <c r="H391" s="13"/>
      <c r="I391" s="11">
        <f t="shared" si="131"/>
        <v>0</v>
      </c>
      <c r="J391" s="13"/>
      <c r="K391" s="13"/>
    </row>
    <row r="392" spans="1:11" hidden="1" x14ac:dyDescent="0.3">
      <c r="A392" s="2" t="s">
        <v>904</v>
      </c>
      <c r="B392" s="11" t="s">
        <v>196</v>
      </c>
      <c r="C392" s="11" t="s">
        <v>74</v>
      </c>
      <c r="D392" s="11">
        <v>10</v>
      </c>
      <c r="E392" s="11">
        <f t="shared" si="130"/>
        <v>30</v>
      </c>
      <c r="F392" s="13"/>
      <c r="G392" s="13"/>
      <c r="H392" s="13"/>
      <c r="I392" s="11">
        <f t="shared" si="131"/>
        <v>0</v>
      </c>
      <c r="J392" s="13"/>
      <c r="K392" s="13"/>
    </row>
    <row r="393" spans="1:11" hidden="1" x14ac:dyDescent="0.3">
      <c r="A393" s="2" t="s">
        <v>903</v>
      </c>
      <c r="B393" s="11" t="s">
        <v>197</v>
      </c>
      <c r="C393" s="11" t="s">
        <v>74</v>
      </c>
      <c r="D393" s="11">
        <v>20</v>
      </c>
      <c r="E393" s="11">
        <f t="shared" si="130"/>
        <v>60</v>
      </c>
      <c r="F393" s="13"/>
      <c r="G393" s="13"/>
      <c r="H393" s="13"/>
      <c r="I393" s="11">
        <f t="shared" si="131"/>
        <v>0</v>
      </c>
      <c r="J393" s="13"/>
      <c r="K393" s="13"/>
    </row>
    <row r="394" spans="1:11" hidden="1" x14ac:dyDescent="0.3">
      <c r="A394" s="2" t="s">
        <v>905</v>
      </c>
      <c r="B394" s="11" t="s">
        <v>190</v>
      </c>
      <c r="C394" s="11" t="s">
        <v>74</v>
      </c>
      <c r="D394" s="11">
        <v>50</v>
      </c>
      <c r="E394" s="11">
        <f t="shared" si="130"/>
        <v>150</v>
      </c>
      <c r="F394" s="13"/>
      <c r="G394" s="13"/>
      <c r="H394" s="13"/>
      <c r="I394" s="11">
        <f t="shared" si="131"/>
        <v>0</v>
      </c>
      <c r="J394" s="13"/>
      <c r="K394" s="13"/>
    </row>
    <row r="395" spans="1:11" hidden="1" x14ac:dyDescent="0.3">
      <c r="A395" s="2" t="s">
        <v>906</v>
      </c>
      <c r="B395" s="11" t="s">
        <v>191</v>
      </c>
      <c r="C395" s="11" t="s">
        <v>74</v>
      </c>
      <c r="D395" s="11">
        <v>50</v>
      </c>
      <c r="E395" s="11">
        <f t="shared" si="130"/>
        <v>150</v>
      </c>
      <c r="F395" s="13"/>
      <c r="G395" s="13"/>
      <c r="H395" s="13"/>
      <c r="I395" s="11">
        <f t="shared" si="131"/>
        <v>0</v>
      </c>
      <c r="J395" s="13"/>
      <c r="K395" s="13"/>
    </row>
    <row r="396" spans="1:11" hidden="1" x14ac:dyDescent="0.3">
      <c r="A396" s="2" t="s">
        <v>907</v>
      </c>
      <c r="B396" s="11" t="s">
        <v>192</v>
      </c>
      <c r="C396" s="11" t="s">
        <v>74</v>
      </c>
      <c r="D396" s="11">
        <v>150</v>
      </c>
      <c r="E396" s="11">
        <f t="shared" si="130"/>
        <v>450</v>
      </c>
      <c r="F396" s="13"/>
      <c r="G396" s="13"/>
      <c r="H396" s="13"/>
      <c r="I396" s="11">
        <f t="shared" si="131"/>
        <v>0</v>
      </c>
      <c r="J396" s="13"/>
      <c r="K396" s="13"/>
    </row>
    <row r="397" spans="1:11" hidden="1" x14ac:dyDescent="0.3">
      <c r="A397" s="2" t="s">
        <v>908</v>
      </c>
      <c r="B397" s="11" t="s">
        <v>193</v>
      </c>
      <c r="C397" s="11" t="s">
        <v>74</v>
      </c>
      <c r="D397" s="11">
        <v>300</v>
      </c>
      <c r="E397" s="11">
        <f t="shared" si="130"/>
        <v>900</v>
      </c>
      <c r="F397" s="13"/>
      <c r="G397" s="13"/>
      <c r="H397" s="13"/>
      <c r="I397" s="11">
        <f t="shared" si="131"/>
        <v>0</v>
      </c>
      <c r="J397" s="13"/>
      <c r="K397" s="13"/>
    </row>
    <row r="398" spans="1:11" hidden="1" x14ac:dyDescent="0.3">
      <c r="A398" s="2" t="s">
        <v>909</v>
      </c>
      <c r="B398" s="11" t="s">
        <v>194</v>
      </c>
      <c r="C398" s="11" t="s">
        <v>74</v>
      </c>
      <c r="D398" s="11">
        <v>300</v>
      </c>
      <c r="E398" s="11">
        <f t="shared" si="130"/>
        <v>900</v>
      </c>
      <c r="F398" s="13"/>
      <c r="G398" s="13"/>
      <c r="H398" s="13"/>
      <c r="I398" s="11">
        <f t="shared" si="131"/>
        <v>0</v>
      </c>
      <c r="J398" s="13"/>
      <c r="K398" s="13"/>
    </row>
    <row r="399" spans="1:11" hidden="1" x14ac:dyDescent="0.3">
      <c r="A399" s="2" t="s">
        <v>910</v>
      </c>
      <c r="B399" s="11" t="s">
        <v>195</v>
      </c>
      <c r="C399" s="11" t="s">
        <v>74</v>
      </c>
      <c r="D399" s="11">
        <v>200</v>
      </c>
      <c r="E399" s="11">
        <f t="shared" si="130"/>
        <v>600</v>
      </c>
      <c r="F399" s="13"/>
      <c r="G399" s="13"/>
      <c r="H399" s="13"/>
      <c r="I399" s="11">
        <f t="shared" si="131"/>
        <v>0</v>
      </c>
      <c r="J399" s="13"/>
      <c r="K399" s="13"/>
    </row>
    <row r="400" spans="1:11" hidden="1" x14ac:dyDescent="0.3">
      <c r="A400" s="102" t="s">
        <v>286</v>
      </c>
      <c r="B400" s="103"/>
      <c r="C400" s="11"/>
      <c r="D400" s="31">
        <f>SUM(D391:D399)</f>
        <v>1090</v>
      </c>
      <c r="E400" s="31">
        <f>SUM(E391:E399)</f>
        <v>3270</v>
      </c>
      <c r="F400" s="13"/>
      <c r="G400" s="13"/>
      <c r="H400" s="13"/>
      <c r="I400" s="11">
        <f t="shared" si="131"/>
        <v>0</v>
      </c>
      <c r="J400" s="13"/>
      <c r="K400" s="13"/>
    </row>
    <row r="401" spans="1:11" hidden="1" x14ac:dyDescent="0.3">
      <c r="A401" s="125" t="s">
        <v>911</v>
      </c>
      <c r="B401" s="126"/>
      <c r="C401" s="126"/>
      <c r="D401" s="126"/>
      <c r="E401" s="126"/>
      <c r="F401" s="126"/>
      <c r="G401" s="126"/>
      <c r="H401" s="126"/>
      <c r="I401" s="126"/>
      <c r="J401" s="126"/>
      <c r="K401" s="127"/>
    </row>
    <row r="402" spans="1:11" ht="72.75" hidden="1" customHeight="1" x14ac:dyDescent="0.3">
      <c r="A402" s="2" t="s">
        <v>22</v>
      </c>
      <c r="B402" s="9" t="s">
        <v>787</v>
      </c>
      <c r="C402" s="11"/>
      <c r="D402" s="11"/>
      <c r="E402" s="11"/>
      <c r="F402" s="11"/>
      <c r="G402" s="11"/>
      <c r="H402" s="11"/>
      <c r="I402" s="11"/>
      <c r="J402" s="11"/>
      <c r="K402" s="11"/>
    </row>
    <row r="403" spans="1:11" hidden="1" x14ac:dyDescent="0.3">
      <c r="A403" s="2" t="s">
        <v>287</v>
      </c>
      <c r="B403" s="8" t="s">
        <v>198</v>
      </c>
      <c r="C403" s="11" t="s">
        <v>74</v>
      </c>
      <c r="D403" s="11">
        <v>10</v>
      </c>
      <c r="E403" s="11">
        <f>D403*3</f>
        <v>30</v>
      </c>
      <c r="F403" s="11"/>
      <c r="G403" s="11"/>
      <c r="H403" s="11"/>
      <c r="I403" s="11">
        <f>SUM(E403*H403)</f>
        <v>0</v>
      </c>
      <c r="J403" s="11"/>
      <c r="K403" s="11"/>
    </row>
    <row r="404" spans="1:11" hidden="1" x14ac:dyDescent="0.3">
      <c r="A404" s="2" t="s">
        <v>288</v>
      </c>
      <c r="B404" s="8" t="s">
        <v>186</v>
      </c>
      <c r="C404" s="11" t="s">
        <v>74</v>
      </c>
      <c r="D404" s="11">
        <v>10</v>
      </c>
      <c r="E404" s="11">
        <f>D404*3</f>
        <v>30</v>
      </c>
      <c r="F404" s="11"/>
      <c r="G404" s="11"/>
      <c r="H404" s="11"/>
      <c r="I404" s="11">
        <f>SUM(E404*H404)</f>
        <v>0</v>
      </c>
      <c r="J404" s="11"/>
      <c r="K404" s="11"/>
    </row>
    <row r="405" spans="1:11" hidden="1" x14ac:dyDescent="0.3">
      <c r="A405" s="2" t="s">
        <v>289</v>
      </c>
      <c r="B405" s="8" t="s">
        <v>187</v>
      </c>
      <c r="C405" s="11" t="s">
        <v>74</v>
      </c>
      <c r="D405" s="11">
        <v>10</v>
      </c>
      <c r="E405" s="11">
        <f>D405*3</f>
        <v>30</v>
      </c>
      <c r="F405" s="11"/>
      <c r="G405" s="11"/>
      <c r="H405" s="11"/>
      <c r="I405" s="11">
        <f>SUM(E405*H405)</f>
        <v>0</v>
      </c>
      <c r="J405" s="11"/>
      <c r="K405" s="11"/>
    </row>
    <row r="406" spans="1:11" hidden="1" x14ac:dyDescent="0.3">
      <c r="A406" s="102" t="s">
        <v>86</v>
      </c>
      <c r="B406" s="103"/>
      <c r="C406" s="11"/>
      <c r="D406" s="31">
        <f>SUM(D403:D405)</f>
        <v>30</v>
      </c>
      <c r="E406" s="31">
        <f>SUM(E403:E405)</f>
        <v>90</v>
      </c>
      <c r="F406" s="11"/>
      <c r="G406" s="11"/>
      <c r="H406" s="11"/>
      <c r="I406" s="11"/>
      <c r="J406" s="11"/>
      <c r="K406" s="11"/>
    </row>
    <row r="407" spans="1:11" hidden="1" x14ac:dyDescent="0.3">
      <c r="A407" s="125" t="s">
        <v>912</v>
      </c>
      <c r="B407" s="126"/>
      <c r="C407" s="126"/>
      <c r="D407" s="126"/>
      <c r="E407" s="126"/>
      <c r="F407" s="126"/>
      <c r="G407" s="126"/>
      <c r="H407" s="126"/>
      <c r="I407" s="126"/>
      <c r="J407" s="126"/>
      <c r="K407" s="127"/>
    </row>
    <row r="408" spans="1:11" ht="55.5" hidden="1" customHeight="1" x14ac:dyDescent="0.3">
      <c r="A408" s="2" t="s">
        <v>913</v>
      </c>
      <c r="B408" s="9" t="s">
        <v>788</v>
      </c>
      <c r="C408" s="11"/>
      <c r="D408" s="11"/>
      <c r="E408" s="11"/>
      <c r="F408" s="11"/>
      <c r="G408" s="11"/>
      <c r="H408" s="11"/>
      <c r="I408" s="11"/>
      <c r="J408" s="11"/>
      <c r="K408" s="11"/>
    </row>
    <row r="409" spans="1:11" hidden="1" x14ac:dyDescent="0.3">
      <c r="A409" s="2" t="s">
        <v>914</v>
      </c>
      <c r="B409" s="11" t="s">
        <v>707</v>
      </c>
      <c r="C409" s="11" t="s">
        <v>74</v>
      </c>
      <c r="D409" s="11">
        <v>10</v>
      </c>
      <c r="E409" s="11">
        <f>D409*3</f>
        <v>30</v>
      </c>
      <c r="F409" s="11"/>
      <c r="G409" s="11"/>
      <c r="H409" s="11"/>
      <c r="I409" s="11">
        <f>SUM(E409*H409)</f>
        <v>0</v>
      </c>
      <c r="J409" s="11"/>
      <c r="K409" s="11"/>
    </row>
    <row r="410" spans="1:11" hidden="1" x14ac:dyDescent="0.3">
      <c r="A410" s="2" t="s">
        <v>915</v>
      </c>
      <c r="B410" s="11" t="s">
        <v>708</v>
      </c>
      <c r="C410" s="11" t="s">
        <v>74</v>
      </c>
      <c r="D410" s="11">
        <v>10</v>
      </c>
      <c r="E410" s="11">
        <f>D410*3</f>
        <v>30</v>
      </c>
      <c r="F410" s="11"/>
      <c r="G410" s="11"/>
      <c r="H410" s="11"/>
      <c r="I410" s="11">
        <f>SUM(E410*H410)</f>
        <v>0</v>
      </c>
      <c r="J410" s="11"/>
      <c r="K410" s="11"/>
    </row>
    <row r="411" spans="1:11" hidden="1" x14ac:dyDescent="0.3">
      <c r="A411" s="2" t="s">
        <v>916</v>
      </c>
      <c r="B411" s="11" t="s">
        <v>709</v>
      </c>
      <c r="C411" s="11" t="s">
        <v>74</v>
      </c>
      <c r="D411" s="11">
        <v>10</v>
      </c>
      <c r="E411" s="11">
        <f>D411*3</f>
        <v>30</v>
      </c>
      <c r="F411" s="11"/>
      <c r="G411" s="11"/>
      <c r="H411" s="11"/>
      <c r="I411" s="11">
        <f>SUM(E411*H411)</f>
        <v>0</v>
      </c>
      <c r="J411" s="11"/>
      <c r="K411" s="11"/>
    </row>
    <row r="412" spans="1:11" hidden="1" x14ac:dyDescent="0.3">
      <c r="A412" s="102" t="s">
        <v>87</v>
      </c>
      <c r="B412" s="103"/>
      <c r="C412" s="11"/>
      <c r="D412" s="31">
        <f>SUM(D409:D411)</f>
        <v>30</v>
      </c>
      <c r="E412" s="31">
        <f>SUM(E409:E411)</f>
        <v>90</v>
      </c>
      <c r="F412" s="11"/>
      <c r="G412" s="11"/>
      <c r="H412" s="11"/>
      <c r="I412" s="11"/>
      <c r="J412" s="11"/>
      <c r="K412" s="11"/>
    </row>
    <row r="413" spans="1:11" hidden="1" x14ac:dyDescent="0.3">
      <c r="A413" s="125" t="s">
        <v>917</v>
      </c>
      <c r="B413" s="126"/>
      <c r="C413" s="126"/>
      <c r="D413" s="126"/>
      <c r="E413" s="126"/>
      <c r="F413" s="126"/>
      <c r="G413" s="126"/>
      <c r="H413" s="126"/>
      <c r="I413" s="126"/>
      <c r="J413" s="126"/>
      <c r="K413" s="127"/>
    </row>
    <row r="414" spans="1:11" ht="134.25" hidden="1" customHeight="1" x14ac:dyDescent="0.3">
      <c r="A414" s="2" t="s">
        <v>918</v>
      </c>
      <c r="B414" s="13" t="s">
        <v>789</v>
      </c>
      <c r="C414" s="11"/>
      <c r="D414" s="11"/>
      <c r="E414" s="11"/>
      <c r="F414" s="11"/>
      <c r="G414" s="11"/>
      <c r="H414" s="11"/>
      <c r="I414" s="11"/>
      <c r="J414" s="11"/>
      <c r="K414" s="11"/>
    </row>
    <row r="415" spans="1:11" hidden="1" x14ac:dyDescent="0.3">
      <c r="A415" s="2" t="s">
        <v>919</v>
      </c>
      <c r="B415" s="8" t="s">
        <v>199</v>
      </c>
      <c r="C415" s="11" t="s">
        <v>74</v>
      </c>
      <c r="D415" s="11">
        <v>100</v>
      </c>
      <c r="E415" s="11">
        <f>D415*3</f>
        <v>300</v>
      </c>
      <c r="F415" s="11"/>
      <c r="G415" s="11"/>
      <c r="H415" s="11"/>
      <c r="I415" s="11">
        <f>SUM(E415*H415)</f>
        <v>0</v>
      </c>
      <c r="J415" s="11"/>
      <c r="K415" s="11"/>
    </row>
    <row r="416" spans="1:11" hidden="1" x14ac:dyDescent="0.3">
      <c r="A416" s="2" t="s">
        <v>920</v>
      </c>
      <c r="B416" s="8" t="s">
        <v>200</v>
      </c>
      <c r="C416" s="11" t="s">
        <v>74</v>
      </c>
      <c r="D416" s="11">
        <v>100</v>
      </c>
      <c r="E416" s="11">
        <f>D416*3</f>
        <v>300</v>
      </c>
      <c r="F416" s="11"/>
      <c r="G416" s="11"/>
      <c r="H416" s="11"/>
      <c r="I416" s="11">
        <f>SUM(E416*H416)</f>
        <v>0</v>
      </c>
      <c r="J416" s="11"/>
      <c r="K416" s="11"/>
    </row>
    <row r="417" spans="1:11" hidden="1" x14ac:dyDescent="0.3">
      <c r="A417" s="2" t="s">
        <v>921</v>
      </c>
      <c r="B417" s="8" t="s">
        <v>201</v>
      </c>
      <c r="C417" s="11" t="s">
        <v>74</v>
      </c>
      <c r="D417" s="11">
        <v>100</v>
      </c>
      <c r="E417" s="11">
        <f>D417*3</f>
        <v>300</v>
      </c>
      <c r="F417" s="11"/>
      <c r="G417" s="11"/>
      <c r="H417" s="11"/>
      <c r="I417" s="11">
        <f>SUM(E417*H417)</f>
        <v>0</v>
      </c>
      <c r="J417" s="11"/>
      <c r="K417" s="11"/>
    </row>
    <row r="418" spans="1:11" hidden="1" x14ac:dyDescent="0.3">
      <c r="A418" s="102" t="s">
        <v>88</v>
      </c>
      <c r="B418" s="103"/>
      <c r="C418" s="11"/>
      <c r="D418" s="31">
        <f>SUM(D415:D417)</f>
        <v>300</v>
      </c>
      <c r="E418" s="31">
        <f>SUM(E415:E417)</f>
        <v>900</v>
      </c>
      <c r="F418" s="11"/>
      <c r="G418" s="11"/>
      <c r="H418" s="11"/>
      <c r="I418" s="11"/>
      <c r="J418" s="11"/>
      <c r="K418" s="11"/>
    </row>
    <row r="419" spans="1:11" hidden="1" x14ac:dyDescent="0.3">
      <c r="A419" s="125" t="s">
        <v>922</v>
      </c>
      <c r="B419" s="126"/>
      <c r="C419" s="126"/>
      <c r="D419" s="126"/>
      <c r="E419" s="126"/>
      <c r="F419" s="126"/>
      <c r="G419" s="126"/>
      <c r="H419" s="126"/>
      <c r="I419" s="126"/>
      <c r="J419" s="126"/>
      <c r="K419" s="127"/>
    </row>
    <row r="420" spans="1:11" ht="166.5" hidden="1" customHeight="1" x14ac:dyDescent="0.3">
      <c r="A420" s="2" t="s">
        <v>23</v>
      </c>
      <c r="B420" s="13" t="s">
        <v>790</v>
      </c>
      <c r="C420" s="11"/>
      <c r="D420" s="11"/>
      <c r="E420" s="11"/>
      <c r="F420" s="11"/>
      <c r="G420" s="11"/>
      <c r="H420" s="11"/>
      <c r="I420" s="11"/>
      <c r="J420" s="11"/>
      <c r="K420" s="11"/>
    </row>
    <row r="421" spans="1:11" hidden="1" x14ac:dyDescent="0.3">
      <c r="A421" s="2" t="s">
        <v>298</v>
      </c>
      <c r="B421" s="8" t="s">
        <v>240</v>
      </c>
      <c r="C421" s="11" t="s">
        <v>74</v>
      </c>
      <c r="D421" s="13">
        <v>10</v>
      </c>
      <c r="E421" s="11">
        <f>D421*3</f>
        <v>30</v>
      </c>
      <c r="F421" s="11"/>
      <c r="G421" s="11"/>
      <c r="H421" s="11"/>
      <c r="I421" s="11">
        <f>SUM(E421*H421)</f>
        <v>0</v>
      </c>
      <c r="J421" s="11"/>
      <c r="K421" s="11"/>
    </row>
    <row r="422" spans="1:11" hidden="1" x14ac:dyDescent="0.3">
      <c r="A422" s="2" t="s">
        <v>299</v>
      </c>
      <c r="B422" s="8" t="s">
        <v>238</v>
      </c>
      <c r="C422" s="11" t="s">
        <v>74</v>
      </c>
      <c r="D422" s="13">
        <v>20</v>
      </c>
      <c r="E422" s="11">
        <f>D422*3</f>
        <v>60</v>
      </c>
      <c r="F422" s="11"/>
      <c r="G422" s="11"/>
      <c r="H422" s="11"/>
      <c r="I422" s="11">
        <f>SUM(E422*H422)</f>
        <v>0</v>
      </c>
      <c r="J422" s="11"/>
      <c r="K422" s="11"/>
    </row>
    <row r="423" spans="1:11" hidden="1" x14ac:dyDescent="0.3">
      <c r="A423" s="2" t="s">
        <v>300</v>
      </c>
      <c r="B423" s="8" t="s">
        <v>202</v>
      </c>
      <c r="C423" s="11" t="s">
        <v>74</v>
      </c>
      <c r="D423" s="13">
        <v>20</v>
      </c>
      <c r="E423" s="11">
        <f>D423*3</f>
        <v>60</v>
      </c>
      <c r="F423" s="11"/>
      <c r="G423" s="11"/>
      <c r="H423" s="11"/>
      <c r="I423" s="11">
        <f>SUM(E423*H423)</f>
        <v>0</v>
      </c>
      <c r="J423" s="11"/>
      <c r="K423" s="11"/>
    </row>
    <row r="424" spans="1:11" hidden="1" x14ac:dyDescent="0.3">
      <c r="A424" s="2" t="s">
        <v>301</v>
      </c>
      <c r="B424" s="8" t="s">
        <v>239</v>
      </c>
      <c r="C424" s="11" t="s">
        <v>74</v>
      </c>
      <c r="D424" s="13">
        <v>20</v>
      </c>
      <c r="E424" s="11">
        <f>D424*3</f>
        <v>60</v>
      </c>
      <c r="F424" s="11"/>
      <c r="G424" s="11"/>
      <c r="H424" s="11"/>
      <c r="I424" s="11">
        <f>SUM(E424*H424)</f>
        <v>0</v>
      </c>
      <c r="J424" s="11"/>
      <c r="K424" s="11"/>
    </row>
    <row r="425" spans="1:11" ht="261.75" hidden="1" customHeight="1" x14ac:dyDescent="0.3">
      <c r="A425" s="2" t="s">
        <v>24</v>
      </c>
      <c r="B425" s="37" t="s">
        <v>791</v>
      </c>
      <c r="C425" s="11"/>
      <c r="D425" s="13"/>
      <c r="E425" s="11"/>
      <c r="F425" s="11"/>
      <c r="G425" s="11"/>
      <c r="H425" s="11"/>
      <c r="I425" s="11"/>
      <c r="J425" s="11"/>
      <c r="K425" s="11"/>
    </row>
    <row r="426" spans="1:11" hidden="1" x14ac:dyDescent="0.3">
      <c r="A426" s="2" t="s">
        <v>302</v>
      </c>
      <c r="B426" s="8" t="s">
        <v>202</v>
      </c>
      <c r="C426" s="11" t="s">
        <v>74</v>
      </c>
      <c r="D426" s="11">
        <v>10</v>
      </c>
      <c r="E426" s="11">
        <f t="shared" ref="E426:E438" si="132">D426*3</f>
        <v>30</v>
      </c>
      <c r="F426" s="11"/>
      <c r="G426" s="11"/>
      <c r="H426" s="11"/>
      <c r="I426" s="11">
        <f t="shared" ref="I426:I438" si="133">SUM(E426*H426)</f>
        <v>0</v>
      </c>
      <c r="J426" s="11"/>
      <c r="K426" s="11"/>
    </row>
    <row r="427" spans="1:11" hidden="1" x14ac:dyDescent="0.3">
      <c r="A427" s="2" t="s">
        <v>303</v>
      </c>
      <c r="B427" s="8" t="s">
        <v>239</v>
      </c>
      <c r="C427" s="11" t="s">
        <v>74</v>
      </c>
      <c r="D427" s="11">
        <v>20</v>
      </c>
      <c r="E427" s="11">
        <f t="shared" si="132"/>
        <v>60</v>
      </c>
      <c r="F427" s="11"/>
      <c r="G427" s="11"/>
      <c r="H427" s="11"/>
      <c r="I427" s="11">
        <f t="shared" si="133"/>
        <v>0</v>
      </c>
      <c r="J427" s="11"/>
      <c r="K427" s="11"/>
    </row>
    <row r="428" spans="1:11" hidden="1" x14ac:dyDescent="0.3">
      <c r="A428" s="2" t="s">
        <v>304</v>
      </c>
      <c r="B428" s="11" t="s">
        <v>203</v>
      </c>
      <c r="C428" s="11" t="s">
        <v>74</v>
      </c>
      <c r="D428" s="11">
        <v>30</v>
      </c>
      <c r="E428" s="11">
        <f t="shared" si="132"/>
        <v>90</v>
      </c>
      <c r="F428" s="11"/>
      <c r="G428" s="11"/>
      <c r="H428" s="11"/>
      <c r="I428" s="11">
        <f t="shared" si="133"/>
        <v>0</v>
      </c>
      <c r="J428" s="11"/>
      <c r="K428" s="11"/>
    </row>
    <row r="429" spans="1:11" hidden="1" x14ac:dyDescent="0.3">
      <c r="A429" s="2" t="s">
        <v>305</v>
      </c>
      <c r="B429" s="11" t="s">
        <v>241</v>
      </c>
      <c r="C429" s="11" t="s">
        <v>74</v>
      </c>
      <c r="D429" s="11">
        <v>40</v>
      </c>
      <c r="E429" s="11">
        <f t="shared" si="132"/>
        <v>120</v>
      </c>
      <c r="F429" s="11"/>
      <c r="G429" s="11"/>
      <c r="H429" s="11"/>
      <c r="I429" s="11">
        <f t="shared" si="133"/>
        <v>0</v>
      </c>
      <c r="J429" s="11"/>
      <c r="K429" s="11"/>
    </row>
    <row r="430" spans="1:11" hidden="1" x14ac:dyDescent="0.3">
      <c r="A430" s="2" t="s">
        <v>306</v>
      </c>
      <c r="B430" s="11" t="s">
        <v>204</v>
      </c>
      <c r="C430" s="11" t="s">
        <v>74</v>
      </c>
      <c r="D430" s="11">
        <v>40</v>
      </c>
      <c r="E430" s="11">
        <f t="shared" si="132"/>
        <v>120</v>
      </c>
      <c r="F430" s="11"/>
      <c r="G430" s="11"/>
      <c r="H430" s="11"/>
      <c r="I430" s="11">
        <f t="shared" si="133"/>
        <v>0</v>
      </c>
      <c r="J430" s="11"/>
      <c r="K430" s="11"/>
    </row>
    <row r="431" spans="1:11" hidden="1" x14ac:dyDescent="0.3">
      <c r="A431" s="2" t="s">
        <v>307</v>
      </c>
      <c r="B431" s="11" t="s">
        <v>242</v>
      </c>
      <c r="C431" s="11" t="s">
        <v>74</v>
      </c>
      <c r="D431" s="11">
        <v>40</v>
      </c>
      <c r="E431" s="11">
        <f t="shared" si="132"/>
        <v>120</v>
      </c>
      <c r="F431" s="11"/>
      <c r="G431" s="11"/>
      <c r="H431" s="11"/>
      <c r="I431" s="11">
        <f t="shared" si="133"/>
        <v>0</v>
      </c>
      <c r="J431" s="11"/>
      <c r="K431" s="11"/>
    </row>
    <row r="432" spans="1:11" hidden="1" x14ac:dyDescent="0.3">
      <c r="A432" s="2" t="s">
        <v>308</v>
      </c>
      <c r="B432" s="11" t="s">
        <v>205</v>
      </c>
      <c r="C432" s="11" t="s">
        <v>74</v>
      </c>
      <c r="D432" s="11">
        <v>60</v>
      </c>
      <c r="E432" s="11">
        <f t="shared" si="132"/>
        <v>180</v>
      </c>
      <c r="F432" s="11"/>
      <c r="G432" s="11"/>
      <c r="H432" s="11"/>
      <c r="I432" s="11">
        <f t="shared" si="133"/>
        <v>0</v>
      </c>
      <c r="J432" s="11"/>
      <c r="K432" s="11"/>
    </row>
    <row r="433" spans="1:11" hidden="1" x14ac:dyDescent="0.3">
      <c r="A433" s="2" t="s">
        <v>309</v>
      </c>
      <c r="B433" s="11" t="s">
        <v>243</v>
      </c>
      <c r="C433" s="11" t="s">
        <v>74</v>
      </c>
      <c r="D433" s="11">
        <v>200</v>
      </c>
      <c r="E433" s="11">
        <f t="shared" si="132"/>
        <v>600</v>
      </c>
      <c r="F433" s="11"/>
      <c r="G433" s="11"/>
      <c r="H433" s="11"/>
      <c r="I433" s="11">
        <f t="shared" si="133"/>
        <v>0</v>
      </c>
      <c r="J433" s="11"/>
      <c r="K433" s="11"/>
    </row>
    <row r="434" spans="1:11" hidden="1" x14ac:dyDescent="0.3">
      <c r="A434" s="2" t="s">
        <v>310</v>
      </c>
      <c r="B434" s="11" t="s">
        <v>206</v>
      </c>
      <c r="C434" s="11" t="s">
        <v>74</v>
      </c>
      <c r="D434" s="11">
        <v>300</v>
      </c>
      <c r="E434" s="11">
        <f t="shared" si="132"/>
        <v>900</v>
      </c>
      <c r="F434" s="11"/>
      <c r="G434" s="11"/>
      <c r="H434" s="11"/>
      <c r="I434" s="11">
        <f t="shared" si="133"/>
        <v>0</v>
      </c>
      <c r="J434" s="11"/>
      <c r="K434" s="11"/>
    </row>
    <row r="435" spans="1:11" hidden="1" x14ac:dyDescent="0.3">
      <c r="A435" s="2" t="s">
        <v>311</v>
      </c>
      <c r="B435" s="11" t="s">
        <v>244</v>
      </c>
      <c r="C435" s="11" t="s">
        <v>74</v>
      </c>
      <c r="D435" s="11">
        <v>200</v>
      </c>
      <c r="E435" s="11">
        <f t="shared" si="132"/>
        <v>600</v>
      </c>
      <c r="F435" s="11"/>
      <c r="G435" s="11"/>
      <c r="H435" s="11"/>
      <c r="I435" s="11">
        <f t="shared" si="133"/>
        <v>0</v>
      </c>
      <c r="J435" s="11"/>
      <c r="K435" s="11"/>
    </row>
    <row r="436" spans="1:11" hidden="1" x14ac:dyDescent="0.3">
      <c r="A436" s="2" t="s">
        <v>312</v>
      </c>
      <c r="B436" s="11" t="s">
        <v>207</v>
      </c>
      <c r="C436" s="11" t="s">
        <v>74</v>
      </c>
      <c r="D436" s="11">
        <v>50</v>
      </c>
      <c r="E436" s="11">
        <f t="shared" si="132"/>
        <v>150</v>
      </c>
      <c r="F436" s="11"/>
      <c r="G436" s="11"/>
      <c r="H436" s="11"/>
      <c r="I436" s="11">
        <f t="shared" si="133"/>
        <v>0</v>
      </c>
      <c r="J436" s="11"/>
      <c r="K436" s="11"/>
    </row>
    <row r="437" spans="1:11" hidden="1" x14ac:dyDescent="0.3">
      <c r="A437" s="2" t="s">
        <v>313</v>
      </c>
      <c r="B437" s="11" t="s">
        <v>245</v>
      </c>
      <c r="C437" s="11" t="s">
        <v>74</v>
      </c>
      <c r="D437" s="11">
        <v>20</v>
      </c>
      <c r="E437" s="11">
        <f t="shared" si="132"/>
        <v>60</v>
      </c>
      <c r="F437" s="11"/>
      <c r="G437" s="11"/>
      <c r="H437" s="11"/>
      <c r="I437" s="11">
        <f t="shared" si="133"/>
        <v>0</v>
      </c>
      <c r="J437" s="11"/>
      <c r="K437" s="11"/>
    </row>
    <row r="438" spans="1:11" ht="231.75" hidden="1" customHeight="1" x14ac:dyDescent="0.3">
      <c r="A438" s="2" t="s">
        <v>25</v>
      </c>
      <c r="B438" s="9" t="s">
        <v>792</v>
      </c>
      <c r="C438" s="11" t="s">
        <v>74</v>
      </c>
      <c r="D438" s="11">
        <v>80</v>
      </c>
      <c r="E438" s="11">
        <f t="shared" si="132"/>
        <v>240</v>
      </c>
      <c r="F438" s="11"/>
      <c r="G438" s="11"/>
      <c r="H438" s="11"/>
      <c r="I438" s="11">
        <f t="shared" si="133"/>
        <v>0</v>
      </c>
      <c r="J438" s="11"/>
      <c r="K438" s="11"/>
    </row>
    <row r="439" spans="1:11" s="17" customFormat="1" hidden="1" x14ac:dyDescent="0.3">
      <c r="A439" s="117" t="s">
        <v>89</v>
      </c>
      <c r="B439" s="151"/>
      <c r="C439" s="23"/>
      <c r="D439" s="23">
        <f>SUM(D421:D438)</f>
        <v>1160</v>
      </c>
      <c r="E439" s="23">
        <f>SUM(E421:E438)</f>
        <v>3480</v>
      </c>
      <c r="F439" s="23"/>
      <c r="G439" s="23"/>
      <c r="H439" s="23"/>
      <c r="I439" s="23">
        <f>SUM(I337:I438)</f>
        <v>0</v>
      </c>
      <c r="J439" s="23">
        <f>SUM(J337:J438)</f>
        <v>0</v>
      </c>
      <c r="K439" s="23">
        <f>SUM(K337:K438)</f>
        <v>0</v>
      </c>
    </row>
    <row r="440" spans="1:11" hidden="1" x14ac:dyDescent="0.3">
      <c r="A440" s="106" t="s">
        <v>923</v>
      </c>
      <c r="B440" s="149"/>
      <c r="C440" s="149"/>
      <c r="D440" s="149"/>
      <c r="E440" s="149"/>
      <c r="F440" s="149"/>
      <c r="G440" s="149"/>
      <c r="H440" s="149"/>
      <c r="I440" s="149"/>
      <c r="J440" s="149"/>
      <c r="K440" s="150"/>
    </row>
    <row r="441" spans="1:11" ht="71.25" hidden="1" customHeight="1" x14ac:dyDescent="0.3">
      <c r="A441" s="12" t="s">
        <v>50</v>
      </c>
      <c r="B441" s="13" t="s">
        <v>793</v>
      </c>
      <c r="C441" s="11"/>
      <c r="D441" s="11"/>
      <c r="E441" s="11"/>
      <c r="F441" s="11"/>
      <c r="G441" s="11"/>
      <c r="H441" s="11"/>
      <c r="I441" s="11"/>
      <c r="J441" s="11"/>
      <c r="K441" s="11"/>
    </row>
    <row r="442" spans="1:11" hidden="1" x14ac:dyDescent="0.3">
      <c r="A442" s="2" t="s">
        <v>350</v>
      </c>
      <c r="B442" s="11" t="s">
        <v>699</v>
      </c>
      <c r="C442" s="11" t="s">
        <v>74</v>
      </c>
      <c r="D442" s="11">
        <v>25</v>
      </c>
      <c r="E442" s="11">
        <f t="shared" ref="E442:E452" si="134">D442*3</f>
        <v>75</v>
      </c>
      <c r="F442" s="11"/>
      <c r="G442" s="11"/>
      <c r="H442" s="11"/>
      <c r="I442" s="11">
        <f t="shared" ref="I442:I452" si="135">SUM(E442*H442)</f>
        <v>0</v>
      </c>
      <c r="J442" s="11"/>
      <c r="K442" s="11"/>
    </row>
    <row r="443" spans="1:11" hidden="1" x14ac:dyDescent="0.3">
      <c r="A443" s="2" t="s">
        <v>351</v>
      </c>
      <c r="B443" s="11" t="s">
        <v>700</v>
      </c>
      <c r="C443" s="11" t="s">
        <v>74</v>
      </c>
      <c r="D443" s="11">
        <v>25</v>
      </c>
      <c r="E443" s="11">
        <f t="shared" si="134"/>
        <v>75</v>
      </c>
      <c r="F443" s="11"/>
      <c r="G443" s="11"/>
      <c r="H443" s="11"/>
      <c r="I443" s="11">
        <f t="shared" si="135"/>
        <v>0</v>
      </c>
      <c r="J443" s="11"/>
      <c r="K443" s="11"/>
    </row>
    <row r="444" spans="1:11" hidden="1" x14ac:dyDescent="0.3">
      <c r="A444" s="2" t="s">
        <v>352</v>
      </c>
      <c r="B444" s="11" t="s">
        <v>701</v>
      </c>
      <c r="C444" s="11" t="s">
        <v>74</v>
      </c>
      <c r="D444" s="11">
        <v>25</v>
      </c>
      <c r="E444" s="11">
        <f t="shared" si="134"/>
        <v>75</v>
      </c>
      <c r="F444" s="11"/>
      <c r="G444" s="11"/>
      <c r="H444" s="11"/>
      <c r="I444" s="11">
        <f t="shared" si="135"/>
        <v>0</v>
      </c>
      <c r="J444" s="11"/>
      <c r="K444" s="11"/>
    </row>
    <row r="445" spans="1:11" hidden="1" x14ac:dyDescent="0.3">
      <c r="A445" s="2" t="s">
        <v>353</v>
      </c>
      <c r="B445" s="11" t="s">
        <v>246</v>
      </c>
      <c r="C445" s="11" t="s">
        <v>74</v>
      </c>
      <c r="D445" s="11">
        <v>200</v>
      </c>
      <c r="E445" s="11">
        <f t="shared" si="134"/>
        <v>600</v>
      </c>
      <c r="F445" s="11"/>
      <c r="G445" s="11"/>
      <c r="H445" s="11"/>
      <c r="I445" s="11">
        <f t="shared" si="135"/>
        <v>0</v>
      </c>
      <c r="J445" s="11"/>
      <c r="K445" s="11"/>
    </row>
    <row r="446" spans="1:11" hidden="1" x14ac:dyDescent="0.3">
      <c r="A446" s="2" t="s">
        <v>354</v>
      </c>
      <c r="B446" s="11" t="s">
        <v>247</v>
      </c>
      <c r="C446" s="11" t="s">
        <v>74</v>
      </c>
      <c r="D446" s="11">
        <v>800</v>
      </c>
      <c r="E446" s="11">
        <f t="shared" si="134"/>
        <v>2400</v>
      </c>
      <c r="F446" s="11"/>
      <c r="G446" s="11"/>
      <c r="H446" s="11"/>
      <c r="I446" s="11">
        <f t="shared" si="135"/>
        <v>0</v>
      </c>
      <c r="J446" s="11"/>
      <c r="K446" s="11"/>
    </row>
    <row r="447" spans="1:11" hidden="1" x14ac:dyDescent="0.3">
      <c r="A447" s="2" t="s">
        <v>355</v>
      </c>
      <c r="B447" s="11" t="s">
        <v>251</v>
      </c>
      <c r="C447" s="11" t="s">
        <v>74</v>
      </c>
      <c r="D447" s="11">
        <v>50</v>
      </c>
      <c r="E447" s="11">
        <f t="shared" si="134"/>
        <v>150</v>
      </c>
      <c r="F447" s="11"/>
      <c r="G447" s="11"/>
      <c r="H447" s="11"/>
      <c r="I447" s="11">
        <f t="shared" si="135"/>
        <v>0</v>
      </c>
      <c r="J447" s="11"/>
      <c r="K447" s="11"/>
    </row>
    <row r="448" spans="1:11" hidden="1" x14ac:dyDescent="0.3">
      <c r="A448" s="2" t="s">
        <v>356</v>
      </c>
      <c r="B448" s="11" t="s">
        <v>248</v>
      </c>
      <c r="C448" s="11" t="s">
        <v>74</v>
      </c>
      <c r="D448" s="11">
        <v>50</v>
      </c>
      <c r="E448" s="11">
        <f t="shared" si="134"/>
        <v>150</v>
      </c>
      <c r="F448" s="11"/>
      <c r="G448" s="11"/>
      <c r="H448" s="11"/>
      <c r="I448" s="11">
        <f t="shared" si="135"/>
        <v>0</v>
      </c>
      <c r="J448" s="11"/>
      <c r="K448" s="11"/>
    </row>
    <row r="449" spans="1:11" hidden="1" x14ac:dyDescent="0.3">
      <c r="A449" s="2" t="s">
        <v>357</v>
      </c>
      <c r="B449" s="11" t="s">
        <v>249</v>
      </c>
      <c r="C449" s="11" t="s">
        <v>74</v>
      </c>
      <c r="D449" s="11">
        <v>50</v>
      </c>
      <c r="E449" s="11">
        <f t="shared" si="134"/>
        <v>150</v>
      </c>
      <c r="F449" s="11"/>
      <c r="G449" s="11"/>
      <c r="H449" s="11"/>
      <c r="I449" s="11">
        <f t="shared" si="135"/>
        <v>0</v>
      </c>
      <c r="J449" s="11"/>
      <c r="K449" s="11"/>
    </row>
    <row r="450" spans="1:11" hidden="1" x14ac:dyDescent="0.3">
      <c r="A450" s="2" t="s">
        <v>379</v>
      </c>
      <c r="B450" s="11" t="s">
        <v>250</v>
      </c>
      <c r="C450" s="11" t="s">
        <v>74</v>
      </c>
      <c r="D450" s="11">
        <v>200</v>
      </c>
      <c r="E450" s="11">
        <f t="shared" si="134"/>
        <v>600</v>
      </c>
      <c r="F450" s="11"/>
      <c r="G450" s="11"/>
      <c r="H450" s="11"/>
      <c r="I450" s="11">
        <f t="shared" si="135"/>
        <v>0</v>
      </c>
      <c r="J450" s="11"/>
      <c r="K450" s="11"/>
    </row>
    <row r="451" spans="1:11" hidden="1" x14ac:dyDescent="0.3">
      <c r="A451" s="2" t="s">
        <v>924</v>
      </c>
      <c r="B451" s="11" t="s">
        <v>252</v>
      </c>
      <c r="C451" s="11" t="s">
        <v>74</v>
      </c>
      <c r="D451" s="11">
        <v>50</v>
      </c>
      <c r="E451" s="11">
        <f t="shared" si="134"/>
        <v>150</v>
      </c>
      <c r="F451" s="11"/>
      <c r="G451" s="11"/>
      <c r="H451" s="11"/>
      <c r="I451" s="11">
        <f t="shared" si="135"/>
        <v>0</v>
      </c>
      <c r="J451" s="11"/>
      <c r="K451" s="11"/>
    </row>
    <row r="452" spans="1:11" ht="25.5" hidden="1" customHeight="1" x14ac:dyDescent="0.3">
      <c r="A452" s="2" t="s">
        <v>51</v>
      </c>
      <c r="B452" s="11" t="s">
        <v>927</v>
      </c>
      <c r="C452" s="11" t="s">
        <v>74</v>
      </c>
      <c r="D452" s="11">
        <v>50</v>
      </c>
      <c r="E452" s="11">
        <f t="shared" si="134"/>
        <v>150</v>
      </c>
      <c r="F452" s="11"/>
      <c r="G452" s="11"/>
      <c r="H452" s="11"/>
      <c r="I452" s="11">
        <f t="shared" si="135"/>
        <v>0</v>
      </c>
      <c r="J452" s="11"/>
      <c r="K452" s="11"/>
    </row>
    <row r="453" spans="1:11" hidden="1" x14ac:dyDescent="0.3">
      <c r="A453" s="12" t="s">
        <v>52</v>
      </c>
      <c r="B453" s="9" t="s">
        <v>794</v>
      </c>
      <c r="C453" s="11"/>
      <c r="D453" s="11"/>
      <c r="E453" s="11"/>
      <c r="F453" s="11"/>
      <c r="G453" s="11"/>
      <c r="H453" s="11"/>
      <c r="I453" s="11"/>
      <c r="J453" s="11"/>
      <c r="K453" s="11"/>
    </row>
    <row r="454" spans="1:11" hidden="1" x14ac:dyDescent="0.3">
      <c r="A454" s="2" t="s">
        <v>925</v>
      </c>
      <c r="B454" s="11" t="s">
        <v>261</v>
      </c>
      <c r="C454" s="11" t="s">
        <v>74</v>
      </c>
      <c r="D454" s="11">
        <v>100</v>
      </c>
      <c r="E454" s="11">
        <f>D454*3</f>
        <v>300</v>
      </c>
      <c r="F454" s="11"/>
      <c r="G454" s="11"/>
      <c r="H454" s="11"/>
      <c r="I454" s="11">
        <f>SUM(E454*H454)</f>
        <v>0</v>
      </c>
      <c r="J454" s="11"/>
      <c r="K454" s="11"/>
    </row>
    <row r="455" spans="1:11" hidden="1" x14ac:dyDescent="0.3">
      <c r="A455" s="2" t="s">
        <v>926</v>
      </c>
      <c r="B455" s="11" t="s">
        <v>262</v>
      </c>
      <c r="C455" s="11" t="s">
        <v>74</v>
      </c>
      <c r="D455" s="11">
        <v>100</v>
      </c>
      <c r="E455" s="11">
        <f>D455*3</f>
        <v>300</v>
      </c>
      <c r="F455" s="11"/>
      <c r="G455" s="11"/>
      <c r="H455" s="11"/>
      <c r="I455" s="11">
        <f>SUM(E455*H455)</f>
        <v>0</v>
      </c>
      <c r="J455" s="11"/>
      <c r="K455" s="11"/>
    </row>
    <row r="456" spans="1:11" ht="42.75" hidden="1" customHeight="1" x14ac:dyDescent="0.3">
      <c r="A456" s="2" t="s">
        <v>54</v>
      </c>
      <c r="B456" s="13" t="s">
        <v>795</v>
      </c>
      <c r="C456" s="11" t="s">
        <v>74</v>
      </c>
      <c r="D456" s="11">
        <v>1000</v>
      </c>
      <c r="E456" s="11">
        <f>D456*3</f>
        <v>3000</v>
      </c>
      <c r="F456" s="11"/>
      <c r="G456" s="11"/>
      <c r="H456" s="11"/>
      <c r="I456" s="11">
        <f>SUM(E456*H456)</f>
        <v>0</v>
      </c>
      <c r="J456" s="11"/>
      <c r="K456" s="11"/>
    </row>
    <row r="457" spans="1:11" ht="86.25" hidden="1" customHeight="1" x14ac:dyDescent="0.3">
      <c r="A457" s="12" t="s">
        <v>53</v>
      </c>
      <c r="B457" s="13" t="s">
        <v>796</v>
      </c>
      <c r="C457" s="11" t="s">
        <v>74</v>
      </c>
      <c r="D457" s="11">
        <v>100</v>
      </c>
      <c r="E457" s="11">
        <f>D457*3</f>
        <v>300</v>
      </c>
      <c r="F457" s="11"/>
      <c r="G457" s="11"/>
      <c r="H457" s="11"/>
      <c r="I457" s="11">
        <f>SUM(E457*H457)</f>
        <v>0</v>
      </c>
      <c r="J457" s="11"/>
      <c r="K457" s="11"/>
    </row>
    <row r="458" spans="1:11" hidden="1" x14ac:dyDescent="0.3">
      <c r="A458" s="12" t="s">
        <v>55</v>
      </c>
      <c r="B458" s="13" t="s">
        <v>44</v>
      </c>
      <c r="C458" s="11" t="s">
        <v>74</v>
      </c>
      <c r="D458" s="11">
        <v>20</v>
      </c>
      <c r="E458" s="11">
        <f>D458*3</f>
        <v>60</v>
      </c>
      <c r="F458" s="11"/>
      <c r="G458" s="11"/>
      <c r="H458" s="11"/>
      <c r="I458" s="11">
        <f>SUM(E458*H458)</f>
        <v>0</v>
      </c>
      <c r="J458" s="11"/>
      <c r="K458" s="11"/>
    </row>
    <row r="459" spans="1:11" hidden="1" x14ac:dyDescent="0.3">
      <c r="A459" s="102" t="s">
        <v>90</v>
      </c>
      <c r="B459" s="103"/>
      <c r="C459" s="11"/>
      <c r="D459" s="31">
        <f>SUM(D441:D458)</f>
        <v>2845</v>
      </c>
      <c r="E459" s="31">
        <f>SUM(E441:E458)</f>
        <v>8535</v>
      </c>
      <c r="F459" s="11"/>
      <c r="G459" s="11"/>
      <c r="H459" s="11"/>
      <c r="I459" s="11"/>
      <c r="J459" s="11"/>
      <c r="K459" s="11"/>
    </row>
    <row r="460" spans="1:11" hidden="1" x14ac:dyDescent="0.3">
      <c r="A460" s="125" t="s">
        <v>928</v>
      </c>
      <c r="B460" s="126"/>
      <c r="C460" s="126"/>
      <c r="D460" s="126"/>
      <c r="E460" s="126"/>
      <c r="F460" s="126"/>
      <c r="G460" s="126"/>
      <c r="H460" s="126"/>
      <c r="I460" s="126"/>
      <c r="J460" s="126"/>
      <c r="K460" s="127"/>
    </row>
    <row r="461" spans="1:11" ht="42" hidden="1" customHeight="1" x14ac:dyDescent="0.3">
      <c r="A461" s="2" t="s">
        <v>38</v>
      </c>
      <c r="B461" s="11" t="s">
        <v>1307</v>
      </c>
      <c r="C461" s="11"/>
      <c r="D461" s="11"/>
      <c r="E461" s="11"/>
      <c r="F461" s="11"/>
      <c r="G461" s="11"/>
      <c r="H461" s="11"/>
      <c r="I461" s="11"/>
      <c r="J461" s="11"/>
      <c r="K461" s="11"/>
    </row>
    <row r="462" spans="1:11" hidden="1" x14ac:dyDescent="0.3">
      <c r="A462" s="2" t="s">
        <v>929</v>
      </c>
      <c r="B462" s="11" t="s">
        <v>253</v>
      </c>
      <c r="C462" s="11" t="s">
        <v>74</v>
      </c>
      <c r="D462" s="11">
        <v>200</v>
      </c>
      <c r="E462" s="11">
        <f>D462*3</f>
        <v>600</v>
      </c>
      <c r="F462" s="11"/>
      <c r="G462" s="11"/>
      <c r="H462" s="11"/>
      <c r="I462" s="11">
        <f>SUM(E462*H462)</f>
        <v>0</v>
      </c>
      <c r="J462" s="11"/>
      <c r="K462" s="11"/>
    </row>
    <row r="463" spans="1:11" hidden="1" x14ac:dyDescent="0.3">
      <c r="A463" s="2" t="s">
        <v>930</v>
      </c>
      <c r="B463" s="11" t="s">
        <v>254</v>
      </c>
      <c r="C463" s="11" t="s">
        <v>74</v>
      </c>
      <c r="D463" s="11">
        <v>25</v>
      </c>
      <c r="E463" s="11">
        <f>D463*3</f>
        <v>75</v>
      </c>
      <c r="F463" s="11"/>
      <c r="G463" s="11"/>
      <c r="H463" s="11"/>
      <c r="I463" s="11">
        <f>SUM(E463*H463)</f>
        <v>0</v>
      </c>
      <c r="J463" s="11"/>
      <c r="K463" s="11"/>
    </row>
    <row r="464" spans="1:11" hidden="1" x14ac:dyDescent="0.3">
      <c r="A464" s="2" t="s">
        <v>931</v>
      </c>
      <c r="B464" s="11" t="s">
        <v>255</v>
      </c>
      <c r="C464" s="11" t="s">
        <v>74</v>
      </c>
      <c r="D464" s="11">
        <v>25</v>
      </c>
      <c r="E464" s="11">
        <f>D464*3</f>
        <v>75</v>
      </c>
      <c r="F464" s="11"/>
      <c r="G464" s="11"/>
      <c r="H464" s="11"/>
      <c r="I464" s="11">
        <f>SUM(E464*H464)</f>
        <v>0</v>
      </c>
      <c r="J464" s="11"/>
      <c r="K464" s="11"/>
    </row>
    <row r="465" spans="1:11" ht="84.75" hidden="1" customHeight="1" x14ac:dyDescent="0.3">
      <c r="A465" s="12" t="s">
        <v>26</v>
      </c>
      <c r="B465" s="11" t="s">
        <v>1308</v>
      </c>
      <c r="C465" s="11"/>
      <c r="D465" s="11"/>
      <c r="E465" s="11"/>
      <c r="F465" s="11"/>
      <c r="G465" s="11"/>
      <c r="H465" s="11"/>
      <c r="I465" s="11"/>
      <c r="J465" s="11"/>
      <c r="K465" s="11"/>
    </row>
    <row r="466" spans="1:11" hidden="1" x14ac:dyDescent="0.3">
      <c r="A466" s="2" t="s">
        <v>935</v>
      </c>
      <c r="B466" s="11" t="s">
        <v>258</v>
      </c>
      <c r="C466" s="11" t="s">
        <v>74</v>
      </c>
      <c r="D466" s="11">
        <v>25</v>
      </c>
      <c r="E466" s="11">
        <f>D466*3</f>
        <v>75</v>
      </c>
      <c r="F466" s="11"/>
      <c r="G466" s="11"/>
      <c r="H466" s="11"/>
      <c r="I466" s="11">
        <f>SUM(E466*H466)</f>
        <v>0</v>
      </c>
      <c r="J466" s="11"/>
      <c r="K466" s="11"/>
    </row>
    <row r="467" spans="1:11" hidden="1" x14ac:dyDescent="0.3">
      <c r="A467" s="2" t="s">
        <v>932</v>
      </c>
      <c r="B467" s="11" t="s">
        <v>256</v>
      </c>
      <c r="C467" s="11" t="s">
        <v>74</v>
      </c>
      <c r="D467" s="11">
        <v>25</v>
      </c>
      <c r="E467" s="11">
        <f>D467*3</f>
        <v>75</v>
      </c>
      <c r="F467" s="11"/>
      <c r="G467" s="11"/>
      <c r="H467" s="11"/>
      <c r="I467" s="11">
        <f>SUM(E467*H467)</f>
        <v>0</v>
      </c>
      <c r="J467" s="11"/>
      <c r="K467" s="11"/>
    </row>
    <row r="468" spans="1:11" hidden="1" x14ac:dyDescent="0.3">
      <c r="A468" s="2" t="s">
        <v>933</v>
      </c>
      <c r="B468" s="11" t="s">
        <v>257</v>
      </c>
      <c r="C468" s="11" t="s">
        <v>74</v>
      </c>
      <c r="D468" s="11">
        <v>25</v>
      </c>
      <c r="E468" s="11">
        <f>D468*3</f>
        <v>75</v>
      </c>
      <c r="F468" s="11"/>
      <c r="G468" s="11"/>
      <c r="H468" s="11"/>
      <c r="I468" s="11">
        <f>SUM(E468*H468)</f>
        <v>0</v>
      </c>
      <c r="J468" s="11"/>
      <c r="K468" s="11"/>
    </row>
    <row r="469" spans="1:11" hidden="1" x14ac:dyDescent="0.3">
      <c r="A469" s="2" t="s">
        <v>934</v>
      </c>
      <c r="B469" s="11" t="s">
        <v>259</v>
      </c>
      <c r="C469" s="11" t="s">
        <v>74</v>
      </c>
      <c r="D469" s="11">
        <v>25</v>
      </c>
      <c r="E469" s="11">
        <f>D469*3</f>
        <v>75</v>
      </c>
      <c r="F469" s="11"/>
      <c r="G469" s="11"/>
      <c r="H469" s="11"/>
      <c r="I469" s="11">
        <f>SUM(E469*H469)</f>
        <v>0</v>
      </c>
      <c r="J469" s="11"/>
      <c r="K469" s="11"/>
    </row>
    <row r="470" spans="1:11" hidden="1" x14ac:dyDescent="0.3">
      <c r="A470" s="2" t="s">
        <v>936</v>
      </c>
      <c r="B470" s="11" t="s">
        <v>260</v>
      </c>
      <c r="C470" s="11" t="s">
        <v>74</v>
      </c>
      <c r="D470" s="11">
        <v>50</v>
      </c>
      <c r="E470" s="11">
        <f>D470*3</f>
        <v>150</v>
      </c>
      <c r="F470" s="11"/>
      <c r="G470" s="11"/>
      <c r="H470" s="11"/>
      <c r="I470" s="11">
        <f>SUM(E470*H470)</f>
        <v>0</v>
      </c>
      <c r="J470" s="11"/>
      <c r="K470" s="11"/>
    </row>
    <row r="471" spans="1:11" hidden="1" x14ac:dyDescent="0.3">
      <c r="A471" s="117" t="s">
        <v>91</v>
      </c>
      <c r="B471" s="118"/>
      <c r="C471" s="23"/>
      <c r="D471" s="23">
        <f>SUM(D462:D470)</f>
        <v>400</v>
      </c>
      <c r="E471" s="23">
        <f>SUM(E462:E470)</f>
        <v>1200</v>
      </c>
      <c r="F471" s="23"/>
      <c r="G471" s="23"/>
      <c r="H471" s="23"/>
      <c r="I471" s="23">
        <f>SUM(I441:I470)</f>
        <v>0</v>
      </c>
      <c r="J471" s="23">
        <f>SUM(J441:J470)</f>
        <v>0</v>
      </c>
      <c r="K471" s="23">
        <f>SUM(K441:K470)</f>
        <v>0</v>
      </c>
    </row>
    <row r="472" spans="1:11" hidden="1" x14ac:dyDescent="0.3">
      <c r="A472" s="106" t="s">
        <v>937</v>
      </c>
      <c r="B472" s="149"/>
      <c r="C472" s="149"/>
      <c r="D472" s="149"/>
      <c r="E472" s="149"/>
      <c r="F472" s="149"/>
      <c r="G472" s="149"/>
      <c r="H472" s="149"/>
      <c r="I472" s="149"/>
      <c r="J472" s="149"/>
      <c r="K472" s="150"/>
    </row>
    <row r="473" spans="1:11" ht="116.25" hidden="1" customHeight="1" x14ac:dyDescent="0.3">
      <c r="A473" s="12" t="s">
        <v>59</v>
      </c>
      <c r="B473" s="13" t="s">
        <v>797</v>
      </c>
      <c r="C473" s="11" t="s">
        <v>74</v>
      </c>
      <c r="D473" s="11">
        <v>3000</v>
      </c>
      <c r="E473" s="11">
        <f t="shared" ref="E473:E494" si="136">D473*3</f>
        <v>9000</v>
      </c>
      <c r="F473" s="11"/>
      <c r="G473" s="11"/>
      <c r="H473" s="11"/>
      <c r="I473" s="11">
        <f t="shared" ref="I473:I494" si="137">SUM(E473*H473)</f>
        <v>0</v>
      </c>
      <c r="J473" s="11"/>
      <c r="K473" s="11"/>
    </row>
    <row r="474" spans="1:11" ht="135.75" hidden="1" customHeight="1" x14ac:dyDescent="0.3">
      <c r="A474" s="12" t="s">
        <v>60</v>
      </c>
      <c r="B474" s="13" t="s">
        <v>798</v>
      </c>
      <c r="C474" s="11" t="s">
        <v>74</v>
      </c>
      <c r="D474" s="11">
        <v>1000</v>
      </c>
      <c r="E474" s="11">
        <f t="shared" si="136"/>
        <v>3000</v>
      </c>
      <c r="F474" s="11"/>
      <c r="G474" s="11"/>
      <c r="H474" s="11"/>
      <c r="I474" s="11">
        <f t="shared" si="137"/>
        <v>0</v>
      </c>
      <c r="J474" s="11"/>
      <c r="K474" s="11"/>
    </row>
    <row r="475" spans="1:11" hidden="1" x14ac:dyDescent="0.3">
      <c r="A475" s="104" t="s">
        <v>61</v>
      </c>
      <c r="B475" s="105"/>
      <c r="C475" s="11"/>
      <c r="D475" s="31">
        <f>SUM(D473:D474)</f>
        <v>4000</v>
      </c>
      <c r="E475" s="31">
        <f>SUM(E473:E474)</f>
        <v>12000</v>
      </c>
      <c r="F475" s="11"/>
      <c r="G475" s="11"/>
      <c r="H475" s="11"/>
      <c r="I475" s="11"/>
      <c r="J475" s="11"/>
      <c r="K475" s="11"/>
    </row>
    <row r="476" spans="1:11" hidden="1" x14ac:dyDescent="0.3">
      <c r="A476" s="128" t="s">
        <v>938</v>
      </c>
      <c r="B476" s="129"/>
      <c r="C476" s="129"/>
      <c r="D476" s="129"/>
      <c r="E476" s="129"/>
      <c r="F476" s="129"/>
      <c r="G476" s="129"/>
      <c r="H476" s="129"/>
      <c r="I476" s="129"/>
      <c r="J476" s="129"/>
      <c r="K476" s="130"/>
    </row>
    <row r="477" spans="1:11" ht="42" hidden="1" customHeight="1" x14ac:dyDescent="0.3">
      <c r="A477" s="12" t="s">
        <v>27</v>
      </c>
      <c r="B477" s="13" t="s">
        <v>799</v>
      </c>
      <c r="C477" s="11" t="s">
        <v>74</v>
      </c>
      <c r="D477" s="11">
        <v>10000</v>
      </c>
      <c r="E477" s="11">
        <f t="shared" si="136"/>
        <v>30000</v>
      </c>
      <c r="F477" s="11"/>
      <c r="G477" s="11"/>
      <c r="H477" s="11"/>
      <c r="I477" s="11">
        <f t="shared" si="137"/>
        <v>0</v>
      </c>
      <c r="J477" s="11"/>
      <c r="K477" s="11"/>
    </row>
    <row r="478" spans="1:11" ht="53.25" hidden="1" customHeight="1" x14ac:dyDescent="0.3">
      <c r="A478" s="12" t="s">
        <v>939</v>
      </c>
      <c r="B478" s="13" t="s">
        <v>800</v>
      </c>
      <c r="C478" s="11" t="s">
        <v>74</v>
      </c>
      <c r="D478" s="11">
        <v>500</v>
      </c>
      <c r="E478" s="11">
        <f>D478*3</f>
        <v>1500</v>
      </c>
      <c r="F478" s="11"/>
      <c r="G478" s="11"/>
      <c r="H478" s="11"/>
      <c r="I478" s="11">
        <f>SUM(E478*H478)</f>
        <v>0</v>
      </c>
      <c r="J478" s="11"/>
      <c r="K478" s="11"/>
    </row>
    <row r="479" spans="1:11" hidden="1" x14ac:dyDescent="0.3">
      <c r="A479" s="104" t="s">
        <v>92</v>
      </c>
      <c r="B479" s="105"/>
      <c r="C479" s="11"/>
      <c r="D479" s="31">
        <f>SUM(D477:D478)</f>
        <v>10500</v>
      </c>
      <c r="E479" s="31">
        <f>SUM(E477:E478)</f>
        <v>31500</v>
      </c>
      <c r="F479" s="11"/>
      <c r="G479" s="11"/>
      <c r="H479" s="11"/>
      <c r="I479" s="11"/>
      <c r="J479" s="11"/>
      <c r="K479" s="11"/>
    </row>
    <row r="480" spans="1:11" hidden="1" x14ac:dyDescent="0.3">
      <c r="A480" s="128" t="s">
        <v>940</v>
      </c>
      <c r="B480" s="129"/>
      <c r="C480" s="129"/>
      <c r="D480" s="129"/>
      <c r="E480" s="129"/>
      <c r="F480" s="129"/>
      <c r="G480" s="129"/>
      <c r="H480" s="129"/>
      <c r="I480" s="129"/>
      <c r="J480" s="129"/>
      <c r="K480" s="130"/>
    </row>
    <row r="481" spans="1:11" ht="100.5" hidden="1" customHeight="1" x14ac:dyDescent="0.3">
      <c r="A481" s="12" t="s">
        <v>97</v>
      </c>
      <c r="B481" s="6" t="s">
        <v>716</v>
      </c>
      <c r="C481" s="11" t="s">
        <v>74</v>
      </c>
      <c r="D481" s="11">
        <v>3000</v>
      </c>
      <c r="E481" s="11">
        <f>D481*3</f>
        <v>9000</v>
      </c>
      <c r="F481" s="11"/>
      <c r="G481" s="11"/>
      <c r="H481" s="25"/>
      <c r="I481" s="11">
        <f>SUM(E481*H481)</f>
        <v>0</v>
      </c>
      <c r="J481" s="2"/>
      <c r="K481" s="2"/>
    </row>
    <row r="482" spans="1:11" ht="66" hidden="1" customHeight="1" x14ac:dyDescent="0.3">
      <c r="A482" s="12" t="s">
        <v>98</v>
      </c>
      <c r="B482" s="6" t="s">
        <v>717</v>
      </c>
      <c r="C482" s="11" t="s">
        <v>74</v>
      </c>
      <c r="D482" s="11">
        <v>1000</v>
      </c>
      <c r="E482" s="11">
        <f>D482*3</f>
        <v>3000</v>
      </c>
      <c r="F482" s="11"/>
      <c r="G482" s="11"/>
      <c r="H482" s="25"/>
      <c r="I482" s="11">
        <f>SUM(E482*H482)</f>
        <v>0</v>
      </c>
      <c r="J482" s="2"/>
      <c r="K482" s="2"/>
    </row>
    <row r="483" spans="1:11" hidden="1" x14ac:dyDescent="0.3">
      <c r="A483" s="104" t="s">
        <v>93</v>
      </c>
      <c r="B483" s="105"/>
      <c r="C483" s="11"/>
      <c r="D483" s="31">
        <f>SUM(D481:D482)</f>
        <v>4000</v>
      </c>
      <c r="E483" s="31">
        <f>SUM(E481:E482)</f>
        <v>12000</v>
      </c>
      <c r="F483" s="11"/>
      <c r="G483" s="11"/>
      <c r="H483" s="25"/>
      <c r="I483" s="11"/>
      <c r="J483" s="2"/>
      <c r="K483" s="2"/>
    </row>
    <row r="484" spans="1:11" hidden="1" x14ac:dyDescent="0.3">
      <c r="A484" s="128" t="s">
        <v>941</v>
      </c>
      <c r="B484" s="129"/>
      <c r="C484" s="129"/>
      <c r="D484" s="129"/>
      <c r="E484" s="129"/>
      <c r="F484" s="129"/>
      <c r="G484" s="129"/>
      <c r="H484" s="129"/>
      <c r="I484" s="129"/>
      <c r="J484" s="129"/>
      <c r="K484" s="130"/>
    </row>
    <row r="485" spans="1:11" ht="57" hidden="1" customHeight="1" x14ac:dyDescent="0.3">
      <c r="A485" s="12" t="s">
        <v>99</v>
      </c>
      <c r="B485" s="11" t="s">
        <v>713</v>
      </c>
      <c r="C485" s="11" t="s">
        <v>74</v>
      </c>
      <c r="D485" s="11">
        <v>1500</v>
      </c>
      <c r="E485" s="11">
        <f t="shared" si="136"/>
        <v>4500</v>
      </c>
      <c r="F485" s="11"/>
      <c r="G485" s="11"/>
      <c r="H485" s="11"/>
      <c r="I485" s="11">
        <f t="shared" si="137"/>
        <v>0</v>
      </c>
      <c r="J485" s="11"/>
      <c r="K485" s="11"/>
    </row>
    <row r="486" spans="1:11" ht="39.75" hidden="1" customHeight="1" x14ac:dyDescent="0.3">
      <c r="A486" s="12" t="s">
        <v>942</v>
      </c>
      <c r="B486" s="6" t="s">
        <v>1285</v>
      </c>
      <c r="C486" s="11" t="s">
        <v>74</v>
      </c>
      <c r="D486" s="11">
        <v>15000</v>
      </c>
      <c r="E486" s="11">
        <f t="shared" si="136"/>
        <v>45000</v>
      </c>
      <c r="F486" s="11"/>
      <c r="G486" s="11"/>
      <c r="H486" s="11"/>
      <c r="I486" s="11">
        <f t="shared" si="137"/>
        <v>0</v>
      </c>
      <c r="J486" s="11"/>
      <c r="K486" s="11"/>
    </row>
    <row r="487" spans="1:11" hidden="1" x14ac:dyDescent="0.3">
      <c r="A487" s="104" t="s">
        <v>94</v>
      </c>
      <c r="B487" s="105"/>
      <c r="C487" s="11"/>
      <c r="D487" s="31">
        <f>SUM(D485:D486)</f>
        <v>16500</v>
      </c>
      <c r="E487" s="31">
        <f>SUM(E485:E486)</f>
        <v>49500</v>
      </c>
      <c r="F487" s="11"/>
      <c r="G487" s="11"/>
      <c r="H487" s="11"/>
      <c r="I487" s="11"/>
      <c r="J487" s="11"/>
      <c r="K487" s="11"/>
    </row>
    <row r="488" spans="1:11" hidden="1" x14ac:dyDescent="0.3">
      <c r="A488" s="128" t="s">
        <v>943</v>
      </c>
      <c r="B488" s="129"/>
      <c r="C488" s="129"/>
      <c r="D488" s="129"/>
      <c r="E488" s="129"/>
      <c r="F488" s="129"/>
      <c r="G488" s="129"/>
      <c r="H488" s="129"/>
      <c r="I488" s="129"/>
      <c r="J488" s="129"/>
      <c r="K488" s="130"/>
    </row>
    <row r="489" spans="1:11" ht="68.25" hidden="1" customHeight="1" x14ac:dyDescent="0.3">
      <c r="A489" s="12" t="s">
        <v>944</v>
      </c>
      <c r="B489" s="11" t="s">
        <v>726</v>
      </c>
      <c r="C489" s="11" t="s">
        <v>74</v>
      </c>
      <c r="D489" s="11">
        <v>20000</v>
      </c>
      <c r="E489" s="11">
        <f t="shared" si="136"/>
        <v>60000</v>
      </c>
      <c r="F489" s="11"/>
      <c r="G489" s="11"/>
      <c r="H489" s="11"/>
      <c r="I489" s="11">
        <f t="shared" si="137"/>
        <v>0</v>
      </c>
      <c r="J489" s="11"/>
      <c r="K489" s="11"/>
    </row>
    <row r="490" spans="1:11" ht="27" hidden="1" customHeight="1" x14ac:dyDescent="0.3">
      <c r="A490" s="12" t="s">
        <v>43</v>
      </c>
      <c r="B490" s="13" t="s">
        <v>801</v>
      </c>
      <c r="C490" s="11" t="s">
        <v>74</v>
      </c>
      <c r="D490" s="11">
        <v>10000</v>
      </c>
      <c r="E490" s="11">
        <f>D490*3</f>
        <v>30000</v>
      </c>
      <c r="F490" s="11"/>
      <c r="G490" s="11"/>
      <c r="H490" s="11"/>
      <c r="I490" s="11">
        <f>SUM(E490*H490)</f>
        <v>0</v>
      </c>
      <c r="J490" s="11"/>
      <c r="K490" s="11"/>
    </row>
    <row r="491" spans="1:11" hidden="1" x14ac:dyDescent="0.3">
      <c r="A491" s="104" t="s">
        <v>95</v>
      </c>
      <c r="B491" s="105"/>
      <c r="C491" s="11"/>
      <c r="D491" s="31">
        <f>SUM(D489:D490)</f>
        <v>30000</v>
      </c>
      <c r="E491" s="31">
        <f>SUM(E489:E490)</f>
        <v>90000</v>
      </c>
      <c r="F491" s="11"/>
      <c r="G491" s="11"/>
      <c r="H491" s="11"/>
      <c r="I491" s="11"/>
      <c r="J491" s="11"/>
      <c r="K491" s="11"/>
    </row>
    <row r="492" spans="1:11" hidden="1" x14ac:dyDescent="0.3">
      <c r="A492" s="128" t="s">
        <v>945</v>
      </c>
      <c r="B492" s="129"/>
      <c r="C492" s="129"/>
      <c r="D492" s="129"/>
      <c r="E492" s="129"/>
      <c r="F492" s="129"/>
      <c r="G492" s="129"/>
      <c r="H492" s="129"/>
      <c r="I492" s="129"/>
      <c r="J492" s="129"/>
      <c r="K492" s="130"/>
    </row>
    <row r="493" spans="1:11" ht="87.75" hidden="1" customHeight="1" x14ac:dyDescent="0.3">
      <c r="A493" s="12" t="s">
        <v>946</v>
      </c>
      <c r="B493" s="11" t="s">
        <v>714</v>
      </c>
      <c r="C493" s="11" t="s">
        <v>74</v>
      </c>
      <c r="D493" s="11">
        <v>3100</v>
      </c>
      <c r="E493" s="11">
        <f t="shared" si="136"/>
        <v>9300</v>
      </c>
      <c r="F493" s="11"/>
      <c r="G493" s="11"/>
      <c r="H493" s="11"/>
      <c r="I493" s="11">
        <f t="shared" si="137"/>
        <v>0</v>
      </c>
      <c r="J493" s="11"/>
      <c r="K493" s="11"/>
    </row>
    <row r="494" spans="1:11" ht="99" hidden="1" customHeight="1" x14ac:dyDescent="0.3">
      <c r="A494" s="12" t="s">
        <v>947</v>
      </c>
      <c r="B494" s="11" t="s">
        <v>715</v>
      </c>
      <c r="C494" s="11" t="s">
        <v>74</v>
      </c>
      <c r="D494" s="11">
        <v>100</v>
      </c>
      <c r="E494" s="11">
        <f t="shared" si="136"/>
        <v>300</v>
      </c>
      <c r="F494" s="11"/>
      <c r="G494" s="11"/>
      <c r="H494" s="11"/>
      <c r="I494" s="11">
        <f t="shared" si="137"/>
        <v>0</v>
      </c>
      <c r="J494" s="11"/>
      <c r="K494" s="11"/>
    </row>
    <row r="495" spans="1:11" s="17" customFormat="1" hidden="1" x14ac:dyDescent="0.3">
      <c r="A495" s="117" t="s">
        <v>34</v>
      </c>
      <c r="B495" s="151"/>
      <c r="C495" s="23"/>
      <c r="D495" s="23">
        <f>SUM(D493:D494)</f>
        <v>3200</v>
      </c>
      <c r="E495" s="23">
        <f>SUM(E493:E494)</f>
        <v>9600</v>
      </c>
      <c r="F495" s="23"/>
      <c r="G495" s="23"/>
      <c r="H495" s="23"/>
      <c r="I495" s="23">
        <f>SUM(I473:I494)</f>
        <v>0</v>
      </c>
      <c r="J495" s="23">
        <f>SUM(J473:J494)</f>
        <v>0</v>
      </c>
      <c r="K495" s="23">
        <f>SUM(K473:K494)</f>
        <v>0</v>
      </c>
    </row>
    <row r="496" spans="1:11" hidden="1" x14ac:dyDescent="0.3">
      <c r="A496" s="106" t="s">
        <v>948</v>
      </c>
      <c r="B496" s="149"/>
      <c r="C496" s="149"/>
      <c r="D496" s="149"/>
      <c r="E496" s="149"/>
      <c r="F496" s="149"/>
      <c r="G496" s="149"/>
      <c r="H496" s="149"/>
      <c r="I496" s="149"/>
      <c r="J496" s="149"/>
      <c r="K496" s="150"/>
    </row>
    <row r="497" spans="1:11" ht="150.75" hidden="1" customHeight="1" x14ac:dyDescent="0.3">
      <c r="A497" s="11" t="s">
        <v>35</v>
      </c>
      <c r="B497" s="26" t="s">
        <v>802</v>
      </c>
      <c r="C497" s="11" t="s">
        <v>74</v>
      </c>
      <c r="D497" s="11">
        <v>400</v>
      </c>
      <c r="E497" s="11">
        <v>500</v>
      </c>
      <c r="F497" s="11"/>
      <c r="G497" s="11"/>
      <c r="H497" s="11"/>
      <c r="I497" s="11">
        <f t="shared" ref="I497:I503" si="138">SUM(E497*H497)</f>
        <v>0</v>
      </c>
      <c r="J497" s="11"/>
      <c r="K497" s="11"/>
    </row>
    <row r="498" spans="1:11" ht="162.75" hidden="1" customHeight="1" x14ac:dyDescent="0.3">
      <c r="A498" s="11" t="s">
        <v>45</v>
      </c>
      <c r="B498" s="27" t="s">
        <v>803</v>
      </c>
      <c r="C498" s="11" t="s">
        <v>74</v>
      </c>
      <c r="D498" s="11">
        <v>14000</v>
      </c>
      <c r="E498" s="11">
        <f t="shared" ref="E498:E503" si="139">D498*3</f>
        <v>42000</v>
      </c>
      <c r="F498" s="11"/>
      <c r="G498" s="11"/>
      <c r="H498" s="11"/>
      <c r="I498" s="11">
        <f t="shared" si="138"/>
        <v>0</v>
      </c>
      <c r="J498" s="11"/>
      <c r="K498" s="11"/>
    </row>
    <row r="499" spans="1:11" ht="165" hidden="1" customHeight="1" x14ac:dyDescent="0.3">
      <c r="A499" s="11" t="s">
        <v>949</v>
      </c>
      <c r="B499" s="28" t="s">
        <v>804</v>
      </c>
      <c r="C499" s="11" t="s">
        <v>74</v>
      </c>
      <c r="D499" s="11">
        <v>100</v>
      </c>
      <c r="E499" s="11">
        <f t="shared" si="139"/>
        <v>300</v>
      </c>
      <c r="F499" s="11"/>
      <c r="G499" s="11"/>
      <c r="H499" s="11"/>
      <c r="I499" s="11">
        <f t="shared" si="138"/>
        <v>0</v>
      </c>
      <c r="J499" s="11"/>
      <c r="K499" s="11"/>
    </row>
    <row r="500" spans="1:11" ht="116.25" hidden="1" customHeight="1" x14ac:dyDescent="0.3">
      <c r="A500" s="11" t="s">
        <v>950</v>
      </c>
      <c r="B500" s="29" t="s">
        <v>805</v>
      </c>
      <c r="C500" s="11" t="s">
        <v>74</v>
      </c>
      <c r="D500" s="11">
        <v>100</v>
      </c>
      <c r="E500" s="11">
        <f t="shared" si="139"/>
        <v>300</v>
      </c>
      <c r="F500" s="11"/>
      <c r="G500" s="11"/>
      <c r="H500" s="11"/>
      <c r="I500" s="11">
        <f t="shared" si="138"/>
        <v>0</v>
      </c>
      <c r="J500" s="11"/>
      <c r="K500" s="11"/>
    </row>
    <row r="501" spans="1:11" ht="117.75" hidden="1" customHeight="1" x14ac:dyDescent="0.3">
      <c r="A501" s="11" t="s">
        <v>951</v>
      </c>
      <c r="B501" s="29" t="s">
        <v>806</v>
      </c>
      <c r="C501" s="11"/>
      <c r="D501" s="11"/>
      <c r="E501" s="11">
        <f t="shared" si="139"/>
        <v>0</v>
      </c>
      <c r="F501" s="11"/>
      <c r="G501" s="11"/>
      <c r="H501" s="11"/>
      <c r="I501" s="11">
        <f t="shared" si="138"/>
        <v>0</v>
      </c>
      <c r="J501" s="11"/>
      <c r="K501" s="11"/>
    </row>
    <row r="502" spans="1:11" hidden="1" x14ac:dyDescent="0.3">
      <c r="A502" s="11" t="s">
        <v>952</v>
      </c>
      <c r="B502" s="29" t="s">
        <v>265</v>
      </c>
      <c r="C502" s="11" t="s">
        <v>74</v>
      </c>
      <c r="D502" s="11">
        <v>700</v>
      </c>
      <c r="E502" s="11">
        <f t="shared" si="139"/>
        <v>2100</v>
      </c>
      <c r="F502" s="11"/>
      <c r="G502" s="11"/>
      <c r="H502" s="11"/>
      <c r="I502" s="11">
        <f t="shared" si="138"/>
        <v>0</v>
      </c>
      <c r="J502" s="11"/>
      <c r="K502" s="11"/>
    </row>
    <row r="503" spans="1:11" hidden="1" x14ac:dyDescent="0.3">
      <c r="A503" s="11" t="s">
        <v>953</v>
      </c>
      <c r="B503" s="11" t="s">
        <v>266</v>
      </c>
      <c r="C503" s="11" t="s">
        <v>74</v>
      </c>
      <c r="D503" s="11">
        <v>150</v>
      </c>
      <c r="E503" s="11">
        <f t="shared" si="139"/>
        <v>450</v>
      </c>
      <c r="F503" s="11"/>
      <c r="G503" s="11"/>
      <c r="H503" s="11"/>
      <c r="I503" s="11">
        <f t="shared" si="138"/>
        <v>0</v>
      </c>
      <c r="J503" s="11"/>
      <c r="K503" s="11"/>
    </row>
    <row r="504" spans="1:11" hidden="1" x14ac:dyDescent="0.3">
      <c r="A504" s="100" t="s">
        <v>46</v>
      </c>
      <c r="B504" s="148"/>
      <c r="C504" s="31"/>
      <c r="D504" s="31">
        <f>SUM(D497:D503)</f>
        <v>15450</v>
      </c>
      <c r="E504" s="31">
        <f>SUM(E497:E503)</f>
        <v>45650</v>
      </c>
      <c r="F504" s="31"/>
      <c r="G504" s="31"/>
      <c r="H504" s="31"/>
      <c r="I504" s="31">
        <f>SUM(I497:I503)</f>
        <v>0</v>
      </c>
      <c r="J504" s="31">
        <f>SUM(J497:J503)</f>
        <v>0</v>
      </c>
      <c r="K504" s="31">
        <f>SUM(K497:K503)</f>
        <v>0</v>
      </c>
    </row>
    <row r="505" spans="1:11" hidden="1" x14ac:dyDescent="0.3">
      <c r="A505" s="106" t="s">
        <v>954</v>
      </c>
      <c r="B505" s="149"/>
      <c r="C505" s="149"/>
      <c r="D505" s="149"/>
      <c r="E505" s="149"/>
      <c r="F505" s="149"/>
      <c r="G505" s="149"/>
      <c r="H505" s="149"/>
      <c r="I505" s="149"/>
      <c r="J505" s="149"/>
      <c r="K505" s="150"/>
    </row>
    <row r="506" spans="1:11" ht="150" hidden="1" customHeight="1" x14ac:dyDescent="0.3">
      <c r="A506" s="2" t="s">
        <v>36</v>
      </c>
      <c r="B506" s="11" t="s">
        <v>718</v>
      </c>
      <c r="C506" s="11"/>
      <c r="D506" s="11"/>
      <c r="E506" s="11"/>
      <c r="F506" s="11"/>
      <c r="G506" s="11"/>
      <c r="H506" s="11"/>
      <c r="I506" s="11"/>
      <c r="J506" s="11"/>
      <c r="K506" s="11"/>
    </row>
    <row r="507" spans="1:11" hidden="1" x14ac:dyDescent="0.3">
      <c r="A507" s="2" t="s">
        <v>955</v>
      </c>
      <c r="B507" s="11" t="s">
        <v>678</v>
      </c>
      <c r="C507" s="11" t="s">
        <v>376</v>
      </c>
      <c r="D507" s="11">
        <v>500</v>
      </c>
      <c r="E507" s="11">
        <f t="shared" ref="E507:E513" si="140">D507*3</f>
        <v>1500</v>
      </c>
      <c r="F507" s="11"/>
      <c r="G507" s="11"/>
      <c r="H507" s="11"/>
      <c r="I507" s="11">
        <f t="shared" ref="I507:I513" si="141">SUM(E507*H507)</f>
        <v>0</v>
      </c>
      <c r="J507" s="11"/>
      <c r="K507" s="11"/>
    </row>
    <row r="508" spans="1:11" hidden="1" x14ac:dyDescent="0.3">
      <c r="A508" s="2" t="s">
        <v>956</v>
      </c>
      <c r="B508" s="11" t="s">
        <v>679</v>
      </c>
      <c r="C508" s="11" t="s">
        <v>376</v>
      </c>
      <c r="D508" s="11">
        <v>1500</v>
      </c>
      <c r="E508" s="11">
        <f t="shared" si="140"/>
        <v>4500</v>
      </c>
      <c r="F508" s="11"/>
      <c r="G508" s="11"/>
      <c r="H508" s="11"/>
      <c r="I508" s="11">
        <f t="shared" si="141"/>
        <v>0</v>
      </c>
      <c r="J508" s="11"/>
      <c r="K508" s="11"/>
    </row>
    <row r="509" spans="1:11" hidden="1" x14ac:dyDescent="0.3">
      <c r="A509" s="2" t="s">
        <v>957</v>
      </c>
      <c r="B509" s="11" t="s">
        <v>680</v>
      </c>
      <c r="C509" s="11" t="s">
        <v>376</v>
      </c>
      <c r="D509" s="11">
        <v>2300</v>
      </c>
      <c r="E509" s="11">
        <f t="shared" si="140"/>
        <v>6900</v>
      </c>
      <c r="F509" s="11"/>
      <c r="G509" s="11"/>
      <c r="H509" s="11"/>
      <c r="I509" s="11">
        <f t="shared" si="141"/>
        <v>0</v>
      </c>
      <c r="J509" s="11"/>
      <c r="K509" s="11"/>
    </row>
    <row r="510" spans="1:11" hidden="1" x14ac:dyDescent="0.3">
      <c r="A510" s="2" t="s">
        <v>958</v>
      </c>
      <c r="B510" s="11" t="s">
        <v>681</v>
      </c>
      <c r="C510" s="11" t="s">
        <v>376</v>
      </c>
      <c r="D510" s="11">
        <v>2300</v>
      </c>
      <c r="E510" s="11">
        <f t="shared" si="140"/>
        <v>6900</v>
      </c>
      <c r="F510" s="11"/>
      <c r="G510" s="11"/>
      <c r="H510" s="11"/>
      <c r="I510" s="11">
        <f t="shared" si="141"/>
        <v>0</v>
      </c>
      <c r="J510" s="11"/>
      <c r="K510" s="11"/>
    </row>
    <row r="511" spans="1:11" hidden="1" x14ac:dyDescent="0.3">
      <c r="A511" s="2" t="s">
        <v>959</v>
      </c>
      <c r="B511" s="11" t="s">
        <v>682</v>
      </c>
      <c r="C511" s="11" t="s">
        <v>376</v>
      </c>
      <c r="D511" s="11">
        <v>4200</v>
      </c>
      <c r="E511" s="11">
        <f t="shared" si="140"/>
        <v>12600</v>
      </c>
      <c r="F511" s="11"/>
      <c r="G511" s="11"/>
      <c r="H511" s="11"/>
      <c r="I511" s="11">
        <f t="shared" si="141"/>
        <v>0</v>
      </c>
      <c r="J511" s="11"/>
      <c r="K511" s="11"/>
    </row>
    <row r="512" spans="1:11" hidden="1" x14ac:dyDescent="0.3">
      <c r="A512" s="2" t="s">
        <v>960</v>
      </c>
      <c r="B512" s="11" t="s">
        <v>683</v>
      </c>
      <c r="C512" s="11" t="s">
        <v>376</v>
      </c>
      <c r="D512" s="11">
        <v>600</v>
      </c>
      <c r="E512" s="11">
        <f t="shared" si="140"/>
        <v>1800</v>
      </c>
      <c r="F512" s="11"/>
      <c r="G512" s="11"/>
      <c r="H512" s="11"/>
      <c r="I512" s="11">
        <f t="shared" si="141"/>
        <v>0</v>
      </c>
      <c r="J512" s="11"/>
      <c r="K512" s="11"/>
    </row>
    <row r="513" spans="1:11" hidden="1" x14ac:dyDescent="0.3">
      <c r="A513" s="2" t="s">
        <v>961</v>
      </c>
      <c r="B513" s="11" t="s">
        <v>684</v>
      </c>
      <c r="C513" s="11" t="s">
        <v>376</v>
      </c>
      <c r="D513" s="11">
        <v>400</v>
      </c>
      <c r="E513" s="11">
        <f t="shared" si="140"/>
        <v>1200</v>
      </c>
      <c r="F513" s="11"/>
      <c r="G513" s="11"/>
      <c r="H513" s="11"/>
      <c r="I513" s="11">
        <f t="shared" si="141"/>
        <v>0</v>
      </c>
      <c r="J513" s="11"/>
      <c r="K513" s="11"/>
    </row>
    <row r="514" spans="1:11" hidden="1" x14ac:dyDescent="0.3">
      <c r="A514" s="102" t="s">
        <v>37</v>
      </c>
      <c r="B514" s="103"/>
      <c r="C514" s="11"/>
      <c r="D514" s="31">
        <f>SUM(D507:D513)</f>
        <v>11800</v>
      </c>
      <c r="E514" s="31">
        <f>SUM(E507:E513)</f>
        <v>35400</v>
      </c>
      <c r="F514" s="11"/>
      <c r="G514" s="11"/>
      <c r="H514" s="11"/>
      <c r="I514" s="11"/>
      <c r="J514" s="11"/>
      <c r="K514" s="11"/>
    </row>
    <row r="515" spans="1:11" hidden="1" x14ac:dyDescent="0.3">
      <c r="A515" s="125" t="s">
        <v>962</v>
      </c>
      <c r="B515" s="126"/>
      <c r="C515" s="126"/>
      <c r="D515" s="126"/>
      <c r="E515" s="126"/>
      <c r="F515" s="126"/>
      <c r="G515" s="126"/>
      <c r="H515" s="126"/>
      <c r="I515" s="126"/>
      <c r="J515" s="126"/>
      <c r="K515" s="127"/>
    </row>
    <row r="516" spans="1:11" ht="137.25" hidden="1" customHeight="1" x14ac:dyDescent="0.3">
      <c r="A516" s="2" t="s">
        <v>64</v>
      </c>
      <c r="B516" s="9" t="s">
        <v>807</v>
      </c>
      <c r="C516" s="11"/>
      <c r="D516" s="11"/>
      <c r="E516" s="11"/>
      <c r="F516" s="11"/>
      <c r="G516" s="11"/>
      <c r="H516" s="11"/>
      <c r="I516" s="11"/>
      <c r="J516" s="11"/>
      <c r="K516" s="11"/>
    </row>
    <row r="517" spans="1:11" hidden="1" x14ac:dyDescent="0.3">
      <c r="A517" s="2" t="s">
        <v>963</v>
      </c>
      <c r="B517" s="8" t="s">
        <v>687</v>
      </c>
      <c r="C517" s="11" t="s">
        <v>71</v>
      </c>
      <c r="D517" s="11">
        <v>50</v>
      </c>
      <c r="E517" s="11">
        <f t="shared" ref="E517:E523" si="142">D517*3</f>
        <v>150</v>
      </c>
      <c r="F517" s="11"/>
      <c r="G517" s="11"/>
      <c r="H517" s="11"/>
      <c r="I517" s="11">
        <f t="shared" ref="I517:I523" si="143">SUM(E517*H517)</f>
        <v>0</v>
      </c>
      <c r="J517" s="11"/>
      <c r="K517" s="11"/>
    </row>
    <row r="518" spans="1:11" hidden="1" x14ac:dyDescent="0.3">
      <c r="A518" s="2" t="s">
        <v>964</v>
      </c>
      <c r="B518" s="8" t="s">
        <v>685</v>
      </c>
      <c r="C518" s="11" t="s">
        <v>71</v>
      </c>
      <c r="D518" s="11">
        <v>50</v>
      </c>
      <c r="E518" s="11">
        <f t="shared" si="142"/>
        <v>150</v>
      </c>
      <c r="F518" s="11"/>
      <c r="G518" s="11"/>
      <c r="H518" s="11"/>
      <c r="I518" s="11">
        <f t="shared" si="143"/>
        <v>0</v>
      </c>
      <c r="J518" s="11"/>
      <c r="K518" s="11"/>
    </row>
    <row r="519" spans="1:11" hidden="1" x14ac:dyDescent="0.3">
      <c r="A519" s="2" t="s">
        <v>965</v>
      </c>
      <c r="B519" s="8" t="s">
        <v>688</v>
      </c>
      <c r="C519" s="11" t="s">
        <v>376</v>
      </c>
      <c r="D519" s="11">
        <v>300</v>
      </c>
      <c r="E519" s="11">
        <f t="shared" si="142"/>
        <v>900</v>
      </c>
      <c r="F519" s="11"/>
      <c r="G519" s="11"/>
      <c r="H519" s="11"/>
      <c r="I519" s="11">
        <f t="shared" si="143"/>
        <v>0</v>
      </c>
      <c r="J519" s="11"/>
      <c r="K519" s="11"/>
    </row>
    <row r="520" spans="1:11" hidden="1" x14ac:dyDescent="0.3">
      <c r="A520" s="2" t="s">
        <v>966</v>
      </c>
      <c r="B520" s="8" t="s">
        <v>686</v>
      </c>
      <c r="C520" s="11" t="s">
        <v>376</v>
      </c>
      <c r="D520" s="11">
        <v>300</v>
      </c>
      <c r="E520" s="11">
        <f t="shared" si="142"/>
        <v>900</v>
      </c>
      <c r="F520" s="11"/>
      <c r="G520" s="11"/>
      <c r="H520" s="11"/>
      <c r="I520" s="11">
        <f t="shared" si="143"/>
        <v>0</v>
      </c>
      <c r="J520" s="11"/>
      <c r="K520" s="11"/>
    </row>
    <row r="521" spans="1:11" hidden="1" x14ac:dyDescent="0.3">
      <c r="A521" s="2" t="s">
        <v>967</v>
      </c>
      <c r="B521" s="8" t="s">
        <v>689</v>
      </c>
      <c r="C521" s="11" t="s">
        <v>376</v>
      </c>
      <c r="D521" s="11">
        <v>400</v>
      </c>
      <c r="E521" s="11">
        <f t="shared" si="142"/>
        <v>1200</v>
      </c>
      <c r="F521" s="11"/>
      <c r="G521" s="11"/>
      <c r="H521" s="11"/>
      <c r="I521" s="11">
        <f t="shared" si="143"/>
        <v>0</v>
      </c>
      <c r="J521" s="11"/>
      <c r="K521" s="11"/>
    </row>
    <row r="522" spans="1:11" hidden="1" x14ac:dyDescent="0.3">
      <c r="A522" s="2" t="s">
        <v>968</v>
      </c>
      <c r="B522" s="8" t="s">
        <v>683</v>
      </c>
      <c r="C522" s="11" t="s">
        <v>376</v>
      </c>
      <c r="D522" s="11">
        <v>50</v>
      </c>
      <c r="E522" s="11">
        <f t="shared" si="142"/>
        <v>150</v>
      </c>
      <c r="F522" s="11"/>
      <c r="G522" s="11"/>
      <c r="H522" s="11"/>
      <c r="I522" s="11">
        <f t="shared" si="143"/>
        <v>0</v>
      </c>
      <c r="J522" s="11"/>
      <c r="K522" s="11"/>
    </row>
    <row r="523" spans="1:11" hidden="1" x14ac:dyDescent="0.3">
      <c r="A523" s="2" t="s">
        <v>969</v>
      </c>
      <c r="B523" s="8" t="s">
        <v>690</v>
      </c>
      <c r="C523" s="11" t="s">
        <v>376</v>
      </c>
      <c r="D523" s="11">
        <v>50</v>
      </c>
      <c r="E523" s="11">
        <f t="shared" si="142"/>
        <v>150</v>
      </c>
      <c r="F523" s="11"/>
      <c r="G523" s="11"/>
      <c r="H523" s="11"/>
      <c r="I523" s="11">
        <f t="shared" si="143"/>
        <v>0</v>
      </c>
      <c r="J523" s="11"/>
      <c r="K523" s="11"/>
    </row>
    <row r="524" spans="1:11" hidden="1" x14ac:dyDescent="0.3">
      <c r="A524" s="117" t="s">
        <v>103</v>
      </c>
      <c r="B524" s="118"/>
      <c r="C524" s="11"/>
      <c r="D524" s="31">
        <f>SUM(D517:D523)</f>
        <v>1200</v>
      </c>
      <c r="E524" s="31">
        <f>SUM(E517:E523)</f>
        <v>3600</v>
      </c>
      <c r="F524" s="11"/>
      <c r="G524" s="11"/>
      <c r="H524" s="11"/>
      <c r="I524" s="31">
        <f>SUM(I506:I523)</f>
        <v>0</v>
      </c>
      <c r="J524" s="31">
        <f>SUM(J506:J523)</f>
        <v>0</v>
      </c>
      <c r="K524" s="31">
        <f>SUM(K506:K523)</f>
        <v>0</v>
      </c>
    </row>
    <row r="525" spans="1:11" hidden="1" x14ac:dyDescent="0.3">
      <c r="A525" s="106" t="s">
        <v>970</v>
      </c>
      <c r="B525" s="107"/>
      <c r="C525" s="107"/>
      <c r="D525" s="107"/>
      <c r="E525" s="107"/>
      <c r="F525" s="107"/>
      <c r="G525" s="107"/>
      <c r="H525" s="107"/>
      <c r="I525" s="107"/>
      <c r="J525" s="107"/>
      <c r="K525" s="116"/>
    </row>
    <row r="526" spans="1:11" hidden="1" x14ac:dyDescent="0.3">
      <c r="A526" s="12" t="s">
        <v>65</v>
      </c>
      <c r="B526" s="11" t="s">
        <v>269</v>
      </c>
      <c r="C526" s="11" t="s">
        <v>74</v>
      </c>
      <c r="D526" s="11">
        <v>50</v>
      </c>
      <c r="E526" s="11">
        <f>D526*3</f>
        <v>150</v>
      </c>
      <c r="F526" s="11"/>
      <c r="G526" s="11"/>
      <c r="H526" s="11"/>
      <c r="I526" s="11">
        <f>SUM(E526*H526)</f>
        <v>0</v>
      </c>
      <c r="J526" s="11"/>
      <c r="K526" s="11"/>
    </row>
    <row r="527" spans="1:11" hidden="1" x14ac:dyDescent="0.3">
      <c r="A527" s="12" t="s">
        <v>971</v>
      </c>
      <c r="B527" s="11" t="s">
        <v>6</v>
      </c>
      <c r="C527" s="11" t="s">
        <v>74</v>
      </c>
      <c r="D527" s="11">
        <v>50</v>
      </c>
      <c r="E527" s="11">
        <f>D527*3</f>
        <v>150</v>
      </c>
      <c r="F527" s="11"/>
      <c r="G527" s="11"/>
      <c r="H527" s="11"/>
      <c r="I527" s="11">
        <f>SUM(E527*H527)</f>
        <v>0</v>
      </c>
      <c r="J527" s="11"/>
      <c r="K527" s="11"/>
    </row>
    <row r="528" spans="1:11" hidden="1" x14ac:dyDescent="0.3">
      <c r="A528" s="117" t="s">
        <v>30</v>
      </c>
      <c r="B528" s="118"/>
      <c r="C528" s="11"/>
      <c r="D528" s="31">
        <f>SUM(D526:D527)</f>
        <v>100</v>
      </c>
      <c r="E528" s="31">
        <f>SUM(E526:E527)</f>
        <v>300</v>
      </c>
      <c r="F528" s="11"/>
      <c r="G528" s="11"/>
      <c r="H528" s="11"/>
      <c r="I528" s="31">
        <f>SUM(I526:I527)</f>
        <v>0</v>
      </c>
      <c r="J528" s="31">
        <f t="shared" ref="J528:K528" si="144">SUM(J526:J527)</f>
        <v>0</v>
      </c>
      <c r="K528" s="31">
        <f t="shared" si="144"/>
        <v>0</v>
      </c>
    </row>
    <row r="529" spans="1:11" hidden="1" x14ac:dyDescent="0.3">
      <c r="A529" s="106" t="s">
        <v>972</v>
      </c>
      <c r="B529" s="107"/>
      <c r="C529" s="107"/>
      <c r="D529" s="107"/>
      <c r="E529" s="107"/>
      <c r="F529" s="107"/>
      <c r="G529" s="107"/>
      <c r="H529" s="107"/>
      <c r="I529" s="107"/>
      <c r="J529" s="107"/>
      <c r="K529" s="116"/>
    </row>
    <row r="530" spans="1:11" ht="54.75" hidden="1" customHeight="1" x14ac:dyDescent="0.3">
      <c r="A530" s="12" t="s">
        <v>31</v>
      </c>
      <c r="B530" s="11" t="s">
        <v>808</v>
      </c>
      <c r="C530" s="11"/>
      <c r="D530" s="13"/>
      <c r="E530" s="11"/>
      <c r="F530" s="13"/>
      <c r="G530" s="11"/>
      <c r="H530" s="11"/>
      <c r="I530" s="11"/>
      <c r="J530" s="11"/>
      <c r="K530" s="11"/>
    </row>
    <row r="531" spans="1:11" hidden="1" x14ac:dyDescent="0.3">
      <c r="A531" s="12" t="s">
        <v>973</v>
      </c>
      <c r="B531" s="11" t="s">
        <v>372</v>
      </c>
      <c r="C531" s="11" t="s">
        <v>74</v>
      </c>
      <c r="D531" s="11">
        <v>20</v>
      </c>
      <c r="E531" s="11">
        <f>D531*3</f>
        <v>60</v>
      </c>
      <c r="F531" s="13"/>
      <c r="G531" s="11"/>
      <c r="H531" s="11"/>
      <c r="I531" s="11">
        <f>SUM(E531*H531)</f>
        <v>0</v>
      </c>
      <c r="J531" s="11"/>
      <c r="K531" s="11"/>
    </row>
    <row r="532" spans="1:11" hidden="1" x14ac:dyDescent="0.3">
      <c r="A532" s="12" t="s">
        <v>974</v>
      </c>
      <c r="B532" s="11" t="s">
        <v>373</v>
      </c>
      <c r="C532" s="11" t="s">
        <v>74</v>
      </c>
      <c r="D532" s="11">
        <v>10</v>
      </c>
      <c r="E532" s="11">
        <f>D532*3</f>
        <v>30</v>
      </c>
      <c r="F532" s="11"/>
      <c r="G532" s="11"/>
      <c r="H532" s="11"/>
      <c r="I532" s="11">
        <f>SUM(E532*H532)</f>
        <v>0</v>
      </c>
      <c r="J532" s="11"/>
      <c r="K532" s="11"/>
    </row>
    <row r="533" spans="1:11" hidden="1" x14ac:dyDescent="0.3">
      <c r="A533" s="12" t="s">
        <v>975</v>
      </c>
      <c r="B533" s="11" t="s">
        <v>370</v>
      </c>
      <c r="C533" s="11" t="s">
        <v>74</v>
      </c>
      <c r="D533" s="11">
        <v>10</v>
      </c>
      <c r="E533" s="11">
        <f>D533*3</f>
        <v>30</v>
      </c>
      <c r="F533" s="11"/>
      <c r="G533" s="11"/>
      <c r="H533" s="11"/>
      <c r="I533" s="11">
        <f>SUM(E533*H533)</f>
        <v>0</v>
      </c>
      <c r="J533" s="11"/>
      <c r="K533" s="11"/>
    </row>
    <row r="534" spans="1:11" hidden="1" x14ac:dyDescent="0.3">
      <c r="A534" s="12" t="s">
        <v>976</v>
      </c>
      <c r="B534" s="11" t="s">
        <v>371</v>
      </c>
      <c r="C534" s="11" t="s">
        <v>74</v>
      </c>
      <c r="D534" s="11">
        <v>5</v>
      </c>
      <c r="E534" s="11">
        <f>D534*3</f>
        <v>15</v>
      </c>
      <c r="F534" s="11"/>
      <c r="G534" s="11"/>
      <c r="H534" s="11"/>
      <c r="I534" s="11">
        <f>SUM(E534*H534)</f>
        <v>0</v>
      </c>
      <c r="J534" s="11"/>
      <c r="K534" s="11"/>
    </row>
    <row r="535" spans="1:11" ht="73.5" hidden="1" customHeight="1" x14ac:dyDescent="0.3">
      <c r="A535" s="12" t="s">
        <v>977</v>
      </c>
      <c r="B535" s="11" t="s">
        <v>809</v>
      </c>
      <c r="C535" s="11"/>
      <c r="D535" s="11"/>
      <c r="E535" s="11"/>
      <c r="F535" s="13"/>
      <c r="G535" s="11"/>
      <c r="H535" s="11"/>
      <c r="I535" s="11"/>
      <c r="J535" s="11"/>
      <c r="K535" s="11"/>
    </row>
    <row r="536" spans="1:11" hidden="1" x14ac:dyDescent="0.3">
      <c r="A536" s="12" t="s">
        <v>978</v>
      </c>
      <c r="B536" s="11" t="s">
        <v>373</v>
      </c>
      <c r="C536" s="11" t="s">
        <v>74</v>
      </c>
      <c r="D536" s="11">
        <v>20</v>
      </c>
      <c r="E536" s="11">
        <f>D536*3</f>
        <v>60</v>
      </c>
      <c r="F536" s="11"/>
      <c r="G536" s="11"/>
      <c r="H536" s="11"/>
      <c r="I536" s="11">
        <f>SUM(E536*H536)</f>
        <v>0</v>
      </c>
      <c r="J536" s="11"/>
      <c r="K536" s="11"/>
    </row>
    <row r="537" spans="1:11" hidden="1" x14ac:dyDescent="0.3">
      <c r="A537" s="12" t="s">
        <v>979</v>
      </c>
      <c r="B537" s="11" t="s">
        <v>370</v>
      </c>
      <c r="C537" s="11" t="s">
        <v>74</v>
      </c>
      <c r="D537" s="11">
        <v>20</v>
      </c>
      <c r="E537" s="11">
        <f>D537*3</f>
        <v>60</v>
      </c>
      <c r="F537" s="11"/>
      <c r="G537" s="11"/>
      <c r="H537" s="11"/>
      <c r="I537" s="11">
        <f>SUM(E537*H537)</f>
        <v>0</v>
      </c>
      <c r="J537" s="11"/>
      <c r="K537" s="11"/>
    </row>
    <row r="538" spans="1:11" ht="58.5" hidden="1" customHeight="1" x14ac:dyDescent="0.3">
      <c r="A538" s="12" t="s">
        <v>980</v>
      </c>
      <c r="B538" s="11" t="s">
        <v>810</v>
      </c>
      <c r="C538" s="11"/>
      <c r="D538" s="13"/>
      <c r="E538" s="11"/>
      <c r="F538" s="13"/>
      <c r="G538" s="11"/>
      <c r="H538" s="11"/>
      <c r="I538" s="11"/>
      <c r="J538" s="11"/>
      <c r="K538" s="11"/>
    </row>
    <row r="539" spans="1:11" hidden="1" x14ac:dyDescent="0.3">
      <c r="A539" s="12" t="s">
        <v>981</v>
      </c>
      <c r="B539" s="11" t="s">
        <v>373</v>
      </c>
      <c r="C539" s="11" t="s">
        <v>74</v>
      </c>
      <c r="D539" s="8">
        <v>5</v>
      </c>
      <c r="E539" s="11">
        <f>D539*3</f>
        <v>15</v>
      </c>
      <c r="F539" s="11"/>
      <c r="G539" s="11"/>
      <c r="H539" s="11"/>
      <c r="I539" s="11">
        <f>SUM(E539*H539)</f>
        <v>0</v>
      </c>
      <c r="J539" s="11"/>
      <c r="K539" s="11"/>
    </row>
    <row r="540" spans="1:11" hidden="1" x14ac:dyDescent="0.3">
      <c r="A540" s="12" t="s">
        <v>982</v>
      </c>
      <c r="B540" s="11" t="s">
        <v>370</v>
      </c>
      <c r="C540" s="11" t="s">
        <v>74</v>
      </c>
      <c r="D540" s="8">
        <v>5</v>
      </c>
      <c r="E540" s="11">
        <f>D540*3</f>
        <v>15</v>
      </c>
      <c r="F540" s="11"/>
      <c r="G540" s="11"/>
      <c r="H540" s="11"/>
      <c r="I540" s="11">
        <f>SUM(E540*H540)</f>
        <v>0</v>
      </c>
      <c r="J540" s="11"/>
      <c r="K540" s="11"/>
    </row>
    <row r="541" spans="1:11" hidden="1" x14ac:dyDescent="0.3">
      <c r="A541" s="12" t="s">
        <v>983</v>
      </c>
      <c r="B541" s="11" t="s">
        <v>371</v>
      </c>
      <c r="C541" s="11" t="s">
        <v>74</v>
      </c>
      <c r="D541" s="8">
        <v>5</v>
      </c>
      <c r="E541" s="11">
        <f>D541*3</f>
        <v>15</v>
      </c>
      <c r="F541" s="11"/>
      <c r="G541" s="11"/>
      <c r="H541" s="11"/>
      <c r="I541" s="11">
        <f>SUM(E541*H541)</f>
        <v>0</v>
      </c>
      <c r="J541" s="11"/>
      <c r="K541" s="11"/>
    </row>
    <row r="542" spans="1:11" ht="70.5" hidden="1" customHeight="1" x14ac:dyDescent="0.3">
      <c r="A542" s="12" t="s">
        <v>984</v>
      </c>
      <c r="B542" s="11" t="s">
        <v>811</v>
      </c>
      <c r="C542" s="11"/>
      <c r="D542" s="13"/>
      <c r="E542" s="11"/>
      <c r="F542" s="13"/>
      <c r="G542" s="11"/>
      <c r="H542" s="11"/>
      <c r="I542" s="11"/>
      <c r="J542" s="11"/>
      <c r="K542" s="11"/>
    </row>
    <row r="543" spans="1:11" hidden="1" x14ac:dyDescent="0.3">
      <c r="A543" s="12" t="s">
        <v>985</v>
      </c>
      <c r="B543" s="11" t="s">
        <v>373</v>
      </c>
      <c r="C543" s="11" t="s">
        <v>74</v>
      </c>
      <c r="D543" s="11">
        <v>10</v>
      </c>
      <c r="E543" s="11">
        <f>D543*3</f>
        <v>30</v>
      </c>
      <c r="F543" s="11"/>
      <c r="G543" s="11"/>
      <c r="H543" s="11"/>
      <c r="I543" s="11">
        <f>SUM(E543*H543)</f>
        <v>0</v>
      </c>
      <c r="J543" s="11"/>
      <c r="K543" s="11"/>
    </row>
    <row r="544" spans="1:11" hidden="1" x14ac:dyDescent="0.3">
      <c r="A544" s="12" t="s">
        <v>986</v>
      </c>
      <c r="B544" s="11" t="s">
        <v>370</v>
      </c>
      <c r="C544" s="11" t="s">
        <v>74</v>
      </c>
      <c r="D544" s="11">
        <v>10</v>
      </c>
      <c r="E544" s="11">
        <f>D544*3</f>
        <v>30</v>
      </c>
      <c r="F544" s="11"/>
      <c r="G544" s="11"/>
      <c r="H544" s="11"/>
      <c r="I544" s="11">
        <f>SUM(E544*H544)</f>
        <v>0</v>
      </c>
      <c r="J544" s="11"/>
      <c r="K544" s="11"/>
    </row>
    <row r="545" spans="1:11" ht="40.5" hidden="1" customHeight="1" x14ac:dyDescent="0.3">
      <c r="A545" s="12" t="s">
        <v>987</v>
      </c>
      <c r="B545" s="11" t="s">
        <v>812</v>
      </c>
      <c r="C545" s="11" t="s">
        <v>74</v>
      </c>
      <c r="D545" s="13"/>
      <c r="E545" s="11"/>
      <c r="F545" s="13"/>
      <c r="G545" s="11"/>
      <c r="H545" s="11"/>
      <c r="I545" s="11"/>
      <c r="J545" s="11"/>
      <c r="K545" s="11"/>
    </row>
    <row r="546" spans="1:11" hidden="1" x14ac:dyDescent="0.3">
      <c r="A546" s="12" t="s">
        <v>988</v>
      </c>
      <c r="B546" s="11" t="s">
        <v>374</v>
      </c>
      <c r="C546" s="11" t="s">
        <v>74</v>
      </c>
      <c r="D546" s="11">
        <v>50</v>
      </c>
      <c r="E546" s="11">
        <f>D546*3</f>
        <v>150</v>
      </c>
      <c r="F546" s="11"/>
      <c r="G546" s="11"/>
      <c r="H546" s="11"/>
      <c r="I546" s="11">
        <f>SUM(E546*H546)</f>
        <v>0</v>
      </c>
      <c r="J546" s="11"/>
      <c r="K546" s="11"/>
    </row>
    <row r="547" spans="1:11" hidden="1" x14ac:dyDescent="0.3">
      <c r="A547" s="12" t="s">
        <v>989</v>
      </c>
      <c r="B547" s="11" t="s">
        <v>375</v>
      </c>
      <c r="C547" s="11" t="s">
        <v>74</v>
      </c>
      <c r="D547" s="11">
        <v>10</v>
      </c>
      <c r="E547" s="11">
        <f>D547*3</f>
        <v>30</v>
      </c>
      <c r="F547" s="11"/>
      <c r="G547" s="11"/>
      <c r="H547" s="11"/>
      <c r="I547" s="11">
        <f>SUM(E547*H547)</f>
        <v>0</v>
      </c>
      <c r="J547" s="11"/>
      <c r="K547" s="11"/>
    </row>
    <row r="548" spans="1:11" hidden="1" x14ac:dyDescent="0.3">
      <c r="A548" s="117" t="s">
        <v>32</v>
      </c>
      <c r="B548" s="118"/>
      <c r="C548" s="11"/>
      <c r="D548" s="31">
        <f>SUM(D531:D547)</f>
        <v>180</v>
      </c>
      <c r="E548" s="31">
        <f>SUM(E531:E547)</f>
        <v>540</v>
      </c>
      <c r="F548" s="11"/>
      <c r="G548" s="11"/>
      <c r="H548" s="11"/>
      <c r="I548" s="31">
        <f>SUM(I531:I547)</f>
        <v>0</v>
      </c>
      <c r="J548" s="31">
        <f t="shared" ref="J548:K548" si="145">SUM(J531:J547)</f>
        <v>0</v>
      </c>
      <c r="K548" s="31">
        <f t="shared" si="145"/>
        <v>0</v>
      </c>
    </row>
    <row r="549" spans="1:11" hidden="1" x14ac:dyDescent="0.3">
      <c r="A549" s="106" t="s">
        <v>990</v>
      </c>
      <c r="B549" s="107"/>
      <c r="C549" s="107"/>
      <c r="D549" s="107"/>
      <c r="E549" s="107"/>
      <c r="F549" s="107"/>
      <c r="G549" s="107"/>
      <c r="H549" s="107"/>
      <c r="I549" s="107"/>
      <c r="J549" s="107"/>
      <c r="K549" s="116"/>
    </row>
    <row r="550" spans="1:11" ht="52.5" hidden="1" customHeight="1" x14ac:dyDescent="0.3">
      <c r="A550" s="12" t="s">
        <v>1350</v>
      </c>
      <c r="B550" s="11" t="s">
        <v>813</v>
      </c>
      <c r="C550" s="11"/>
      <c r="D550" s="11"/>
      <c r="E550" s="11"/>
      <c r="F550" s="11"/>
      <c r="G550" s="11"/>
      <c r="H550" s="11"/>
      <c r="I550" s="11"/>
      <c r="J550" s="11"/>
      <c r="K550" s="11"/>
    </row>
    <row r="551" spans="1:11" hidden="1" x14ac:dyDescent="0.3">
      <c r="A551" s="12" t="s">
        <v>1351</v>
      </c>
      <c r="B551" s="11" t="s">
        <v>385</v>
      </c>
      <c r="C551" s="11" t="s">
        <v>74</v>
      </c>
      <c r="D551" s="11">
        <v>6000</v>
      </c>
      <c r="E551" s="11">
        <f>D551*3</f>
        <v>18000</v>
      </c>
      <c r="F551" s="11"/>
      <c r="G551" s="11"/>
      <c r="H551" s="11"/>
      <c r="I551" s="11">
        <f>SUM(E551*H551)</f>
        <v>0</v>
      </c>
      <c r="J551" s="11"/>
      <c r="K551" s="11"/>
    </row>
    <row r="552" spans="1:11" hidden="1" x14ac:dyDescent="0.3">
      <c r="A552" s="12" t="s">
        <v>1352</v>
      </c>
      <c r="B552" s="11" t="s">
        <v>386</v>
      </c>
      <c r="C552" s="11" t="s">
        <v>74</v>
      </c>
      <c r="D552" s="11">
        <v>25000</v>
      </c>
      <c r="E552" s="11">
        <f>D552*3</f>
        <v>75000</v>
      </c>
      <c r="F552" s="11"/>
      <c r="G552" s="11"/>
      <c r="H552" s="11"/>
      <c r="I552" s="11">
        <f>SUM(E552*H552)</f>
        <v>0</v>
      </c>
      <c r="J552" s="11"/>
      <c r="K552" s="11"/>
    </row>
    <row r="553" spans="1:11" hidden="1" x14ac:dyDescent="0.3">
      <c r="A553" s="12" t="s">
        <v>1353</v>
      </c>
      <c r="B553" s="11" t="s">
        <v>387</v>
      </c>
      <c r="C553" s="11" t="s">
        <v>74</v>
      </c>
      <c r="D553" s="11">
        <v>7500</v>
      </c>
      <c r="E553" s="11">
        <f>D553*3</f>
        <v>22500</v>
      </c>
      <c r="F553" s="11"/>
      <c r="G553" s="11"/>
      <c r="H553" s="11"/>
      <c r="I553" s="11">
        <f>SUM(E553*H553)</f>
        <v>0</v>
      </c>
      <c r="J553" s="11"/>
      <c r="K553" s="11"/>
    </row>
    <row r="554" spans="1:11" hidden="1" x14ac:dyDescent="0.3">
      <c r="A554" s="12" t="s">
        <v>1354</v>
      </c>
      <c r="B554" s="11" t="s">
        <v>388</v>
      </c>
      <c r="C554" s="11" t="s">
        <v>74</v>
      </c>
      <c r="D554" s="11">
        <v>2000</v>
      </c>
      <c r="E554" s="11">
        <f>D554*3</f>
        <v>6000</v>
      </c>
      <c r="F554" s="11"/>
      <c r="G554" s="11"/>
      <c r="H554" s="11"/>
      <c r="I554" s="11">
        <f>SUM(E554*H554)</f>
        <v>0</v>
      </c>
      <c r="J554" s="11"/>
      <c r="K554" s="11"/>
    </row>
    <row r="555" spans="1:11" hidden="1" x14ac:dyDescent="0.3">
      <c r="A555" s="12" t="s">
        <v>1355</v>
      </c>
      <c r="B555" s="11" t="s">
        <v>389</v>
      </c>
      <c r="C555" s="11" t="s">
        <v>74</v>
      </c>
      <c r="D555" s="11">
        <v>1000</v>
      </c>
      <c r="E555" s="11">
        <f>D555*3</f>
        <v>3000</v>
      </c>
      <c r="F555" s="11"/>
      <c r="G555" s="11"/>
      <c r="H555" s="11"/>
      <c r="I555" s="11">
        <f>SUM(E555*H555)</f>
        <v>0</v>
      </c>
      <c r="J555" s="11"/>
      <c r="K555" s="11"/>
    </row>
    <row r="556" spans="1:11" ht="42.75" hidden="1" customHeight="1" x14ac:dyDescent="0.3">
      <c r="A556" s="12" t="s">
        <v>1356</v>
      </c>
      <c r="B556" s="11" t="s">
        <v>814</v>
      </c>
      <c r="C556" s="11"/>
      <c r="D556" s="11"/>
      <c r="E556" s="11"/>
      <c r="F556" s="11"/>
      <c r="G556" s="11"/>
      <c r="H556" s="11"/>
      <c r="I556" s="11"/>
      <c r="J556" s="11"/>
      <c r="K556" s="11"/>
    </row>
    <row r="557" spans="1:11" hidden="1" x14ac:dyDescent="0.3">
      <c r="A557" s="12" t="s">
        <v>1357</v>
      </c>
      <c r="B557" s="11" t="s">
        <v>273</v>
      </c>
      <c r="C557" s="11" t="s">
        <v>74</v>
      </c>
      <c r="D557" s="11">
        <v>100</v>
      </c>
      <c r="E557" s="11">
        <f>D557*3</f>
        <v>300</v>
      </c>
      <c r="F557" s="11"/>
      <c r="G557" s="11"/>
      <c r="H557" s="11"/>
      <c r="I557" s="11">
        <f>SUM(E557*H557)</f>
        <v>0</v>
      </c>
      <c r="J557" s="11"/>
      <c r="K557" s="11"/>
    </row>
    <row r="558" spans="1:11" hidden="1" x14ac:dyDescent="0.3">
      <c r="A558" s="12" t="s">
        <v>1358</v>
      </c>
      <c r="B558" s="11" t="s">
        <v>390</v>
      </c>
      <c r="C558" s="11" t="s">
        <v>74</v>
      </c>
      <c r="D558" s="11">
        <v>900</v>
      </c>
      <c r="E558" s="11">
        <f>D558*3</f>
        <v>2700</v>
      </c>
      <c r="F558" s="11"/>
      <c r="G558" s="11"/>
      <c r="H558" s="11"/>
      <c r="I558" s="11">
        <f>SUM(E558*H558)</f>
        <v>0</v>
      </c>
      <c r="J558" s="11"/>
      <c r="K558" s="11"/>
    </row>
    <row r="559" spans="1:11" hidden="1" x14ac:dyDescent="0.3">
      <c r="A559" s="12" t="s">
        <v>1359</v>
      </c>
      <c r="B559" s="11" t="s">
        <v>274</v>
      </c>
      <c r="C559" s="11" t="s">
        <v>74</v>
      </c>
      <c r="D559" s="11">
        <v>2500</v>
      </c>
      <c r="E559" s="11">
        <f>D559*3</f>
        <v>7500</v>
      </c>
      <c r="F559" s="11"/>
      <c r="G559" s="11"/>
      <c r="H559" s="11"/>
      <c r="I559" s="11">
        <f>SUM(E559*H559)</f>
        <v>0</v>
      </c>
      <c r="J559" s="11"/>
      <c r="K559" s="11"/>
    </row>
    <row r="560" spans="1:11" hidden="1" x14ac:dyDescent="0.3">
      <c r="A560" s="12" t="s">
        <v>1360</v>
      </c>
      <c r="B560" s="11" t="s">
        <v>391</v>
      </c>
      <c r="C560" s="11" t="s">
        <v>74</v>
      </c>
      <c r="D560" s="11">
        <v>1200</v>
      </c>
      <c r="E560" s="11">
        <f>D560*3</f>
        <v>3600</v>
      </c>
      <c r="F560" s="11"/>
      <c r="G560" s="11"/>
      <c r="H560" s="11"/>
      <c r="I560" s="11">
        <f>SUM(E560*H560)</f>
        <v>0</v>
      </c>
      <c r="J560" s="11"/>
      <c r="K560" s="11"/>
    </row>
    <row r="561" spans="1:11" hidden="1" x14ac:dyDescent="0.3">
      <c r="A561" s="12" t="s">
        <v>1361</v>
      </c>
      <c r="B561" s="11" t="s">
        <v>815</v>
      </c>
      <c r="C561" s="11" t="s">
        <v>74</v>
      </c>
      <c r="D561" s="11">
        <v>6000</v>
      </c>
      <c r="E561" s="11">
        <f>D561*3</f>
        <v>18000</v>
      </c>
      <c r="F561" s="11"/>
      <c r="G561" s="11"/>
      <c r="H561" s="11"/>
      <c r="I561" s="11">
        <f>SUM(E561*H561)</f>
        <v>0</v>
      </c>
      <c r="J561" s="11"/>
      <c r="K561" s="11"/>
    </row>
    <row r="562" spans="1:11" hidden="1" x14ac:dyDescent="0.3">
      <c r="A562" s="117" t="s">
        <v>33</v>
      </c>
      <c r="B562" s="118"/>
      <c r="C562" s="23"/>
      <c r="D562" s="23">
        <f>SUM(D551:D561)</f>
        <v>52200</v>
      </c>
      <c r="E562" s="23">
        <f>SUM(E551:E561)</f>
        <v>156600</v>
      </c>
      <c r="F562" s="23"/>
      <c r="G562" s="23"/>
      <c r="H562" s="23"/>
      <c r="I562" s="23">
        <f>SUM(I551:I561)</f>
        <v>0</v>
      </c>
      <c r="J562" s="23">
        <f t="shared" ref="J562:K562" si="146">SUM(J551:J561)</f>
        <v>0</v>
      </c>
      <c r="K562" s="23">
        <f t="shared" si="146"/>
        <v>0</v>
      </c>
    </row>
    <row r="563" spans="1:11" hidden="1" x14ac:dyDescent="0.3">
      <c r="A563" s="106" t="s">
        <v>991</v>
      </c>
      <c r="B563" s="107"/>
      <c r="C563" s="107"/>
      <c r="D563" s="107"/>
      <c r="E563" s="107"/>
      <c r="F563" s="107"/>
      <c r="G563" s="107"/>
      <c r="H563" s="107"/>
      <c r="I563" s="107"/>
      <c r="J563" s="107"/>
      <c r="K563" s="116"/>
    </row>
    <row r="564" spans="1:11" ht="197.25" hidden="1" customHeight="1" x14ac:dyDescent="0.3">
      <c r="A564" s="52" t="s">
        <v>62</v>
      </c>
      <c r="B564" s="6" t="s">
        <v>816</v>
      </c>
      <c r="C564" s="11" t="s">
        <v>74</v>
      </c>
      <c r="D564" s="11">
        <v>6200</v>
      </c>
      <c r="E564" s="11">
        <f>D564*3</f>
        <v>18600</v>
      </c>
      <c r="F564" s="11"/>
      <c r="G564" s="11"/>
      <c r="H564" s="11"/>
      <c r="I564" s="11">
        <f>SUM(E564*H564)</f>
        <v>0</v>
      </c>
      <c r="J564" s="11"/>
      <c r="K564" s="11"/>
    </row>
    <row r="565" spans="1:11" hidden="1" x14ac:dyDescent="0.3">
      <c r="A565" s="117" t="s">
        <v>100</v>
      </c>
      <c r="B565" s="118"/>
      <c r="C565" s="8"/>
      <c r="D565" s="23">
        <f>SUM(D564)</f>
        <v>6200</v>
      </c>
      <c r="E565" s="23">
        <f>SUM(E564)</f>
        <v>18600</v>
      </c>
      <c r="F565" s="11"/>
      <c r="G565" s="11"/>
      <c r="H565" s="11"/>
      <c r="I565" s="23">
        <f>SUM(I564)</f>
        <v>0</v>
      </c>
      <c r="J565" s="23">
        <f t="shared" ref="J565:K565" si="147">SUM(J564)</f>
        <v>0</v>
      </c>
      <c r="K565" s="23">
        <f t="shared" si="147"/>
        <v>0</v>
      </c>
    </row>
    <row r="566" spans="1:11" hidden="1" x14ac:dyDescent="0.3">
      <c r="A566" s="106" t="s">
        <v>992</v>
      </c>
      <c r="B566" s="107"/>
      <c r="C566" s="107"/>
      <c r="D566" s="107"/>
      <c r="E566" s="107"/>
      <c r="F566" s="107"/>
      <c r="G566" s="107"/>
      <c r="H566" s="107"/>
      <c r="I566" s="107"/>
      <c r="J566" s="107"/>
      <c r="K566" s="116"/>
    </row>
    <row r="567" spans="1:11" hidden="1" x14ac:dyDescent="0.3">
      <c r="A567" s="51" t="s">
        <v>102</v>
      </c>
      <c r="B567" s="11" t="s">
        <v>817</v>
      </c>
      <c r="C567" s="11" t="s">
        <v>74</v>
      </c>
      <c r="D567" s="11">
        <v>180</v>
      </c>
      <c r="E567" s="11">
        <f>D567*3</f>
        <v>540</v>
      </c>
      <c r="F567" s="11"/>
      <c r="G567" s="11"/>
      <c r="H567" s="11"/>
      <c r="I567" s="11">
        <f>SUM(E567*H567)</f>
        <v>0</v>
      </c>
      <c r="J567" s="11"/>
      <c r="K567" s="11"/>
    </row>
    <row r="568" spans="1:11" hidden="1" x14ac:dyDescent="0.3">
      <c r="A568" s="51" t="s">
        <v>63</v>
      </c>
      <c r="B568" s="11" t="s">
        <v>818</v>
      </c>
      <c r="C568" s="11" t="s">
        <v>74</v>
      </c>
      <c r="D568" s="11">
        <v>5</v>
      </c>
      <c r="E568" s="11">
        <f>D568*3</f>
        <v>15</v>
      </c>
      <c r="F568" s="11"/>
      <c r="G568" s="11"/>
      <c r="H568" s="11"/>
      <c r="I568" s="11">
        <f>SUM(E568*H568)</f>
        <v>0</v>
      </c>
      <c r="J568" s="11"/>
      <c r="K568" s="11"/>
    </row>
    <row r="569" spans="1:11" hidden="1" x14ac:dyDescent="0.3">
      <c r="A569" s="117" t="s">
        <v>101</v>
      </c>
      <c r="B569" s="118"/>
      <c r="C569" s="11"/>
      <c r="D569" s="31">
        <f>SUM(D567:D568)</f>
        <v>185</v>
      </c>
      <c r="E569" s="31">
        <f>SUM(E567:E568)</f>
        <v>555</v>
      </c>
      <c r="F569" s="11"/>
      <c r="G569" s="11"/>
      <c r="H569" s="11"/>
      <c r="I569" s="31">
        <f>SUM(I567:I568)</f>
        <v>0</v>
      </c>
      <c r="J569" s="31">
        <f>SUM(J567:J568)</f>
        <v>0</v>
      </c>
      <c r="K569" s="31">
        <f>SUM(K567:K568)</f>
        <v>0</v>
      </c>
    </row>
    <row r="570" spans="1:11" hidden="1" x14ac:dyDescent="0.3">
      <c r="A570" s="106" t="s">
        <v>993</v>
      </c>
      <c r="B570" s="107"/>
      <c r="C570" s="107"/>
      <c r="D570" s="107"/>
      <c r="E570" s="107"/>
      <c r="F570" s="107"/>
      <c r="G570" s="107"/>
      <c r="H570" s="107"/>
      <c r="I570" s="107"/>
      <c r="J570" s="107"/>
      <c r="K570" s="116"/>
    </row>
    <row r="571" spans="1:11" ht="103.5" hidden="1" customHeight="1" x14ac:dyDescent="0.3">
      <c r="A571" s="2" t="s">
        <v>56</v>
      </c>
      <c r="B571" s="11" t="s">
        <v>819</v>
      </c>
      <c r="C571" s="11"/>
      <c r="D571" s="11"/>
      <c r="E571" s="11"/>
      <c r="F571" s="11"/>
      <c r="G571" s="11"/>
      <c r="H571" s="11"/>
      <c r="I571" s="11"/>
      <c r="J571" s="11"/>
      <c r="K571" s="11"/>
    </row>
    <row r="572" spans="1:11" hidden="1" x14ac:dyDescent="0.3">
      <c r="A572" s="2" t="s">
        <v>994</v>
      </c>
      <c r="B572" s="11" t="s">
        <v>280</v>
      </c>
      <c r="C572" s="11" t="s">
        <v>74</v>
      </c>
      <c r="D572" s="11">
        <v>10</v>
      </c>
      <c r="E572" s="11">
        <f>D572*3</f>
        <v>30</v>
      </c>
      <c r="F572" s="11"/>
      <c r="G572" s="11"/>
      <c r="H572" s="11"/>
      <c r="I572" s="11">
        <f>SUM(E572*H572)</f>
        <v>0</v>
      </c>
      <c r="J572" s="11"/>
      <c r="K572" s="11"/>
    </row>
    <row r="573" spans="1:11" hidden="1" x14ac:dyDescent="0.3">
      <c r="A573" s="2" t="s">
        <v>995</v>
      </c>
      <c r="B573" s="11" t="s">
        <v>281</v>
      </c>
      <c r="C573" s="11" t="s">
        <v>74</v>
      </c>
      <c r="D573" s="11">
        <v>100</v>
      </c>
      <c r="E573" s="11">
        <f>D573*3</f>
        <v>300</v>
      </c>
      <c r="F573" s="11"/>
      <c r="G573" s="11"/>
      <c r="H573" s="11"/>
      <c r="I573" s="11">
        <f>SUM(E573*H573)</f>
        <v>0</v>
      </c>
      <c r="J573" s="11"/>
      <c r="K573" s="11"/>
    </row>
    <row r="574" spans="1:11" hidden="1" x14ac:dyDescent="0.3">
      <c r="A574" s="2" t="s">
        <v>996</v>
      </c>
      <c r="B574" s="11" t="s">
        <v>282</v>
      </c>
      <c r="C574" s="11" t="s">
        <v>74</v>
      </c>
      <c r="D574" s="11">
        <v>10</v>
      </c>
      <c r="E574" s="11">
        <f>D574*3</f>
        <v>30</v>
      </c>
      <c r="F574" s="11"/>
      <c r="G574" s="11"/>
      <c r="H574" s="11"/>
      <c r="I574" s="11">
        <f>SUM(E574*H574)</f>
        <v>0</v>
      </c>
      <c r="J574" s="11"/>
      <c r="K574" s="11"/>
    </row>
    <row r="575" spans="1:11" hidden="1" x14ac:dyDescent="0.3">
      <c r="A575" s="2" t="s">
        <v>997</v>
      </c>
      <c r="B575" s="11" t="s">
        <v>284</v>
      </c>
      <c r="C575" s="11" t="s">
        <v>74</v>
      </c>
      <c r="D575" s="11">
        <v>10</v>
      </c>
      <c r="E575" s="11">
        <f>D575*3</f>
        <v>30</v>
      </c>
      <c r="F575" s="11"/>
      <c r="G575" s="11"/>
      <c r="H575" s="11"/>
      <c r="I575" s="11">
        <f>SUM(E575*H575)</f>
        <v>0</v>
      </c>
      <c r="J575" s="11"/>
      <c r="K575" s="11"/>
    </row>
    <row r="576" spans="1:11" hidden="1" x14ac:dyDescent="0.3">
      <c r="A576" s="2" t="s">
        <v>998</v>
      </c>
      <c r="B576" s="11" t="s">
        <v>283</v>
      </c>
      <c r="C576" s="11" t="s">
        <v>74</v>
      </c>
      <c r="D576" s="11">
        <v>10</v>
      </c>
      <c r="E576" s="11">
        <f>D576*3</f>
        <v>30</v>
      </c>
      <c r="F576" s="11"/>
      <c r="G576" s="11"/>
      <c r="H576" s="11"/>
      <c r="I576" s="11">
        <f>SUM(E576*H576)</f>
        <v>0</v>
      </c>
      <c r="J576" s="11"/>
      <c r="K576" s="11"/>
    </row>
    <row r="577" spans="1:11" hidden="1" x14ac:dyDescent="0.3">
      <c r="A577" s="102" t="s">
        <v>57</v>
      </c>
      <c r="B577" s="103"/>
      <c r="C577" s="44"/>
      <c r="D577" s="31">
        <f>SUM(D572:D576)</f>
        <v>140</v>
      </c>
      <c r="E577" s="31">
        <f>SUM(E572:E576)</f>
        <v>420</v>
      </c>
      <c r="F577" s="44"/>
      <c r="G577" s="44"/>
      <c r="H577" s="44"/>
      <c r="I577" s="44"/>
      <c r="J577" s="44"/>
      <c r="K577" s="44"/>
    </row>
    <row r="578" spans="1:11" hidden="1" x14ac:dyDescent="0.3">
      <c r="A578" s="125" t="s">
        <v>999</v>
      </c>
      <c r="B578" s="126"/>
      <c r="C578" s="126"/>
      <c r="D578" s="126"/>
      <c r="E578" s="126"/>
      <c r="F578" s="126"/>
      <c r="G578" s="126"/>
      <c r="H578" s="126"/>
      <c r="I578" s="126"/>
      <c r="J578" s="126"/>
      <c r="K578" s="127"/>
    </row>
    <row r="579" spans="1:11" ht="149.25" hidden="1" customHeight="1" x14ac:dyDescent="0.3">
      <c r="A579" s="2" t="s">
        <v>384</v>
      </c>
      <c r="B579" s="11" t="s">
        <v>820</v>
      </c>
      <c r="C579" s="11"/>
      <c r="D579" s="11"/>
      <c r="E579" s="11"/>
      <c r="F579" s="11"/>
      <c r="G579" s="11"/>
      <c r="H579" s="11"/>
      <c r="I579" s="11"/>
      <c r="J579" s="11"/>
      <c r="K579" s="11"/>
    </row>
    <row r="580" spans="1:11" hidden="1" x14ac:dyDescent="0.3">
      <c r="A580" s="2" t="s">
        <v>1000</v>
      </c>
      <c r="B580" s="13" t="s">
        <v>271</v>
      </c>
      <c r="C580" s="11" t="s">
        <v>74</v>
      </c>
      <c r="D580" s="11">
        <v>5000</v>
      </c>
      <c r="E580" s="11">
        <f>D580*3</f>
        <v>15000</v>
      </c>
      <c r="F580" s="11"/>
      <c r="G580" s="11"/>
      <c r="H580" s="11"/>
      <c r="I580" s="11">
        <f>SUM(E580*H580)</f>
        <v>0</v>
      </c>
      <c r="J580" s="11"/>
      <c r="K580" s="11"/>
    </row>
    <row r="581" spans="1:11" hidden="1" x14ac:dyDescent="0.3">
      <c r="A581" s="2" t="s">
        <v>1001</v>
      </c>
      <c r="B581" s="11" t="s">
        <v>1302</v>
      </c>
      <c r="C581" s="11" t="s">
        <v>74</v>
      </c>
      <c r="D581" s="11">
        <v>500</v>
      </c>
      <c r="E581" s="11">
        <f>D581*3</f>
        <v>1500</v>
      </c>
      <c r="F581" s="11"/>
      <c r="G581" s="11"/>
      <c r="H581" s="11"/>
      <c r="I581" s="11">
        <f>SUM(E581*H581)</f>
        <v>0</v>
      </c>
      <c r="J581" s="11"/>
      <c r="K581" s="11"/>
    </row>
    <row r="582" spans="1:11" hidden="1" x14ac:dyDescent="0.3">
      <c r="A582" s="102" t="s">
        <v>368</v>
      </c>
      <c r="B582" s="103"/>
      <c r="C582" s="11"/>
      <c r="D582" s="31">
        <f>SUM(D579:D581)</f>
        <v>5500</v>
      </c>
      <c r="E582" s="31">
        <f>SUM(E579:E581)</f>
        <v>16500</v>
      </c>
      <c r="F582" s="11"/>
      <c r="G582" s="11"/>
      <c r="H582" s="11"/>
      <c r="I582" s="11"/>
      <c r="J582" s="11"/>
      <c r="K582" s="11"/>
    </row>
    <row r="583" spans="1:11" hidden="1" x14ac:dyDescent="0.3">
      <c r="A583" s="125" t="s">
        <v>1002</v>
      </c>
      <c r="B583" s="126"/>
      <c r="C583" s="126"/>
      <c r="D583" s="126"/>
      <c r="E583" s="126"/>
      <c r="F583" s="126"/>
      <c r="G583" s="126"/>
      <c r="H583" s="126"/>
      <c r="I583" s="126"/>
      <c r="J583" s="126"/>
      <c r="K583" s="127"/>
    </row>
    <row r="584" spans="1:11" ht="117" hidden="1" customHeight="1" x14ac:dyDescent="0.3">
      <c r="A584" s="11" t="s">
        <v>1003</v>
      </c>
      <c r="B584" s="11" t="s">
        <v>1272</v>
      </c>
      <c r="C584" s="11" t="s">
        <v>74</v>
      </c>
      <c r="D584" s="11">
        <v>25000</v>
      </c>
      <c r="E584" s="11">
        <f>D584*3</f>
        <v>75000</v>
      </c>
      <c r="F584" s="11"/>
      <c r="G584" s="11"/>
      <c r="H584" s="11"/>
      <c r="I584" s="11"/>
      <c r="J584" s="11"/>
      <c r="K584" s="11"/>
    </row>
    <row r="585" spans="1:11" ht="84" hidden="1" customHeight="1" x14ac:dyDescent="0.3">
      <c r="A585" s="11" t="s">
        <v>1004</v>
      </c>
      <c r="B585" s="11" t="s">
        <v>727</v>
      </c>
      <c r="C585" s="11" t="s">
        <v>74</v>
      </c>
      <c r="D585" s="11">
        <v>700</v>
      </c>
      <c r="E585" s="11">
        <f>D585*3</f>
        <v>2100</v>
      </c>
      <c r="F585" s="11"/>
      <c r="G585" s="11"/>
      <c r="H585" s="11"/>
      <c r="I585" s="11"/>
      <c r="J585" s="11"/>
      <c r="K585" s="11"/>
    </row>
    <row r="586" spans="1:11" hidden="1" x14ac:dyDescent="0.3">
      <c r="A586" s="100" t="s">
        <v>1005</v>
      </c>
      <c r="B586" s="101"/>
      <c r="C586" s="11"/>
      <c r="D586" s="31">
        <f>SUM(D584:D585)</f>
        <v>25700</v>
      </c>
      <c r="E586" s="31">
        <f>SUM(E584:E585)</f>
        <v>77100</v>
      </c>
      <c r="F586" s="11"/>
      <c r="G586" s="11"/>
      <c r="H586" s="11"/>
      <c r="I586" s="11"/>
      <c r="J586" s="11"/>
      <c r="K586" s="11"/>
    </row>
    <row r="587" spans="1:11" hidden="1" x14ac:dyDescent="0.3">
      <c r="A587" s="125" t="s">
        <v>1273</v>
      </c>
      <c r="B587" s="126"/>
      <c r="C587" s="126"/>
      <c r="D587" s="126"/>
      <c r="E587" s="126"/>
      <c r="F587" s="126"/>
      <c r="G587" s="126"/>
      <c r="H587" s="126"/>
      <c r="I587" s="126"/>
      <c r="J587" s="126"/>
      <c r="K587" s="127"/>
    </row>
    <row r="588" spans="1:11" ht="185.25" hidden="1" customHeight="1" x14ac:dyDescent="0.3">
      <c r="A588" s="2" t="s">
        <v>1006</v>
      </c>
      <c r="B588" s="11" t="s">
        <v>1303</v>
      </c>
      <c r="C588" s="11"/>
      <c r="D588" s="11"/>
      <c r="E588" s="11"/>
      <c r="F588" s="11"/>
      <c r="G588" s="11"/>
      <c r="H588" s="11"/>
      <c r="I588" s="11"/>
      <c r="J588" s="11"/>
      <c r="K588" s="11"/>
    </row>
    <row r="589" spans="1:11" hidden="1" x14ac:dyDescent="0.3">
      <c r="A589" s="2" t="s">
        <v>1007</v>
      </c>
      <c r="B589" s="11" t="s">
        <v>276</v>
      </c>
      <c r="C589" s="11" t="s">
        <v>74</v>
      </c>
      <c r="D589" s="11">
        <v>100</v>
      </c>
      <c r="E589" s="11">
        <f>D589*3</f>
        <v>300</v>
      </c>
      <c r="F589" s="11"/>
      <c r="G589" s="11"/>
      <c r="H589" s="11"/>
      <c r="I589" s="11">
        <f>SUM(E589*H589)</f>
        <v>0</v>
      </c>
      <c r="J589" s="11"/>
      <c r="K589" s="11"/>
    </row>
    <row r="590" spans="1:11" hidden="1" x14ac:dyDescent="0.3">
      <c r="A590" s="2" t="s">
        <v>1008</v>
      </c>
      <c r="B590" s="11" t="s">
        <v>272</v>
      </c>
      <c r="C590" s="11" t="s">
        <v>74</v>
      </c>
      <c r="D590" s="11">
        <v>300</v>
      </c>
      <c r="E590" s="11">
        <f>D590*3</f>
        <v>900</v>
      </c>
      <c r="F590" s="11"/>
      <c r="G590" s="11"/>
      <c r="H590" s="11"/>
      <c r="I590" s="11">
        <f>SUM(E590*H590)</f>
        <v>0</v>
      </c>
      <c r="J590" s="11"/>
      <c r="K590" s="11"/>
    </row>
    <row r="591" spans="1:11" hidden="1" x14ac:dyDescent="0.3">
      <c r="A591" s="2" t="s">
        <v>1009</v>
      </c>
      <c r="B591" s="11" t="s">
        <v>273</v>
      </c>
      <c r="C591" s="11" t="s">
        <v>74</v>
      </c>
      <c r="D591" s="11">
        <v>3000</v>
      </c>
      <c r="E591" s="11">
        <f>D591*3</f>
        <v>9000</v>
      </c>
      <c r="F591" s="11"/>
      <c r="G591" s="11"/>
      <c r="H591" s="11"/>
      <c r="I591" s="11">
        <f>SUM(E591*H591)</f>
        <v>0</v>
      </c>
      <c r="J591" s="11"/>
      <c r="K591" s="11"/>
    </row>
    <row r="592" spans="1:11" hidden="1" x14ac:dyDescent="0.3">
      <c r="A592" s="2" t="s">
        <v>1010</v>
      </c>
      <c r="B592" s="11" t="s">
        <v>274</v>
      </c>
      <c r="C592" s="11" t="s">
        <v>74</v>
      </c>
      <c r="D592" s="11">
        <v>3000</v>
      </c>
      <c r="E592" s="11">
        <f>D592*3</f>
        <v>9000</v>
      </c>
      <c r="F592" s="11"/>
      <c r="G592" s="11"/>
      <c r="H592" s="11"/>
      <c r="I592" s="11">
        <f>SUM(E592*H592)</f>
        <v>0</v>
      </c>
      <c r="J592" s="11"/>
      <c r="K592" s="11"/>
    </row>
    <row r="593" spans="1:11" hidden="1" x14ac:dyDescent="0.3">
      <c r="A593" s="2" t="s">
        <v>1011</v>
      </c>
      <c r="B593" s="11" t="s">
        <v>275</v>
      </c>
      <c r="C593" s="11" t="s">
        <v>74</v>
      </c>
      <c r="D593" s="11">
        <v>200</v>
      </c>
      <c r="E593" s="11">
        <f>D593*3</f>
        <v>600</v>
      </c>
      <c r="F593" s="11"/>
      <c r="G593" s="11"/>
      <c r="H593" s="11"/>
      <c r="I593" s="11">
        <f>SUM(E593*H593)</f>
        <v>0</v>
      </c>
      <c r="J593" s="11"/>
      <c r="K593" s="11"/>
    </row>
    <row r="594" spans="1:11" hidden="1" x14ac:dyDescent="0.3">
      <c r="A594" s="102" t="s">
        <v>1012</v>
      </c>
      <c r="B594" s="103"/>
      <c r="C594" s="11"/>
      <c r="D594" s="31">
        <f>SUM(D589:D593)</f>
        <v>6600</v>
      </c>
      <c r="E594" s="31">
        <f>SUM(E589:E593)</f>
        <v>19800</v>
      </c>
      <c r="F594" s="11"/>
      <c r="G594" s="11"/>
      <c r="H594" s="11"/>
      <c r="I594" s="11"/>
      <c r="J594" s="11"/>
      <c r="K594" s="11"/>
    </row>
    <row r="595" spans="1:11" hidden="1" x14ac:dyDescent="0.3">
      <c r="A595" s="125" t="s">
        <v>1013</v>
      </c>
      <c r="B595" s="126"/>
      <c r="C595" s="126"/>
      <c r="D595" s="126"/>
      <c r="E595" s="126"/>
      <c r="F595" s="126"/>
      <c r="G595" s="126"/>
      <c r="H595" s="126"/>
      <c r="I595" s="126"/>
      <c r="J595" s="126"/>
      <c r="K595" s="127"/>
    </row>
    <row r="596" spans="1:11" ht="27.75" hidden="1" customHeight="1" x14ac:dyDescent="0.3">
      <c r="A596" s="2" t="s">
        <v>1014</v>
      </c>
      <c r="B596" s="13" t="s">
        <v>270</v>
      </c>
      <c r="C596" s="11" t="s">
        <v>74</v>
      </c>
      <c r="D596" s="11">
        <v>7000</v>
      </c>
      <c r="E596" s="11">
        <f t="shared" ref="E596:E598" si="148">D596*3</f>
        <v>21000</v>
      </c>
      <c r="F596" s="11"/>
      <c r="G596" s="11"/>
      <c r="H596" s="11"/>
      <c r="I596" s="11">
        <f t="shared" ref="I596:I598" si="149">SUM(E596*H596)</f>
        <v>0</v>
      </c>
      <c r="J596" s="11"/>
      <c r="K596" s="11"/>
    </row>
    <row r="597" spans="1:11" ht="42.75" hidden="1" customHeight="1" x14ac:dyDescent="0.3">
      <c r="A597" s="2" t="s">
        <v>1015</v>
      </c>
      <c r="B597" s="11" t="s">
        <v>821</v>
      </c>
      <c r="C597" s="11" t="s">
        <v>74</v>
      </c>
      <c r="D597" s="11">
        <v>900</v>
      </c>
      <c r="E597" s="11">
        <f t="shared" si="148"/>
        <v>2700</v>
      </c>
      <c r="F597" s="11"/>
      <c r="G597" s="11"/>
      <c r="H597" s="11"/>
      <c r="I597" s="11">
        <f t="shared" si="149"/>
        <v>0</v>
      </c>
      <c r="J597" s="11"/>
      <c r="K597" s="11"/>
    </row>
    <row r="598" spans="1:11" s="24" customFormat="1" ht="86.25" hidden="1" customHeight="1" x14ac:dyDescent="0.3">
      <c r="A598" s="2" t="s">
        <v>1016</v>
      </c>
      <c r="B598" s="11" t="s">
        <v>1309</v>
      </c>
      <c r="C598" s="11" t="s">
        <v>74</v>
      </c>
      <c r="D598" s="11">
        <v>1300</v>
      </c>
      <c r="E598" s="11">
        <f t="shared" si="148"/>
        <v>3900</v>
      </c>
      <c r="F598" s="11"/>
      <c r="G598" s="11"/>
      <c r="H598" s="11"/>
      <c r="I598" s="11">
        <f t="shared" si="149"/>
        <v>0</v>
      </c>
      <c r="J598" s="11"/>
      <c r="K598" s="11"/>
    </row>
    <row r="599" spans="1:11" hidden="1" x14ac:dyDescent="0.3">
      <c r="A599" s="117" t="s">
        <v>1017</v>
      </c>
      <c r="B599" s="118"/>
      <c r="C599" s="11"/>
      <c r="D599" s="31">
        <f>SUM(D596:D598)</f>
        <v>9200</v>
      </c>
      <c r="E599" s="31">
        <f>SUM(E596:E598)</f>
        <v>27600</v>
      </c>
      <c r="F599" s="11"/>
      <c r="G599" s="11"/>
      <c r="H599" s="11"/>
      <c r="I599" s="31">
        <f>SUM(I572:I598)</f>
        <v>0</v>
      </c>
      <c r="J599" s="31">
        <f>SUM(J572:J598)</f>
        <v>0</v>
      </c>
      <c r="K599" s="31">
        <f>SUM(K572:K598)</f>
        <v>0</v>
      </c>
    </row>
    <row r="600" spans="1:11" hidden="1" x14ac:dyDescent="0.3">
      <c r="A600" s="106" t="s">
        <v>1018</v>
      </c>
      <c r="B600" s="107"/>
      <c r="C600" s="107"/>
      <c r="D600" s="107"/>
      <c r="E600" s="107"/>
      <c r="F600" s="107"/>
      <c r="G600" s="107"/>
      <c r="H600" s="107"/>
      <c r="I600" s="107"/>
      <c r="J600" s="107"/>
      <c r="K600" s="116"/>
    </row>
    <row r="601" spans="1:11" hidden="1" x14ac:dyDescent="0.3">
      <c r="A601" s="2" t="s">
        <v>1019</v>
      </c>
      <c r="B601" s="13" t="s">
        <v>290</v>
      </c>
      <c r="C601" s="11"/>
      <c r="D601" s="11"/>
      <c r="E601" s="11"/>
      <c r="F601" s="11"/>
      <c r="G601" s="11"/>
      <c r="H601" s="11"/>
      <c r="I601" s="11"/>
      <c r="J601" s="11"/>
      <c r="K601" s="11"/>
    </row>
    <row r="602" spans="1:11" hidden="1" x14ac:dyDescent="0.3">
      <c r="A602" s="2" t="s">
        <v>1020</v>
      </c>
      <c r="B602" s="11" t="s">
        <v>291</v>
      </c>
      <c r="C602" s="11" t="s">
        <v>74</v>
      </c>
      <c r="D602" s="11">
        <v>50</v>
      </c>
      <c r="E602" s="11">
        <f t="shared" ref="E602:E608" si="150">D602*3</f>
        <v>150</v>
      </c>
      <c r="F602" s="11"/>
      <c r="G602" s="11"/>
      <c r="H602" s="11"/>
      <c r="I602" s="11">
        <f t="shared" ref="I602:I608" si="151">SUM(E602*H602)</f>
        <v>0</v>
      </c>
      <c r="J602" s="11"/>
      <c r="K602" s="11"/>
    </row>
    <row r="603" spans="1:11" hidden="1" x14ac:dyDescent="0.3">
      <c r="A603" s="2" t="s">
        <v>1021</v>
      </c>
      <c r="B603" s="11" t="s">
        <v>292</v>
      </c>
      <c r="C603" s="11" t="s">
        <v>74</v>
      </c>
      <c r="D603" s="11">
        <v>100</v>
      </c>
      <c r="E603" s="11">
        <f t="shared" si="150"/>
        <v>300</v>
      </c>
      <c r="F603" s="11"/>
      <c r="G603" s="11"/>
      <c r="H603" s="11"/>
      <c r="I603" s="11">
        <f t="shared" si="151"/>
        <v>0</v>
      </c>
      <c r="J603" s="11"/>
      <c r="K603" s="11"/>
    </row>
    <row r="604" spans="1:11" hidden="1" x14ac:dyDescent="0.3">
      <c r="A604" s="2" t="s">
        <v>1022</v>
      </c>
      <c r="B604" s="11" t="s">
        <v>293</v>
      </c>
      <c r="C604" s="11" t="s">
        <v>74</v>
      </c>
      <c r="D604" s="11">
        <v>300</v>
      </c>
      <c r="E604" s="11">
        <f t="shared" si="150"/>
        <v>900</v>
      </c>
      <c r="F604" s="11"/>
      <c r="G604" s="11"/>
      <c r="H604" s="11"/>
      <c r="I604" s="11">
        <f t="shared" si="151"/>
        <v>0</v>
      </c>
      <c r="J604" s="11"/>
      <c r="K604" s="11"/>
    </row>
    <row r="605" spans="1:11" hidden="1" x14ac:dyDescent="0.3">
      <c r="A605" s="2" t="s">
        <v>1023</v>
      </c>
      <c r="B605" s="11" t="s">
        <v>294</v>
      </c>
      <c r="C605" s="11" t="s">
        <v>74</v>
      </c>
      <c r="D605" s="11">
        <v>50</v>
      </c>
      <c r="E605" s="11">
        <f t="shared" si="150"/>
        <v>150</v>
      </c>
      <c r="F605" s="11"/>
      <c r="G605" s="11"/>
      <c r="H605" s="11"/>
      <c r="I605" s="11">
        <f t="shared" si="151"/>
        <v>0</v>
      </c>
      <c r="J605" s="11"/>
      <c r="K605" s="11"/>
    </row>
    <row r="606" spans="1:11" hidden="1" x14ac:dyDescent="0.3">
      <c r="A606" s="2" t="s">
        <v>1024</v>
      </c>
      <c r="B606" s="11" t="s">
        <v>295</v>
      </c>
      <c r="C606" s="11" t="s">
        <v>74</v>
      </c>
      <c r="D606" s="11">
        <v>850</v>
      </c>
      <c r="E606" s="11">
        <f t="shared" si="150"/>
        <v>2550</v>
      </c>
      <c r="F606" s="11"/>
      <c r="G606" s="11"/>
      <c r="H606" s="11"/>
      <c r="I606" s="11">
        <f t="shared" si="151"/>
        <v>0</v>
      </c>
      <c r="J606" s="11"/>
      <c r="K606" s="11"/>
    </row>
    <row r="607" spans="1:11" hidden="1" x14ac:dyDescent="0.3">
      <c r="A607" s="2" t="s">
        <v>1025</v>
      </c>
      <c r="B607" s="11" t="s">
        <v>296</v>
      </c>
      <c r="C607" s="11" t="s">
        <v>74</v>
      </c>
      <c r="D607" s="11">
        <v>350</v>
      </c>
      <c r="E607" s="11">
        <f t="shared" si="150"/>
        <v>1050</v>
      </c>
      <c r="F607" s="11"/>
      <c r="G607" s="11"/>
      <c r="H607" s="11"/>
      <c r="I607" s="11">
        <f t="shared" si="151"/>
        <v>0</v>
      </c>
      <c r="J607" s="11"/>
      <c r="K607" s="11"/>
    </row>
    <row r="608" spans="1:11" hidden="1" x14ac:dyDescent="0.3">
      <c r="A608" s="2" t="s">
        <v>1026</v>
      </c>
      <c r="B608" s="11" t="s">
        <v>297</v>
      </c>
      <c r="C608" s="11" t="s">
        <v>74</v>
      </c>
      <c r="D608" s="11">
        <v>400</v>
      </c>
      <c r="E608" s="11">
        <f t="shared" si="150"/>
        <v>1200</v>
      </c>
      <c r="F608" s="11"/>
      <c r="G608" s="11"/>
      <c r="H608" s="11"/>
      <c r="I608" s="11">
        <f t="shared" si="151"/>
        <v>0</v>
      </c>
      <c r="J608" s="11"/>
      <c r="K608" s="11"/>
    </row>
    <row r="609" spans="1:11" hidden="1" x14ac:dyDescent="0.3">
      <c r="A609" s="2" t="s">
        <v>1027</v>
      </c>
      <c r="B609" s="13" t="s">
        <v>863</v>
      </c>
      <c r="C609" s="11"/>
      <c r="D609" s="11"/>
      <c r="E609" s="11"/>
      <c r="F609" s="11"/>
      <c r="G609" s="11"/>
      <c r="H609" s="11"/>
      <c r="I609" s="11"/>
      <c r="J609" s="11"/>
      <c r="K609" s="11"/>
    </row>
    <row r="610" spans="1:11" ht="46.8" hidden="1" x14ac:dyDescent="0.3">
      <c r="A610" s="2" t="s">
        <v>1028</v>
      </c>
      <c r="B610" s="11" t="s">
        <v>719</v>
      </c>
      <c r="C610" s="11" t="s">
        <v>74</v>
      </c>
      <c r="D610" s="11">
        <v>10000</v>
      </c>
      <c r="E610" s="11">
        <f>D610*3</f>
        <v>30000</v>
      </c>
      <c r="F610" s="11"/>
      <c r="G610" s="11"/>
      <c r="H610" s="11"/>
      <c r="I610" s="11"/>
      <c r="J610" s="11"/>
      <c r="K610" s="11"/>
    </row>
    <row r="611" spans="1:11" ht="46.8" hidden="1" x14ac:dyDescent="0.3">
      <c r="A611" s="2" t="s">
        <v>1029</v>
      </c>
      <c r="B611" s="11" t="s">
        <v>720</v>
      </c>
      <c r="C611" s="11" t="s">
        <v>74</v>
      </c>
      <c r="D611" s="11">
        <v>50</v>
      </c>
      <c r="E611" s="11">
        <f>D611*3</f>
        <v>150</v>
      </c>
      <c r="F611" s="11"/>
      <c r="G611" s="11"/>
      <c r="H611" s="11"/>
      <c r="I611" s="11"/>
      <c r="J611" s="11"/>
      <c r="K611" s="11"/>
    </row>
    <row r="612" spans="1:11" hidden="1" x14ac:dyDescent="0.3">
      <c r="A612" s="2" t="s">
        <v>1030</v>
      </c>
      <c r="B612" s="13" t="s">
        <v>314</v>
      </c>
      <c r="C612" s="11"/>
      <c r="D612" s="11"/>
      <c r="E612" s="11"/>
      <c r="F612" s="11"/>
      <c r="G612" s="11"/>
      <c r="H612" s="11"/>
      <c r="I612" s="11"/>
      <c r="J612" s="11"/>
      <c r="K612" s="11"/>
    </row>
    <row r="613" spans="1:11" hidden="1" x14ac:dyDescent="0.3">
      <c r="A613" s="2" t="s">
        <v>1031</v>
      </c>
      <c r="B613" s="11" t="s">
        <v>316</v>
      </c>
      <c r="C613" s="11" t="s">
        <v>74</v>
      </c>
      <c r="D613" s="11">
        <v>30</v>
      </c>
      <c r="E613" s="11">
        <f>D613*3</f>
        <v>90</v>
      </c>
      <c r="F613" s="11"/>
      <c r="G613" s="11"/>
      <c r="H613" s="11"/>
      <c r="I613" s="11">
        <f>SUM(E613*H613)</f>
        <v>0</v>
      </c>
      <c r="J613" s="11"/>
      <c r="K613" s="11"/>
    </row>
    <row r="614" spans="1:11" hidden="1" x14ac:dyDescent="0.3">
      <c r="A614" s="2" t="s">
        <v>1032</v>
      </c>
      <c r="B614" s="11" t="s">
        <v>295</v>
      </c>
      <c r="C614" s="11" t="s">
        <v>74</v>
      </c>
      <c r="D614" s="11">
        <v>100</v>
      </c>
      <c r="E614" s="11">
        <f>D614*3</f>
        <v>300</v>
      </c>
      <c r="F614" s="11"/>
      <c r="G614" s="11"/>
      <c r="H614" s="11"/>
      <c r="I614" s="11">
        <f>SUM(E614*H614)</f>
        <v>0</v>
      </c>
      <c r="J614" s="11"/>
      <c r="K614" s="11"/>
    </row>
    <row r="615" spans="1:11" hidden="1" x14ac:dyDescent="0.3">
      <c r="A615" s="2" t="s">
        <v>1033</v>
      </c>
      <c r="B615" s="11" t="s">
        <v>296</v>
      </c>
      <c r="C615" s="11" t="s">
        <v>74</v>
      </c>
      <c r="D615" s="11">
        <v>10</v>
      </c>
      <c r="E615" s="11">
        <f>D615*3</f>
        <v>30</v>
      </c>
      <c r="F615" s="11"/>
      <c r="G615" s="11"/>
      <c r="H615" s="11"/>
      <c r="I615" s="11">
        <f>SUM(E615*H615)</f>
        <v>0</v>
      </c>
      <c r="J615" s="11"/>
      <c r="K615" s="11"/>
    </row>
    <row r="616" spans="1:11" hidden="1" x14ac:dyDescent="0.3">
      <c r="A616" s="2" t="s">
        <v>1034</v>
      </c>
      <c r="B616" s="11" t="s">
        <v>297</v>
      </c>
      <c r="C616" s="11" t="s">
        <v>74</v>
      </c>
      <c r="D616" s="11">
        <v>30</v>
      </c>
      <c r="E616" s="11">
        <f>D616*3</f>
        <v>90</v>
      </c>
      <c r="F616" s="11"/>
      <c r="G616" s="11"/>
      <c r="H616" s="11"/>
      <c r="I616" s="11">
        <f>SUM(E616*H616)</f>
        <v>0</v>
      </c>
      <c r="J616" s="11"/>
      <c r="K616" s="11"/>
    </row>
    <row r="617" spans="1:11" hidden="1" x14ac:dyDescent="0.3">
      <c r="A617" s="2" t="s">
        <v>1035</v>
      </c>
      <c r="B617" s="13" t="s">
        <v>315</v>
      </c>
      <c r="C617" s="11"/>
      <c r="D617" s="11"/>
      <c r="E617" s="11"/>
      <c r="F617" s="11"/>
      <c r="G617" s="11"/>
      <c r="H617" s="11"/>
      <c r="I617" s="11"/>
      <c r="J617" s="11"/>
      <c r="K617" s="11"/>
    </row>
    <row r="618" spans="1:11" hidden="1" x14ac:dyDescent="0.3">
      <c r="A618" s="2"/>
      <c r="B618" s="11" t="s">
        <v>316</v>
      </c>
      <c r="C618" s="11" t="s">
        <v>74</v>
      </c>
      <c r="D618" s="11">
        <v>30</v>
      </c>
      <c r="E618" s="11">
        <f>D618*3</f>
        <v>90</v>
      </c>
      <c r="F618" s="11"/>
      <c r="G618" s="11"/>
      <c r="H618" s="11"/>
      <c r="I618" s="11">
        <f>SUM(E618*H618)</f>
        <v>0</v>
      </c>
      <c r="J618" s="11"/>
      <c r="K618" s="11"/>
    </row>
    <row r="619" spans="1:11" hidden="1" x14ac:dyDescent="0.3">
      <c r="A619" s="2" t="s">
        <v>1036</v>
      </c>
      <c r="B619" s="11" t="s">
        <v>295</v>
      </c>
      <c r="C619" s="11" t="s">
        <v>74</v>
      </c>
      <c r="D619" s="11">
        <v>30</v>
      </c>
      <c r="E619" s="11">
        <f>D619*3</f>
        <v>90</v>
      </c>
      <c r="F619" s="11"/>
      <c r="G619" s="11"/>
      <c r="H619" s="11"/>
      <c r="I619" s="11">
        <f>SUM(E619*H619)</f>
        <v>0</v>
      </c>
      <c r="J619" s="11"/>
      <c r="K619" s="11"/>
    </row>
    <row r="620" spans="1:11" hidden="1" x14ac:dyDescent="0.3">
      <c r="A620" s="2" t="s">
        <v>1037</v>
      </c>
      <c r="B620" s="11" t="s">
        <v>296</v>
      </c>
      <c r="C620" s="11" t="s">
        <v>74</v>
      </c>
      <c r="D620" s="11">
        <v>100</v>
      </c>
      <c r="E620" s="11">
        <f>D620*3</f>
        <v>300</v>
      </c>
      <c r="F620" s="11"/>
      <c r="G620" s="11"/>
      <c r="H620" s="11"/>
      <c r="I620" s="11">
        <f>SUM(E620*H620)</f>
        <v>0</v>
      </c>
      <c r="J620" s="11"/>
      <c r="K620" s="11"/>
    </row>
    <row r="621" spans="1:11" hidden="1" x14ac:dyDescent="0.3">
      <c r="A621" s="2" t="s">
        <v>1038</v>
      </c>
      <c r="B621" s="11" t="s">
        <v>297</v>
      </c>
      <c r="C621" s="11" t="s">
        <v>74</v>
      </c>
      <c r="D621" s="11">
        <v>30</v>
      </c>
      <c r="E621" s="11">
        <f>D621*3</f>
        <v>90</v>
      </c>
      <c r="F621" s="11"/>
      <c r="G621" s="11"/>
      <c r="H621" s="11"/>
      <c r="I621" s="11">
        <f>SUM(E621*H621)</f>
        <v>0</v>
      </c>
      <c r="J621" s="11"/>
      <c r="K621" s="11"/>
    </row>
    <row r="622" spans="1:11" hidden="1" x14ac:dyDescent="0.3">
      <c r="A622" s="2" t="s">
        <v>1039</v>
      </c>
      <c r="B622" s="13" t="s">
        <v>725</v>
      </c>
      <c r="C622" s="11"/>
      <c r="D622" s="11"/>
      <c r="E622" s="11"/>
      <c r="F622" s="11"/>
      <c r="G622" s="11"/>
      <c r="H622" s="11"/>
      <c r="I622" s="11"/>
      <c r="J622" s="11"/>
      <c r="K622" s="11"/>
    </row>
    <row r="623" spans="1:11" hidden="1" x14ac:dyDescent="0.3">
      <c r="A623" s="2" t="s">
        <v>1040</v>
      </c>
      <c r="B623" s="11" t="s">
        <v>323</v>
      </c>
      <c r="C623" s="11" t="s">
        <v>74</v>
      </c>
      <c r="D623" s="11">
        <v>700</v>
      </c>
      <c r="E623" s="11">
        <f>D623*3</f>
        <v>2100</v>
      </c>
      <c r="F623" s="11"/>
      <c r="G623" s="11"/>
      <c r="H623" s="11"/>
      <c r="I623" s="11">
        <f>SUM(E623*H623)</f>
        <v>0</v>
      </c>
      <c r="J623" s="11"/>
      <c r="K623" s="11"/>
    </row>
    <row r="624" spans="1:11" hidden="1" x14ac:dyDescent="0.3">
      <c r="A624" s="2" t="s">
        <v>1041</v>
      </c>
      <c r="B624" s="11" t="s">
        <v>324</v>
      </c>
      <c r="C624" s="11" t="s">
        <v>74</v>
      </c>
      <c r="D624" s="11">
        <v>300</v>
      </c>
      <c r="E624" s="11">
        <f>D624*3</f>
        <v>900</v>
      </c>
      <c r="F624" s="11"/>
      <c r="G624" s="11"/>
      <c r="H624" s="11"/>
      <c r="I624" s="11">
        <f>SUM(E624*H624)</f>
        <v>0</v>
      </c>
      <c r="J624" s="11"/>
      <c r="K624" s="11"/>
    </row>
    <row r="625" spans="1:11" hidden="1" x14ac:dyDescent="0.3">
      <c r="A625" s="2" t="s">
        <v>1042</v>
      </c>
      <c r="B625" s="11" t="s">
        <v>325</v>
      </c>
      <c r="C625" s="11" t="s">
        <v>74</v>
      </c>
      <c r="D625" s="11">
        <v>300</v>
      </c>
      <c r="E625" s="11">
        <f>D625*3</f>
        <v>900</v>
      </c>
      <c r="F625" s="11"/>
      <c r="G625" s="11"/>
      <c r="H625" s="11"/>
      <c r="I625" s="11">
        <f>SUM(E625*H625)</f>
        <v>0</v>
      </c>
      <c r="J625" s="11"/>
      <c r="K625" s="11"/>
    </row>
    <row r="626" spans="1:11" hidden="1" x14ac:dyDescent="0.3">
      <c r="A626" s="2" t="s">
        <v>1043</v>
      </c>
      <c r="B626" s="13" t="s">
        <v>326</v>
      </c>
      <c r="C626" s="11"/>
      <c r="D626" s="11"/>
      <c r="E626" s="11"/>
      <c r="F626" s="11"/>
      <c r="G626" s="11"/>
      <c r="H626" s="11"/>
      <c r="I626" s="11"/>
      <c r="J626" s="11"/>
      <c r="K626" s="11"/>
    </row>
    <row r="627" spans="1:11" hidden="1" x14ac:dyDescent="0.3">
      <c r="A627" s="2" t="s">
        <v>1044</v>
      </c>
      <c r="B627" s="11" t="s">
        <v>295</v>
      </c>
      <c r="C627" s="11" t="s">
        <v>74</v>
      </c>
      <c r="D627" s="11">
        <v>35</v>
      </c>
      <c r="E627" s="11">
        <f t="shared" ref="E627:E636" si="152">D627*3</f>
        <v>105</v>
      </c>
      <c r="F627" s="11"/>
      <c r="G627" s="11"/>
      <c r="H627" s="11"/>
      <c r="I627" s="11">
        <f t="shared" ref="I627:I636" si="153">SUM(E627*H627)</f>
        <v>0</v>
      </c>
      <c r="J627" s="11"/>
      <c r="K627" s="11"/>
    </row>
    <row r="628" spans="1:11" hidden="1" x14ac:dyDescent="0.3">
      <c r="A628" s="2" t="s">
        <v>1045</v>
      </c>
      <c r="B628" s="11" t="s">
        <v>296</v>
      </c>
      <c r="C628" s="11" t="s">
        <v>74</v>
      </c>
      <c r="D628" s="11">
        <v>100</v>
      </c>
      <c r="E628" s="11">
        <f t="shared" si="152"/>
        <v>300</v>
      </c>
      <c r="F628" s="11"/>
      <c r="G628" s="11"/>
      <c r="H628" s="11"/>
      <c r="I628" s="11">
        <f t="shared" si="153"/>
        <v>0</v>
      </c>
      <c r="J628" s="11"/>
      <c r="K628" s="11"/>
    </row>
    <row r="629" spans="1:11" hidden="1" x14ac:dyDescent="0.3">
      <c r="A629" s="2" t="s">
        <v>1046</v>
      </c>
      <c r="B629" s="11" t="s">
        <v>297</v>
      </c>
      <c r="C629" s="11" t="s">
        <v>74</v>
      </c>
      <c r="D629" s="11">
        <v>100</v>
      </c>
      <c r="E629" s="11">
        <f t="shared" si="152"/>
        <v>300</v>
      </c>
      <c r="F629" s="11"/>
      <c r="G629" s="11"/>
      <c r="H629" s="11"/>
      <c r="I629" s="11">
        <f t="shared" si="153"/>
        <v>0</v>
      </c>
      <c r="J629" s="11"/>
      <c r="K629" s="11"/>
    </row>
    <row r="630" spans="1:11" hidden="1" x14ac:dyDescent="0.3">
      <c r="A630" s="2" t="s">
        <v>1047</v>
      </c>
      <c r="B630" s="11" t="s">
        <v>317</v>
      </c>
      <c r="C630" s="11" t="s">
        <v>74</v>
      </c>
      <c r="D630" s="11">
        <v>25</v>
      </c>
      <c r="E630" s="11">
        <f t="shared" si="152"/>
        <v>75</v>
      </c>
      <c r="F630" s="11"/>
      <c r="G630" s="11"/>
      <c r="H630" s="11"/>
      <c r="I630" s="11">
        <f t="shared" si="153"/>
        <v>0</v>
      </c>
      <c r="J630" s="11"/>
      <c r="K630" s="11"/>
    </row>
    <row r="631" spans="1:11" hidden="1" x14ac:dyDescent="0.3">
      <c r="A631" s="2" t="s">
        <v>1048</v>
      </c>
      <c r="B631" s="11" t="s">
        <v>318</v>
      </c>
      <c r="C631" s="11" t="s">
        <v>74</v>
      </c>
      <c r="D631" s="11">
        <v>15</v>
      </c>
      <c r="E631" s="11">
        <f t="shared" si="152"/>
        <v>45</v>
      </c>
      <c r="F631" s="11"/>
      <c r="G631" s="11"/>
      <c r="H631" s="11"/>
      <c r="I631" s="11">
        <f t="shared" si="153"/>
        <v>0</v>
      </c>
      <c r="J631" s="11"/>
      <c r="K631" s="11"/>
    </row>
    <row r="632" spans="1:11" hidden="1" x14ac:dyDescent="0.3">
      <c r="A632" s="2" t="s">
        <v>1049</v>
      </c>
      <c r="B632" s="11" t="s">
        <v>319</v>
      </c>
      <c r="C632" s="11" t="s">
        <v>74</v>
      </c>
      <c r="D632" s="11">
        <v>15</v>
      </c>
      <c r="E632" s="11">
        <f t="shared" si="152"/>
        <v>45</v>
      </c>
      <c r="F632" s="11"/>
      <c r="G632" s="11"/>
      <c r="H632" s="11"/>
      <c r="I632" s="11">
        <f t="shared" si="153"/>
        <v>0</v>
      </c>
      <c r="J632" s="11"/>
      <c r="K632" s="11"/>
    </row>
    <row r="633" spans="1:11" hidden="1" x14ac:dyDescent="0.3">
      <c r="A633" s="2" t="s">
        <v>1050</v>
      </c>
      <c r="B633" s="11" t="s">
        <v>320</v>
      </c>
      <c r="C633" s="11" t="s">
        <v>74</v>
      </c>
      <c r="D633" s="11">
        <v>20</v>
      </c>
      <c r="E633" s="11">
        <f t="shared" si="152"/>
        <v>60</v>
      </c>
      <c r="F633" s="11"/>
      <c r="G633" s="11"/>
      <c r="H633" s="11"/>
      <c r="I633" s="11">
        <f t="shared" si="153"/>
        <v>0</v>
      </c>
      <c r="J633" s="11"/>
      <c r="K633" s="11"/>
    </row>
    <row r="634" spans="1:11" hidden="1" x14ac:dyDescent="0.3">
      <c r="A634" s="2" t="s">
        <v>1051</v>
      </c>
      <c r="B634" s="11" t="s">
        <v>321</v>
      </c>
      <c r="C634" s="11" t="s">
        <v>74</v>
      </c>
      <c r="D634" s="11">
        <v>70</v>
      </c>
      <c r="E634" s="11">
        <f t="shared" si="152"/>
        <v>210</v>
      </c>
      <c r="F634" s="11"/>
      <c r="G634" s="11"/>
      <c r="H634" s="11"/>
      <c r="I634" s="11">
        <f t="shared" si="153"/>
        <v>0</v>
      </c>
      <c r="J634" s="11"/>
      <c r="K634" s="11"/>
    </row>
    <row r="635" spans="1:11" hidden="1" x14ac:dyDescent="0.3">
      <c r="A635" s="2" t="s">
        <v>1052</v>
      </c>
      <c r="B635" s="11" t="s">
        <v>322</v>
      </c>
      <c r="C635" s="11" t="s">
        <v>74</v>
      </c>
      <c r="D635" s="11">
        <v>10</v>
      </c>
      <c r="E635" s="11">
        <f t="shared" si="152"/>
        <v>30</v>
      </c>
      <c r="F635" s="11"/>
      <c r="G635" s="11"/>
      <c r="H635" s="11"/>
      <c r="I635" s="11">
        <f t="shared" si="153"/>
        <v>0</v>
      </c>
      <c r="J635" s="11"/>
      <c r="K635" s="11"/>
    </row>
    <row r="636" spans="1:11" hidden="1" x14ac:dyDescent="0.3">
      <c r="A636" s="2" t="s">
        <v>1053</v>
      </c>
      <c r="B636" s="11" t="s">
        <v>328</v>
      </c>
      <c r="C636" s="11" t="s">
        <v>74</v>
      </c>
      <c r="D636" s="11">
        <v>10</v>
      </c>
      <c r="E636" s="11">
        <f t="shared" si="152"/>
        <v>30</v>
      </c>
      <c r="F636" s="11"/>
      <c r="G636" s="11"/>
      <c r="H636" s="11"/>
      <c r="I636" s="11">
        <f t="shared" si="153"/>
        <v>0</v>
      </c>
      <c r="J636" s="11"/>
      <c r="K636" s="11"/>
    </row>
    <row r="637" spans="1:11" hidden="1" x14ac:dyDescent="0.3">
      <c r="A637" s="2" t="s">
        <v>1054</v>
      </c>
      <c r="B637" s="13" t="s">
        <v>327</v>
      </c>
      <c r="C637" s="11" t="s">
        <v>74</v>
      </c>
      <c r="D637" s="11"/>
      <c r="E637" s="11"/>
      <c r="F637" s="11"/>
      <c r="G637" s="11"/>
      <c r="H637" s="11"/>
      <c r="I637" s="11"/>
      <c r="J637" s="11"/>
      <c r="K637" s="11"/>
    </row>
    <row r="638" spans="1:11" hidden="1" x14ac:dyDescent="0.3">
      <c r="A638" s="2" t="s">
        <v>1055</v>
      </c>
      <c r="B638" s="11" t="s">
        <v>291</v>
      </c>
      <c r="C638" s="11" t="s">
        <v>74</v>
      </c>
      <c r="D638" s="11">
        <v>40</v>
      </c>
      <c r="E638" s="11">
        <f t="shared" ref="E638:E647" si="154">D638*3</f>
        <v>120</v>
      </c>
      <c r="F638" s="11"/>
      <c r="G638" s="11"/>
      <c r="H638" s="11"/>
      <c r="I638" s="11">
        <f t="shared" ref="I638:I647" si="155">SUM(E638*H638)</f>
        <v>0</v>
      </c>
      <c r="J638" s="11"/>
      <c r="K638" s="11"/>
    </row>
    <row r="639" spans="1:11" hidden="1" x14ac:dyDescent="0.3">
      <c r="A639" s="2" t="s">
        <v>1056</v>
      </c>
      <c r="B639" s="11" t="s">
        <v>292</v>
      </c>
      <c r="C639" s="11" t="s">
        <v>74</v>
      </c>
      <c r="D639" s="11">
        <v>20</v>
      </c>
      <c r="E639" s="11">
        <f t="shared" si="154"/>
        <v>60</v>
      </c>
      <c r="F639" s="11"/>
      <c r="G639" s="11"/>
      <c r="H639" s="11"/>
      <c r="I639" s="11">
        <f t="shared" si="155"/>
        <v>0</v>
      </c>
      <c r="J639" s="11"/>
      <c r="K639" s="11"/>
    </row>
    <row r="640" spans="1:11" hidden="1" x14ac:dyDescent="0.3">
      <c r="A640" s="2" t="s">
        <v>1057</v>
      </c>
      <c r="B640" s="11" t="s">
        <v>293</v>
      </c>
      <c r="C640" s="11" t="s">
        <v>74</v>
      </c>
      <c r="D640" s="11">
        <v>10</v>
      </c>
      <c r="E640" s="11">
        <f t="shared" si="154"/>
        <v>30</v>
      </c>
      <c r="F640" s="11"/>
      <c r="G640" s="11"/>
      <c r="H640" s="11"/>
      <c r="I640" s="11">
        <f t="shared" si="155"/>
        <v>0</v>
      </c>
      <c r="J640" s="11"/>
      <c r="K640" s="11"/>
    </row>
    <row r="641" spans="1:11" hidden="1" x14ac:dyDescent="0.3">
      <c r="A641" s="2" t="s">
        <v>1058</v>
      </c>
      <c r="B641" s="13" t="s">
        <v>329</v>
      </c>
      <c r="C641" s="11" t="s">
        <v>74</v>
      </c>
      <c r="D641" s="11">
        <v>10</v>
      </c>
      <c r="E641" s="11">
        <f>D641*3</f>
        <v>30</v>
      </c>
      <c r="F641" s="11"/>
      <c r="G641" s="11"/>
      <c r="H641" s="11"/>
      <c r="I641" s="11">
        <f>SUM(E641*H641)</f>
        <v>0</v>
      </c>
      <c r="J641" s="11"/>
      <c r="K641" s="11"/>
    </row>
    <row r="642" spans="1:11" hidden="1" x14ac:dyDescent="0.3">
      <c r="A642" s="2" t="s">
        <v>1059</v>
      </c>
      <c r="B642" s="13" t="s">
        <v>330</v>
      </c>
      <c r="C642" s="11" t="s">
        <v>74</v>
      </c>
      <c r="D642" s="11">
        <v>100</v>
      </c>
      <c r="E642" s="11">
        <f>D642*3</f>
        <v>300</v>
      </c>
      <c r="F642" s="11"/>
      <c r="G642" s="11"/>
      <c r="H642" s="11"/>
      <c r="I642" s="11">
        <f>SUM(E642*H642)</f>
        <v>0</v>
      </c>
      <c r="J642" s="11"/>
      <c r="K642" s="11"/>
    </row>
    <row r="643" spans="1:11" hidden="1" x14ac:dyDescent="0.3">
      <c r="A643" s="2" t="s">
        <v>1060</v>
      </c>
      <c r="B643" s="13" t="s">
        <v>49</v>
      </c>
      <c r="C643" s="11" t="s">
        <v>74</v>
      </c>
      <c r="D643" s="11">
        <v>2000</v>
      </c>
      <c r="E643" s="11">
        <f>D643*3</f>
        <v>6000</v>
      </c>
      <c r="F643" s="11"/>
      <c r="G643" s="11"/>
      <c r="H643" s="11"/>
      <c r="I643" s="11">
        <f>SUM(E643*H643)</f>
        <v>0</v>
      </c>
      <c r="J643" s="11"/>
      <c r="K643" s="11"/>
    </row>
    <row r="644" spans="1:11" hidden="1" x14ac:dyDescent="0.3">
      <c r="A644" s="102" t="s">
        <v>1061</v>
      </c>
      <c r="B644" s="103"/>
      <c r="C644" s="44"/>
      <c r="D644" s="58">
        <f>SUM(D602:D643)</f>
        <v>16390</v>
      </c>
      <c r="E644" s="58">
        <f>SUM(E602:E643)</f>
        <v>49170</v>
      </c>
      <c r="F644" s="44"/>
      <c r="G644" s="44"/>
      <c r="H644" s="44"/>
      <c r="I644" s="44"/>
      <c r="J644" s="44"/>
      <c r="K644" s="44"/>
    </row>
    <row r="645" spans="1:11" hidden="1" x14ac:dyDescent="0.3">
      <c r="A645" s="125" t="s">
        <v>1062</v>
      </c>
      <c r="B645" s="126"/>
      <c r="C645" s="126"/>
      <c r="D645" s="126"/>
      <c r="E645" s="126"/>
      <c r="F645" s="126"/>
      <c r="G645" s="126"/>
      <c r="H645" s="126"/>
      <c r="I645" s="126"/>
      <c r="J645" s="126"/>
      <c r="K645" s="127"/>
    </row>
    <row r="646" spans="1:11" hidden="1" x14ac:dyDescent="0.3">
      <c r="A646" s="2" t="s">
        <v>1063</v>
      </c>
      <c r="B646" s="11" t="s">
        <v>4</v>
      </c>
      <c r="C646" s="11" t="s">
        <v>74</v>
      </c>
      <c r="D646" s="11">
        <v>15</v>
      </c>
      <c r="E646" s="11">
        <f t="shared" si="154"/>
        <v>45</v>
      </c>
      <c r="F646" s="11"/>
      <c r="G646" s="11"/>
      <c r="H646" s="11"/>
      <c r="I646" s="11">
        <f t="shared" si="155"/>
        <v>0</v>
      </c>
      <c r="J646" s="11"/>
      <c r="K646" s="11"/>
    </row>
    <row r="647" spans="1:11" hidden="1" x14ac:dyDescent="0.3">
      <c r="A647" s="2" t="s">
        <v>1064</v>
      </c>
      <c r="B647" s="11" t="s">
        <v>383</v>
      </c>
      <c r="C647" s="11" t="s">
        <v>74</v>
      </c>
      <c r="D647" s="11">
        <v>15</v>
      </c>
      <c r="E647" s="11">
        <f t="shared" si="154"/>
        <v>45</v>
      </c>
      <c r="F647" s="11"/>
      <c r="G647" s="11"/>
      <c r="H647" s="11"/>
      <c r="I647" s="11">
        <f t="shared" si="155"/>
        <v>0</v>
      </c>
      <c r="J647" s="11"/>
      <c r="K647" s="11"/>
    </row>
    <row r="648" spans="1:11" hidden="1" x14ac:dyDescent="0.3">
      <c r="A648" s="117" t="s">
        <v>1065</v>
      </c>
      <c r="B648" s="118"/>
      <c r="C648" s="23"/>
      <c r="D648" s="23">
        <f>SUM(D646:D647)</f>
        <v>30</v>
      </c>
      <c r="E648" s="23">
        <f>SUM(E646:E647)</f>
        <v>90</v>
      </c>
      <c r="F648" s="23"/>
      <c r="G648" s="23"/>
      <c r="H648" s="23"/>
      <c r="I648" s="23">
        <f>SUM(I602:I647)</f>
        <v>0</v>
      </c>
      <c r="J648" s="23">
        <f>SUM(J602:J647)</f>
        <v>0</v>
      </c>
      <c r="K648" s="23">
        <f>SUM(K602:K647)</f>
        <v>0</v>
      </c>
    </row>
    <row r="649" spans="1:11" s="17" customFormat="1" hidden="1" x14ac:dyDescent="0.3">
      <c r="A649" s="106" t="s">
        <v>1066</v>
      </c>
      <c r="B649" s="107"/>
      <c r="C649" s="107"/>
      <c r="D649" s="107"/>
      <c r="E649" s="107"/>
      <c r="F649" s="107"/>
      <c r="G649" s="107"/>
      <c r="H649" s="107"/>
      <c r="I649" s="107"/>
      <c r="J649" s="107"/>
      <c r="K649" s="116"/>
    </row>
    <row r="650" spans="1:11" ht="163.5" hidden="1" customHeight="1" x14ac:dyDescent="0.3">
      <c r="A650" s="52" t="s">
        <v>1067</v>
      </c>
      <c r="B650" s="11" t="s">
        <v>822</v>
      </c>
      <c r="C650" s="11"/>
      <c r="D650" s="11"/>
      <c r="E650" s="11"/>
      <c r="F650" s="11"/>
      <c r="G650" s="11"/>
      <c r="H650" s="11"/>
      <c r="I650" s="11"/>
      <c r="J650" s="11"/>
      <c r="K650" s="11"/>
    </row>
    <row r="651" spans="1:11" hidden="1" x14ac:dyDescent="0.3">
      <c r="A651" s="2" t="s">
        <v>1068</v>
      </c>
      <c r="B651" s="11" t="s">
        <v>358</v>
      </c>
      <c r="C651" s="11" t="s">
        <v>74</v>
      </c>
      <c r="D651" s="11">
        <v>100</v>
      </c>
      <c r="E651" s="11">
        <f t="shared" ref="E651:E665" si="156">D651*3</f>
        <v>300</v>
      </c>
      <c r="F651" s="11"/>
      <c r="G651" s="11"/>
      <c r="H651" s="11"/>
      <c r="I651" s="11">
        <f t="shared" ref="I651:I665" si="157">SUM(E651*H651)</f>
        <v>0</v>
      </c>
      <c r="J651" s="11"/>
      <c r="K651" s="11"/>
    </row>
    <row r="652" spans="1:11" hidden="1" x14ac:dyDescent="0.3">
      <c r="A652" s="2" t="s">
        <v>1069</v>
      </c>
      <c r="B652" s="11" t="s">
        <v>359</v>
      </c>
      <c r="C652" s="11" t="s">
        <v>74</v>
      </c>
      <c r="D652" s="11">
        <v>15000</v>
      </c>
      <c r="E652" s="11">
        <f t="shared" si="156"/>
        <v>45000</v>
      </c>
      <c r="F652" s="11"/>
      <c r="G652" s="11"/>
      <c r="H652" s="11"/>
      <c r="I652" s="11">
        <f t="shared" si="157"/>
        <v>0</v>
      </c>
      <c r="J652" s="11"/>
      <c r="K652" s="11"/>
    </row>
    <row r="653" spans="1:11" hidden="1" x14ac:dyDescent="0.3">
      <c r="A653" s="2" t="s">
        <v>1070</v>
      </c>
      <c r="B653" s="11" t="s">
        <v>380</v>
      </c>
      <c r="C653" s="11" t="s">
        <v>74</v>
      </c>
      <c r="D653" s="11">
        <v>3000</v>
      </c>
      <c r="E653" s="11">
        <f t="shared" si="156"/>
        <v>9000</v>
      </c>
      <c r="F653" s="11"/>
      <c r="G653" s="11"/>
      <c r="H653" s="11"/>
      <c r="I653" s="11">
        <f t="shared" si="157"/>
        <v>0</v>
      </c>
      <c r="J653" s="11"/>
      <c r="K653" s="11"/>
    </row>
    <row r="654" spans="1:11" hidden="1" x14ac:dyDescent="0.3">
      <c r="A654" s="2" t="s">
        <v>1071</v>
      </c>
      <c r="B654" s="8" t="s">
        <v>823</v>
      </c>
      <c r="C654" s="11" t="s">
        <v>74</v>
      </c>
      <c r="D654" s="11">
        <v>20000</v>
      </c>
      <c r="E654" s="11">
        <f t="shared" si="156"/>
        <v>60000</v>
      </c>
      <c r="F654" s="11"/>
      <c r="G654" s="11"/>
      <c r="H654" s="11"/>
      <c r="I654" s="11">
        <f t="shared" si="157"/>
        <v>0</v>
      </c>
      <c r="J654" s="11"/>
      <c r="K654" s="11"/>
    </row>
    <row r="655" spans="1:11" hidden="1" x14ac:dyDescent="0.3">
      <c r="A655" s="2" t="s">
        <v>1072</v>
      </c>
      <c r="B655" s="11" t="s">
        <v>360</v>
      </c>
      <c r="C655" s="11" t="s">
        <v>74</v>
      </c>
      <c r="D655" s="11">
        <v>600</v>
      </c>
      <c r="E655" s="11">
        <f t="shared" si="156"/>
        <v>1800</v>
      </c>
      <c r="F655" s="11"/>
      <c r="G655" s="11"/>
      <c r="H655" s="11"/>
      <c r="I655" s="11">
        <f t="shared" si="157"/>
        <v>0</v>
      </c>
      <c r="J655" s="11"/>
      <c r="K655" s="11"/>
    </row>
    <row r="656" spans="1:11" hidden="1" x14ac:dyDescent="0.3">
      <c r="A656" s="2" t="s">
        <v>1073</v>
      </c>
      <c r="B656" s="11" t="s">
        <v>824</v>
      </c>
      <c r="C656" s="11" t="s">
        <v>74</v>
      </c>
      <c r="D656" s="11">
        <v>200</v>
      </c>
      <c r="E656" s="11">
        <f t="shared" si="156"/>
        <v>600</v>
      </c>
      <c r="F656" s="11"/>
      <c r="G656" s="11"/>
      <c r="H656" s="11"/>
      <c r="I656" s="11">
        <f t="shared" si="157"/>
        <v>0</v>
      </c>
      <c r="J656" s="11"/>
      <c r="K656" s="11"/>
    </row>
    <row r="657" spans="1:11" hidden="1" x14ac:dyDescent="0.3">
      <c r="A657" s="2" t="s">
        <v>1074</v>
      </c>
      <c r="B657" s="8" t="s">
        <v>361</v>
      </c>
      <c r="C657" s="11" t="s">
        <v>74</v>
      </c>
      <c r="D657" s="8">
        <v>6000</v>
      </c>
      <c r="E657" s="11">
        <f t="shared" si="156"/>
        <v>18000</v>
      </c>
      <c r="F657" s="8"/>
      <c r="G657" s="8"/>
      <c r="H657" s="8"/>
      <c r="I657" s="11">
        <f t="shared" si="157"/>
        <v>0</v>
      </c>
      <c r="J657" s="8"/>
      <c r="K657" s="8"/>
    </row>
    <row r="658" spans="1:11" hidden="1" x14ac:dyDescent="0.3">
      <c r="A658" s="2" t="s">
        <v>1075</v>
      </c>
      <c r="B658" s="11" t="s">
        <v>362</v>
      </c>
      <c r="C658" s="11" t="s">
        <v>74</v>
      </c>
      <c r="D658" s="11">
        <v>7000</v>
      </c>
      <c r="E658" s="11">
        <f t="shared" si="156"/>
        <v>21000</v>
      </c>
      <c r="F658" s="11"/>
      <c r="G658" s="11"/>
      <c r="H658" s="11"/>
      <c r="I658" s="11">
        <f t="shared" si="157"/>
        <v>0</v>
      </c>
      <c r="J658" s="11"/>
      <c r="K658" s="11"/>
    </row>
    <row r="659" spans="1:11" ht="31.2" hidden="1" x14ac:dyDescent="0.3">
      <c r="A659" s="2" t="s">
        <v>1076</v>
      </c>
      <c r="B659" s="11" t="s">
        <v>702</v>
      </c>
      <c r="C659" s="11" t="s">
        <v>74</v>
      </c>
      <c r="D659" s="8">
        <v>100</v>
      </c>
      <c r="E659" s="11">
        <f t="shared" si="156"/>
        <v>300</v>
      </c>
      <c r="F659" s="11"/>
      <c r="G659" s="11"/>
      <c r="H659" s="11"/>
      <c r="I659" s="11">
        <f t="shared" si="157"/>
        <v>0</v>
      </c>
      <c r="J659" s="11"/>
      <c r="K659" s="11"/>
    </row>
    <row r="660" spans="1:11" hidden="1" x14ac:dyDescent="0.3">
      <c r="A660" s="2" t="s">
        <v>1077</v>
      </c>
      <c r="B660" s="11" t="s">
        <v>381</v>
      </c>
      <c r="C660" s="11" t="s">
        <v>74</v>
      </c>
      <c r="D660" s="8">
        <v>200</v>
      </c>
      <c r="E660" s="11">
        <f t="shared" si="156"/>
        <v>600</v>
      </c>
      <c r="F660" s="11"/>
      <c r="G660" s="11"/>
      <c r="H660" s="11"/>
      <c r="I660" s="11">
        <f t="shared" si="157"/>
        <v>0</v>
      </c>
      <c r="J660" s="11"/>
      <c r="K660" s="11"/>
    </row>
    <row r="661" spans="1:11" ht="115.5" hidden="1" customHeight="1" x14ac:dyDescent="0.3">
      <c r="A661" s="2" t="s">
        <v>1078</v>
      </c>
      <c r="B661" s="11" t="s">
        <v>825</v>
      </c>
      <c r="C661" s="11" t="s">
        <v>74</v>
      </c>
      <c r="D661" s="11">
        <v>3500</v>
      </c>
      <c r="E661" s="11">
        <f t="shared" si="156"/>
        <v>10500</v>
      </c>
      <c r="F661" s="11"/>
      <c r="G661" s="11"/>
      <c r="H661" s="11"/>
      <c r="I661" s="11">
        <f t="shared" si="157"/>
        <v>0</v>
      </c>
      <c r="J661" s="11"/>
      <c r="K661" s="11"/>
    </row>
    <row r="662" spans="1:11" hidden="1" x14ac:dyDescent="0.3">
      <c r="A662" s="2" t="s">
        <v>1079</v>
      </c>
      <c r="B662" s="9" t="s">
        <v>363</v>
      </c>
      <c r="C662" s="11" t="s">
        <v>74</v>
      </c>
      <c r="D662" s="11">
        <v>8000</v>
      </c>
      <c r="E662" s="11">
        <f t="shared" si="156"/>
        <v>24000</v>
      </c>
      <c r="F662" s="11"/>
      <c r="G662" s="11"/>
      <c r="H662" s="11"/>
      <c r="I662" s="11">
        <f t="shared" si="157"/>
        <v>0</v>
      </c>
      <c r="J662" s="11"/>
      <c r="K662" s="11"/>
    </row>
    <row r="663" spans="1:11" hidden="1" x14ac:dyDescent="0.3">
      <c r="A663" s="2" t="s">
        <v>1080</v>
      </c>
      <c r="B663" s="11" t="s">
        <v>826</v>
      </c>
      <c r="C663" s="11" t="s">
        <v>74</v>
      </c>
      <c r="D663" s="11">
        <v>2000</v>
      </c>
      <c r="E663" s="11">
        <f t="shared" si="156"/>
        <v>6000</v>
      </c>
      <c r="F663" s="11"/>
      <c r="G663" s="11"/>
      <c r="H663" s="11"/>
      <c r="I663" s="11">
        <f t="shared" si="157"/>
        <v>0</v>
      </c>
      <c r="J663" s="11"/>
      <c r="K663" s="11"/>
    </row>
    <row r="664" spans="1:11" ht="31.2" hidden="1" x14ac:dyDescent="0.3">
      <c r="A664" s="2" t="s">
        <v>1081</v>
      </c>
      <c r="B664" s="11" t="s">
        <v>827</v>
      </c>
      <c r="C664" s="11" t="s">
        <v>74</v>
      </c>
      <c r="D664" s="8">
        <v>100</v>
      </c>
      <c r="E664" s="11">
        <f t="shared" si="156"/>
        <v>300</v>
      </c>
      <c r="F664" s="11"/>
      <c r="G664" s="11"/>
      <c r="H664" s="11"/>
      <c r="I664" s="11">
        <f t="shared" si="157"/>
        <v>0</v>
      </c>
      <c r="J664" s="11"/>
      <c r="K664" s="11"/>
    </row>
    <row r="665" spans="1:11" ht="31.2" hidden="1" x14ac:dyDescent="0.3">
      <c r="A665" s="2" t="s">
        <v>1082</v>
      </c>
      <c r="B665" s="11" t="s">
        <v>828</v>
      </c>
      <c r="C665" s="11" t="s">
        <v>74</v>
      </c>
      <c r="D665" s="8">
        <v>200</v>
      </c>
      <c r="E665" s="11">
        <f t="shared" si="156"/>
        <v>600</v>
      </c>
      <c r="F665" s="11"/>
      <c r="G665" s="11"/>
      <c r="H665" s="11"/>
      <c r="I665" s="11">
        <f t="shared" si="157"/>
        <v>0</v>
      </c>
      <c r="J665" s="11"/>
      <c r="K665" s="11"/>
    </row>
    <row r="666" spans="1:11" hidden="1" x14ac:dyDescent="0.3">
      <c r="A666" s="117" t="s">
        <v>1083</v>
      </c>
      <c r="B666" s="118"/>
      <c r="C666" s="23"/>
      <c r="D666" s="23">
        <f>SUM(D651:D665)</f>
        <v>66000</v>
      </c>
      <c r="E666" s="23">
        <f>SUM(E651:E665)</f>
        <v>198000</v>
      </c>
      <c r="F666" s="23"/>
      <c r="G666" s="23"/>
      <c r="H666" s="23"/>
      <c r="I666" s="23">
        <f>SUM(I651:I665)</f>
        <v>0</v>
      </c>
      <c r="J666" s="23">
        <f t="shared" ref="J666:K666" si="158">SUM(J651:J665)</f>
        <v>0</v>
      </c>
      <c r="K666" s="23">
        <f t="shared" si="158"/>
        <v>0</v>
      </c>
    </row>
    <row r="667" spans="1:11" s="17" customFormat="1" hidden="1" x14ac:dyDescent="0.3">
      <c r="A667" s="119" t="s">
        <v>1084</v>
      </c>
      <c r="B667" s="120"/>
      <c r="C667" s="120"/>
      <c r="D667" s="120"/>
      <c r="E667" s="120"/>
      <c r="F667" s="120"/>
      <c r="G667" s="120"/>
      <c r="H667" s="120"/>
      <c r="I667" s="120"/>
      <c r="J667" s="120"/>
      <c r="K667" s="121"/>
    </row>
    <row r="668" spans="1:11" ht="143.25" hidden="1" customHeight="1" x14ac:dyDescent="0.3">
      <c r="A668" s="11">
        <v>42</v>
      </c>
      <c r="B668" s="11" t="s">
        <v>364</v>
      </c>
      <c r="C668" s="11"/>
      <c r="D668" s="11"/>
      <c r="E668" s="11"/>
      <c r="F668" s="11"/>
      <c r="G668" s="11"/>
      <c r="H668" s="11"/>
      <c r="I668" s="11"/>
      <c r="J668" s="11"/>
      <c r="K668" s="11"/>
    </row>
    <row r="669" spans="1:11" ht="33" hidden="1" customHeight="1" x14ac:dyDescent="0.3">
      <c r="A669" s="51" t="s">
        <v>1085</v>
      </c>
      <c r="B669" s="8" t="s">
        <v>377</v>
      </c>
      <c r="C669" s="11" t="s">
        <v>74</v>
      </c>
      <c r="D669" s="8">
        <v>11000</v>
      </c>
      <c r="E669" s="11">
        <f>D669*3</f>
        <v>33000</v>
      </c>
      <c r="F669" s="8"/>
      <c r="G669" s="8"/>
      <c r="H669" s="8"/>
      <c r="I669" s="11">
        <f>SUM(E669*H669)</f>
        <v>0</v>
      </c>
      <c r="J669" s="8"/>
      <c r="K669" s="8"/>
    </row>
    <row r="670" spans="1:11" ht="36" hidden="1" customHeight="1" x14ac:dyDescent="0.3">
      <c r="A670" s="2" t="s">
        <v>1086</v>
      </c>
      <c r="B670" s="8" t="s">
        <v>382</v>
      </c>
      <c r="C670" s="11" t="s">
        <v>74</v>
      </c>
      <c r="D670" s="11">
        <v>2100</v>
      </c>
      <c r="E670" s="11">
        <f>D670*3</f>
        <v>6300</v>
      </c>
      <c r="F670" s="11"/>
      <c r="G670" s="11"/>
      <c r="H670" s="11"/>
      <c r="I670" s="11">
        <f>SUM(E670*H670)</f>
        <v>0</v>
      </c>
      <c r="J670" s="11"/>
      <c r="K670" s="11"/>
    </row>
    <row r="671" spans="1:11" hidden="1" x14ac:dyDescent="0.3">
      <c r="A671" s="53" t="s">
        <v>1087</v>
      </c>
      <c r="B671" s="8" t="s">
        <v>278</v>
      </c>
      <c r="C671" s="11" t="s">
        <v>74</v>
      </c>
      <c r="D671" s="11">
        <v>200</v>
      </c>
      <c r="E671" s="11">
        <f>D671*3</f>
        <v>600</v>
      </c>
      <c r="F671" s="11"/>
      <c r="G671" s="11"/>
      <c r="H671" s="11"/>
      <c r="I671" s="11">
        <f>SUM(E671*H671)</f>
        <v>0</v>
      </c>
      <c r="J671" s="11"/>
      <c r="K671" s="11"/>
    </row>
    <row r="672" spans="1:11" hidden="1" x14ac:dyDescent="0.3">
      <c r="A672" s="53" t="s">
        <v>1088</v>
      </c>
      <c r="B672" s="8" t="s">
        <v>277</v>
      </c>
      <c r="C672" s="11" t="s">
        <v>74</v>
      </c>
      <c r="D672" s="11">
        <v>200</v>
      </c>
      <c r="E672" s="11">
        <f>D672*3</f>
        <v>600</v>
      </c>
      <c r="F672" s="11"/>
      <c r="G672" s="11"/>
      <c r="H672" s="11"/>
      <c r="I672" s="11">
        <f>SUM(E672*H672)</f>
        <v>0</v>
      </c>
      <c r="J672" s="11"/>
      <c r="K672" s="11"/>
    </row>
    <row r="673" spans="1:11" ht="31.2" hidden="1" x14ac:dyDescent="0.3">
      <c r="A673" s="53" t="s">
        <v>1089</v>
      </c>
      <c r="B673" s="11" t="s">
        <v>365</v>
      </c>
      <c r="C673" s="11" t="s">
        <v>74</v>
      </c>
      <c r="D673" s="11">
        <v>100</v>
      </c>
      <c r="E673" s="11">
        <f>D673*3</f>
        <v>300</v>
      </c>
      <c r="F673" s="11"/>
      <c r="G673" s="11"/>
      <c r="H673" s="11"/>
      <c r="I673" s="11">
        <f>SUM(E673*H673)</f>
        <v>0</v>
      </c>
      <c r="J673" s="11"/>
      <c r="K673" s="11"/>
    </row>
    <row r="674" spans="1:11" hidden="1" x14ac:dyDescent="0.3">
      <c r="A674" s="117" t="s">
        <v>1090</v>
      </c>
      <c r="B674" s="118"/>
      <c r="C674" s="23"/>
      <c r="D674" s="23">
        <f>SUM(D669:D673)</f>
        <v>13600</v>
      </c>
      <c r="E674" s="23">
        <f>SUM(E669:E673)</f>
        <v>40800</v>
      </c>
      <c r="F674" s="23"/>
      <c r="G674" s="23"/>
      <c r="H674" s="23"/>
      <c r="I674" s="23">
        <f>SUM(I669:I673)</f>
        <v>0</v>
      </c>
      <c r="J674" s="23">
        <f t="shared" ref="J674:K674" si="159">SUM(J669:J673)</f>
        <v>0</v>
      </c>
      <c r="K674" s="23">
        <f t="shared" si="159"/>
        <v>0</v>
      </c>
    </row>
    <row r="675" spans="1:11" hidden="1" x14ac:dyDescent="0.3">
      <c r="A675" s="106" t="s">
        <v>1091</v>
      </c>
      <c r="B675" s="107"/>
      <c r="C675" s="47"/>
      <c r="D675" s="47"/>
      <c r="E675" s="47"/>
      <c r="F675" s="47"/>
      <c r="G675" s="47"/>
      <c r="H675" s="47"/>
      <c r="I675" s="47"/>
      <c r="J675" s="47"/>
      <c r="K675" s="48"/>
    </row>
    <row r="676" spans="1:11" ht="62.4" hidden="1" x14ac:dyDescent="0.3">
      <c r="A676" s="2" t="s">
        <v>1092</v>
      </c>
      <c r="B676" s="11" t="s">
        <v>1</v>
      </c>
      <c r="C676" s="11" t="s">
        <v>69</v>
      </c>
      <c r="D676" s="11">
        <v>100000</v>
      </c>
      <c r="E676" s="11">
        <f>D676*3</f>
        <v>300000</v>
      </c>
      <c r="F676" s="11"/>
      <c r="G676" s="11"/>
      <c r="H676" s="11"/>
      <c r="I676" s="11">
        <f>SUM(E676*H676)</f>
        <v>0</v>
      </c>
      <c r="J676" s="11"/>
      <c r="K676" s="11"/>
    </row>
    <row r="677" spans="1:11" ht="31.2" hidden="1" x14ac:dyDescent="0.3">
      <c r="A677" s="2" t="s">
        <v>1093</v>
      </c>
      <c r="B677" s="8" t="s">
        <v>48</v>
      </c>
      <c r="C677" s="11" t="s">
        <v>69</v>
      </c>
      <c r="D677" s="11">
        <v>5000</v>
      </c>
      <c r="E677" s="11">
        <f>D677*3</f>
        <v>15000</v>
      </c>
      <c r="F677" s="11"/>
      <c r="G677" s="11"/>
      <c r="H677" s="11"/>
      <c r="I677" s="11">
        <f>SUM(E677*H677)</f>
        <v>0</v>
      </c>
      <c r="J677" s="11"/>
      <c r="K677" s="11"/>
    </row>
    <row r="678" spans="1:11" ht="31.2" hidden="1" x14ac:dyDescent="0.3">
      <c r="A678" s="2" t="s">
        <v>1094</v>
      </c>
      <c r="B678" s="11" t="s">
        <v>366</v>
      </c>
      <c r="C678" s="11" t="s">
        <v>69</v>
      </c>
      <c r="D678" s="11">
        <v>10000</v>
      </c>
      <c r="E678" s="11">
        <f>D678*3</f>
        <v>30000</v>
      </c>
      <c r="F678" s="11"/>
      <c r="G678" s="11"/>
      <c r="H678" s="11"/>
      <c r="I678" s="11">
        <f>SUM(E678*H678)</f>
        <v>0</v>
      </c>
      <c r="J678" s="11"/>
      <c r="K678" s="11"/>
    </row>
    <row r="679" spans="1:11" ht="23.25" hidden="1" customHeight="1" x14ac:dyDescent="0.3">
      <c r="A679" s="2" t="s">
        <v>1095</v>
      </c>
      <c r="B679" s="11" t="s">
        <v>0</v>
      </c>
      <c r="C679" s="11" t="s">
        <v>69</v>
      </c>
      <c r="D679" s="11">
        <v>360</v>
      </c>
      <c r="E679" s="11">
        <f>D679*3</f>
        <v>1080</v>
      </c>
      <c r="F679" s="11"/>
      <c r="G679" s="11"/>
      <c r="H679" s="11"/>
      <c r="I679" s="11">
        <f>SUM(E679*H679)</f>
        <v>0</v>
      </c>
      <c r="J679" s="11"/>
      <c r="K679" s="11"/>
    </row>
    <row r="680" spans="1:11" hidden="1" x14ac:dyDescent="0.3">
      <c r="A680" s="117" t="s">
        <v>1096</v>
      </c>
      <c r="B680" s="118"/>
      <c r="C680" s="23"/>
      <c r="D680" s="23">
        <f>SUM(D676:D679)</f>
        <v>115360</v>
      </c>
      <c r="E680" s="23">
        <f>SUM(E676:E679)</f>
        <v>346080</v>
      </c>
      <c r="F680" s="23"/>
      <c r="G680" s="23"/>
      <c r="H680" s="23"/>
      <c r="I680" s="23">
        <f>SUM(I676:I679)</f>
        <v>0</v>
      </c>
      <c r="J680" s="23">
        <f t="shared" ref="J680:K680" si="160">SUM(J676:J679)</f>
        <v>0</v>
      </c>
      <c r="K680" s="23">
        <f t="shared" si="160"/>
        <v>0</v>
      </c>
    </row>
    <row r="681" spans="1:11" s="17" customFormat="1" hidden="1" x14ac:dyDescent="0.3">
      <c r="A681" s="106" t="s">
        <v>1097</v>
      </c>
      <c r="B681" s="107"/>
      <c r="C681" s="107"/>
      <c r="D681" s="107"/>
      <c r="E681" s="107"/>
      <c r="F681" s="107"/>
      <c r="G681" s="107"/>
      <c r="H681" s="107"/>
      <c r="I681" s="107"/>
      <c r="J681" s="107"/>
      <c r="K681" s="116"/>
    </row>
    <row r="682" spans="1:11" ht="81" hidden="1" customHeight="1" x14ac:dyDescent="0.3">
      <c r="A682" s="12" t="s">
        <v>1098</v>
      </c>
      <c r="B682" s="11" t="s">
        <v>721</v>
      </c>
      <c r="C682" s="11" t="s">
        <v>378</v>
      </c>
      <c r="D682" s="11">
        <v>10</v>
      </c>
      <c r="E682" s="11">
        <f>D682*3</f>
        <v>30</v>
      </c>
      <c r="F682" s="11"/>
      <c r="G682" s="11"/>
      <c r="H682" s="11"/>
      <c r="I682" s="11">
        <f>SUM(E682*H682)</f>
        <v>0</v>
      </c>
      <c r="J682" s="11"/>
      <c r="K682" s="8"/>
    </row>
    <row r="683" spans="1:11" hidden="1" x14ac:dyDescent="0.3">
      <c r="A683" s="117" t="s">
        <v>1099</v>
      </c>
      <c r="B683" s="118"/>
      <c r="C683" s="23"/>
      <c r="D683" s="23">
        <f>SUM(D682)</f>
        <v>10</v>
      </c>
      <c r="E683" s="23">
        <f>SUM(E682)</f>
        <v>30</v>
      </c>
      <c r="F683" s="23"/>
      <c r="G683" s="23"/>
      <c r="H683" s="23"/>
      <c r="I683" s="23">
        <f>SUM(I682)</f>
        <v>0</v>
      </c>
      <c r="J683" s="23">
        <f t="shared" ref="J683:K683" si="161">SUM(J682)</f>
        <v>0</v>
      </c>
      <c r="K683" s="23">
        <f t="shared" si="161"/>
        <v>0</v>
      </c>
    </row>
    <row r="684" spans="1:11" s="17" customFormat="1" hidden="1" x14ac:dyDescent="0.3">
      <c r="A684" s="106" t="s">
        <v>1100</v>
      </c>
      <c r="B684" s="107"/>
      <c r="C684" s="107"/>
      <c r="D684" s="107"/>
      <c r="E684" s="107"/>
      <c r="F684" s="107"/>
      <c r="G684" s="107"/>
      <c r="H684" s="107"/>
      <c r="I684" s="107"/>
      <c r="J684" s="107"/>
      <c r="K684" s="116"/>
    </row>
    <row r="685" spans="1:11" ht="68.25" hidden="1" customHeight="1" x14ac:dyDescent="0.3">
      <c r="A685" s="12" t="s">
        <v>1101</v>
      </c>
      <c r="B685" s="13" t="s">
        <v>836</v>
      </c>
      <c r="C685" s="11" t="s">
        <v>74</v>
      </c>
      <c r="D685" s="11">
        <v>50</v>
      </c>
      <c r="E685" s="11">
        <f>D685*3</f>
        <v>150</v>
      </c>
      <c r="F685" s="11"/>
      <c r="G685" s="11"/>
      <c r="H685" s="11"/>
      <c r="I685" s="11">
        <f>SUM(E685*H685)</f>
        <v>0</v>
      </c>
      <c r="J685" s="11"/>
      <c r="K685" s="11"/>
    </row>
    <row r="686" spans="1:11" ht="57" hidden="1" customHeight="1" x14ac:dyDescent="0.3">
      <c r="A686" s="12" t="s">
        <v>1102</v>
      </c>
      <c r="B686" s="13" t="s">
        <v>837</v>
      </c>
      <c r="C686" s="11" t="s">
        <v>74</v>
      </c>
      <c r="D686" s="11">
        <v>500</v>
      </c>
      <c r="E686" s="11">
        <f>D686*3</f>
        <v>1500</v>
      </c>
      <c r="F686" s="11"/>
      <c r="G686" s="11"/>
      <c r="H686" s="11"/>
      <c r="I686" s="11">
        <f>SUM(E686*H686)</f>
        <v>0</v>
      </c>
      <c r="J686" s="11"/>
      <c r="K686" s="11"/>
    </row>
    <row r="687" spans="1:11" ht="52.5" hidden="1" customHeight="1" x14ac:dyDescent="0.3">
      <c r="A687" s="12" t="s">
        <v>1103</v>
      </c>
      <c r="B687" s="13" t="s">
        <v>838</v>
      </c>
      <c r="C687" s="11" t="s">
        <v>74</v>
      </c>
      <c r="D687" s="11">
        <v>50</v>
      </c>
      <c r="E687" s="11">
        <f>D687*3</f>
        <v>150</v>
      </c>
      <c r="F687" s="11"/>
      <c r="G687" s="11"/>
      <c r="H687" s="11"/>
      <c r="I687" s="11">
        <f>SUM(E687*H687)</f>
        <v>0</v>
      </c>
      <c r="J687" s="11"/>
      <c r="K687" s="11"/>
    </row>
    <row r="688" spans="1:11" ht="25.5" hidden="1" customHeight="1" x14ac:dyDescent="0.3">
      <c r="A688" s="12" t="s">
        <v>1104</v>
      </c>
      <c r="B688" s="13" t="s">
        <v>839</v>
      </c>
      <c r="C688" s="11" t="s">
        <v>74</v>
      </c>
      <c r="D688" s="11">
        <v>4000</v>
      </c>
      <c r="E688" s="11">
        <f>D688*3</f>
        <v>12000</v>
      </c>
      <c r="F688" s="11"/>
      <c r="G688" s="11"/>
      <c r="H688" s="11"/>
      <c r="I688" s="11">
        <f>SUM(E688*H688)</f>
        <v>0</v>
      </c>
      <c r="J688" s="11"/>
      <c r="K688" s="11"/>
    </row>
    <row r="689" spans="1:11" hidden="1" x14ac:dyDescent="0.3">
      <c r="A689" s="117" t="s">
        <v>1105</v>
      </c>
      <c r="B689" s="118"/>
      <c r="C689" s="23"/>
      <c r="D689" s="23">
        <f>SUM(D685:D688)</f>
        <v>4600</v>
      </c>
      <c r="E689" s="23">
        <f>SUM(E685:E688)</f>
        <v>13800</v>
      </c>
      <c r="F689" s="23"/>
      <c r="G689" s="23"/>
      <c r="H689" s="23"/>
      <c r="I689" s="23">
        <f>SUM(I685:I688)</f>
        <v>0</v>
      </c>
      <c r="J689" s="23">
        <f>SUM(J685:J688)</f>
        <v>0</v>
      </c>
      <c r="K689" s="23">
        <f>SUM(K685:K688)</f>
        <v>0</v>
      </c>
    </row>
    <row r="690" spans="1:11" s="17" customFormat="1" hidden="1" x14ac:dyDescent="0.3">
      <c r="A690" s="106" t="s">
        <v>1106</v>
      </c>
      <c r="B690" s="107"/>
      <c r="C690" s="107"/>
      <c r="D690" s="107"/>
      <c r="E690" s="107"/>
      <c r="F690" s="107"/>
      <c r="G690" s="107"/>
      <c r="H690" s="107"/>
      <c r="I690" s="107"/>
      <c r="J690" s="107"/>
      <c r="K690" s="116"/>
    </row>
    <row r="691" spans="1:11" ht="59.25" hidden="1" customHeight="1" x14ac:dyDescent="0.3">
      <c r="A691" s="53" t="s">
        <v>1107</v>
      </c>
      <c r="B691" s="13" t="s">
        <v>840</v>
      </c>
      <c r="C691" s="11" t="s">
        <v>74</v>
      </c>
      <c r="D691" s="11">
        <v>70</v>
      </c>
      <c r="E691" s="11">
        <f>D691*3</f>
        <v>210</v>
      </c>
      <c r="F691" s="11"/>
      <c r="G691" s="11"/>
      <c r="H691" s="11"/>
      <c r="I691" s="11">
        <f>SUM(E691*H691)</f>
        <v>0</v>
      </c>
      <c r="J691" s="11"/>
      <c r="K691" s="11"/>
    </row>
    <row r="692" spans="1:11" hidden="1" x14ac:dyDescent="0.3">
      <c r="A692" s="131" t="s">
        <v>1108</v>
      </c>
      <c r="B692" s="132"/>
      <c r="C692" s="11"/>
      <c r="D692" s="23">
        <f>SUM(D691)</f>
        <v>70</v>
      </c>
      <c r="E692" s="23">
        <f>SUM(E691)</f>
        <v>210</v>
      </c>
      <c r="F692" s="11"/>
      <c r="G692" s="11"/>
      <c r="H692" s="11"/>
      <c r="I692" s="11"/>
      <c r="J692" s="11"/>
      <c r="K692" s="11"/>
    </row>
    <row r="693" spans="1:11" hidden="1" x14ac:dyDescent="0.3">
      <c r="A693" s="128" t="s">
        <v>1294</v>
      </c>
      <c r="B693" s="129"/>
      <c r="C693" s="129"/>
      <c r="D693" s="129"/>
      <c r="E693" s="129"/>
      <c r="F693" s="129"/>
      <c r="G693" s="129"/>
      <c r="H693" s="129"/>
      <c r="I693" s="129"/>
      <c r="J693" s="129"/>
      <c r="K693" s="130"/>
    </row>
    <row r="694" spans="1:11" ht="77.25" hidden="1" customHeight="1" x14ac:dyDescent="0.3">
      <c r="A694" s="53" t="s">
        <v>1109</v>
      </c>
      <c r="B694" s="11" t="s">
        <v>1295</v>
      </c>
      <c r="C694" s="11"/>
      <c r="D694" s="11">
        <v>1000</v>
      </c>
      <c r="E694" s="11">
        <f>D694*3</f>
        <v>3000</v>
      </c>
      <c r="F694" s="11"/>
      <c r="G694" s="11"/>
      <c r="H694" s="11"/>
      <c r="I694" s="11"/>
      <c r="J694" s="11"/>
      <c r="K694" s="11"/>
    </row>
    <row r="695" spans="1:11" hidden="1" x14ac:dyDescent="0.3">
      <c r="A695" s="117" t="s">
        <v>1110</v>
      </c>
      <c r="B695" s="118"/>
      <c r="C695" s="23"/>
      <c r="D695" s="23">
        <f>SUM(D694)</f>
        <v>1000</v>
      </c>
      <c r="E695" s="23">
        <f>SUM(E694)</f>
        <v>3000</v>
      </c>
      <c r="F695" s="23"/>
      <c r="G695" s="23"/>
      <c r="H695" s="23"/>
      <c r="I695" s="23">
        <f>SUM(I691)</f>
        <v>0</v>
      </c>
      <c r="J695" s="23">
        <f t="shared" ref="J695:K695" si="162">SUM(J691)</f>
        <v>0</v>
      </c>
      <c r="K695" s="23">
        <f t="shared" si="162"/>
        <v>0</v>
      </c>
    </row>
    <row r="696" spans="1:11" s="17" customFormat="1" hidden="1" x14ac:dyDescent="0.3">
      <c r="A696" s="106" t="s">
        <v>1111</v>
      </c>
      <c r="B696" s="107"/>
      <c r="C696" s="107"/>
      <c r="D696" s="107"/>
      <c r="E696" s="107"/>
      <c r="F696" s="107"/>
      <c r="G696" s="107"/>
      <c r="H696" s="107"/>
      <c r="I696" s="107"/>
      <c r="J696" s="107"/>
      <c r="K696" s="116"/>
    </row>
    <row r="697" spans="1:11" hidden="1" x14ac:dyDescent="0.3">
      <c r="A697" s="2" t="s">
        <v>1112</v>
      </c>
      <c r="B697" s="13" t="s">
        <v>73</v>
      </c>
      <c r="C697" s="11" t="s">
        <v>70</v>
      </c>
      <c r="D697" s="11">
        <v>500</v>
      </c>
      <c r="E697" s="11">
        <f>D697*3</f>
        <v>1500</v>
      </c>
      <c r="F697" s="11"/>
      <c r="G697" s="11"/>
      <c r="H697" s="11"/>
      <c r="I697" s="11">
        <f>SUM(E697*H697)</f>
        <v>0</v>
      </c>
      <c r="J697" s="11"/>
      <c r="K697" s="11"/>
    </row>
    <row r="698" spans="1:11" hidden="1" x14ac:dyDescent="0.3">
      <c r="A698" s="2" t="s">
        <v>1113</v>
      </c>
      <c r="B698" s="11" t="s">
        <v>841</v>
      </c>
      <c r="C698" s="11" t="s">
        <v>70</v>
      </c>
      <c r="D698" s="11">
        <v>500</v>
      </c>
      <c r="E698" s="11">
        <f>D698*3</f>
        <v>1500</v>
      </c>
      <c r="F698" s="11"/>
      <c r="G698" s="11"/>
      <c r="H698" s="11"/>
      <c r="I698" s="11">
        <f>SUM(E698*H698)</f>
        <v>0</v>
      </c>
      <c r="J698" s="11"/>
      <c r="K698" s="11"/>
    </row>
    <row r="699" spans="1:11" hidden="1" x14ac:dyDescent="0.3">
      <c r="A699" s="117" t="s">
        <v>1114</v>
      </c>
      <c r="B699" s="118"/>
      <c r="C699" s="23"/>
      <c r="D699" s="23">
        <f>SUM(D697:D698)</f>
        <v>1000</v>
      </c>
      <c r="E699" s="23">
        <f>SUM(E697:E698)</f>
        <v>3000</v>
      </c>
      <c r="F699" s="23"/>
      <c r="G699" s="23"/>
      <c r="H699" s="23"/>
      <c r="I699" s="23">
        <f>SUM(I697:I698)</f>
        <v>0</v>
      </c>
      <c r="J699" s="23">
        <f t="shared" ref="J699:K699" si="163">SUM(J697:J698)</f>
        <v>0</v>
      </c>
      <c r="K699" s="23">
        <f t="shared" si="163"/>
        <v>0</v>
      </c>
    </row>
    <row r="700" spans="1:11" s="17" customFormat="1" hidden="1" x14ac:dyDescent="0.3">
      <c r="A700" s="106" t="s">
        <v>1115</v>
      </c>
      <c r="B700" s="107"/>
      <c r="C700" s="107"/>
      <c r="D700" s="107"/>
      <c r="E700" s="107"/>
      <c r="F700" s="107"/>
      <c r="G700" s="107"/>
      <c r="H700" s="107"/>
      <c r="I700" s="107"/>
      <c r="J700" s="107"/>
      <c r="K700" s="116"/>
    </row>
    <row r="701" spans="1:11" ht="24" hidden="1" customHeight="1" x14ac:dyDescent="0.3">
      <c r="A701" s="12" t="s">
        <v>1116</v>
      </c>
      <c r="B701" s="11" t="s">
        <v>842</v>
      </c>
      <c r="C701" s="11" t="s">
        <v>69</v>
      </c>
      <c r="D701" s="11">
        <v>900</v>
      </c>
      <c r="E701" s="11">
        <f>D701*3</f>
        <v>2700</v>
      </c>
      <c r="F701" s="11"/>
      <c r="G701" s="11"/>
      <c r="H701" s="11"/>
      <c r="I701" s="11">
        <f>SUM(E701*H701)</f>
        <v>0</v>
      </c>
      <c r="J701" s="11"/>
      <c r="K701" s="11"/>
    </row>
    <row r="702" spans="1:11" ht="19.5" hidden="1" customHeight="1" x14ac:dyDescent="0.3">
      <c r="A702" s="12" t="s">
        <v>1117</v>
      </c>
      <c r="B702" s="11" t="s">
        <v>843</v>
      </c>
      <c r="C702" s="11" t="s">
        <v>69</v>
      </c>
      <c r="D702" s="11">
        <v>900</v>
      </c>
      <c r="E702" s="11">
        <f>D702*3</f>
        <v>2700</v>
      </c>
      <c r="F702" s="11"/>
      <c r="G702" s="11"/>
      <c r="H702" s="11"/>
      <c r="I702" s="11">
        <f>SUM(E702*H702)</f>
        <v>0</v>
      </c>
      <c r="J702" s="11"/>
      <c r="K702" s="11"/>
    </row>
    <row r="703" spans="1:11" ht="21.75" hidden="1" customHeight="1" x14ac:dyDescent="0.3">
      <c r="A703" s="12" t="s">
        <v>1118</v>
      </c>
      <c r="B703" s="8" t="s">
        <v>844</v>
      </c>
      <c r="C703" s="8" t="s">
        <v>69</v>
      </c>
      <c r="D703" s="8">
        <v>500</v>
      </c>
      <c r="E703" s="11">
        <f>D703*3</f>
        <v>1500</v>
      </c>
      <c r="F703" s="11"/>
      <c r="G703" s="11"/>
      <c r="H703" s="11"/>
      <c r="I703" s="11">
        <f>SUM(E703*H703)</f>
        <v>0</v>
      </c>
      <c r="J703" s="11"/>
      <c r="K703" s="11"/>
    </row>
    <row r="704" spans="1:11" hidden="1" x14ac:dyDescent="0.3">
      <c r="A704" s="117" t="s">
        <v>1119</v>
      </c>
      <c r="B704" s="118"/>
      <c r="C704" s="23"/>
      <c r="D704" s="23">
        <f>SUM(D701:D703)</f>
        <v>2300</v>
      </c>
      <c r="E704" s="23">
        <f>SUM(E701:E703)</f>
        <v>6900</v>
      </c>
      <c r="F704" s="23"/>
      <c r="G704" s="23"/>
      <c r="H704" s="23"/>
      <c r="I704" s="23">
        <f>SUM(I702:I703)</f>
        <v>0</v>
      </c>
      <c r="J704" s="23">
        <f t="shared" ref="J704:K704" si="164">SUM(J702:J703)</f>
        <v>0</v>
      </c>
      <c r="K704" s="23">
        <f t="shared" si="164"/>
        <v>0</v>
      </c>
    </row>
    <row r="705" spans="1:11" s="17" customFormat="1" hidden="1" x14ac:dyDescent="0.3">
      <c r="A705" s="106" t="s">
        <v>1120</v>
      </c>
      <c r="B705" s="107"/>
      <c r="C705" s="107"/>
      <c r="D705" s="107"/>
      <c r="E705" s="107"/>
      <c r="F705" s="107"/>
      <c r="G705" s="107"/>
      <c r="H705" s="107"/>
      <c r="I705" s="107"/>
      <c r="J705" s="107"/>
      <c r="K705" s="116"/>
    </row>
    <row r="706" spans="1:11" hidden="1" x14ac:dyDescent="0.3">
      <c r="A706" s="2" t="s">
        <v>1121</v>
      </c>
      <c r="B706" s="11" t="s">
        <v>845</v>
      </c>
      <c r="C706" s="11" t="s">
        <v>70</v>
      </c>
      <c r="D706" s="11">
        <v>100</v>
      </c>
      <c r="E706" s="11">
        <f t="shared" ref="E706:E711" si="165">D706*3</f>
        <v>300</v>
      </c>
      <c r="F706" s="11"/>
      <c r="G706" s="11"/>
      <c r="H706" s="11"/>
      <c r="I706" s="11">
        <f t="shared" ref="I706:I711" si="166">SUM(E706*H706)</f>
        <v>0</v>
      </c>
      <c r="J706" s="11"/>
      <c r="K706" s="11"/>
    </row>
    <row r="707" spans="1:11" ht="31.2" hidden="1" x14ac:dyDescent="0.3">
      <c r="A707" s="2" t="s">
        <v>1122</v>
      </c>
      <c r="B707" s="11" t="s">
        <v>846</v>
      </c>
      <c r="C707" s="11" t="s">
        <v>70</v>
      </c>
      <c r="D707" s="11">
        <v>30</v>
      </c>
      <c r="E707" s="11">
        <f t="shared" si="165"/>
        <v>90</v>
      </c>
      <c r="F707" s="11"/>
      <c r="G707" s="11"/>
      <c r="H707" s="11"/>
      <c r="I707" s="11">
        <f t="shared" si="166"/>
        <v>0</v>
      </c>
      <c r="J707" s="11"/>
      <c r="K707" s="11"/>
    </row>
    <row r="708" spans="1:11" hidden="1" x14ac:dyDescent="0.3">
      <c r="A708" s="2" t="s">
        <v>1123</v>
      </c>
      <c r="B708" s="11" t="s">
        <v>847</v>
      </c>
      <c r="C708" s="11" t="s">
        <v>70</v>
      </c>
      <c r="D708" s="11">
        <v>300</v>
      </c>
      <c r="E708" s="11">
        <f t="shared" si="165"/>
        <v>900</v>
      </c>
      <c r="F708" s="11"/>
      <c r="G708" s="11"/>
      <c r="H708" s="11"/>
      <c r="I708" s="11">
        <f t="shared" si="166"/>
        <v>0</v>
      </c>
      <c r="J708" s="11"/>
      <c r="K708" s="11"/>
    </row>
    <row r="709" spans="1:11" hidden="1" x14ac:dyDescent="0.3">
      <c r="A709" s="2" t="s">
        <v>1124</v>
      </c>
      <c r="B709" s="11" t="s">
        <v>848</v>
      </c>
      <c r="C709" s="11" t="s">
        <v>70</v>
      </c>
      <c r="D709" s="11">
        <v>100</v>
      </c>
      <c r="E709" s="11">
        <f t="shared" si="165"/>
        <v>300</v>
      </c>
      <c r="F709" s="11"/>
      <c r="G709" s="11"/>
      <c r="H709" s="11"/>
      <c r="I709" s="11">
        <f t="shared" si="166"/>
        <v>0</v>
      </c>
      <c r="J709" s="11"/>
      <c r="K709" s="11"/>
    </row>
    <row r="710" spans="1:11" hidden="1" x14ac:dyDescent="0.3">
      <c r="A710" s="2" t="s">
        <v>1125</v>
      </c>
      <c r="B710" s="11" t="s">
        <v>849</v>
      </c>
      <c r="C710" s="11" t="s">
        <v>70</v>
      </c>
      <c r="D710" s="11">
        <v>400</v>
      </c>
      <c r="E710" s="11">
        <f t="shared" si="165"/>
        <v>1200</v>
      </c>
      <c r="F710" s="11"/>
      <c r="G710" s="11"/>
      <c r="H710" s="11"/>
      <c r="I710" s="11">
        <f t="shared" si="166"/>
        <v>0</v>
      </c>
      <c r="J710" s="11"/>
      <c r="K710" s="11"/>
    </row>
    <row r="711" spans="1:11" hidden="1" x14ac:dyDescent="0.3">
      <c r="A711" s="2" t="s">
        <v>1126</v>
      </c>
      <c r="B711" s="11" t="s">
        <v>850</v>
      </c>
      <c r="C711" s="11" t="s">
        <v>70</v>
      </c>
      <c r="D711" s="11">
        <v>10</v>
      </c>
      <c r="E711" s="11">
        <f t="shared" si="165"/>
        <v>30</v>
      </c>
      <c r="F711" s="11"/>
      <c r="G711" s="11"/>
      <c r="H711" s="11"/>
      <c r="I711" s="11">
        <f t="shared" si="166"/>
        <v>0</v>
      </c>
      <c r="J711" s="11"/>
      <c r="K711" s="11"/>
    </row>
    <row r="712" spans="1:11" hidden="1" x14ac:dyDescent="0.3">
      <c r="A712" s="117" t="s">
        <v>1127</v>
      </c>
      <c r="B712" s="118"/>
      <c r="C712" s="23"/>
      <c r="D712" s="23">
        <f>SUM(D706:D711)</f>
        <v>940</v>
      </c>
      <c r="E712" s="23">
        <f>SUM(E706:E711)</f>
        <v>2820</v>
      </c>
      <c r="F712" s="23"/>
      <c r="G712" s="23"/>
      <c r="H712" s="23"/>
      <c r="I712" s="23">
        <f>SUM(I706:I711)</f>
        <v>0</v>
      </c>
      <c r="J712" s="23">
        <f t="shared" ref="J712:K712" si="167">SUM(J706:J711)</f>
        <v>0</v>
      </c>
      <c r="K712" s="23">
        <f t="shared" si="167"/>
        <v>0</v>
      </c>
    </row>
    <row r="713" spans="1:11" s="17" customFormat="1" hidden="1" x14ac:dyDescent="0.3">
      <c r="A713" s="106" t="s">
        <v>1128</v>
      </c>
      <c r="B713" s="107"/>
      <c r="C713" s="107"/>
      <c r="D713" s="107"/>
      <c r="E713" s="107"/>
      <c r="F713" s="107"/>
      <c r="G713" s="107"/>
      <c r="H713" s="107"/>
      <c r="I713" s="107"/>
      <c r="J713" s="107"/>
      <c r="K713" s="116"/>
    </row>
    <row r="714" spans="1:11" hidden="1" x14ac:dyDescent="0.3">
      <c r="A714" s="2" t="s">
        <v>1129</v>
      </c>
      <c r="B714" s="11" t="s">
        <v>851</v>
      </c>
      <c r="C714" s="11" t="s">
        <v>74</v>
      </c>
      <c r="D714" s="11">
        <v>250</v>
      </c>
      <c r="E714" s="11">
        <f>D714*3</f>
        <v>750</v>
      </c>
      <c r="F714" s="11"/>
      <c r="G714" s="11"/>
      <c r="H714" s="11"/>
      <c r="I714" s="11">
        <f>SUM(E714*H714)</f>
        <v>0</v>
      </c>
      <c r="J714" s="11"/>
      <c r="K714" s="11"/>
    </row>
    <row r="715" spans="1:11" hidden="1" x14ac:dyDescent="0.3">
      <c r="A715" s="117" t="s">
        <v>1130</v>
      </c>
      <c r="B715" s="118"/>
      <c r="C715" s="23"/>
      <c r="D715" s="23">
        <f>SUM(D714)</f>
        <v>250</v>
      </c>
      <c r="E715" s="23">
        <f>SUM(E714)</f>
        <v>750</v>
      </c>
      <c r="F715" s="23"/>
      <c r="G715" s="23"/>
      <c r="H715" s="23"/>
      <c r="I715" s="23">
        <f>SUM(I714)</f>
        <v>0</v>
      </c>
      <c r="J715" s="23">
        <f t="shared" ref="J715:K715" si="168">SUM(J714)</f>
        <v>0</v>
      </c>
      <c r="K715" s="23">
        <f t="shared" si="168"/>
        <v>0</v>
      </c>
    </row>
    <row r="716" spans="1:11" s="17" customFormat="1" hidden="1" x14ac:dyDescent="0.3">
      <c r="A716" s="106" t="s">
        <v>1131</v>
      </c>
      <c r="B716" s="107"/>
      <c r="C716" s="107"/>
      <c r="D716" s="107"/>
      <c r="E716" s="107"/>
      <c r="F716" s="107"/>
      <c r="G716" s="107"/>
      <c r="H716" s="107"/>
      <c r="I716" s="107"/>
      <c r="J716" s="107"/>
      <c r="K716" s="116"/>
    </row>
    <row r="717" spans="1:11" ht="31.2" hidden="1" x14ac:dyDescent="0.3">
      <c r="A717" s="12" t="s">
        <v>1132</v>
      </c>
      <c r="B717" s="11" t="s">
        <v>852</v>
      </c>
      <c r="C717" s="11" t="s">
        <v>74</v>
      </c>
      <c r="D717" s="11">
        <v>100</v>
      </c>
      <c r="E717" s="11">
        <f>D717*3</f>
        <v>300</v>
      </c>
      <c r="F717" s="11"/>
      <c r="G717" s="11"/>
      <c r="H717" s="11"/>
      <c r="I717" s="11">
        <f>SUM(E717*H717)</f>
        <v>0</v>
      </c>
      <c r="J717" s="11"/>
      <c r="K717" s="8"/>
    </row>
    <row r="718" spans="1:11" hidden="1" x14ac:dyDescent="0.3">
      <c r="A718" s="117" t="s">
        <v>1133</v>
      </c>
      <c r="B718" s="118"/>
      <c r="C718" s="23"/>
      <c r="D718" s="23">
        <f>SUM(D717)</f>
        <v>100</v>
      </c>
      <c r="E718" s="23">
        <f>SUM(E717)</f>
        <v>300</v>
      </c>
      <c r="F718" s="23"/>
      <c r="G718" s="23"/>
      <c r="H718" s="23"/>
      <c r="I718" s="23">
        <f>SUM(I717)</f>
        <v>0</v>
      </c>
      <c r="J718" s="23">
        <f t="shared" ref="J718:K718" si="169">SUM(J717)</f>
        <v>0</v>
      </c>
      <c r="K718" s="23">
        <f t="shared" si="169"/>
        <v>0</v>
      </c>
    </row>
    <row r="719" spans="1:11" s="17" customFormat="1" hidden="1" x14ac:dyDescent="0.3">
      <c r="A719" s="106" t="s">
        <v>1134</v>
      </c>
      <c r="B719" s="107"/>
      <c r="C719" s="107"/>
      <c r="D719" s="107"/>
      <c r="E719" s="107"/>
      <c r="F719" s="107"/>
      <c r="G719" s="107"/>
      <c r="H719" s="107"/>
      <c r="I719" s="107"/>
      <c r="J719" s="107"/>
      <c r="K719" s="116"/>
    </row>
    <row r="720" spans="1:11" hidden="1" x14ac:dyDescent="0.3">
      <c r="A720" s="2" t="s">
        <v>1135</v>
      </c>
      <c r="B720" s="11" t="s">
        <v>853</v>
      </c>
      <c r="C720" s="11" t="s">
        <v>74</v>
      </c>
      <c r="D720" s="11">
        <v>200</v>
      </c>
      <c r="E720" s="11">
        <f>D720*3</f>
        <v>600</v>
      </c>
      <c r="F720" s="11"/>
      <c r="G720" s="11"/>
      <c r="H720" s="11"/>
      <c r="I720" s="11">
        <f>SUM(E720*H720)</f>
        <v>0</v>
      </c>
      <c r="J720" s="11"/>
      <c r="K720" s="11"/>
    </row>
    <row r="721" spans="1:11" hidden="1" x14ac:dyDescent="0.3">
      <c r="A721" s="102" t="s">
        <v>1136</v>
      </c>
      <c r="B721" s="103"/>
      <c r="C721" s="11"/>
      <c r="D721" s="23">
        <f>SUM(D720)</f>
        <v>200</v>
      </c>
      <c r="E721" s="23">
        <f>SUM(E720)</f>
        <v>600</v>
      </c>
      <c r="F721" s="11"/>
      <c r="G721" s="11"/>
      <c r="H721" s="11"/>
      <c r="I721" s="11"/>
      <c r="J721" s="11"/>
      <c r="K721" s="11"/>
    </row>
    <row r="722" spans="1:11" hidden="1" x14ac:dyDescent="0.3">
      <c r="A722" s="125" t="s">
        <v>1137</v>
      </c>
      <c r="B722" s="126"/>
      <c r="C722" s="126"/>
      <c r="D722" s="126"/>
      <c r="E722" s="126"/>
      <c r="F722" s="126"/>
      <c r="G722" s="126"/>
      <c r="H722" s="126"/>
      <c r="I722" s="126"/>
      <c r="J722" s="126"/>
      <c r="K722" s="127"/>
    </row>
    <row r="723" spans="1:11" ht="20.25" hidden="1" customHeight="1" x14ac:dyDescent="0.3">
      <c r="A723" s="2" t="s">
        <v>1138</v>
      </c>
      <c r="B723" s="11" t="s">
        <v>854</v>
      </c>
      <c r="C723" s="11" t="s">
        <v>74</v>
      </c>
      <c r="D723" s="11">
        <v>3</v>
      </c>
      <c r="E723" s="11">
        <f>D723*3</f>
        <v>9</v>
      </c>
      <c r="F723" s="11"/>
      <c r="G723" s="11"/>
      <c r="H723" s="11"/>
      <c r="I723" s="11">
        <f>SUM(E723*H723)</f>
        <v>0</v>
      </c>
      <c r="J723" s="11"/>
      <c r="K723" s="11"/>
    </row>
    <row r="724" spans="1:11" hidden="1" x14ac:dyDescent="0.3">
      <c r="A724" s="117" t="s">
        <v>1139</v>
      </c>
      <c r="B724" s="118"/>
      <c r="C724" s="23"/>
      <c r="D724" s="23">
        <f>SUM(D723)</f>
        <v>3</v>
      </c>
      <c r="E724" s="23">
        <f>SUM(E723)</f>
        <v>9</v>
      </c>
      <c r="F724" s="23"/>
      <c r="G724" s="23"/>
      <c r="H724" s="23"/>
      <c r="I724" s="23">
        <f>SUM(I720:I723)</f>
        <v>0</v>
      </c>
      <c r="J724" s="23">
        <f t="shared" ref="J724:K724" si="170">SUM(J720:J723)</f>
        <v>0</v>
      </c>
      <c r="K724" s="23">
        <f t="shared" si="170"/>
        <v>0</v>
      </c>
    </row>
    <row r="725" spans="1:11" s="17" customFormat="1" hidden="1" x14ac:dyDescent="0.3">
      <c r="A725" s="106" t="s">
        <v>1346</v>
      </c>
      <c r="B725" s="107"/>
      <c r="C725" s="107"/>
      <c r="D725" s="107"/>
      <c r="E725" s="107"/>
      <c r="F725" s="107"/>
      <c r="G725" s="107"/>
      <c r="H725" s="107"/>
      <c r="I725" s="107"/>
      <c r="J725" s="107"/>
      <c r="K725" s="116"/>
    </row>
    <row r="726" spans="1:11" hidden="1" x14ac:dyDescent="0.3">
      <c r="A726" s="12" t="s">
        <v>1140</v>
      </c>
      <c r="B726" s="11" t="s">
        <v>855</v>
      </c>
      <c r="C726" s="11" t="s">
        <v>74</v>
      </c>
      <c r="D726" s="11">
        <v>50</v>
      </c>
      <c r="E726" s="11">
        <f>D726*3</f>
        <v>150</v>
      </c>
      <c r="F726" s="11"/>
      <c r="G726" s="11"/>
      <c r="H726" s="11"/>
      <c r="I726" s="11">
        <f>SUM(E726*H726)</f>
        <v>0</v>
      </c>
      <c r="J726" s="11"/>
      <c r="K726" s="11"/>
    </row>
    <row r="727" spans="1:11" hidden="1" x14ac:dyDescent="0.3">
      <c r="A727" s="12" t="s">
        <v>1141</v>
      </c>
      <c r="B727" s="11" t="s">
        <v>856</v>
      </c>
      <c r="C727" s="11" t="s">
        <v>74</v>
      </c>
      <c r="D727" s="11">
        <v>1000</v>
      </c>
      <c r="E727" s="11">
        <f>D727*3</f>
        <v>3000</v>
      </c>
      <c r="F727" s="11"/>
      <c r="G727" s="11"/>
      <c r="H727" s="11"/>
      <c r="I727" s="11">
        <f>SUM(E727*H727)</f>
        <v>0</v>
      </c>
      <c r="J727" s="11"/>
      <c r="K727" s="11"/>
    </row>
    <row r="728" spans="1:11" ht="31.2" hidden="1" x14ac:dyDescent="0.3">
      <c r="A728" s="12" t="s">
        <v>1142</v>
      </c>
      <c r="B728" s="11" t="s">
        <v>857</v>
      </c>
      <c r="C728" s="11" t="s">
        <v>74</v>
      </c>
      <c r="D728" s="11">
        <v>5000</v>
      </c>
      <c r="E728" s="11">
        <f>D728*3</f>
        <v>15000</v>
      </c>
      <c r="F728" s="11"/>
      <c r="G728" s="11"/>
      <c r="H728" s="11"/>
      <c r="I728" s="11">
        <f>SUM(E728*H728)</f>
        <v>0</v>
      </c>
      <c r="J728" s="11"/>
      <c r="K728" s="11"/>
    </row>
    <row r="729" spans="1:11" hidden="1" x14ac:dyDescent="0.3">
      <c r="A729" s="117" t="s">
        <v>1143</v>
      </c>
      <c r="B729" s="118"/>
      <c r="C729" s="23"/>
      <c r="D729" s="23">
        <f>SUM(D726:D728)</f>
        <v>6050</v>
      </c>
      <c r="E729" s="23">
        <f>SUM(E726:E728)</f>
        <v>18150</v>
      </c>
      <c r="F729" s="23"/>
      <c r="G729" s="23"/>
      <c r="H729" s="23"/>
      <c r="I729" s="23">
        <f>SUM(I726:I728)</f>
        <v>0</v>
      </c>
      <c r="J729" s="23">
        <f t="shared" ref="J729:K729" si="171">SUM(J726:J728)</f>
        <v>0</v>
      </c>
      <c r="K729" s="23">
        <f t="shared" si="171"/>
        <v>0</v>
      </c>
    </row>
    <row r="730" spans="1:11" s="17" customFormat="1" hidden="1" x14ac:dyDescent="0.3">
      <c r="A730" s="106" t="s">
        <v>1144</v>
      </c>
      <c r="B730" s="107"/>
      <c r="C730" s="107"/>
      <c r="D730" s="107"/>
      <c r="E730" s="107"/>
      <c r="F730" s="107"/>
      <c r="G730" s="107"/>
      <c r="H730" s="107"/>
      <c r="I730" s="107"/>
      <c r="J730" s="107"/>
      <c r="K730" s="116"/>
    </row>
    <row r="731" spans="1:11" ht="62.4" hidden="1" x14ac:dyDescent="0.3">
      <c r="A731" s="12" t="s">
        <v>1145</v>
      </c>
      <c r="B731" s="13" t="s">
        <v>858</v>
      </c>
      <c r="C731" s="11" t="s">
        <v>74</v>
      </c>
      <c r="D731" s="11">
        <v>100</v>
      </c>
      <c r="E731" s="11">
        <f>D731*3</f>
        <v>300</v>
      </c>
      <c r="F731" s="11"/>
      <c r="G731" s="32"/>
      <c r="H731" s="11"/>
      <c r="I731" s="11">
        <f>SUM(E731*H731)</f>
        <v>0</v>
      </c>
      <c r="J731" s="11"/>
      <c r="K731" s="11"/>
    </row>
    <row r="732" spans="1:11" hidden="1" x14ac:dyDescent="0.3">
      <c r="A732" s="117" t="s">
        <v>1146</v>
      </c>
      <c r="B732" s="118"/>
      <c r="C732" s="23"/>
      <c r="D732" s="23">
        <f>SUM(D731)</f>
        <v>100</v>
      </c>
      <c r="E732" s="23">
        <f>SUM(E731)</f>
        <v>300</v>
      </c>
      <c r="F732" s="23"/>
      <c r="G732" s="23"/>
      <c r="H732" s="23"/>
      <c r="I732" s="23">
        <f>SUM(I731)</f>
        <v>0</v>
      </c>
      <c r="J732" s="23">
        <f t="shared" ref="J732:K732" si="172">SUM(J731)</f>
        <v>0</v>
      </c>
      <c r="K732" s="23">
        <f t="shared" si="172"/>
        <v>0</v>
      </c>
    </row>
    <row r="733" spans="1:11" s="17" customFormat="1" hidden="1" x14ac:dyDescent="0.3">
      <c r="A733" s="106" t="s">
        <v>1147</v>
      </c>
      <c r="B733" s="107"/>
      <c r="C733" s="107"/>
      <c r="D733" s="107"/>
      <c r="E733" s="107"/>
      <c r="F733" s="107"/>
      <c r="G733" s="107"/>
      <c r="H733" s="107"/>
      <c r="I733" s="107"/>
      <c r="J733" s="107"/>
      <c r="K733" s="116"/>
    </row>
    <row r="734" spans="1:11" ht="78" hidden="1" x14ac:dyDescent="0.3">
      <c r="A734" s="12" t="s">
        <v>1148</v>
      </c>
      <c r="B734" s="13" t="s">
        <v>859</v>
      </c>
      <c r="C734" s="11" t="s">
        <v>74</v>
      </c>
      <c r="D734" s="11">
        <v>50</v>
      </c>
      <c r="E734" s="11">
        <f t="shared" ref="E734" si="173">D734*3</f>
        <v>150</v>
      </c>
      <c r="F734" s="11"/>
      <c r="G734" s="32"/>
      <c r="H734" s="11"/>
      <c r="I734" s="11">
        <f t="shared" ref="I734" si="174">SUM(E734*H734)</f>
        <v>0</v>
      </c>
      <c r="J734" s="11"/>
      <c r="K734" s="11"/>
    </row>
    <row r="735" spans="1:11" hidden="1" x14ac:dyDescent="0.3">
      <c r="A735" s="117" t="s">
        <v>1149</v>
      </c>
      <c r="B735" s="118"/>
      <c r="C735" s="23"/>
      <c r="D735" s="23">
        <f>SUM(D734)</f>
        <v>50</v>
      </c>
      <c r="E735" s="23">
        <f>SUM(E734)</f>
        <v>150</v>
      </c>
      <c r="F735" s="23"/>
      <c r="G735" s="23"/>
      <c r="H735" s="23"/>
      <c r="I735" s="23">
        <f>SUM(I734)</f>
        <v>0</v>
      </c>
      <c r="J735" s="23">
        <f t="shared" ref="J735:K735" si="175">SUM(J734)</f>
        <v>0</v>
      </c>
      <c r="K735" s="23">
        <f t="shared" si="175"/>
        <v>0</v>
      </c>
    </row>
    <row r="736" spans="1:11" s="17" customFormat="1" hidden="1" x14ac:dyDescent="0.3">
      <c r="A736" s="122" t="s">
        <v>1150</v>
      </c>
      <c r="B736" s="123"/>
      <c r="C736" s="123"/>
      <c r="D736" s="123"/>
      <c r="E736" s="123"/>
      <c r="F736" s="123"/>
      <c r="G736" s="123"/>
      <c r="H736" s="123"/>
      <c r="I736" s="123"/>
      <c r="J736" s="123"/>
      <c r="K736" s="124"/>
    </row>
    <row r="737" spans="1:11" ht="72" hidden="1" customHeight="1" x14ac:dyDescent="0.3">
      <c r="A737" s="11" t="s">
        <v>1151</v>
      </c>
      <c r="B737" s="6" t="s">
        <v>710</v>
      </c>
      <c r="C737" s="1"/>
      <c r="D737" s="11">
        <v>100</v>
      </c>
      <c r="E737" s="11">
        <f t="shared" ref="E737:E738" si="176">D737*3</f>
        <v>300</v>
      </c>
      <c r="F737" s="11"/>
      <c r="G737" s="11"/>
      <c r="H737" s="25"/>
      <c r="I737" s="11"/>
      <c r="J737" s="2"/>
      <c r="K737" s="2"/>
    </row>
    <row r="738" spans="1:11" ht="63.75" hidden="1" customHeight="1" x14ac:dyDescent="0.3">
      <c r="A738" s="11" t="s">
        <v>1152</v>
      </c>
      <c r="B738" s="6" t="s">
        <v>711</v>
      </c>
      <c r="C738" s="1"/>
      <c r="D738" s="11">
        <v>1000</v>
      </c>
      <c r="E738" s="11">
        <f t="shared" si="176"/>
        <v>3000</v>
      </c>
      <c r="F738" s="11"/>
      <c r="G738" s="11"/>
      <c r="H738" s="25"/>
      <c r="I738" s="11"/>
      <c r="J738" s="2"/>
      <c r="K738" s="2"/>
    </row>
    <row r="739" spans="1:11" ht="66.75" hidden="1" customHeight="1" x14ac:dyDescent="0.3">
      <c r="A739" s="11" t="s">
        <v>1153</v>
      </c>
      <c r="B739" s="6" t="s">
        <v>712</v>
      </c>
      <c r="C739" s="1"/>
      <c r="D739" s="11">
        <v>30</v>
      </c>
      <c r="E739" s="11">
        <f>D739*3</f>
        <v>90</v>
      </c>
      <c r="F739" s="11"/>
      <c r="G739" s="11"/>
      <c r="H739" s="25"/>
      <c r="I739" s="11"/>
      <c r="J739" s="2"/>
      <c r="K739" s="2"/>
    </row>
    <row r="740" spans="1:11" hidden="1" x14ac:dyDescent="0.3">
      <c r="A740" s="100" t="s">
        <v>1154</v>
      </c>
      <c r="B740" s="101"/>
      <c r="C740" s="1"/>
      <c r="D740" s="23">
        <f>SUM(D737:D739)</f>
        <v>1130</v>
      </c>
      <c r="E740" s="23">
        <f>SUM(E737:E739)</f>
        <v>3390</v>
      </c>
      <c r="F740" s="11"/>
      <c r="G740" s="11"/>
      <c r="H740" s="25"/>
      <c r="I740" s="11"/>
      <c r="J740" s="2"/>
      <c r="K740" s="2"/>
    </row>
    <row r="741" spans="1:11" hidden="1" x14ac:dyDescent="0.3">
      <c r="A741" s="106" t="s">
        <v>1155</v>
      </c>
      <c r="B741" s="107"/>
      <c r="C741" s="107"/>
      <c r="D741" s="107"/>
      <c r="E741" s="107"/>
      <c r="F741" s="107"/>
      <c r="G741" s="107"/>
      <c r="H741" s="107"/>
      <c r="I741" s="107"/>
      <c r="J741" s="107"/>
      <c r="K741" s="116"/>
    </row>
    <row r="742" spans="1:11" hidden="1" x14ac:dyDescent="0.3">
      <c r="A742" s="2" t="s">
        <v>1156</v>
      </c>
      <c r="B742" s="11" t="s">
        <v>5</v>
      </c>
      <c r="C742" s="11" t="s">
        <v>74</v>
      </c>
      <c r="D742" s="11">
        <v>20</v>
      </c>
      <c r="E742" s="11">
        <f>D742*3</f>
        <v>60</v>
      </c>
      <c r="F742" s="11"/>
      <c r="G742" s="11"/>
      <c r="H742" s="11"/>
      <c r="I742" s="11">
        <f>SUM(E742*H742)</f>
        <v>0</v>
      </c>
      <c r="J742" s="11"/>
      <c r="K742" s="11"/>
    </row>
    <row r="743" spans="1:11" hidden="1" x14ac:dyDescent="0.3">
      <c r="A743" s="102" t="s">
        <v>1157</v>
      </c>
      <c r="B743" s="103"/>
      <c r="C743" s="11"/>
      <c r="D743" s="23">
        <f>SUM(D742)</f>
        <v>20</v>
      </c>
      <c r="E743" s="23">
        <f>SUM(E742)</f>
        <v>60</v>
      </c>
      <c r="F743" s="11"/>
      <c r="G743" s="11"/>
      <c r="H743" s="11"/>
      <c r="I743" s="11"/>
      <c r="J743" s="11"/>
      <c r="K743" s="11"/>
    </row>
    <row r="744" spans="1:11" hidden="1" x14ac:dyDescent="0.3">
      <c r="A744" s="106" t="s">
        <v>1158</v>
      </c>
      <c r="B744" s="107"/>
      <c r="C744" s="107"/>
      <c r="D744" s="107"/>
      <c r="E744" s="107"/>
      <c r="F744" s="107"/>
      <c r="G744" s="107"/>
      <c r="H744" s="107"/>
      <c r="I744" s="107"/>
      <c r="J744" s="107"/>
      <c r="K744" s="116"/>
    </row>
    <row r="745" spans="1:11" ht="36" hidden="1" customHeight="1" x14ac:dyDescent="0.3">
      <c r="A745" s="11" t="s">
        <v>1159</v>
      </c>
      <c r="B745" s="6" t="s">
        <v>724</v>
      </c>
      <c r="C745" s="56" t="s">
        <v>1283</v>
      </c>
      <c r="D745" s="56">
        <v>60</v>
      </c>
      <c r="E745" s="56">
        <f>D745*3</f>
        <v>180</v>
      </c>
      <c r="F745" s="31"/>
      <c r="G745" s="31"/>
      <c r="H745" s="33"/>
      <c r="I745" s="31"/>
      <c r="J745" s="34"/>
      <c r="K745" s="34"/>
    </row>
    <row r="746" spans="1:11" hidden="1" x14ac:dyDescent="0.3">
      <c r="A746" s="100" t="s">
        <v>1160</v>
      </c>
      <c r="B746" s="101"/>
      <c r="C746" s="31"/>
      <c r="D746" s="23">
        <f>SUM(D745)</f>
        <v>60</v>
      </c>
      <c r="E746" s="23">
        <f>SUM(E745)</f>
        <v>180</v>
      </c>
      <c r="F746" s="31"/>
      <c r="G746" s="31"/>
      <c r="H746" s="33"/>
      <c r="I746" s="31"/>
      <c r="J746" s="34"/>
      <c r="K746" s="34"/>
    </row>
    <row r="747" spans="1:11" hidden="1" x14ac:dyDescent="0.3">
      <c r="A747" s="106" t="s">
        <v>1161</v>
      </c>
      <c r="B747" s="107"/>
      <c r="C747" s="107"/>
      <c r="D747" s="107"/>
      <c r="E747" s="107"/>
      <c r="F747" s="107"/>
      <c r="G747" s="107"/>
      <c r="H747" s="107"/>
      <c r="I747" s="107"/>
      <c r="J747" s="107"/>
      <c r="K747" s="116"/>
    </row>
    <row r="748" spans="1:11" ht="101.25" hidden="1" customHeight="1" x14ac:dyDescent="0.3">
      <c r="A748" s="11" t="s">
        <v>1162</v>
      </c>
      <c r="B748" s="59" t="s">
        <v>862</v>
      </c>
      <c r="C748" s="11" t="s">
        <v>74</v>
      </c>
      <c r="D748" s="56">
        <v>100</v>
      </c>
      <c r="E748" s="57">
        <f>D748*3</f>
        <v>300</v>
      </c>
      <c r="F748" s="31"/>
      <c r="G748" s="31"/>
      <c r="H748" s="33"/>
      <c r="I748" s="31"/>
      <c r="J748" s="34"/>
      <c r="K748" s="2"/>
    </row>
    <row r="749" spans="1:11" hidden="1" x14ac:dyDescent="0.3">
      <c r="A749" s="100" t="s">
        <v>1163</v>
      </c>
      <c r="B749" s="101"/>
      <c r="C749" s="11"/>
      <c r="D749" s="23">
        <f>SUM(D748)</f>
        <v>100</v>
      </c>
      <c r="E749" s="23">
        <f>SUM(E748)</f>
        <v>300</v>
      </c>
      <c r="F749" s="30"/>
      <c r="G749" s="30"/>
      <c r="H749" s="45"/>
      <c r="I749" s="30"/>
      <c r="J749" s="46"/>
      <c r="K749" s="54"/>
    </row>
    <row r="750" spans="1:11" hidden="1" x14ac:dyDescent="0.3">
      <c r="A750" s="106" t="s">
        <v>1164</v>
      </c>
      <c r="B750" s="107"/>
      <c r="C750" s="107"/>
      <c r="D750" s="107"/>
      <c r="E750" s="107"/>
      <c r="F750" s="107"/>
      <c r="G750" s="107"/>
      <c r="H750" s="107"/>
      <c r="I750" s="107"/>
      <c r="J750" s="107"/>
      <c r="K750" s="116"/>
    </row>
    <row r="751" spans="1:11" hidden="1" x14ac:dyDescent="0.3">
      <c r="A751" s="52" t="s">
        <v>1165</v>
      </c>
      <c r="B751" s="11" t="s">
        <v>860</v>
      </c>
      <c r="C751" s="11" t="s">
        <v>74</v>
      </c>
      <c r="D751" s="11">
        <v>500</v>
      </c>
      <c r="E751" s="11">
        <f>D751*3</f>
        <v>1500</v>
      </c>
      <c r="F751" s="11"/>
      <c r="G751" s="11"/>
      <c r="H751" s="11"/>
      <c r="I751" s="11">
        <f t="shared" ref="I751" si="177">SUM(E751*H751)</f>
        <v>0</v>
      </c>
      <c r="J751" s="11"/>
      <c r="K751" s="11"/>
    </row>
    <row r="752" spans="1:11" hidden="1" x14ac:dyDescent="0.3">
      <c r="A752" s="108" t="s">
        <v>1166</v>
      </c>
      <c r="B752" s="109"/>
      <c r="C752" s="11"/>
      <c r="D752" s="23">
        <f>SUM(D751)</f>
        <v>500</v>
      </c>
      <c r="E752" s="23">
        <f>SUM(E751)</f>
        <v>1500</v>
      </c>
      <c r="F752" s="11"/>
      <c r="G752" s="11"/>
      <c r="H752" s="11"/>
      <c r="I752" s="11"/>
      <c r="J752" s="11"/>
      <c r="K752" s="11"/>
    </row>
    <row r="753" spans="1:11" hidden="1" x14ac:dyDescent="0.3">
      <c r="A753" s="106" t="s">
        <v>1167</v>
      </c>
      <c r="B753" s="107"/>
      <c r="C753" s="107"/>
      <c r="D753" s="107"/>
      <c r="E753" s="107"/>
      <c r="F753" s="107"/>
      <c r="G753" s="107"/>
      <c r="H753" s="107"/>
      <c r="I753" s="107"/>
      <c r="J753" s="107"/>
      <c r="K753" s="116"/>
    </row>
    <row r="754" spans="1:11" ht="24" hidden="1" customHeight="1" x14ac:dyDescent="0.3">
      <c r="A754" s="38" t="s">
        <v>1168</v>
      </c>
      <c r="B754" s="11" t="s">
        <v>728</v>
      </c>
      <c r="C754" s="11" t="s">
        <v>74</v>
      </c>
      <c r="D754" s="11">
        <v>400</v>
      </c>
      <c r="E754" s="11">
        <f t="shared" ref="E754:E756" si="178">D754*3</f>
        <v>1200</v>
      </c>
      <c r="F754" s="11"/>
      <c r="G754" s="11"/>
      <c r="H754" s="11"/>
      <c r="I754" s="11">
        <f t="shared" ref="I754:I756" si="179">SUM(E754*H754)</f>
        <v>0</v>
      </c>
      <c r="J754" s="11"/>
      <c r="K754" s="11"/>
    </row>
    <row r="755" spans="1:11" ht="36" hidden="1" customHeight="1" x14ac:dyDescent="0.3">
      <c r="A755" s="38" t="s">
        <v>1169</v>
      </c>
      <c r="B755" s="11" t="s">
        <v>729</v>
      </c>
      <c r="C755" s="11" t="s">
        <v>74</v>
      </c>
      <c r="D755" s="11">
        <v>5</v>
      </c>
      <c r="E755" s="11">
        <f t="shared" si="178"/>
        <v>15</v>
      </c>
      <c r="F755" s="11"/>
      <c r="G755" s="11"/>
      <c r="H755" s="11"/>
      <c r="I755" s="11">
        <f t="shared" si="179"/>
        <v>0</v>
      </c>
      <c r="J755" s="11"/>
      <c r="K755" s="11"/>
    </row>
    <row r="756" spans="1:11" ht="36" hidden="1" customHeight="1" x14ac:dyDescent="0.3">
      <c r="A756" s="38" t="s">
        <v>1170</v>
      </c>
      <c r="B756" s="11" t="s">
        <v>730</v>
      </c>
      <c r="C756" s="11" t="s">
        <v>74</v>
      </c>
      <c r="D756" s="11">
        <v>5</v>
      </c>
      <c r="E756" s="11">
        <f t="shared" si="178"/>
        <v>15</v>
      </c>
      <c r="F756" s="11"/>
      <c r="G756" s="11"/>
      <c r="H756" s="11"/>
      <c r="I756" s="11">
        <f t="shared" si="179"/>
        <v>0</v>
      </c>
      <c r="J756" s="11"/>
      <c r="K756" s="11"/>
    </row>
    <row r="757" spans="1:11" hidden="1" x14ac:dyDescent="0.3">
      <c r="A757" s="110" t="s">
        <v>1171</v>
      </c>
      <c r="B757" s="111"/>
      <c r="C757" s="11"/>
      <c r="D757" s="31">
        <f>SUM(D754:D756)</f>
        <v>410</v>
      </c>
      <c r="E757" s="31">
        <f>SUM(E754:E756)</f>
        <v>1230</v>
      </c>
      <c r="F757" s="11"/>
      <c r="G757" s="11"/>
      <c r="H757" s="11"/>
      <c r="I757" s="11"/>
      <c r="J757" s="11"/>
      <c r="K757" s="11"/>
    </row>
    <row r="758" spans="1:11" hidden="1" x14ac:dyDescent="0.3">
      <c r="A758" s="119" t="s">
        <v>1347</v>
      </c>
      <c r="B758" s="120"/>
      <c r="C758" s="120"/>
      <c r="D758" s="120"/>
      <c r="E758" s="120"/>
      <c r="F758" s="120"/>
      <c r="G758" s="120"/>
      <c r="H758" s="120"/>
      <c r="I758" s="120"/>
      <c r="J758" s="120"/>
      <c r="K758" s="121"/>
    </row>
    <row r="759" spans="1:11" ht="21.75" hidden="1" customHeight="1" x14ac:dyDescent="0.3">
      <c r="A759" s="38" t="s">
        <v>1172</v>
      </c>
      <c r="B759" s="11" t="s">
        <v>1348</v>
      </c>
      <c r="C759" s="11" t="s">
        <v>74</v>
      </c>
      <c r="D759" s="11">
        <v>3</v>
      </c>
      <c r="E759" s="11">
        <v>9</v>
      </c>
      <c r="F759" s="11"/>
      <c r="G759" s="11"/>
      <c r="H759" s="11"/>
      <c r="I759" s="11">
        <f>SUM(E759*H759)</f>
        <v>0</v>
      </c>
      <c r="J759" s="11"/>
      <c r="K759" s="11"/>
    </row>
    <row r="760" spans="1:11" hidden="1" x14ac:dyDescent="0.3">
      <c r="A760" s="110" t="s">
        <v>1173</v>
      </c>
      <c r="B760" s="111"/>
      <c r="C760" s="11"/>
      <c r="D760" s="31">
        <f>SUM(D759)</f>
        <v>3</v>
      </c>
      <c r="E760" s="31">
        <f>SUM(E759)</f>
        <v>9</v>
      </c>
      <c r="F760" s="11"/>
      <c r="G760" s="11"/>
      <c r="H760" s="11"/>
      <c r="I760" s="11"/>
      <c r="J760" s="11"/>
      <c r="K760" s="11"/>
    </row>
    <row r="761" spans="1:11" hidden="1" x14ac:dyDescent="0.3">
      <c r="A761" s="112" t="s">
        <v>1174</v>
      </c>
      <c r="B761" s="112"/>
      <c r="C761" s="112"/>
      <c r="D761" s="112"/>
      <c r="E761" s="112"/>
      <c r="F761" s="112"/>
      <c r="G761" s="112"/>
      <c r="H761" s="112"/>
      <c r="I761" s="112"/>
      <c r="J761" s="112"/>
      <c r="K761" s="112"/>
    </row>
    <row r="762" spans="1:11" ht="17.25" hidden="1" customHeight="1" x14ac:dyDescent="0.3">
      <c r="A762" s="2" t="s">
        <v>1175</v>
      </c>
      <c r="B762" s="11" t="s">
        <v>732</v>
      </c>
      <c r="C762" s="11" t="s">
        <v>733</v>
      </c>
      <c r="D762" s="11">
        <v>15</v>
      </c>
      <c r="E762" s="11">
        <f>D762*3</f>
        <v>45</v>
      </c>
      <c r="F762" s="11"/>
      <c r="G762" s="11"/>
      <c r="H762" s="11"/>
      <c r="I762" s="11">
        <f>SUM(E762*H762)</f>
        <v>0</v>
      </c>
      <c r="J762" s="11"/>
      <c r="K762" s="11"/>
    </row>
    <row r="763" spans="1:11" hidden="1" x14ac:dyDescent="0.3">
      <c r="A763" s="102" t="s">
        <v>1176</v>
      </c>
      <c r="B763" s="103"/>
      <c r="C763" s="11"/>
      <c r="D763" s="31">
        <f>SUM(D762)</f>
        <v>15</v>
      </c>
      <c r="E763" s="31">
        <f>SUM(E762)</f>
        <v>45</v>
      </c>
      <c r="F763" s="11"/>
      <c r="G763" s="11"/>
      <c r="H763" s="11"/>
      <c r="I763" s="11"/>
      <c r="J763" s="11"/>
      <c r="K763" s="11"/>
    </row>
    <row r="764" spans="1:11" hidden="1" x14ac:dyDescent="0.3">
      <c r="A764" s="112" t="s">
        <v>1177</v>
      </c>
      <c r="B764" s="112"/>
      <c r="C764" s="112"/>
      <c r="D764" s="112"/>
      <c r="E764" s="112"/>
      <c r="F764" s="112"/>
      <c r="G764" s="112"/>
      <c r="H764" s="112"/>
      <c r="I764" s="112"/>
      <c r="J764" s="112"/>
      <c r="K764" s="112"/>
    </row>
    <row r="765" spans="1:11" hidden="1" x14ac:dyDescent="0.3">
      <c r="A765" s="12" t="s">
        <v>1178</v>
      </c>
      <c r="B765" s="13" t="s">
        <v>861</v>
      </c>
      <c r="C765" s="11" t="s">
        <v>74</v>
      </c>
      <c r="D765" s="11">
        <v>250</v>
      </c>
      <c r="E765" s="11">
        <f>D765*3</f>
        <v>750</v>
      </c>
      <c r="F765" s="11"/>
      <c r="G765" s="32"/>
      <c r="H765" s="11"/>
      <c r="I765" s="11">
        <f>SUM(E765*H765)</f>
        <v>0</v>
      </c>
      <c r="J765" s="11"/>
      <c r="K765" s="11"/>
    </row>
    <row r="766" spans="1:11" hidden="1" x14ac:dyDescent="0.3">
      <c r="A766" s="12" t="s">
        <v>1179</v>
      </c>
      <c r="B766" s="13" t="s">
        <v>734</v>
      </c>
      <c r="C766" s="11" t="s">
        <v>74</v>
      </c>
      <c r="D766" s="11">
        <v>500</v>
      </c>
      <c r="E766" s="11">
        <f>D766*3</f>
        <v>1500</v>
      </c>
      <c r="F766" s="11"/>
      <c r="G766" s="32"/>
      <c r="H766" s="11"/>
      <c r="I766" s="11">
        <f>SUM(E766*H766)</f>
        <v>0</v>
      </c>
      <c r="J766" s="11"/>
      <c r="K766" s="11"/>
    </row>
    <row r="767" spans="1:11" hidden="1" x14ac:dyDescent="0.3">
      <c r="A767" s="104" t="s">
        <v>1180</v>
      </c>
      <c r="B767" s="105"/>
      <c r="C767" s="11"/>
      <c r="D767" s="31">
        <f>SUM(D765:D766)</f>
        <v>750</v>
      </c>
      <c r="E767" s="31">
        <f>SUM(E765:E766)</f>
        <v>2250</v>
      </c>
      <c r="F767" s="11"/>
      <c r="G767" s="32"/>
      <c r="H767" s="11"/>
      <c r="I767" s="11"/>
      <c r="J767" s="11"/>
      <c r="K767" s="11"/>
    </row>
    <row r="768" spans="1:11" hidden="1" x14ac:dyDescent="0.3">
      <c r="A768" s="112" t="s">
        <v>1181</v>
      </c>
      <c r="B768" s="112"/>
      <c r="C768" s="112"/>
      <c r="D768" s="112"/>
      <c r="E768" s="112"/>
      <c r="F768" s="112"/>
      <c r="G768" s="112"/>
      <c r="H768" s="112"/>
      <c r="I768" s="112"/>
      <c r="J768" s="112"/>
      <c r="K768" s="112"/>
    </row>
    <row r="769" spans="1:11" ht="85.5" hidden="1" customHeight="1" x14ac:dyDescent="0.3">
      <c r="A769" s="11" t="s">
        <v>1182</v>
      </c>
      <c r="B769" s="11" t="s">
        <v>1297</v>
      </c>
      <c r="C769" s="11"/>
      <c r="D769" s="11">
        <v>20</v>
      </c>
      <c r="E769" s="11">
        <f>D769*3</f>
        <v>60</v>
      </c>
      <c r="F769" s="11"/>
      <c r="G769" s="11"/>
      <c r="H769" s="11"/>
      <c r="I769" s="11"/>
      <c r="J769" s="11"/>
      <c r="K769" s="11"/>
    </row>
    <row r="770" spans="1:11" ht="88.5" hidden="1" customHeight="1" x14ac:dyDescent="0.3">
      <c r="A770" s="11" t="s">
        <v>1183</v>
      </c>
      <c r="B770" s="11" t="s">
        <v>1298</v>
      </c>
      <c r="C770" s="11"/>
      <c r="D770" s="11">
        <v>20</v>
      </c>
      <c r="E770" s="11">
        <f>D770*3</f>
        <v>60</v>
      </c>
      <c r="F770" s="11"/>
      <c r="G770" s="11"/>
      <c r="H770" s="11"/>
      <c r="I770" s="11"/>
      <c r="J770" s="11"/>
      <c r="K770" s="11"/>
    </row>
    <row r="771" spans="1:11" hidden="1" x14ac:dyDescent="0.3">
      <c r="A771" s="100" t="s">
        <v>1184</v>
      </c>
      <c r="B771" s="101"/>
      <c r="C771" s="11"/>
      <c r="D771" s="23">
        <f>SUM(D769:D770)</f>
        <v>40</v>
      </c>
      <c r="E771" s="23">
        <f>SUM(E770)</f>
        <v>60</v>
      </c>
      <c r="F771" s="11"/>
      <c r="G771" s="11"/>
      <c r="H771" s="11"/>
      <c r="I771" s="11"/>
      <c r="J771" s="11"/>
      <c r="K771" s="11"/>
    </row>
    <row r="772" spans="1:11" hidden="1" x14ac:dyDescent="0.3">
      <c r="A772" s="112" t="s">
        <v>1364</v>
      </c>
      <c r="B772" s="112"/>
      <c r="C772" s="112"/>
      <c r="D772" s="112"/>
      <c r="E772" s="112"/>
      <c r="F772" s="112"/>
      <c r="G772" s="112"/>
      <c r="H772" s="112"/>
      <c r="I772" s="112"/>
      <c r="J772" s="112"/>
      <c r="K772" s="112"/>
    </row>
    <row r="773" spans="1:11" ht="63.75" hidden="1" customHeight="1" x14ac:dyDescent="0.3">
      <c r="A773" s="11" t="s">
        <v>1185</v>
      </c>
      <c r="B773" s="11" t="s">
        <v>1296</v>
      </c>
      <c r="C773" s="11" t="s">
        <v>1283</v>
      </c>
      <c r="D773" s="11">
        <v>5</v>
      </c>
      <c r="E773" s="11">
        <f>D773*3</f>
        <v>15</v>
      </c>
      <c r="F773" s="11"/>
      <c r="G773" s="11"/>
      <c r="H773" s="11"/>
      <c r="I773" s="11"/>
      <c r="J773" s="11"/>
      <c r="K773" s="11"/>
    </row>
    <row r="774" spans="1:11" ht="63.75" hidden="1" customHeight="1" x14ac:dyDescent="0.3">
      <c r="A774" s="11" t="s">
        <v>1362</v>
      </c>
      <c r="B774" s="11" t="s">
        <v>1365</v>
      </c>
      <c r="C774" s="11" t="s">
        <v>1283</v>
      </c>
      <c r="D774" s="11">
        <v>15</v>
      </c>
      <c r="E774" s="11">
        <f>D774*3</f>
        <v>45</v>
      </c>
      <c r="F774" s="11"/>
      <c r="G774" s="11"/>
      <c r="H774" s="11"/>
      <c r="I774" s="11"/>
      <c r="J774" s="11"/>
      <c r="K774" s="11"/>
    </row>
    <row r="775" spans="1:11" ht="63.75" hidden="1" customHeight="1" x14ac:dyDescent="0.3">
      <c r="A775" s="11" t="s">
        <v>1363</v>
      </c>
      <c r="B775" s="11" t="s">
        <v>1366</v>
      </c>
      <c r="C775" s="11" t="s">
        <v>1283</v>
      </c>
      <c r="D775" s="11">
        <v>15</v>
      </c>
      <c r="E775" s="11">
        <f>D775*3</f>
        <v>45</v>
      </c>
      <c r="F775" s="11"/>
      <c r="G775" s="11"/>
      <c r="H775" s="11"/>
      <c r="I775" s="11"/>
      <c r="J775" s="11"/>
      <c r="K775" s="11"/>
    </row>
    <row r="776" spans="1:11" hidden="1" x14ac:dyDescent="0.3">
      <c r="A776" s="100" t="s">
        <v>1186</v>
      </c>
      <c r="B776" s="101"/>
      <c r="C776" s="11"/>
      <c r="D776" s="23">
        <f>SUM(D773:D775)</f>
        <v>35</v>
      </c>
      <c r="E776" s="23">
        <f>SUM(E775)</f>
        <v>45</v>
      </c>
      <c r="F776" s="11"/>
      <c r="G776" s="11"/>
      <c r="H776" s="11"/>
      <c r="I776" s="11"/>
      <c r="J776" s="11"/>
      <c r="K776" s="11"/>
    </row>
    <row r="777" spans="1:11" hidden="1" x14ac:dyDescent="0.3">
      <c r="A777" s="112" t="s">
        <v>1187</v>
      </c>
      <c r="B777" s="112"/>
      <c r="C777" s="112"/>
      <c r="D777" s="112"/>
      <c r="E777" s="112"/>
      <c r="F777" s="112"/>
      <c r="G777" s="112"/>
      <c r="H777" s="112"/>
      <c r="I777" s="112"/>
      <c r="J777" s="112"/>
      <c r="K777" s="112"/>
    </row>
    <row r="778" spans="1:11" ht="54" hidden="1" customHeight="1" x14ac:dyDescent="0.3">
      <c r="A778" s="11" t="s">
        <v>1188</v>
      </c>
      <c r="B778" s="11" t="s">
        <v>1367</v>
      </c>
      <c r="C778" s="11" t="s">
        <v>1283</v>
      </c>
      <c r="D778" s="11">
        <v>15</v>
      </c>
      <c r="E778" s="11">
        <f>D778*3</f>
        <v>45</v>
      </c>
      <c r="F778" s="11"/>
      <c r="G778" s="11"/>
      <c r="H778" s="11"/>
      <c r="I778" s="11"/>
      <c r="J778" s="11"/>
      <c r="K778" s="11"/>
    </row>
    <row r="779" spans="1:11" hidden="1" x14ac:dyDescent="0.3">
      <c r="A779" s="100" t="s">
        <v>1189</v>
      </c>
      <c r="B779" s="101"/>
      <c r="C779" s="11"/>
      <c r="D779" s="31">
        <f>SUM(D778)</f>
        <v>15</v>
      </c>
      <c r="E779" s="31">
        <f>SUM(E778)</f>
        <v>45</v>
      </c>
      <c r="F779" s="11"/>
      <c r="G779" s="11"/>
      <c r="H779" s="11"/>
      <c r="I779" s="11"/>
      <c r="J779" s="11"/>
      <c r="K779" s="11"/>
    </row>
    <row r="780" spans="1:11" hidden="1" x14ac:dyDescent="0.3">
      <c r="A780" s="112" t="s">
        <v>1190</v>
      </c>
      <c r="B780" s="112"/>
      <c r="C780" s="112"/>
      <c r="D780" s="112"/>
      <c r="E780" s="112"/>
      <c r="F780" s="112"/>
      <c r="G780" s="112"/>
      <c r="H780" s="112"/>
      <c r="I780" s="112"/>
      <c r="J780" s="112"/>
      <c r="K780" s="112"/>
    </row>
    <row r="781" spans="1:11" ht="48.75" hidden="1" customHeight="1" x14ac:dyDescent="0.3">
      <c r="A781" s="11" t="s">
        <v>1191</v>
      </c>
      <c r="B781" s="11" t="s">
        <v>1368</v>
      </c>
      <c r="C781" s="11" t="s">
        <v>1283</v>
      </c>
      <c r="D781" s="11">
        <v>50</v>
      </c>
      <c r="E781" s="11">
        <f>D781*3</f>
        <v>150</v>
      </c>
      <c r="F781" s="11"/>
      <c r="G781" s="11"/>
      <c r="H781" s="11"/>
      <c r="I781" s="11"/>
      <c r="J781" s="11"/>
      <c r="K781" s="11"/>
    </row>
    <row r="782" spans="1:11" hidden="1" x14ac:dyDescent="0.3">
      <c r="A782" s="100" t="s">
        <v>1192</v>
      </c>
      <c r="B782" s="101"/>
      <c r="C782" s="11"/>
      <c r="D782" s="31">
        <f>SUM(D781)</f>
        <v>50</v>
      </c>
      <c r="E782" s="31">
        <f>SUM(E781)</f>
        <v>150</v>
      </c>
      <c r="F782" s="11"/>
      <c r="G782" s="11"/>
      <c r="H782" s="11"/>
      <c r="I782" s="11"/>
      <c r="J782" s="11"/>
      <c r="K782" s="11"/>
    </row>
    <row r="783" spans="1:11" hidden="1" x14ac:dyDescent="0.3">
      <c r="A783" s="112" t="s">
        <v>1193</v>
      </c>
      <c r="B783" s="112"/>
      <c r="C783" s="112"/>
      <c r="D783" s="112"/>
      <c r="E783" s="112"/>
      <c r="F783" s="112"/>
      <c r="G783" s="112"/>
      <c r="H783" s="112"/>
      <c r="I783" s="112"/>
      <c r="J783" s="112"/>
      <c r="K783" s="112"/>
    </row>
    <row r="784" spans="1:11" ht="24" hidden="1" customHeight="1" x14ac:dyDescent="0.3">
      <c r="A784" s="11" t="s">
        <v>1194</v>
      </c>
      <c r="B784" s="36" t="s">
        <v>735</v>
      </c>
      <c r="C784" s="11" t="s">
        <v>736</v>
      </c>
      <c r="D784" s="11">
        <v>3</v>
      </c>
      <c r="E784" s="11">
        <v>9</v>
      </c>
      <c r="F784" s="11"/>
      <c r="G784" s="11"/>
      <c r="H784" s="11"/>
      <c r="I784" s="11"/>
      <c r="J784" s="11"/>
      <c r="K784" s="11"/>
    </row>
    <row r="785" spans="1:11" hidden="1" x14ac:dyDescent="0.3">
      <c r="A785" s="100" t="s">
        <v>1195</v>
      </c>
      <c r="B785" s="101"/>
      <c r="C785" s="11"/>
      <c r="D785" s="31">
        <f>SUM(D784)</f>
        <v>3</v>
      </c>
      <c r="E785" s="31">
        <f>SUM(E784)</f>
        <v>9</v>
      </c>
      <c r="F785" s="11"/>
      <c r="G785" s="11"/>
      <c r="H785" s="11"/>
      <c r="I785" s="11"/>
      <c r="J785" s="11"/>
      <c r="K785" s="11"/>
    </row>
    <row r="786" spans="1:11" hidden="1" x14ac:dyDescent="0.3">
      <c r="A786" s="112" t="s">
        <v>1196</v>
      </c>
      <c r="B786" s="112"/>
      <c r="C786" s="112"/>
      <c r="D786" s="112"/>
      <c r="E786" s="112"/>
      <c r="F786" s="112"/>
      <c r="G786" s="112"/>
      <c r="H786" s="112"/>
      <c r="I786" s="112"/>
      <c r="J786" s="112"/>
      <c r="K786" s="112"/>
    </row>
    <row r="787" spans="1:11" hidden="1" x14ac:dyDescent="0.3">
      <c r="A787" s="11" t="s">
        <v>1197</v>
      </c>
      <c r="B787" s="36" t="s">
        <v>737</v>
      </c>
      <c r="C787" s="11" t="s">
        <v>1283</v>
      </c>
      <c r="D787" s="11">
        <v>700</v>
      </c>
      <c r="E787" s="11">
        <f>D787*3</f>
        <v>2100</v>
      </c>
      <c r="F787" s="11"/>
      <c r="G787" s="11"/>
      <c r="H787" s="11"/>
      <c r="I787" s="11"/>
      <c r="J787" s="11"/>
      <c r="K787" s="11"/>
    </row>
    <row r="788" spans="1:11" hidden="1" x14ac:dyDescent="0.3">
      <c r="A788" s="11" t="s">
        <v>1198</v>
      </c>
      <c r="B788" s="36" t="s">
        <v>738</v>
      </c>
      <c r="C788" s="11" t="s">
        <v>1283</v>
      </c>
      <c r="D788" s="11">
        <v>700</v>
      </c>
      <c r="E788" s="11">
        <f>D788*3</f>
        <v>2100</v>
      </c>
      <c r="F788" s="11"/>
      <c r="G788" s="11"/>
      <c r="H788" s="11"/>
      <c r="I788" s="11"/>
      <c r="J788" s="11"/>
      <c r="K788" s="11"/>
    </row>
    <row r="789" spans="1:11" hidden="1" x14ac:dyDescent="0.3">
      <c r="A789" s="100" t="s">
        <v>1199</v>
      </c>
      <c r="B789" s="101"/>
      <c r="C789" s="11"/>
      <c r="D789" s="31">
        <f>SUM(D787:D788)</f>
        <v>1400</v>
      </c>
      <c r="E789" s="31">
        <f>SUM(E787:E788)</f>
        <v>4200</v>
      </c>
      <c r="F789" s="11"/>
      <c r="G789" s="11"/>
      <c r="H789" s="11"/>
      <c r="I789" s="11"/>
      <c r="J789" s="11"/>
      <c r="K789" s="11"/>
    </row>
    <row r="790" spans="1:11" hidden="1" x14ac:dyDescent="0.3">
      <c r="A790" s="112" t="s">
        <v>1200</v>
      </c>
      <c r="B790" s="112"/>
      <c r="C790" s="112"/>
      <c r="D790" s="112"/>
      <c r="E790" s="112"/>
      <c r="F790" s="112"/>
      <c r="G790" s="112"/>
      <c r="H790" s="112"/>
      <c r="I790" s="112"/>
      <c r="J790" s="112"/>
      <c r="K790" s="112"/>
    </row>
    <row r="791" spans="1:11" ht="68.25" hidden="1" customHeight="1" x14ac:dyDescent="0.3">
      <c r="A791" s="2" t="s">
        <v>1201</v>
      </c>
      <c r="B791" s="11" t="s">
        <v>739</v>
      </c>
      <c r="C791" s="11"/>
      <c r="D791" s="11">
        <v>100</v>
      </c>
      <c r="E791" s="11">
        <f>D791*3</f>
        <v>300</v>
      </c>
      <c r="F791" s="11"/>
      <c r="G791" s="11"/>
      <c r="H791" s="11"/>
      <c r="I791" s="11"/>
      <c r="J791" s="11"/>
      <c r="K791" s="11"/>
    </row>
    <row r="792" spans="1:11" ht="68.25" hidden="1" customHeight="1" x14ac:dyDescent="0.3">
      <c r="A792" s="2" t="s">
        <v>1202</v>
      </c>
      <c r="B792" s="50" t="s">
        <v>864</v>
      </c>
      <c r="C792" s="11" t="s">
        <v>74</v>
      </c>
      <c r="D792" s="11">
        <v>100</v>
      </c>
      <c r="E792" s="11">
        <f t="shared" ref="E792" si="180">D792*3</f>
        <v>300</v>
      </c>
      <c r="F792" s="11"/>
      <c r="G792" s="11"/>
      <c r="H792" s="11"/>
      <c r="I792" s="11">
        <f t="shared" ref="I792" si="181">SUM(E792*H792)</f>
        <v>0</v>
      </c>
      <c r="J792" s="11"/>
      <c r="K792" s="11"/>
    </row>
    <row r="793" spans="1:11" hidden="1" x14ac:dyDescent="0.3">
      <c r="A793" s="102" t="s">
        <v>1203</v>
      </c>
      <c r="B793" s="103"/>
      <c r="C793" s="11"/>
      <c r="D793" s="23">
        <f>SUM(D791:D792)</f>
        <v>200</v>
      </c>
      <c r="E793" s="23">
        <f>SUM(E791:E792)</f>
        <v>600</v>
      </c>
      <c r="F793" s="11"/>
      <c r="G793" s="11"/>
      <c r="H793" s="11"/>
      <c r="I793" s="11"/>
      <c r="J793" s="11"/>
      <c r="K793" s="11"/>
    </row>
    <row r="794" spans="1:11" hidden="1" x14ac:dyDescent="0.3">
      <c r="A794" s="112" t="s">
        <v>1204</v>
      </c>
      <c r="B794" s="112"/>
      <c r="C794" s="112"/>
      <c r="D794" s="112"/>
      <c r="E794" s="112"/>
      <c r="F794" s="112"/>
      <c r="G794" s="112"/>
      <c r="H794" s="112"/>
      <c r="I794" s="112"/>
      <c r="J794" s="112"/>
      <c r="K794" s="112"/>
    </row>
    <row r="795" spans="1:11" ht="99.75" hidden="1" customHeight="1" x14ac:dyDescent="0.3">
      <c r="A795" s="12" t="s">
        <v>1205</v>
      </c>
      <c r="B795" s="11" t="s">
        <v>898</v>
      </c>
      <c r="C795" s="11" t="s">
        <v>74</v>
      </c>
      <c r="D795" s="11">
        <v>15</v>
      </c>
      <c r="E795" s="11">
        <f>D795*3</f>
        <v>45</v>
      </c>
      <c r="F795" s="11"/>
      <c r="G795" s="11"/>
      <c r="H795" s="11"/>
      <c r="I795" s="11">
        <f>SUM(E795*H795)</f>
        <v>0</v>
      </c>
      <c r="J795" s="11"/>
      <c r="K795" s="11"/>
    </row>
    <row r="796" spans="1:11" ht="31.2" hidden="1" x14ac:dyDescent="0.3">
      <c r="A796" s="12" t="s">
        <v>1206</v>
      </c>
      <c r="B796" s="11" t="s">
        <v>740</v>
      </c>
      <c r="C796" s="11"/>
      <c r="D796" s="11">
        <v>15</v>
      </c>
      <c r="E796" s="11">
        <f>D796*3</f>
        <v>45</v>
      </c>
      <c r="F796" s="11"/>
      <c r="G796" s="11"/>
      <c r="H796" s="11"/>
      <c r="I796" s="11"/>
      <c r="J796" s="11"/>
      <c r="K796" s="11"/>
    </row>
    <row r="797" spans="1:11" hidden="1" x14ac:dyDescent="0.3">
      <c r="A797" s="104" t="s">
        <v>1207</v>
      </c>
      <c r="B797" s="105"/>
      <c r="C797" s="11"/>
      <c r="D797" s="23">
        <f>SUM(D795:D796)</f>
        <v>30</v>
      </c>
      <c r="E797" s="23">
        <f>SUM(E795:E796)</f>
        <v>90</v>
      </c>
      <c r="F797" s="11"/>
      <c r="G797" s="11"/>
      <c r="H797" s="11"/>
      <c r="I797" s="11"/>
      <c r="J797" s="11"/>
      <c r="K797" s="11"/>
    </row>
    <row r="798" spans="1:11" hidden="1" x14ac:dyDescent="0.3">
      <c r="A798" s="112" t="s">
        <v>1349</v>
      </c>
      <c r="B798" s="112"/>
      <c r="C798" s="112"/>
      <c r="D798" s="112"/>
      <c r="E798" s="112"/>
      <c r="F798" s="112"/>
      <c r="G798" s="112"/>
      <c r="H798" s="112"/>
      <c r="I798" s="112"/>
      <c r="J798" s="112"/>
      <c r="K798" s="112"/>
    </row>
    <row r="799" spans="1:11" ht="116.25" hidden="1" customHeight="1" x14ac:dyDescent="0.3">
      <c r="A799" s="35" t="s">
        <v>1287</v>
      </c>
      <c r="B799" s="6" t="s">
        <v>1286</v>
      </c>
      <c r="C799" s="49"/>
      <c r="D799" s="49"/>
      <c r="E799" s="49"/>
      <c r="F799" s="49"/>
      <c r="G799" s="49"/>
      <c r="H799" s="49"/>
      <c r="I799" s="49"/>
      <c r="J799" s="49"/>
      <c r="K799" s="49"/>
    </row>
    <row r="800" spans="1:11" hidden="1" x14ac:dyDescent="0.3">
      <c r="A800" s="55" t="s">
        <v>1289</v>
      </c>
      <c r="B800" s="11" t="s">
        <v>1288</v>
      </c>
      <c r="C800" s="35" t="s">
        <v>1283</v>
      </c>
      <c r="D800" s="35">
        <v>1000</v>
      </c>
      <c r="E800" s="35">
        <f>D800*3</f>
        <v>3000</v>
      </c>
      <c r="F800" s="49"/>
      <c r="G800" s="49"/>
      <c r="H800" s="49"/>
      <c r="I800" s="49"/>
      <c r="J800" s="49"/>
      <c r="K800" s="49"/>
    </row>
    <row r="801" spans="1:11" hidden="1" x14ac:dyDescent="0.3">
      <c r="A801" s="55" t="s">
        <v>1290</v>
      </c>
      <c r="B801" s="59" t="s">
        <v>1292</v>
      </c>
      <c r="C801" s="35" t="s">
        <v>1283</v>
      </c>
      <c r="D801" s="35">
        <v>800</v>
      </c>
      <c r="E801" s="35">
        <f>D801*3</f>
        <v>2400</v>
      </c>
      <c r="F801" s="49"/>
      <c r="G801" s="49"/>
      <c r="H801" s="49"/>
      <c r="I801" s="49"/>
      <c r="J801" s="49"/>
      <c r="K801" s="49"/>
    </row>
    <row r="802" spans="1:11" hidden="1" x14ac:dyDescent="0.3">
      <c r="A802" s="55" t="s">
        <v>1291</v>
      </c>
      <c r="B802" s="59" t="s">
        <v>1293</v>
      </c>
      <c r="C802" s="35" t="s">
        <v>1283</v>
      </c>
      <c r="D802" s="35">
        <v>800</v>
      </c>
      <c r="E802" s="35">
        <f>D802*3</f>
        <v>2400</v>
      </c>
      <c r="F802" s="49"/>
      <c r="G802" s="49"/>
      <c r="H802" s="49"/>
      <c r="I802" s="49"/>
      <c r="J802" s="49"/>
      <c r="K802" s="49"/>
    </row>
    <row r="803" spans="1:11" hidden="1" x14ac:dyDescent="0.3">
      <c r="A803" s="155" t="s">
        <v>1209</v>
      </c>
      <c r="B803" s="156"/>
      <c r="C803" s="3"/>
      <c r="D803" s="61">
        <f>SUM(D800:D802)</f>
        <v>2600</v>
      </c>
      <c r="E803" s="61">
        <f>SUM(E800:E802)</f>
        <v>7800</v>
      </c>
      <c r="F803" s="3"/>
      <c r="G803" s="3"/>
      <c r="H803" s="3"/>
      <c r="I803" s="3"/>
      <c r="J803" s="3"/>
      <c r="K803" s="3"/>
    </row>
    <row r="804" spans="1:11" ht="27" hidden="1" customHeight="1" x14ac:dyDescent="0.3">
      <c r="A804" s="97" t="s">
        <v>1208</v>
      </c>
      <c r="B804" s="98"/>
      <c r="C804" s="98"/>
      <c r="D804" s="98"/>
      <c r="E804" s="98"/>
      <c r="F804" s="98"/>
      <c r="G804" s="98"/>
      <c r="H804" s="98"/>
      <c r="I804" s="98"/>
      <c r="J804" s="98"/>
      <c r="K804" s="99"/>
    </row>
    <row r="805" spans="1:11" ht="114.75" hidden="1" customHeight="1" x14ac:dyDescent="0.3">
      <c r="A805" s="3" t="s">
        <v>1214</v>
      </c>
      <c r="B805" s="62" t="s">
        <v>1212</v>
      </c>
      <c r="C805" s="3"/>
      <c r="D805" s="3"/>
      <c r="E805" s="3"/>
      <c r="F805" s="3"/>
      <c r="G805" s="3"/>
      <c r="H805" s="3"/>
      <c r="I805" s="3"/>
      <c r="J805" s="3"/>
      <c r="K805" s="3"/>
    </row>
    <row r="806" spans="1:11" hidden="1" x14ac:dyDescent="0.3">
      <c r="A806" s="3" t="s">
        <v>1215</v>
      </c>
      <c r="B806" s="62" t="s">
        <v>1210</v>
      </c>
      <c r="C806" s="3" t="s">
        <v>1283</v>
      </c>
      <c r="D806" s="3">
        <v>2000</v>
      </c>
      <c r="E806" s="3">
        <f>D806*3</f>
        <v>6000</v>
      </c>
      <c r="F806" s="3"/>
      <c r="G806" s="3"/>
      <c r="H806" s="3"/>
      <c r="I806" s="3"/>
      <c r="J806" s="3"/>
      <c r="K806" s="3"/>
    </row>
    <row r="807" spans="1:11" hidden="1" x14ac:dyDescent="0.3">
      <c r="A807" s="3" t="s">
        <v>1216</v>
      </c>
      <c r="B807" s="62" t="s">
        <v>1211</v>
      </c>
      <c r="C807" s="3" t="s">
        <v>1283</v>
      </c>
      <c r="D807" s="3">
        <v>3000</v>
      </c>
      <c r="E807" s="3">
        <f>D807*3</f>
        <v>9000</v>
      </c>
      <c r="F807" s="3"/>
      <c r="G807" s="3"/>
      <c r="H807" s="3"/>
      <c r="I807" s="3"/>
      <c r="J807" s="3"/>
      <c r="K807" s="3"/>
    </row>
    <row r="808" spans="1:11" hidden="1" x14ac:dyDescent="0.3">
      <c r="A808" s="155" t="s">
        <v>1213</v>
      </c>
      <c r="B808" s="156"/>
      <c r="C808" s="3"/>
      <c r="D808" s="23">
        <f>SUM(D806:D807)</f>
        <v>5000</v>
      </c>
      <c r="E808" s="23">
        <f>SUM(E806:E807)</f>
        <v>15000</v>
      </c>
      <c r="F808" s="3"/>
      <c r="G808" s="3"/>
      <c r="H808" s="3"/>
      <c r="I808" s="3"/>
      <c r="J808" s="3"/>
      <c r="K808" s="3"/>
    </row>
    <row r="809" spans="1:11" hidden="1" x14ac:dyDescent="0.3">
      <c r="A809" s="97" t="s">
        <v>1217</v>
      </c>
      <c r="B809" s="98"/>
      <c r="C809" s="98"/>
      <c r="D809" s="98"/>
      <c r="E809" s="98"/>
      <c r="F809" s="98"/>
      <c r="G809" s="98"/>
      <c r="H809" s="98"/>
      <c r="I809" s="98"/>
      <c r="J809" s="98"/>
      <c r="K809" s="99"/>
    </row>
    <row r="810" spans="1:11" ht="132" hidden="1" customHeight="1" x14ac:dyDescent="0.3">
      <c r="A810" s="3" t="s">
        <v>1218</v>
      </c>
      <c r="B810" s="11" t="s">
        <v>1219</v>
      </c>
      <c r="C810" s="3"/>
      <c r="D810" s="3"/>
      <c r="E810" s="3"/>
      <c r="F810" s="3"/>
      <c r="G810" s="3"/>
      <c r="H810" s="3"/>
      <c r="I810" s="3"/>
      <c r="J810" s="3"/>
      <c r="K810" s="3"/>
    </row>
    <row r="811" spans="1:11" hidden="1" x14ac:dyDescent="0.3">
      <c r="A811" s="3" t="s">
        <v>1220</v>
      </c>
      <c r="B811" s="3" t="s">
        <v>1221</v>
      </c>
      <c r="C811" s="3" t="s">
        <v>1283</v>
      </c>
      <c r="D811" s="3">
        <v>12</v>
      </c>
      <c r="E811" s="3">
        <f>D811*3</f>
        <v>36</v>
      </c>
      <c r="F811" s="3"/>
      <c r="G811" s="3"/>
      <c r="H811" s="3"/>
      <c r="I811" s="3"/>
      <c r="J811" s="3"/>
      <c r="K811" s="3"/>
    </row>
    <row r="812" spans="1:11" hidden="1" x14ac:dyDescent="0.3">
      <c r="A812" s="3" t="s">
        <v>1222</v>
      </c>
      <c r="B812" s="3" t="s">
        <v>1226</v>
      </c>
      <c r="C812" s="3" t="s">
        <v>1283</v>
      </c>
      <c r="D812" s="3">
        <v>20</v>
      </c>
      <c r="E812" s="3">
        <f t="shared" ref="E812:E814" si="182">D812*3</f>
        <v>60</v>
      </c>
      <c r="F812" s="3"/>
      <c r="G812" s="3"/>
      <c r="H812" s="3"/>
      <c r="I812" s="3"/>
      <c r="J812" s="3"/>
      <c r="K812" s="3"/>
    </row>
    <row r="813" spans="1:11" hidden="1" x14ac:dyDescent="0.3">
      <c r="A813" s="3" t="s">
        <v>1223</v>
      </c>
      <c r="B813" s="3" t="s">
        <v>1225</v>
      </c>
      <c r="C813" s="3" t="s">
        <v>1283</v>
      </c>
      <c r="D813" s="3">
        <v>12</v>
      </c>
      <c r="E813" s="3">
        <f t="shared" si="182"/>
        <v>36</v>
      </c>
      <c r="F813" s="3"/>
      <c r="G813" s="3"/>
      <c r="H813" s="3"/>
      <c r="I813" s="3"/>
      <c r="J813" s="3"/>
      <c r="K813" s="3"/>
    </row>
    <row r="814" spans="1:11" hidden="1" x14ac:dyDescent="0.3">
      <c r="A814" s="3" t="s">
        <v>1224</v>
      </c>
      <c r="B814" s="3" t="s">
        <v>1227</v>
      </c>
      <c r="C814" s="3" t="s">
        <v>1283</v>
      </c>
      <c r="D814" s="3">
        <v>5</v>
      </c>
      <c r="E814" s="3">
        <f t="shared" si="182"/>
        <v>15</v>
      </c>
      <c r="F814" s="3"/>
      <c r="G814" s="3"/>
      <c r="H814" s="3"/>
      <c r="I814" s="3"/>
      <c r="J814" s="3"/>
      <c r="K814" s="3"/>
    </row>
    <row r="815" spans="1:11" hidden="1" x14ac:dyDescent="0.3">
      <c r="A815" s="113" t="s">
        <v>1243</v>
      </c>
      <c r="B815" s="114"/>
      <c r="C815" s="3"/>
      <c r="D815" s="61">
        <f>SUM(D811:D814)</f>
        <v>49</v>
      </c>
      <c r="E815" s="61">
        <f>SUM(E811:E814)</f>
        <v>147</v>
      </c>
      <c r="F815" s="3"/>
      <c r="G815" s="3"/>
      <c r="H815" s="3"/>
      <c r="I815" s="3"/>
      <c r="J815" s="3"/>
      <c r="K815" s="3"/>
    </row>
    <row r="816" spans="1:11" hidden="1" x14ac:dyDescent="0.3">
      <c r="A816" s="97" t="s">
        <v>1228</v>
      </c>
      <c r="B816" s="98"/>
      <c r="C816" s="98"/>
      <c r="D816" s="98"/>
      <c r="E816" s="98"/>
      <c r="F816" s="98"/>
      <c r="G816" s="98"/>
      <c r="H816" s="98"/>
      <c r="I816" s="98"/>
      <c r="J816" s="98"/>
      <c r="K816" s="99"/>
    </row>
    <row r="817" spans="1:11" hidden="1" x14ac:dyDescent="0.3">
      <c r="A817" s="3" t="s">
        <v>1229</v>
      </c>
      <c r="B817" s="3" t="s">
        <v>1230</v>
      </c>
      <c r="C817" s="3" t="s">
        <v>1283</v>
      </c>
      <c r="D817" s="3">
        <v>2</v>
      </c>
      <c r="E817" s="3">
        <f>D817*3</f>
        <v>6</v>
      </c>
      <c r="F817" s="3"/>
      <c r="G817" s="3"/>
      <c r="H817" s="3"/>
      <c r="I817" s="3"/>
      <c r="J817" s="3"/>
      <c r="K817" s="3"/>
    </row>
    <row r="818" spans="1:11" hidden="1" x14ac:dyDescent="0.3">
      <c r="A818" s="3" t="s">
        <v>1231</v>
      </c>
      <c r="B818" s="3" t="s">
        <v>1232</v>
      </c>
      <c r="C818" s="3"/>
      <c r="D818" s="3"/>
      <c r="E818" s="3"/>
      <c r="F818" s="3"/>
      <c r="G818" s="3"/>
      <c r="H818" s="3"/>
      <c r="I818" s="3"/>
      <c r="J818" s="3"/>
      <c r="K818" s="3"/>
    </row>
    <row r="819" spans="1:11" hidden="1" x14ac:dyDescent="0.3">
      <c r="A819" s="3" t="s">
        <v>1233</v>
      </c>
      <c r="B819" s="3" t="s">
        <v>1238</v>
      </c>
      <c r="C819" s="3" t="s">
        <v>1283</v>
      </c>
      <c r="D819" s="3">
        <v>10</v>
      </c>
      <c r="E819" s="3">
        <f t="shared" ref="E819:E823" si="183">D819*3</f>
        <v>30</v>
      </c>
      <c r="F819" s="3"/>
      <c r="G819" s="3"/>
      <c r="H819" s="3"/>
      <c r="I819" s="3"/>
      <c r="J819" s="3"/>
      <c r="K819" s="3"/>
    </row>
    <row r="820" spans="1:11" hidden="1" x14ac:dyDescent="0.3">
      <c r="A820" s="3" t="s">
        <v>1234</v>
      </c>
      <c r="B820" s="3" t="s">
        <v>1239</v>
      </c>
      <c r="C820" s="3" t="s">
        <v>1283</v>
      </c>
      <c r="D820" s="3">
        <v>10</v>
      </c>
      <c r="E820" s="3">
        <f t="shared" si="183"/>
        <v>30</v>
      </c>
      <c r="F820" s="3"/>
      <c r="G820" s="3"/>
      <c r="H820" s="3"/>
      <c r="I820" s="3"/>
      <c r="J820" s="3"/>
      <c r="K820" s="3"/>
    </row>
    <row r="821" spans="1:11" hidden="1" x14ac:dyDescent="0.3">
      <c r="A821" s="3" t="s">
        <v>1235</v>
      </c>
      <c r="B821" s="3" t="s">
        <v>1240</v>
      </c>
      <c r="C821" s="3" t="s">
        <v>1283</v>
      </c>
      <c r="D821" s="3">
        <v>30</v>
      </c>
      <c r="E821" s="3">
        <f t="shared" si="183"/>
        <v>90</v>
      </c>
      <c r="F821" s="3"/>
      <c r="G821" s="3"/>
      <c r="H821" s="3"/>
      <c r="I821" s="3"/>
      <c r="J821" s="3"/>
      <c r="K821" s="3"/>
    </row>
    <row r="822" spans="1:11" hidden="1" x14ac:dyDescent="0.3">
      <c r="A822" s="3" t="s">
        <v>1236</v>
      </c>
      <c r="B822" s="3" t="s">
        <v>1241</v>
      </c>
      <c r="C822" s="3" t="s">
        <v>1283</v>
      </c>
      <c r="D822" s="3">
        <v>100</v>
      </c>
      <c r="E822" s="3">
        <f t="shared" si="183"/>
        <v>300</v>
      </c>
      <c r="F822" s="3"/>
      <c r="G822" s="3"/>
      <c r="H822" s="3"/>
      <c r="I822" s="3"/>
      <c r="J822" s="3"/>
      <c r="K822" s="3"/>
    </row>
    <row r="823" spans="1:11" hidden="1" x14ac:dyDescent="0.3">
      <c r="A823" s="3" t="s">
        <v>1237</v>
      </c>
      <c r="B823" s="3" t="s">
        <v>1242</v>
      </c>
      <c r="C823" s="3" t="s">
        <v>1283</v>
      </c>
      <c r="D823" s="3">
        <v>5</v>
      </c>
      <c r="E823" s="3">
        <f t="shared" si="183"/>
        <v>15</v>
      </c>
      <c r="F823" s="3"/>
      <c r="G823" s="3"/>
      <c r="H823" s="3"/>
      <c r="I823" s="3"/>
      <c r="J823" s="3"/>
      <c r="K823" s="3"/>
    </row>
    <row r="824" spans="1:11" hidden="1" x14ac:dyDescent="0.3">
      <c r="A824" s="113" t="s">
        <v>1244</v>
      </c>
      <c r="B824" s="114"/>
      <c r="C824" s="3"/>
      <c r="D824" s="61">
        <f>SUM(D817:D823)</f>
        <v>157</v>
      </c>
      <c r="E824" s="61">
        <f>SUM(E817:E823)</f>
        <v>471</v>
      </c>
      <c r="F824" s="3"/>
      <c r="G824" s="3"/>
      <c r="H824" s="3"/>
      <c r="I824" s="3"/>
      <c r="J824" s="3"/>
      <c r="K824" s="3"/>
    </row>
    <row r="825" spans="1:11" hidden="1" x14ac:dyDescent="0.3">
      <c r="A825" s="97" t="s">
        <v>1245</v>
      </c>
      <c r="B825" s="98"/>
      <c r="C825" s="98"/>
      <c r="D825" s="98"/>
      <c r="E825" s="98"/>
      <c r="F825" s="98"/>
      <c r="G825" s="98"/>
      <c r="H825" s="98"/>
      <c r="I825" s="98"/>
      <c r="J825" s="98"/>
      <c r="K825" s="99"/>
    </row>
    <row r="826" spans="1:11" ht="132.75" hidden="1" customHeight="1" x14ac:dyDescent="0.3">
      <c r="A826" s="3" t="s">
        <v>1246</v>
      </c>
      <c r="B826" s="11" t="s">
        <v>1269</v>
      </c>
      <c r="C826" s="3"/>
      <c r="D826" s="3"/>
      <c r="E826" s="3"/>
      <c r="F826" s="3"/>
      <c r="G826" s="3"/>
      <c r="H826" s="3"/>
      <c r="I826" s="3"/>
      <c r="J826" s="3"/>
      <c r="K826" s="3"/>
    </row>
    <row r="827" spans="1:11" hidden="1" x14ac:dyDescent="0.3">
      <c r="A827" s="3" t="s">
        <v>1247</v>
      </c>
      <c r="B827" s="3" t="s">
        <v>1251</v>
      </c>
      <c r="C827" s="3" t="s">
        <v>1283</v>
      </c>
      <c r="D827" s="3">
        <v>1000</v>
      </c>
      <c r="E827" s="3">
        <f>D827*3</f>
        <v>3000</v>
      </c>
      <c r="F827" s="3"/>
      <c r="G827" s="3"/>
      <c r="H827" s="3"/>
      <c r="I827" s="3"/>
      <c r="J827" s="3"/>
      <c r="K827" s="3"/>
    </row>
    <row r="828" spans="1:11" hidden="1" x14ac:dyDescent="0.3">
      <c r="A828" s="3" t="s">
        <v>1248</v>
      </c>
      <c r="B828" s="3" t="s">
        <v>1252</v>
      </c>
      <c r="C828" s="3" t="s">
        <v>1283</v>
      </c>
      <c r="D828" s="3">
        <v>14000</v>
      </c>
      <c r="E828" s="3">
        <f t="shared" ref="E828:E830" si="184">D828*3</f>
        <v>42000</v>
      </c>
      <c r="F828" s="3"/>
      <c r="G828" s="3"/>
      <c r="H828" s="3"/>
      <c r="I828" s="3"/>
      <c r="J828" s="3"/>
      <c r="K828" s="3"/>
    </row>
    <row r="829" spans="1:11" hidden="1" x14ac:dyDescent="0.3">
      <c r="A829" s="3" t="s">
        <v>1249</v>
      </c>
      <c r="B829" s="3" t="s">
        <v>1253</v>
      </c>
      <c r="C829" s="3" t="s">
        <v>1283</v>
      </c>
      <c r="D829" s="3">
        <v>25000</v>
      </c>
      <c r="E829" s="3">
        <f t="shared" si="184"/>
        <v>75000</v>
      </c>
      <c r="F829" s="3"/>
      <c r="G829" s="3"/>
      <c r="H829" s="3"/>
      <c r="I829" s="3"/>
      <c r="J829" s="3"/>
      <c r="K829" s="3"/>
    </row>
    <row r="830" spans="1:11" hidden="1" x14ac:dyDescent="0.3">
      <c r="A830" s="3" t="s">
        <v>1250</v>
      </c>
      <c r="B830" s="3" t="s">
        <v>1254</v>
      </c>
      <c r="C830" s="3" t="s">
        <v>1283</v>
      </c>
      <c r="D830" s="3">
        <v>2000</v>
      </c>
      <c r="E830" s="3">
        <f t="shared" si="184"/>
        <v>6000</v>
      </c>
      <c r="F830" s="3"/>
      <c r="G830" s="3"/>
      <c r="H830" s="3"/>
      <c r="I830" s="3"/>
      <c r="J830" s="3"/>
      <c r="K830" s="3"/>
    </row>
    <row r="831" spans="1:11" hidden="1" x14ac:dyDescent="0.3">
      <c r="A831" s="113" t="s">
        <v>1266</v>
      </c>
      <c r="B831" s="114"/>
      <c r="C831" s="3"/>
      <c r="D831" s="61">
        <f>SUM(D827:D830)</f>
        <v>42000</v>
      </c>
      <c r="E831" s="61">
        <f>SUM(E827:E830)</f>
        <v>126000</v>
      </c>
      <c r="F831" s="3"/>
      <c r="G831" s="3"/>
      <c r="H831" s="3"/>
      <c r="I831" s="3"/>
      <c r="J831" s="3"/>
      <c r="K831" s="3"/>
    </row>
    <row r="832" spans="1:11" hidden="1" x14ac:dyDescent="0.3">
      <c r="A832" s="97" t="s">
        <v>1284</v>
      </c>
      <c r="B832" s="98"/>
      <c r="C832" s="98"/>
      <c r="D832" s="98"/>
      <c r="E832" s="98"/>
      <c r="F832" s="98"/>
      <c r="G832" s="98"/>
      <c r="H832" s="98"/>
      <c r="I832" s="98"/>
      <c r="J832" s="98"/>
      <c r="K832" s="99"/>
    </row>
    <row r="833" spans="1:11" ht="176.25" hidden="1" customHeight="1" x14ac:dyDescent="0.3">
      <c r="A833" s="3" t="s">
        <v>1255</v>
      </c>
      <c r="B833" s="11" t="s">
        <v>1270</v>
      </c>
      <c r="C833" s="3"/>
      <c r="D833" s="3"/>
      <c r="E833" s="3"/>
      <c r="F833" s="3"/>
      <c r="G833" s="3"/>
      <c r="H833" s="3"/>
      <c r="I833" s="3"/>
      <c r="J833" s="3"/>
      <c r="K833" s="3"/>
    </row>
    <row r="834" spans="1:11" hidden="1" x14ac:dyDescent="0.3">
      <c r="A834" s="3" t="s">
        <v>1256</v>
      </c>
      <c r="B834" s="3" t="s">
        <v>1251</v>
      </c>
      <c r="C834" s="3" t="s">
        <v>1283</v>
      </c>
      <c r="D834" s="3">
        <v>55000</v>
      </c>
      <c r="E834" s="3">
        <f>55000*3</f>
        <v>165000</v>
      </c>
      <c r="F834" s="3"/>
      <c r="G834" s="3"/>
      <c r="H834" s="3"/>
      <c r="I834" s="3"/>
      <c r="J834" s="3"/>
      <c r="K834" s="3"/>
    </row>
    <row r="835" spans="1:11" hidden="1" x14ac:dyDescent="0.3">
      <c r="A835" s="3" t="s">
        <v>1257</v>
      </c>
      <c r="B835" s="3" t="s">
        <v>1252</v>
      </c>
      <c r="C835" s="3" t="s">
        <v>1283</v>
      </c>
      <c r="D835" s="3">
        <v>220000</v>
      </c>
      <c r="E835" s="3">
        <f>220000*3</f>
        <v>660000</v>
      </c>
      <c r="F835" s="3"/>
      <c r="G835" s="3"/>
      <c r="H835" s="3"/>
      <c r="I835" s="3"/>
      <c r="J835" s="3"/>
      <c r="K835" s="3"/>
    </row>
    <row r="836" spans="1:11" hidden="1" x14ac:dyDescent="0.3">
      <c r="A836" s="3" t="s">
        <v>1258</v>
      </c>
      <c r="B836" s="3" t="s">
        <v>1253</v>
      </c>
      <c r="C836" s="3" t="s">
        <v>1283</v>
      </c>
      <c r="D836" s="3">
        <v>90000</v>
      </c>
      <c r="E836" s="3">
        <f>90000*3</f>
        <v>270000</v>
      </c>
      <c r="F836" s="3"/>
      <c r="G836" s="3"/>
      <c r="H836" s="3"/>
      <c r="I836" s="3"/>
      <c r="J836" s="3"/>
      <c r="K836" s="3"/>
    </row>
    <row r="837" spans="1:11" hidden="1" x14ac:dyDescent="0.3">
      <c r="A837" s="3" t="s">
        <v>1259</v>
      </c>
      <c r="B837" s="3" t="s">
        <v>1254</v>
      </c>
      <c r="C837" s="3" t="s">
        <v>1283</v>
      </c>
      <c r="D837" s="3">
        <v>20000</v>
      </c>
      <c r="E837" s="3">
        <f>20000*3</f>
        <v>60000</v>
      </c>
      <c r="F837" s="3"/>
      <c r="G837" s="3"/>
      <c r="H837" s="3"/>
      <c r="I837" s="3"/>
      <c r="J837" s="3"/>
      <c r="K837" s="3"/>
    </row>
    <row r="838" spans="1:11" hidden="1" x14ac:dyDescent="0.3">
      <c r="A838" s="113" t="s">
        <v>1267</v>
      </c>
      <c r="B838" s="114"/>
      <c r="C838" s="3"/>
      <c r="D838" s="61">
        <f>SUM(D834:D837)</f>
        <v>385000</v>
      </c>
      <c r="E838" s="61">
        <f>SUM(E834:E837)</f>
        <v>1155000</v>
      </c>
      <c r="F838" s="3"/>
      <c r="G838" s="3"/>
      <c r="H838" s="3"/>
      <c r="I838" s="3"/>
      <c r="J838" s="3"/>
      <c r="K838" s="3"/>
    </row>
    <row r="839" spans="1:11" hidden="1" x14ac:dyDescent="0.3">
      <c r="A839" s="97" t="s">
        <v>1261</v>
      </c>
      <c r="B839" s="98"/>
      <c r="C839" s="98"/>
      <c r="D839" s="98"/>
      <c r="E839" s="98"/>
      <c r="F839" s="98"/>
      <c r="G839" s="98"/>
      <c r="H839" s="98"/>
      <c r="I839" s="98"/>
      <c r="J839" s="98"/>
      <c r="K839" s="99"/>
    </row>
    <row r="840" spans="1:11" ht="130.5" hidden="1" customHeight="1" x14ac:dyDescent="0.3">
      <c r="A840" s="3" t="s">
        <v>1260</v>
      </c>
      <c r="B840" s="11" t="s">
        <v>1271</v>
      </c>
      <c r="C840" s="3"/>
      <c r="D840" s="3"/>
      <c r="E840" s="3"/>
      <c r="F840" s="3"/>
      <c r="G840" s="3"/>
      <c r="H840" s="3"/>
      <c r="I840" s="3"/>
      <c r="J840" s="3"/>
      <c r="K840" s="3"/>
    </row>
    <row r="841" spans="1:11" hidden="1" x14ac:dyDescent="0.3">
      <c r="A841" s="3" t="s">
        <v>1262</v>
      </c>
      <c r="B841" s="3" t="s">
        <v>1251</v>
      </c>
      <c r="C841" s="3" t="s">
        <v>1283</v>
      </c>
      <c r="D841" s="3">
        <v>3000</v>
      </c>
      <c r="E841" s="3">
        <v>18000</v>
      </c>
      <c r="F841" s="3"/>
      <c r="G841" s="3"/>
      <c r="H841" s="3"/>
      <c r="I841" s="3"/>
      <c r="J841" s="3"/>
      <c r="K841" s="3"/>
    </row>
    <row r="842" spans="1:11" hidden="1" x14ac:dyDescent="0.3">
      <c r="A842" s="3" t="s">
        <v>1263</v>
      </c>
      <c r="B842" s="3" t="s">
        <v>1252</v>
      </c>
      <c r="C842" s="3" t="s">
        <v>1283</v>
      </c>
      <c r="D842" s="3">
        <v>20000</v>
      </c>
      <c r="E842" s="3">
        <v>60000</v>
      </c>
      <c r="F842" s="3"/>
      <c r="G842" s="3"/>
      <c r="H842" s="3"/>
      <c r="I842" s="3"/>
      <c r="J842" s="3"/>
      <c r="K842" s="3"/>
    </row>
    <row r="843" spans="1:11" hidden="1" x14ac:dyDescent="0.3">
      <c r="A843" s="3" t="s">
        <v>1264</v>
      </c>
      <c r="B843" s="3" t="s">
        <v>1253</v>
      </c>
      <c r="C843" s="3" t="s">
        <v>1283</v>
      </c>
      <c r="D843" s="3">
        <v>9000</v>
      </c>
      <c r="E843" s="3">
        <v>27000</v>
      </c>
      <c r="F843" s="3"/>
      <c r="G843" s="3"/>
      <c r="H843" s="3"/>
      <c r="I843" s="3"/>
      <c r="J843" s="3"/>
      <c r="K843" s="3"/>
    </row>
    <row r="844" spans="1:11" hidden="1" x14ac:dyDescent="0.3">
      <c r="A844" s="3" t="s">
        <v>1265</v>
      </c>
      <c r="B844" s="3" t="s">
        <v>1254</v>
      </c>
      <c r="C844" s="3" t="s">
        <v>1283</v>
      </c>
      <c r="D844" s="3">
        <v>3000</v>
      </c>
      <c r="E844" s="3">
        <v>9000</v>
      </c>
      <c r="F844" s="3"/>
      <c r="G844" s="3"/>
      <c r="H844" s="3"/>
      <c r="I844" s="3"/>
      <c r="J844" s="3"/>
      <c r="K844" s="3"/>
    </row>
    <row r="845" spans="1:11" hidden="1" x14ac:dyDescent="0.3">
      <c r="A845" s="113" t="s">
        <v>1268</v>
      </c>
      <c r="B845" s="114"/>
      <c r="C845" s="3"/>
      <c r="D845" s="61">
        <f>SUM(D841:D844)</f>
        <v>35000</v>
      </c>
      <c r="E845" s="61">
        <f>SUM(E841:E844)</f>
        <v>114000</v>
      </c>
      <c r="F845" s="3"/>
      <c r="G845" s="3"/>
      <c r="H845" s="3"/>
      <c r="I845" s="3"/>
      <c r="J845" s="3"/>
      <c r="K845" s="3"/>
    </row>
    <row r="846" spans="1:11" hidden="1" x14ac:dyDescent="0.3">
      <c r="A846" s="97" t="s">
        <v>1276</v>
      </c>
      <c r="B846" s="98"/>
      <c r="C846" s="98"/>
      <c r="D846" s="98"/>
      <c r="E846" s="98"/>
      <c r="F846" s="98"/>
      <c r="G846" s="98"/>
      <c r="H846" s="98"/>
      <c r="I846" s="98"/>
      <c r="J846" s="98"/>
      <c r="K846" s="99"/>
    </row>
    <row r="847" spans="1:11" ht="129" hidden="1" customHeight="1" x14ac:dyDescent="0.3">
      <c r="A847" s="3" t="s">
        <v>1277</v>
      </c>
      <c r="B847" s="11" t="s">
        <v>1274</v>
      </c>
      <c r="C847" s="3"/>
      <c r="D847" s="3"/>
      <c r="E847" s="3"/>
      <c r="F847" s="3"/>
      <c r="G847" s="3"/>
      <c r="H847" s="3"/>
      <c r="I847" s="3"/>
      <c r="J847" s="3"/>
      <c r="K847" s="3"/>
    </row>
    <row r="848" spans="1:11" hidden="1" x14ac:dyDescent="0.3">
      <c r="A848" s="3" t="s">
        <v>1278</v>
      </c>
      <c r="B848" s="11" t="s">
        <v>276</v>
      </c>
      <c r="C848" s="3" t="s">
        <v>1283</v>
      </c>
      <c r="D848" s="11">
        <v>100</v>
      </c>
      <c r="E848" s="3">
        <f>D848*3</f>
        <v>300</v>
      </c>
      <c r="F848" s="3"/>
      <c r="G848" s="3"/>
      <c r="H848" s="3"/>
      <c r="I848" s="3"/>
      <c r="J848" s="3"/>
      <c r="K848" s="3"/>
    </row>
    <row r="849" spans="1:11" hidden="1" x14ac:dyDescent="0.3">
      <c r="A849" s="3" t="s">
        <v>1279</v>
      </c>
      <c r="B849" s="11" t="s">
        <v>272</v>
      </c>
      <c r="C849" s="3" t="s">
        <v>1283</v>
      </c>
      <c r="D849" s="11">
        <v>600</v>
      </c>
      <c r="E849" s="3">
        <f t="shared" ref="E849:E852" si="185">D849*3</f>
        <v>1800</v>
      </c>
      <c r="F849" s="3"/>
      <c r="G849" s="3"/>
      <c r="H849" s="3"/>
      <c r="I849" s="3"/>
      <c r="J849" s="3"/>
      <c r="K849" s="3"/>
    </row>
    <row r="850" spans="1:11" hidden="1" x14ac:dyDescent="0.3">
      <c r="A850" s="3" t="s">
        <v>1280</v>
      </c>
      <c r="B850" s="11" t="s">
        <v>273</v>
      </c>
      <c r="C850" s="3" t="s">
        <v>1283</v>
      </c>
      <c r="D850" s="11">
        <v>7000</v>
      </c>
      <c r="E850" s="3">
        <f t="shared" si="185"/>
        <v>21000</v>
      </c>
      <c r="F850" s="3"/>
      <c r="G850" s="3"/>
      <c r="H850" s="3"/>
      <c r="I850" s="3"/>
      <c r="J850" s="3"/>
      <c r="K850" s="3"/>
    </row>
    <row r="851" spans="1:11" hidden="1" x14ac:dyDescent="0.3">
      <c r="A851" s="3" t="s">
        <v>1281</v>
      </c>
      <c r="B851" s="11" t="s">
        <v>274</v>
      </c>
      <c r="C851" s="3" t="s">
        <v>1283</v>
      </c>
      <c r="D851" s="11">
        <v>7000</v>
      </c>
      <c r="E851" s="3">
        <f t="shared" si="185"/>
        <v>21000</v>
      </c>
      <c r="F851" s="3"/>
      <c r="G851" s="3"/>
      <c r="H851" s="3"/>
      <c r="I851" s="3"/>
      <c r="J851" s="3"/>
      <c r="K851" s="3"/>
    </row>
    <row r="852" spans="1:11" hidden="1" x14ac:dyDescent="0.3">
      <c r="A852" s="3" t="s">
        <v>1282</v>
      </c>
      <c r="B852" s="63" t="s">
        <v>275</v>
      </c>
      <c r="C852" s="3" t="s">
        <v>1283</v>
      </c>
      <c r="D852" s="11">
        <v>2000</v>
      </c>
      <c r="E852" s="3">
        <f t="shared" si="185"/>
        <v>6000</v>
      </c>
      <c r="F852" s="3"/>
      <c r="G852" s="3"/>
      <c r="H852" s="3"/>
      <c r="I852" s="3"/>
      <c r="J852" s="3"/>
      <c r="K852" s="3"/>
    </row>
    <row r="853" spans="1:11" hidden="1" x14ac:dyDescent="0.3">
      <c r="A853" s="113" t="s">
        <v>1275</v>
      </c>
      <c r="B853" s="114"/>
      <c r="C853" s="3"/>
      <c r="D853" s="23">
        <f>SUM(D848:D852)</f>
        <v>16700</v>
      </c>
      <c r="E853" s="23">
        <f>SUM(E848:E852)</f>
        <v>50100</v>
      </c>
      <c r="F853" s="3"/>
      <c r="G853" s="3"/>
      <c r="H853" s="3"/>
      <c r="I853" s="3"/>
      <c r="J853" s="3"/>
      <c r="K853" s="3"/>
    </row>
    <row r="854" spans="1:11" hidden="1" x14ac:dyDescent="0.3">
      <c r="A854" s="97" t="s">
        <v>1300</v>
      </c>
      <c r="B854" s="98"/>
      <c r="C854" s="98"/>
      <c r="D854" s="98"/>
      <c r="E854" s="98"/>
      <c r="F854" s="98"/>
      <c r="G854" s="98"/>
      <c r="H854" s="98"/>
      <c r="I854" s="98"/>
      <c r="J854" s="98"/>
      <c r="K854" s="99"/>
    </row>
    <row r="855" spans="1:11" ht="209.25" hidden="1" customHeight="1" x14ac:dyDescent="0.3">
      <c r="A855" s="3" t="s">
        <v>1301</v>
      </c>
      <c r="B855" s="11" t="s">
        <v>1299</v>
      </c>
      <c r="C855" s="3" t="s">
        <v>1283</v>
      </c>
      <c r="D855" s="3">
        <v>15</v>
      </c>
      <c r="E855" s="3">
        <f>D855*3</f>
        <v>45</v>
      </c>
      <c r="F855" s="3"/>
      <c r="G855" s="3"/>
      <c r="H855" s="3"/>
      <c r="I855" s="3"/>
      <c r="J855" s="3"/>
      <c r="K855" s="3"/>
    </row>
    <row r="856" spans="1:11" hidden="1" x14ac:dyDescent="0.3">
      <c r="A856" s="113" t="s">
        <v>1313</v>
      </c>
      <c r="B856" s="114"/>
      <c r="C856" s="3"/>
      <c r="D856" s="61">
        <f>SUM(D855)</f>
        <v>15</v>
      </c>
      <c r="E856" s="61">
        <f>SUM(E855)</f>
        <v>45</v>
      </c>
      <c r="F856" s="3"/>
      <c r="G856" s="3"/>
      <c r="H856" s="3"/>
      <c r="I856" s="3"/>
      <c r="J856" s="3"/>
      <c r="K856" s="3"/>
    </row>
    <row r="857" spans="1:11" hidden="1" x14ac:dyDescent="0.3">
      <c r="A857" s="106" t="s">
        <v>1316</v>
      </c>
      <c r="B857" s="107"/>
      <c r="C857" s="107"/>
      <c r="D857" s="107"/>
      <c r="E857" s="107"/>
      <c r="F857" s="107"/>
      <c r="G857" s="107"/>
      <c r="H857" s="107"/>
      <c r="I857" s="107"/>
      <c r="J857" s="107"/>
      <c r="K857" s="116"/>
    </row>
    <row r="858" spans="1:11" ht="34.5" hidden="1" customHeight="1" x14ac:dyDescent="0.3">
      <c r="A858" s="38" t="s">
        <v>1310</v>
      </c>
      <c r="B858" s="11" t="s">
        <v>268</v>
      </c>
      <c r="C858" s="11" t="s">
        <v>74</v>
      </c>
      <c r="D858" s="8">
        <v>60</v>
      </c>
      <c r="E858" s="11">
        <f>D858*3</f>
        <v>180</v>
      </c>
      <c r="F858" s="11"/>
      <c r="G858" s="11"/>
      <c r="H858" s="11"/>
      <c r="I858" s="11">
        <f>SUM(E858*H858)</f>
        <v>0</v>
      </c>
      <c r="J858" s="11"/>
      <c r="K858" s="11"/>
    </row>
    <row r="859" spans="1:11" ht="31.2" hidden="1" x14ac:dyDescent="0.3">
      <c r="A859" s="38" t="s">
        <v>1317</v>
      </c>
      <c r="B859" s="11" t="s">
        <v>367</v>
      </c>
      <c r="C859" s="11" t="s">
        <v>74</v>
      </c>
      <c r="D859" s="8">
        <v>8</v>
      </c>
      <c r="E859" s="11">
        <f>D859*3</f>
        <v>24</v>
      </c>
      <c r="F859" s="11"/>
      <c r="G859" s="11"/>
      <c r="H859" s="11"/>
      <c r="I859" s="11">
        <f>SUM(E859*H859)</f>
        <v>0</v>
      </c>
      <c r="J859" s="11"/>
      <c r="K859" s="11"/>
    </row>
    <row r="860" spans="1:11" hidden="1" x14ac:dyDescent="0.3">
      <c r="A860" s="117" t="s">
        <v>87</v>
      </c>
      <c r="B860" s="118"/>
      <c r="C860" s="11"/>
      <c r="D860" s="31">
        <f>SUM(D858:D859)</f>
        <v>68</v>
      </c>
      <c r="E860" s="31">
        <f>SUM(E858:E859)</f>
        <v>204</v>
      </c>
      <c r="F860" s="11"/>
      <c r="G860" s="11"/>
      <c r="H860" s="11"/>
      <c r="I860" s="31">
        <f>SUM(I858:I859)</f>
        <v>0</v>
      </c>
      <c r="J860" s="31">
        <f t="shared" ref="J860:K860" si="186">SUM(J858:J859)</f>
        <v>0</v>
      </c>
      <c r="K860" s="31">
        <f t="shared" si="186"/>
        <v>0</v>
      </c>
    </row>
    <row r="861" spans="1:11" hidden="1" x14ac:dyDescent="0.3">
      <c r="A861" s="97" t="s">
        <v>1318</v>
      </c>
      <c r="B861" s="98"/>
      <c r="C861" s="98"/>
      <c r="D861" s="98"/>
      <c r="E861" s="98"/>
      <c r="F861" s="98"/>
      <c r="G861" s="98"/>
      <c r="H861" s="98"/>
      <c r="I861" s="98"/>
      <c r="J861" s="98"/>
      <c r="K861" s="99"/>
    </row>
    <row r="862" spans="1:11" ht="61.5" hidden="1" customHeight="1" x14ac:dyDescent="0.3">
      <c r="A862" s="38" t="s">
        <v>1319</v>
      </c>
      <c r="B862" s="11" t="s">
        <v>1311</v>
      </c>
      <c r="C862" s="3" t="s">
        <v>1283</v>
      </c>
      <c r="D862" s="3">
        <v>15</v>
      </c>
      <c r="E862" s="3">
        <f>D862*3</f>
        <v>45</v>
      </c>
      <c r="F862" s="3"/>
      <c r="G862" s="3"/>
      <c r="H862" s="3"/>
      <c r="I862" s="3"/>
      <c r="J862" s="3"/>
      <c r="K862" s="3"/>
    </row>
    <row r="863" spans="1:11" hidden="1" x14ac:dyDescent="0.3">
      <c r="A863" s="113" t="s">
        <v>1312</v>
      </c>
      <c r="B863" s="114"/>
      <c r="C863" s="61"/>
      <c r="D863" s="61">
        <f>SUM(D862)</f>
        <v>15</v>
      </c>
      <c r="E863" s="61">
        <f>SUM(E862)</f>
        <v>45</v>
      </c>
      <c r="F863" s="3"/>
      <c r="G863" s="3"/>
      <c r="H863" s="3"/>
      <c r="I863" s="3"/>
      <c r="J863" s="3"/>
      <c r="K863" s="3"/>
    </row>
    <row r="864" spans="1:11" customFormat="1" hidden="1" x14ac:dyDescent="0.25">
      <c r="A864" s="97" t="s">
        <v>1332</v>
      </c>
      <c r="B864" s="98"/>
      <c r="C864" s="98"/>
      <c r="D864" s="98"/>
      <c r="E864" s="98"/>
      <c r="F864" s="98"/>
      <c r="G864" s="98"/>
      <c r="H864" s="98"/>
      <c r="I864" s="98"/>
      <c r="J864" s="98"/>
      <c r="K864" s="99"/>
    </row>
    <row r="865" spans="1:11" customFormat="1" ht="120" hidden="1" customHeight="1" x14ac:dyDescent="0.3">
      <c r="A865" s="3" t="s">
        <v>1320</v>
      </c>
      <c r="B865" s="66" t="s">
        <v>1321</v>
      </c>
      <c r="C865" s="16"/>
      <c r="D865" s="16">
        <v>40</v>
      </c>
      <c r="E865" s="16">
        <f>D865*3</f>
        <v>120</v>
      </c>
      <c r="F865" s="16"/>
      <c r="G865" s="16"/>
      <c r="H865" s="16"/>
      <c r="I865" s="16"/>
      <c r="J865" s="16"/>
      <c r="K865" s="16"/>
    </row>
    <row r="866" spans="1:11" customFormat="1" hidden="1" x14ac:dyDescent="0.3">
      <c r="A866" s="113" t="s">
        <v>1322</v>
      </c>
      <c r="B866" s="114"/>
      <c r="C866" s="16"/>
      <c r="D866" s="67">
        <f>SUM(D865)</f>
        <v>40</v>
      </c>
      <c r="E866" s="67">
        <f>SUM(E865)</f>
        <v>120</v>
      </c>
      <c r="F866" s="16"/>
      <c r="G866" s="16"/>
      <c r="H866" s="16"/>
      <c r="I866" s="16"/>
      <c r="J866" s="16"/>
      <c r="K866" s="16"/>
    </row>
    <row r="867" spans="1:11" customFormat="1" hidden="1" x14ac:dyDescent="0.25">
      <c r="A867" s="97" t="s">
        <v>1323</v>
      </c>
      <c r="B867" s="98"/>
      <c r="C867" s="98"/>
      <c r="D867" s="98"/>
      <c r="E867" s="98"/>
      <c r="F867" s="98"/>
      <c r="G867" s="98"/>
      <c r="H867" s="98"/>
      <c r="I867" s="98"/>
      <c r="J867" s="98"/>
      <c r="K867" s="99"/>
    </row>
    <row r="868" spans="1:11" customFormat="1" hidden="1" x14ac:dyDescent="0.3">
      <c r="A868" s="3" t="s">
        <v>1324</v>
      </c>
      <c r="B868" s="16" t="s">
        <v>1325</v>
      </c>
      <c r="C868" s="16" t="s">
        <v>1326</v>
      </c>
      <c r="D868" s="16"/>
      <c r="E868" s="16">
        <v>180</v>
      </c>
      <c r="F868" s="16"/>
      <c r="G868" s="16"/>
      <c r="H868" s="16"/>
      <c r="I868" s="16"/>
      <c r="J868" s="16"/>
      <c r="K868" s="16"/>
    </row>
    <row r="869" spans="1:11" customFormat="1" hidden="1" x14ac:dyDescent="0.3">
      <c r="A869" s="115" t="s">
        <v>1327</v>
      </c>
      <c r="B869" s="115"/>
      <c r="C869" s="68"/>
      <c r="D869" s="16"/>
      <c r="E869" s="67">
        <v>180</v>
      </c>
      <c r="F869" s="16"/>
      <c r="G869" s="16"/>
      <c r="H869" s="16"/>
      <c r="I869" s="16"/>
      <c r="J869" s="16"/>
      <c r="K869" s="16"/>
    </row>
    <row r="870" spans="1:11" customFormat="1" hidden="1" x14ac:dyDescent="0.25">
      <c r="A870" s="97" t="s">
        <v>1328</v>
      </c>
      <c r="B870" s="98"/>
      <c r="C870" s="98"/>
      <c r="D870" s="98"/>
      <c r="E870" s="98"/>
      <c r="F870" s="98"/>
      <c r="G870" s="98"/>
      <c r="H870" s="98"/>
      <c r="I870" s="98"/>
      <c r="J870" s="98"/>
      <c r="K870" s="99"/>
    </row>
    <row r="871" spans="1:11" customFormat="1" hidden="1" x14ac:dyDescent="0.3">
      <c r="A871" s="3" t="s">
        <v>1329</v>
      </c>
      <c r="B871" s="16" t="s">
        <v>732</v>
      </c>
      <c r="C871" s="16" t="s">
        <v>1330</v>
      </c>
      <c r="D871" s="16"/>
      <c r="E871" s="16">
        <v>45</v>
      </c>
      <c r="F871" s="16"/>
      <c r="G871" s="16"/>
      <c r="H871" s="16"/>
      <c r="I871" s="16"/>
      <c r="J871" s="16"/>
      <c r="K871" s="16"/>
    </row>
    <row r="872" spans="1:11" customFormat="1" hidden="1" x14ac:dyDescent="0.3">
      <c r="A872" s="113" t="s">
        <v>1331</v>
      </c>
      <c r="B872" s="114"/>
      <c r="C872" s="16"/>
      <c r="D872" s="16"/>
      <c r="E872" s="67">
        <v>45</v>
      </c>
      <c r="F872" s="16"/>
      <c r="G872" s="16"/>
      <c r="H872" s="16"/>
      <c r="I872" s="16"/>
      <c r="J872" s="16"/>
      <c r="K872" s="16"/>
    </row>
    <row r="873" spans="1:11" s="17" customFormat="1" hidden="1" x14ac:dyDescent="0.3">
      <c r="A873" s="106" t="s">
        <v>1333</v>
      </c>
      <c r="B873" s="107"/>
      <c r="C873" s="107"/>
      <c r="D873" s="107"/>
      <c r="E873" s="107"/>
      <c r="F873" s="107"/>
      <c r="G873" s="107"/>
      <c r="H873" s="107"/>
      <c r="I873" s="107"/>
      <c r="J873" s="107"/>
      <c r="K873" s="116"/>
    </row>
    <row r="874" spans="1:11" ht="19.5" hidden="1" customHeight="1" x14ac:dyDescent="0.3">
      <c r="A874" s="38" t="s">
        <v>1334</v>
      </c>
      <c r="B874" s="11" t="s">
        <v>829</v>
      </c>
      <c r="C874" s="11" t="s">
        <v>74</v>
      </c>
      <c r="D874" s="11">
        <v>1000</v>
      </c>
      <c r="E874" s="11">
        <f t="shared" ref="E874:E881" si="187">D874*3</f>
        <v>3000</v>
      </c>
      <c r="F874" s="11"/>
      <c r="G874" s="11"/>
      <c r="H874" s="11"/>
      <c r="I874" s="11">
        <f t="shared" ref="I874:I881" si="188">SUM(E874*H874)</f>
        <v>0</v>
      </c>
      <c r="J874" s="11"/>
      <c r="K874" s="11"/>
    </row>
    <row r="875" spans="1:11" ht="50.25" hidden="1" customHeight="1" x14ac:dyDescent="0.3">
      <c r="A875" s="38" t="s">
        <v>1335</v>
      </c>
      <c r="B875" s="11" t="s">
        <v>830</v>
      </c>
      <c r="C875" s="11" t="s">
        <v>74</v>
      </c>
      <c r="D875" s="11">
        <v>700</v>
      </c>
      <c r="E875" s="11">
        <f t="shared" si="187"/>
        <v>2100</v>
      </c>
      <c r="F875" s="11"/>
      <c r="G875" s="11"/>
      <c r="H875" s="11"/>
      <c r="I875" s="11">
        <f t="shared" si="188"/>
        <v>0</v>
      </c>
      <c r="J875" s="11"/>
      <c r="K875" s="11"/>
    </row>
    <row r="876" spans="1:11" hidden="1" x14ac:dyDescent="0.3">
      <c r="A876" s="38" t="s">
        <v>1336</v>
      </c>
      <c r="B876" s="11" t="s">
        <v>722</v>
      </c>
      <c r="C876" s="11" t="s">
        <v>74</v>
      </c>
      <c r="D876" s="11">
        <v>13000</v>
      </c>
      <c r="E876" s="11">
        <f t="shared" si="187"/>
        <v>39000</v>
      </c>
      <c r="F876" s="11"/>
      <c r="G876" s="11"/>
      <c r="H876" s="11"/>
      <c r="I876" s="11">
        <f t="shared" si="188"/>
        <v>0</v>
      </c>
      <c r="J876" s="11"/>
      <c r="K876" s="11"/>
    </row>
    <row r="877" spans="1:11" ht="31.2" hidden="1" x14ac:dyDescent="0.3">
      <c r="A877" s="38" t="s">
        <v>1337</v>
      </c>
      <c r="B877" s="11" t="s">
        <v>723</v>
      </c>
      <c r="C877" s="11" t="s">
        <v>74</v>
      </c>
      <c r="D877" s="11">
        <v>20</v>
      </c>
      <c r="E877" s="11">
        <f t="shared" si="187"/>
        <v>60</v>
      </c>
      <c r="F877" s="11"/>
      <c r="G877" s="11"/>
      <c r="H877" s="11"/>
      <c r="I877" s="11">
        <f t="shared" si="188"/>
        <v>0</v>
      </c>
      <c r="J877" s="11"/>
      <c r="K877" s="11"/>
    </row>
    <row r="878" spans="1:11" ht="31.2" hidden="1" x14ac:dyDescent="0.3">
      <c r="A878" s="38" t="s">
        <v>1338</v>
      </c>
      <c r="B878" s="11" t="s">
        <v>831</v>
      </c>
      <c r="C878" s="11" t="s">
        <v>74</v>
      </c>
      <c r="D878" s="11">
        <v>150</v>
      </c>
      <c r="E878" s="11">
        <f t="shared" si="187"/>
        <v>450</v>
      </c>
      <c r="F878" s="11"/>
      <c r="G878" s="11"/>
      <c r="H878" s="11"/>
      <c r="I878" s="11">
        <f t="shared" si="188"/>
        <v>0</v>
      </c>
      <c r="J878" s="11"/>
      <c r="K878" s="11"/>
    </row>
    <row r="879" spans="1:11" hidden="1" x14ac:dyDescent="0.3">
      <c r="A879" s="38" t="s">
        <v>1339</v>
      </c>
      <c r="B879" s="11" t="s">
        <v>832</v>
      </c>
      <c r="C879" s="11" t="s">
        <v>74</v>
      </c>
      <c r="D879" s="11">
        <v>5</v>
      </c>
      <c r="E879" s="11">
        <f t="shared" si="187"/>
        <v>15</v>
      </c>
      <c r="F879" s="11"/>
      <c r="G879" s="11"/>
      <c r="H879" s="11"/>
      <c r="I879" s="11">
        <f t="shared" si="188"/>
        <v>0</v>
      </c>
      <c r="J879" s="11"/>
      <c r="K879" s="11"/>
    </row>
    <row r="880" spans="1:11" hidden="1" x14ac:dyDescent="0.3">
      <c r="A880" s="38" t="s">
        <v>1340</v>
      </c>
      <c r="B880" s="11" t="s">
        <v>833</v>
      </c>
      <c r="C880" s="11" t="s">
        <v>74</v>
      </c>
      <c r="D880" s="11">
        <v>100</v>
      </c>
      <c r="E880" s="11">
        <f t="shared" si="187"/>
        <v>300</v>
      </c>
      <c r="F880" s="11"/>
      <c r="G880" s="11"/>
      <c r="H880" s="11"/>
      <c r="I880" s="11">
        <f t="shared" si="188"/>
        <v>0</v>
      </c>
      <c r="J880" s="11"/>
      <c r="K880" s="11"/>
    </row>
    <row r="881" spans="1:11" hidden="1" x14ac:dyDescent="0.3">
      <c r="A881" s="38" t="s">
        <v>1341</v>
      </c>
      <c r="B881" s="11" t="s">
        <v>834</v>
      </c>
      <c r="C881" s="11" t="s">
        <v>74</v>
      </c>
      <c r="D881" s="11">
        <v>600</v>
      </c>
      <c r="E881" s="11">
        <f t="shared" si="187"/>
        <v>1800</v>
      </c>
      <c r="F881" s="11"/>
      <c r="G881" s="11"/>
      <c r="H881" s="11"/>
      <c r="I881" s="11">
        <f t="shared" si="188"/>
        <v>0</v>
      </c>
      <c r="J881" s="11"/>
      <c r="K881" s="11"/>
    </row>
    <row r="882" spans="1:11" hidden="1" x14ac:dyDescent="0.3">
      <c r="A882" s="117" t="s">
        <v>1345</v>
      </c>
      <c r="B882" s="118"/>
      <c r="C882" s="23"/>
      <c r="D882" s="23">
        <f>SUM(D874:D881)</f>
        <v>15575</v>
      </c>
      <c r="E882" s="23">
        <f>SUM(E874:E881)</f>
        <v>46725</v>
      </c>
      <c r="F882" s="23"/>
      <c r="G882" s="23"/>
      <c r="H882" s="23"/>
      <c r="I882" s="23">
        <f>SUM(I874:I881)</f>
        <v>0</v>
      </c>
      <c r="J882" s="23">
        <f t="shared" ref="J882:K882" si="189">SUM(J874:J881)</f>
        <v>0</v>
      </c>
      <c r="K882" s="23">
        <f t="shared" si="189"/>
        <v>0</v>
      </c>
    </row>
    <row r="883" spans="1:11" s="17" customFormat="1" hidden="1" x14ac:dyDescent="0.3">
      <c r="A883" s="106" t="s">
        <v>1342</v>
      </c>
      <c r="B883" s="107"/>
      <c r="C883" s="107"/>
      <c r="D883" s="107"/>
      <c r="E883" s="107"/>
      <c r="F883" s="107"/>
      <c r="G883" s="107"/>
      <c r="H883" s="107"/>
      <c r="I883" s="107"/>
      <c r="J883" s="107"/>
      <c r="K883" s="116"/>
    </row>
    <row r="884" spans="1:11" ht="31.2" hidden="1" x14ac:dyDescent="0.3">
      <c r="A884" s="38" t="s">
        <v>1343</v>
      </c>
      <c r="B884" s="11" t="s">
        <v>835</v>
      </c>
      <c r="C884" s="11" t="s">
        <v>74</v>
      </c>
      <c r="D884" s="11">
        <v>3000</v>
      </c>
      <c r="E884" s="11">
        <f>D884*3</f>
        <v>9000</v>
      </c>
      <c r="F884" s="11"/>
      <c r="G884" s="11"/>
      <c r="H884" s="11"/>
      <c r="I884" s="11">
        <f>SUM(E884*H884)</f>
        <v>0</v>
      </c>
      <c r="J884" s="11"/>
      <c r="K884" s="11"/>
    </row>
    <row r="885" spans="1:11" hidden="1" x14ac:dyDescent="0.3">
      <c r="A885" s="117" t="s">
        <v>1344</v>
      </c>
      <c r="B885" s="118"/>
      <c r="C885" s="23"/>
      <c r="D885" s="23">
        <f>SUM(D884)</f>
        <v>3000</v>
      </c>
      <c r="E885" s="23">
        <f>SUM(E884)</f>
        <v>9000</v>
      </c>
      <c r="F885" s="23"/>
      <c r="G885" s="23"/>
      <c r="H885" s="23"/>
      <c r="I885" s="23">
        <f>SUM(I884)</f>
        <v>0</v>
      </c>
      <c r="J885" s="23">
        <f t="shared" ref="J885:K885" si="190">SUM(J884)</f>
        <v>0</v>
      </c>
      <c r="K885" s="23">
        <f t="shared" si="190"/>
        <v>0</v>
      </c>
    </row>
    <row r="886" spans="1:11" hidden="1" x14ac:dyDescent="0.3">
      <c r="A886" s="3"/>
      <c r="B886" s="16"/>
      <c r="C886" s="16"/>
      <c r="D886" s="16"/>
      <c r="E886" s="65">
        <f>E244+E327+E335+E338+E342+E348+E351+E360+E367+E381+E385+E388+E400+E406+E412+E418+E439+E459+E471+E475+E479+E483+E487+E491+E495+E514+E504+E524+E528+E548+E562+E565+E569+E577+E582+E586+E594+E599+E860+E644+E648+E666+E674+E680+E683+E882+E885+E689+E692+E695+E699+E704+E712+E715+E718+E721+E724+E729+E732+E735+E740+E743+E746+E749+E752+E757+E763+E767+E771+E776+E782+E785+E789+E793+E797+E803+E808+E815+E824+E831+E838+E845+E853+E856+E863+E860+E866+E869+E872+E779+E760</f>
        <v>2875961</v>
      </c>
      <c r="F886" s="16"/>
      <c r="G886" s="16"/>
      <c r="H886" s="16"/>
      <c r="I886" s="16"/>
      <c r="J886" s="16"/>
      <c r="K886" s="16"/>
    </row>
  </sheetData>
  <mergeCells count="308">
    <mergeCell ref="A873:K873"/>
    <mergeCell ref="A882:B882"/>
    <mergeCell ref="A883:K883"/>
    <mergeCell ref="A885:B885"/>
    <mergeCell ref="A684:K684"/>
    <mergeCell ref="A689:B689"/>
    <mergeCell ref="A690:K690"/>
    <mergeCell ref="A695:B695"/>
    <mergeCell ref="A696:K696"/>
    <mergeCell ref="A699:B699"/>
    <mergeCell ref="A700:K700"/>
    <mergeCell ref="A845:B845"/>
    <mergeCell ref="A846:K846"/>
    <mergeCell ref="A853:B853"/>
    <mergeCell ref="A808:B808"/>
    <mergeCell ref="A804:K804"/>
    <mergeCell ref="A803:B803"/>
    <mergeCell ref="A854:K854"/>
    <mergeCell ref="A856:B856"/>
    <mergeCell ref="A809:K809"/>
    <mergeCell ref="A815:B815"/>
    <mergeCell ref="A816:K816"/>
    <mergeCell ref="A824:B824"/>
    <mergeCell ref="A825:K825"/>
    <mergeCell ref="A476:K476"/>
    <mergeCell ref="A484:K484"/>
    <mergeCell ref="A488:K488"/>
    <mergeCell ref="A480:K480"/>
    <mergeCell ref="A515:K515"/>
    <mergeCell ref="A733:K733"/>
    <mergeCell ref="A735:B735"/>
    <mergeCell ref="A565:B565"/>
    <mergeCell ref="A566:K566"/>
    <mergeCell ref="A569:B569"/>
    <mergeCell ref="A570:K570"/>
    <mergeCell ref="A683:B683"/>
    <mergeCell ref="A704:B704"/>
    <mergeCell ref="A479:B479"/>
    <mergeCell ref="A483:B483"/>
    <mergeCell ref="A487:B487"/>
    <mergeCell ref="A491:B491"/>
    <mergeCell ref="A514:B514"/>
    <mergeCell ref="A577:B577"/>
    <mergeCell ref="A582:B582"/>
    <mergeCell ref="A586:B586"/>
    <mergeCell ref="A725:K725"/>
    <mergeCell ref="A525:K525"/>
    <mergeCell ref="A674:B674"/>
    <mergeCell ref="A1:K1"/>
    <mergeCell ref="A336:K336"/>
    <mergeCell ref="A439:B439"/>
    <mergeCell ref="A471:B471"/>
    <mergeCell ref="A4:K4"/>
    <mergeCell ref="A524:B524"/>
    <mergeCell ref="A440:K440"/>
    <mergeCell ref="A472:K472"/>
    <mergeCell ref="A496:K496"/>
    <mergeCell ref="A505:K505"/>
    <mergeCell ref="A495:B495"/>
    <mergeCell ref="A504:B504"/>
    <mergeCell ref="A245:K245"/>
    <mergeCell ref="C251:C252"/>
    <mergeCell ref="D251:D252"/>
    <mergeCell ref="E251:E252"/>
    <mergeCell ref="F251:F252"/>
    <mergeCell ref="A2:K2"/>
    <mergeCell ref="A327:B327"/>
    <mergeCell ref="A244:B244"/>
    <mergeCell ref="G251:G252"/>
    <mergeCell ref="H251:H252"/>
    <mergeCell ref="A343:K343"/>
    <mergeCell ref="C257:C258"/>
    <mergeCell ref="D257:D258"/>
    <mergeCell ref="E257:E258"/>
    <mergeCell ref="F257:F258"/>
    <mergeCell ref="G257:G258"/>
    <mergeCell ref="H257:H258"/>
    <mergeCell ref="I257:I258"/>
    <mergeCell ref="J257:J258"/>
    <mergeCell ref="K257:K258"/>
    <mergeCell ref="I251:I252"/>
    <mergeCell ref="J251:J252"/>
    <mergeCell ref="K251:K252"/>
    <mergeCell ref="C254:C255"/>
    <mergeCell ref="D254:D255"/>
    <mergeCell ref="E254:E255"/>
    <mergeCell ref="F254:F255"/>
    <mergeCell ref="G254:G255"/>
    <mergeCell ref="H254:H255"/>
    <mergeCell ref="I254:I255"/>
    <mergeCell ref="J254:J255"/>
    <mergeCell ref="K254:K255"/>
    <mergeCell ref="E260:E262"/>
    <mergeCell ref="F260:F262"/>
    <mergeCell ref="G260:G262"/>
    <mergeCell ref="H260:H262"/>
    <mergeCell ref="I260:I262"/>
    <mergeCell ref="J260:J262"/>
    <mergeCell ref="K260:K262"/>
    <mergeCell ref="C264:C267"/>
    <mergeCell ref="D264:D267"/>
    <mergeCell ref="E264:E267"/>
    <mergeCell ref="F264:F267"/>
    <mergeCell ref="G264:G267"/>
    <mergeCell ref="H264:H267"/>
    <mergeCell ref="I264:I267"/>
    <mergeCell ref="J264:J267"/>
    <mergeCell ref="K264:K267"/>
    <mergeCell ref="C260:C262"/>
    <mergeCell ref="D260:D262"/>
    <mergeCell ref="C271:C272"/>
    <mergeCell ref="D271:D272"/>
    <mergeCell ref="E271:E272"/>
    <mergeCell ref="F271:F272"/>
    <mergeCell ref="G271:G272"/>
    <mergeCell ref="H271:H272"/>
    <mergeCell ref="I271:I272"/>
    <mergeCell ref="J271:J272"/>
    <mergeCell ref="K271:K272"/>
    <mergeCell ref="H282:H285"/>
    <mergeCell ref="I282:I285"/>
    <mergeCell ref="J282:J285"/>
    <mergeCell ref="K282:K285"/>
    <mergeCell ref="C274:C280"/>
    <mergeCell ref="D274:D280"/>
    <mergeCell ref="E274:E280"/>
    <mergeCell ref="F274:F280"/>
    <mergeCell ref="G274:G280"/>
    <mergeCell ref="H274:H280"/>
    <mergeCell ref="I274:I280"/>
    <mergeCell ref="J274:J280"/>
    <mergeCell ref="K274:K280"/>
    <mergeCell ref="C282:C285"/>
    <mergeCell ref="D282:D285"/>
    <mergeCell ref="E282:E285"/>
    <mergeCell ref="F282:F285"/>
    <mergeCell ref="G282:G285"/>
    <mergeCell ref="H291:H298"/>
    <mergeCell ref="H300:H304"/>
    <mergeCell ref="C300:C304"/>
    <mergeCell ref="D300:D304"/>
    <mergeCell ref="F300:F304"/>
    <mergeCell ref="G300:G304"/>
    <mergeCell ref="J300:J304"/>
    <mergeCell ref="K300:K304"/>
    <mergeCell ref="J287:J289"/>
    <mergeCell ref="K287:K289"/>
    <mergeCell ref="J291:J298"/>
    <mergeCell ref="C287:C289"/>
    <mergeCell ref="D287:D289"/>
    <mergeCell ref="E287:E289"/>
    <mergeCell ref="F287:F289"/>
    <mergeCell ref="G287:G289"/>
    <mergeCell ref="C291:C298"/>
    <mergeCell ref="D291:D298"/>
    <mergeCell ref="E291:E298"/>
    <mergeCell ref="F291:F298"/>
    <mergeCell ref="G291:G298"/>
    <mergeCell ref="F306:F310"/>
    <mergeCell ref="G306:G310"/>
    <mergeCell ref="H306:H310"/>
    <mergeCell ref="K291:K298"/>
    <mergeCell ref="H287:H289"/>
    <mergeCell ref="I287:I289"/>
    <mergeCell ref="A386:K386"/>
    <mergeCell ref="A389:K389"/>
    <mergeCell ref="A401:K401"/>
    <mergeCell ref="F318:F326"/>
    <mergeCell ref="G318:G326"/>
    <mergeCell ref="H318:H326"/>
    <mergeCell ref="I318:I326"/>
    <mergeCell ref="J318:J326"/>
    <mergeCell ref="A388:B388"/>
    <mergeCell ref="A400:B400"/>
    <mergeCell ref="A328:K328"/>
    <mergeCell ref="A335:B335"/>
    <mergeCell ref="A338:B338"/>
    <mergeCell ref="A342:B342"/>
    <mergeCell ref="A348:B348"/>
    <mergeCell ref="A351:B351"/>
    <mergeCell ref="A360:B360"/>
    <mergeCell ref="A367:B367"/>
    <mergeCell ref="A413:K413"/>
    <mergeCell ref="A419:K419"/>
    <mergeCell ref="A407:K407"/>
    <mergeCell ref="A460:K460"/>
    <mergeCell ref="A385:B385"/>
    <mergeCell ref="K306:K310"/>
    <mergeCell ref="C312:C316"/>
    <mergeCell ref="D312:D316"/>
    <mergeCell ref="F312:F316"/>
    <mergeCell ref="G312:G316"/>
    <mergeCell ref="H312:H316"/>
    <mergeCell ref="C306:C310"/>
    <mergeCell ref="D306:D310"/>
    <mergeCell ref="J306:J310"/>
    <mergeCell ref="K318:K326"/>
    <mergeCell ref="J312:J316"/>
    <mergeCell ref="K312:K316"/>
    <mergeCell ref="A352:K352"/>
    <mergeCell ref="A361:K361"/>
    <mergeCell ref="A368:K368"/>
    <mergeCell ref="A339:K339"/>
    <mergeCell ref="A382:K382"/>
    <mergeCell ref="C318:C326"/>
    <mergeCell ref="D318:D326"/>
    <mergeCell ref="A492:K492"/>
    <mergeCell ref="A583:K583"/>
    <mergeCell ref="A594:B594"/>
    <mergeCell ref="A644:B644"/>
    <mergeCell ref="A692:B692"/>
    <mergeCell ref="A721:B721"/>
    <mergeCell ref="A740:B740"/>
    <mergeCell ref="A680:B680"/>
    <mergeCell ref="A681:K681"/>
    <mergeCell ref="A528:B528"/>
    <mergeCell ref="A549:K549"/>
    <mergeCell ref="A548:B548"/>
    <mergeCell ref="A562:B562"/>
    <mergeCell ref="A666:B666"/>
    <mergeCell ref="A667:K667"/>
    <mergeCell ref="A563:K563"/>
    <mergeCell ref="A600:K600"/>
    <mergeCell ref="A648:B648"/>
    <mergeCell ref="A649:K649"/>
    <mergeCell ref="A529:K529"/>
    <mergeCell ref="A599:B599"/>
    <mergeCell ref="A381:B381"/>
    <mergeCell ref="A349:K349"/>
    <mergeCell ref="A730:K730"/>
    <mergeCell ref="A732:B732"/>
    <mergeCell ref="A705:K705"/>
    <mergeCell ref="A712:B712"/>
    <mergeCell ref="A715:B715"/>
    <mergeCell ref="A713:K713"/>
    <mergeCell ref="A779:B779"/>
    <mergeCell ref="A736:K736"/>
    <mergeCell ref="A406:B406"/>
    <mergeCell ref="A412:B412"/>
    <mergeCell ref="A418:B418"/>
    <mergeCell ref="A459:B459"/>
    <mergeCell ref="A475:B475"/>
    <mergeCell ref="A747:K747"/>
    <mergeCell ref="A578:K578"/>
    <mergeCell ref="A587:K587"/>
    <mergeCell ref="A595:K595"/>
    <mergeCell ref="A693:K693"/>
    <mergeCell ref="A722:K722"/>
    <mergeCell ref="A741:K741"/>
    <mergeCell ref="A744:K744"/>
    <mergeCell ref="A645:K645"/>
    <mergeCell ref="A786:K786"/>
    <mergeCell ref="A790:K790"/>
    <mergeCell ref="A794:K794"/>
    <mergeCell ref="A716:K716"/>
    <mergeCell ref="A718:B718"/>
    <mergeCell ref="A719:K719"/>
    <mergeCell ref="A724:B724"/>
    <mergeCell ref="A729:B729"/>
    <mergeCell ref="A743:B743"/>
    <mergeCell ref="A782:B782"/>
    <mergeCell ref="A780:K780"/>
    <mergeCell ref="A750:K750"/>
    <mergeCell ref="A753:K753"/>
    <mergeCell ref="A758:K758"/>
    <mergeCell ref="A761:K761"/>
    <mergeCell ref="A764:K764"/>
    <mergeCell ref="A768:K768"/>
    <mergeCell ref="A772:K772"/>
    <mergeCell ref="A777:K777"/>
    <mergeCell ref="A866:B866"/>
    <mergeCell ref="A867:K867"/>
    <mergeCell ref="A869:B869"/>
    <mergeCell ref="A870:K870"/>
    <mergeCell ref="A872:B872"/>
    <mergeCell ref="A863:B863"/>
    <mergeCell ref="A798:K798"/>
    <mergeCell ref="A861:K861"/>
    <mergeCell ref="A857:K857"/>
    <mergeCell ref="A860:B860"/>
    <mergeCell ref="A831:B831"/>
    <mergeCell ref="A832:K832"/>
    <mergeCell ref="A838:B838"/>
    <mergeCell ref="A839:K839"/>
    <mergeCell ref="I312:I316"/>
    <mergeCell ref="E312:E316"/>
    <mergeCell ref="I306:I310"/>
    <mergeCell ref="E306:E310"/>
    <mergeCell ref="E300:E304"/>
    <mergeCell ref="I300:I304"/>
    <mergeCell ref="I291:I298"/>
    <mergeCell ref="E318:E326"/>
    <mergeCell ref="A864:K864"/>
    <mergeCell ref="A785:B785"/>
    <mergeCell ref="A789:B789"/>
    <mergeCell ref="A793:B793"/>
    <mergeCell ref="A797:B797"/>
    <mergeCell ref="A675:B675"/>
    <mergeCell ref="A746:B746"/>
    <mergeCell ref="A752:B752"/>
    <mergeCell ref="A749:B749"/>
    <mergeCell ref="A757:B757"/>
    <mergeCell ref="A760:B760"/>
    <mergeCell ref="A763:B763"/>
    <mergeCell ref="A767:B767"/>
    <mergeCell ref="A771:B771"/>
    <mergeCell ref="A776:B776"/>
    <mergeCell ref="A783:K783"/>
  </mergeCells>
  <phoneticPr fontId="0" type="noConversion"/>
  <pageMargins left="0.23622047244094491" right="0.23622047244094491" top="0.74803149606299213" bottom="0.74803149606299213" header="0.31496062992125984" footer="0.31496062992125984"/>
  <pageSetup paperSize="9" scale="76" orientation="landscape" r:id="rId1"/>
  <headerFooter alignWithMargins="0">
    <oddHeader>&amp;LSpecifikacija Nr. 1&amp;CVšĮ Tauragės ligoninė</oddHeader>
    <oddFooter>Puslapių &amp;P</oddFooter>
  </headerFooter>
  <rowBreaks count="21" manualBreakCount="21">
    <brk id="244" max="16383" man="1"/>
    <brk id="335" max="16383" man="1"/>
    <brk id="439" max="16383" man="1"/>
    <brk id="504" max="16383" man="1"/>
    <brk id="524" max="16383" man="1"/>
    <brk id="528" max="16383" man="1"/>
    <brk id="548" max="16383" man="1"/>
    <brk id="562" max="16383" man="1"/>
    <brk id="565" max="16383" man="1"/>
    <brk id="569" max="16383" man="1"/>
    <brk id="599" max="16383" man="1"/>
    <brk id="667" max="16383" man="1"/>
    <brk id="675" max="16383" man="1"/>
    <brk id="681" max="16383" man="1"/>
    <brk id="684" max="16383" man="1"/>
    <brk id="690" max="16383" man="1"/>
    <brk id="696" max="16383" man="1"/>
    <brk id="719" max="16383" man="1"/>
    <brk id="730" max="16383" man="1"/>
    <brk id="856" max="16383" man="1"/>
    <brk id="873" max="16383" man="1"/>
  </rowBreaks>
  <ignoredErrors>
    <ignoredError sqref="E24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3F53-8C70-4510-9622-F828DD165AD4}">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Su SKS</vt:lpstr>
      <vt:lpstr>Lapas1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Odeta</cp:lastModifiedBy>
  <cp:lastPrinted>2021-07-23T12:28:27Z</cp:lastPrinted>
  <dcterms:created xsi:type="dcterms:W3CDTF">2015-05-06T08:01:16Z</dcterms:created>
  <dcterms:modified xsi:type="dcterms:W3CDTF">2021-07-23T12:28:31Z</dcterms:modified>
</cp:coreProperties>
</file>