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Tarptautinės žemės transporto paslaugos po Europą\Sutartis - I pod\"/>
    </mc:Choice>
  </mc:AlternateContent>
  <xr:revisionPtr revIDLastSave="0" documentId="8_{52BEE0AA-1E5C-4937-A7D3-B755D7914553}" xr6:coauthVersionLast="47" xr6:coauthVersionMax="47" xr10:uidLastSave="{00000000-0000-0000-0000-000000000000}"/>
  <bookViews>
    <workbookView xWindow="4350" yWindow="990" windowWidth="15375" windowHeight="6345" xr2:uid="{00000000-000D-0000-FFFF-FFFF00000000}"/>
  </bookViews>
  <sheets>
    <sheet name="Kaina ar sąnaudos" sheetId="4" r:id="rId1"/>
  </sheets>
  <definedNames>
    <definedName name="_Hlk505539348" localSheetId="0">'Kaina ar sąnaudos'!$B$37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" l="1"/>
  <c r="J31" i="4"/>
  <c r="J30" i="4"/>
  <c r="J29" i="4"/>
  <c r="J28" i="4"/>
  <c r="J27" i="4"/>
  <c r="J26" i="4"/>
  <c r="J23" i="4"/>
  <c r="J22" i="4"/>
  <c r="J21" i="4"/>
  <c r="J13" i="4"/>
  <c r="J25" i="4"/>
  <c r="J24" i="4"/>
  <c r="J20" i="4"/>
  <c r="J19" i="4"/>
  <c r="J18" i="4"/>
  <c r="J14" i="4"/>
  <c r="H32" i="4"/>
  <c r="H31" i="4"/>
  <c r="H30" i="4"/>
  <c r="H29" i="4"/>
  <c r="H28" i="4"/>
  <c r="H27" i="4"/>
  <c r="H26" i="4"/>
  <c r="H23" i="4"/>
  <c r="H22" i="4"/>
  <c r="H21" i="4"/>
  <c r="H16" i="4"/>
  <c r="H15" i="4"/>
  <c r="H13" i="4"/>
  <c r="H25" i="4"/>
  <c r="H24" i="4"/>
  <c r="H20" i="4"/>
  <c r="H19" i="4"/>
  <c r="H18" i="4"/>
  <c r="H14" i="4"/>
  <c r="N22" i="4"/>
  <c r="N21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4" i="4"/>
  <c r="L13" i="4"/>
  <c r="N32" i="4"/>
  <c r="N31" i="4"/>
  <c r="N30" i="4"/>
  <c r="N29" i="4"/>
  <c r="N28" i="4"/>
  <c r="N27" i="4"/>
  <c r="N26" i="4"/>
  <c r="N25" i="4"/>
  <c r="N24" i="4"/>
  <c r="N23" i="4"/>
  <c r="N20" i="4"/>
  <c r="N19" i="4"/>
  <c r="N18" i="4"/>
  <c r="N14" i="4"/>
  <c r="N13" i="4"/>
  <c r="N12" i="4"/>
  <c r="L12" i="4"/>
  <c r="N10" i="4"/>
  <c r="L11" i="4"/>
  <c r="L10" i="4"/>
  <c r="N11" i="4"/>
  <c r="J10" i="4"/>
  <c r="J11" i="4"/>
  <c r="H7" i="4"/>
  <c r="H8" i="4"/>
  <c r="H9" i="4"/>
  <c r="H10" i="4"/>
  <c r="H11" i="4"/>
  <c r="H12" i="4"/>
  <c r="E17" i="4"/>
  <c r="D17" i="4"/>
  <c r="J17" i="4" s="1"/>
  <c r="N17" i="4" l="1"/>
  <c r="L17" i="4"/>
  <c r="J12" i="4"/>
  <c r="J9" i="4" l="1"/>
  <c r="J7" i="4"/>
  <c r="J8" i="4" l="1"/>
  <c r="N8" i="4"/>
  <c r="N9" i="4"/>
  <c r="N7" i="4"/>
  <c r="L9" i="4"/>
  <c r="L7" i="4"/>
  <c r="L8" i="4"/>
</calcChain>
</file>

<file path=xl/sharedStrings.xml><?xml version="1.0" encoding="utf-8"?>
<sst xmlns="http://schemas.openxmlformats.org/spreadsheetml/2006/main" count="94" uniqueCount="66">
  <si>
    <t>Eil. Nr.</t>
  </si>
  <si>
    <t>Pirkimo objektas</t>
  </si>
  <si>
    <t>1.</t>
  </si>
  <si>
    <t>2.</t>
  </si>
  <si>
    <t>I pirkimo objekto dalis</t>
  </si>
  <si>
    <t>Vidutinis mėnesio kiekis,kg*</t>
  </si>
  <si>
    <t>Vidutinis dienos kiekis, kg</t>
  </si>
  <si>
    <t>Mato vnt., kg</t>
  </si>
  <si>
    <t>Koeficientas</t>
  </si>
  <si>
    <t>kg</t>
  </si>
  <si>
    <t>1kg įkainis EUR be PVM</t>
  </si>
  <si>
    <t>LT, Vilnius- AU,Wien</t>
  </si>
  <si>
    <t>LT, Vilnius-BL, Brussels</t>
  </si>
  <si>
    <t>LT, Vilnius- CZ, Prague</t>
  </si>
  <si>
    <t>LT, Vilnius- I, Malpensa</t>
  </si>
  <si>
    <t>LT, Vilnius- NL, Amsterdam</t>
  </si>
  <si>
    <t>LT, Vilnius- F, 91385 CHILLY MAZARIN</t>
  </si>
  <si>
    <t>LT, Vilnius- F, 95290 Trembley en France</t>
  </si>
  <si>
    <t>LT, Vilnius- SL, Bratislava</t>
  </si>
  <si>
    <t>LT,Vilnius- SI, Ljubljana</t>
  </si>
  <si>
    <t>LT,Vilnius- HU,Budapest</t>
  </si>
  <si>
    <t>LT,Vilnius- DE, Leipzig</t>
  </si>
  <si>
    <t>LT, Vilnius- DE, Frankfurt</t>
  </si>
  <si>
    <t>LT, Vilnius- ES, Madrid</t>
  </si>
  <si>
    <t>LT, Vilnius- PT, Lisbon</t>
  </si>
  <si>
    <t>LT, Vilnius- PL, Warsaw</t>
  </si>
  <si>
    <t>LT, Vilnius- GR, Athens</t>
  </si>
  <si>
    <t>LT, Vilnius- RO, Bucharest</t>
  </si>
  <si>
    <t>LT, Vilnius- DK, Copenhagen</t>
  </si>
  <si>
    <t>LT, Vilnius- HR, Zagreb</t>
  </si>
  <si>
    <t>LT, Vilnius- SE, Stockholm</t>
  </si>
  <si>
    <t>LT, Vilnius- LU, Luxemburg</t>
  </si>
  <si>
    <t>LT, Vilnius- BG, Sofia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</si>
  <si>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</si>
  <si>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</si>
  <si>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</si>
  <si>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</si>
  <si>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</si>
  <si>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</si>
  <si>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</si>
  <si>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</si>
  <si>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</si>
  <si>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</si>
  <si>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</si>
  <si>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</si>
  <si>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</si>
  <si>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</si>
  <si>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</si>
  <si>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</si>
  <si>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</si>
  <si>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</si>
  <si>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</si>
  <si>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</si>
  <si>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</si>
  <si>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</si>
  <si>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</si>
  <si>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1  sunkvežimio įkainis (iki 3500 kg)</t>
  </si>
  <si>
    <t>LT, Vilnius-GB, Langley</t>
  </si>
  <si>
    <t>LT,Vilnius- GB, Atherstone</t>
  </si>
  <si>
    <t>LT, Vilnius- GB, Coventry</t>
  </si>
  <si>
    <t>26.</t>
  </si>
  <si>
    <t>LT, Vilnius- F, 91385 CHILLY MAZARIN- F, 95290 Trembley en France</t>
  </si>
  <si>
    <t xml:space="preserve"> 1  mikroautobuso įkainis (min. 1100 kg)</t>
  </si>
  <si>
    <t>1 Sunkvežimo įkainis (13,6 LDM)- 8t</t>
  </si>
  <si>
    <t>Sutarties SD priedas Nr. 3</t>
  </si>
  <si>
    <t>Paslaugų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</si>
</sst>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tabSelected="1" topLeftCell="D7" zoomScale="90" zoomScaleNormal="90" workbookViewId="0">
      <selection activeCell="K32" sqref="K32"/>
    </sheetView>
  </sheetViews>
  <sheetFormatPr defaultColWidth="9.140625" defaultRowHeight="15" x14ac:dyDescent="0.25"/>
  <cols>
    <col min="1" max="2" width="9.140625" style="1"/>
    <col min="3" max="3" width="26.140625" style="1" customWidth="1"/>
    <col min="4" max="4" width="13.5703125" style="1" customWidth="1"/>
    <col min="5" max="10" width="14.140625" style="1" customWidth="1"/>
    <col min="11" max="11" width="11" style="1" customWidth="1"/>
    <col min="12" max="12" width="14.42578125" style="1" customWidth="1"/>
    <col min="13" max="14" width="17.28515625" style="1" customWidth="1"/>
    <col min="15" max="15" width="43.85546875" style="1" customWidth="1"/>
    <col min="16" max="16384" width="9.140625" style="1"/>
  </cols>
  <sheetData>
    <row r="1" spans="2:14" ht="15" customHeight="1" x14ac:dyDescent="0.25">
      <c r="M1" s="28" t="s">
        <v>64</v>
      </c>
      <c r="N1" s="28"/>
    </row>
    <row r="2" spans="2:14" ht="33.75" customHeight="1" x14ac:dyDescent="0.25">
      <c r="B2" s="29" t="s">
        <v>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8.75" customHeight="1" thickBot="1" x14ac:dyDescent="0.3">
      <c r="B4" s="30" t="s">
        <v>4</v>
      </c>
      <c r="C4" s="30"/>
      <c r="D4" s="30"/>
      <c r="E4" s="31"/>
      <c r="F4" s="30"/>
      <c r="G4" s="30"/>
      <c r="H4" s="30"/>
      <c r="I4" s="30"/>
      <c r="J4" s="30"/>
      <c r="K4" s="30"/>
      <c r="L4" s="30"/>
      <c r="M4" s="30"/>
      <c r="N4" s="30"/>
    </row>
    <row r="5" spans="2:14" ht="78" customHeight="1" thickBot="1" x14ac:dyDescent="0.3">
      <c r="B5" s="8" t="s">
        <v>0</v>
      </c>
      <c r="C5" s="9" t="s">
        <v>1</v>
      </c>
      <c r="D5" s="17" t="s">
        <v>5</v>
      </c>
      <c r="E5" s="8" t="s">
        <v>6</v>
      </c>
      <c r="F5" s="18" t="s">
        <v>7</v>
      </c>
      <c r="G5" s="18" t="s">
        <v>10</v>
      </c>
      <c r="H5" s="18" t="s">
        <v>8</v>
      </c>
      <c r="I5" s="18" t="s">
        <v>62</v>
      </c>
      <c r="J5" s="18" t="s">
        <v>8</v>
      </c>
      <c r="K5" s="18" t="s">
        <v>56</v>
      </c>
      <c r="L5" s="18" t="s">
        <v>8</v>
      </c>
      <c r="M5" s="18" t="s">
        <v>63</v>
      </c>
      <c r="N5" s="18" t="s">
        <v>8</v>
      </c>
    </row>
    <row r="6" spans="2:14" ht="15.75" thickBot="1" x14ac:dyDescent="0.3">
      <c r="B6" s="10">
        <v>1</v>
      </c>
      <c r="C6" s="11">
        <v>2</v>
      </c>
      <c r="D6" s="10">
        <v>3</v>
      </c>
      <c r="E6" s="11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</row>
    <row r="7" spans="2:14" ht="15.75" thickBot="1" x14ac:dyDescent="0.3">
      <c r="B7" s="7" t="s">
        <v>2</v>
      </c>
      <c r="C7" s="3" t="s">
        <v>11</v>
      </c>
      <c r="D7" s="19">
        <v>2195</v>
      </c>
      <c r="E7" s="20">
        <v>110</v>
      </c>
      <c r="F7" s="12" t="s">
        <v>9</v>
      </c>
      <c r="G7" s="12">
        <v>0.57999999999999996</v>
      </c>
      <c r="H7" s="12">
        <f>0.85*D7</f>
        <v>1865.75</v>
      </c>
      <c r="I7" s="12">
        <v>550</v>
      </c>
      <c r="J7" s="15">
        <f>0.05*D7/1100</f>
        <v>9.9772727272727277E-2</v>
      </c>
      <c r="K7" s="12">
        <v>750</v>
      </c>
      <c r="L7" s="15">
        <f>0.05*D7/3500</f>
        <v>3.1357142857142854E-2</v>
      </c>
      <c r="M7" s="12">
        <v>1100</v>
      </c>
      <c r="N7" s="15">
        <f t="shared" ref="N7:N14" si="0">0.05*D7/8000</f>
        <v>1.371875E-2</v>
      </c>
    </row>
    <row r="8" spans="2:14" ht="15.75" thickBot="1" x14ac:dyDescent="0.3">
      <c r="B8" s="7" t="s">
        <v>3</v>
      </c>
      <c r="C8" s="4" t="s">
        <v>12</v>
      </c>
      <c r="D8" s="19">
        <v>1931</v>
      </c>
      <c r="E8" s="21">
        <v>97</v>
      </c>
      <c r="F8" s="12" t="s">
        <v>9</v>
      </c>
      <c r="G8" s="12">
        <v>0.5</v>
      </c>
      <c r="H8" s="12">
        <f>0.85*D8</f>
        <v>1641.35</v>
      </c>
      <c r="I8" s="12">
        <v>700</v>
      </c>
      <c r="J8" s="15">
        <f>0.05*D8/1100</f>
        <v>8.777272727272728E-2</v>
      </c>
      <c r="K8" s="12">
        <v>760</v>
      </c>
      <c r="L8" s="15">
        <f>0.05*D8/3500</f>
        <v>2.758571428571429E-2</v>
      </c>
      <c r="M8" s="12">
        <v>1150</v>
      </c>
      <c r="N8" s="15">
        <f t="shared" si="0"/>
        <v>1.2068750000000001E-2</v>
      </c>
    </row>
    <row r="9" spans="2:14" ht="16.5" customHeight="1" thickBot="1" x14ac:dyDescent="0.3">
      <c r="B9" s="7" t="s">
        <v>33</v>
      </c>
      <c r="C9" s="3" t="s">
        <v>13</v>
      </c>
      <c r="D9" s="19">
        <v>790</v>
      </c>
      <c r="E9" s="20">
        <v>40</v>
      </c>
      <c r="F9" s="12" t="s">
        <v>9</v>
      </c>
      <c r="G9" s="12">
        <v>0.5</v>
      </c>
      <c r="H9" s="12">
        <f>0.85*D9</f>
        <v>671.5</v>
      </c>
      <c r="I9" s="12">
        <v>470</v>
      </c>
      <c r="J9" s="15">
        <f>0.05*D9/1100</f>
        <v>3.5909090909090911E-2</v>
      </c>
      <c r="K9" s="12">
        <v>550</v>
      </c>
      <c r="L9" s="15">
        <f>0.05*D9/3500</f>
        <v>1.1285714285714286E-2</v>
      </c>
      <c r="M9" s="12">
        <v>800</v>
      </c>
      <c r="N9" s="15">
        <f t="shared" si="0"/>
        <v>4.9375E-3</v>
      </c>
    </row>
    <row r="10" spans="2:14" ht="15.75" thickBot="1" x14ac:dyDescent="0.3">
      <c r="B10" s="7" t="s">
        <v>34</v>
      </c>
      <c r="C10" s="25" t="s">
        <v>57</v>
      </c>
      <c r="D10" s="26">
        <v>20065</v>
      </c>
      <c r="E10" s="22">
        <v>1003</v>
      </c>
      <c r="F10" s="14" t="s">
        <v>9</v>
      </c>
      <c r="G10" s="14">
        <v>0.56999999999999995</v>
      </c>
      <c r="H10" s="14">
        <f>0.8*D10</f>
        <v>16052</v>
      </c>
      <c r="I10" s="14">
        <v>950</v>
      </c>
      <c r="J10" s="14">
        <f>0.1*D10/1100</f>
        <v>1.824090909090909</v>
      </c>
      <c r="K10" s="14">
        <v>1500</v>
      </c>
      <c r="L10" s="14">
        <f>0.1*D10/3500</f>
        <v>0.57328571428571429</v>
      </c>
      <c r="M10" s="14">
        <v>2500</v>
      </c>
      <c r="N10" s="14">
        <f t="shared" si="0"/>
        <v>0.12540625</v>
      </c>
    </row>
    <row r="11" spans="2:14" ht="15.75" thickBot="1" x14ac:dyDescent="0.3">
      <c r="B11" s="7" t="s">
        <v>35</v>
      </c>
      <c r="C11" s="25" t="s">
        <v>58</v>
      </c>
      <c r="D11" s="26">
        <v>20065</v>
      </c>
      <c r="E11" s="22">
        <v>1003</v>
      </c>
      <c r="F11" s="14" t="s">
        <v>9</v>
      </c>
      <c r="G11" s="14">
        <v>0.56999999999999995</v>
      </c>
      <c r="H11" s="14">
        <f>0.8*D11</f>
        <v>16052</v>
      </c>
      <c r="I11" s="14">
        <v>950</v>
      </c>
      <c r="J11" s="14">
        <f>0.1*D11/1100</f>
        <v>1.824090909090909</v>
      </c>
      <c r="K11" s="14">
        <v>1500</v>
      </c>
      <c r="L11" s="14">
        <f>0.05*D11/3500</f>
        <v>0.28664285714285714</v>
      </c>
      <c r="M11" s="14">
        <v>2500</v>
      </c>
      <c r="N11" s="14">
        <f t="shared" si="0"/>
        <v>0.12540625</v>
      </c>
    </row>
    <row r="12" spans="2:14" ht="15.75" thickBot="1" x14ac:dyDescent="0.3">
      <c r="B12" s="7" t="s">
        <v>36</v>
      </c>
      <c r="C12" s="25" t="s">
        <v>59</v>
      </c>
      <c r="D12" s="26">
        <v>4364</v>
      </c>
      <c r="E12" s="22">
        <v>218</v>
      </c>
      <c r="F12" s="14" t="s">
        <v>9</v>
      </c>
      <c r="G12" s="14">
        <v>0.56999999999999995</v>
      </c>
      <c r="H12" s="14">
        <f>0.8*D12</f>
        <v>3491.2000000000003</v>
      </c>
      <c r="I12" s="14">
        <v>950</v>
      </c>
      <c r="J12" s="14">
        <f>0.1*D12/1100</f>
        <v>0.39672727272727276</v>
      </c>
      <c r="K12" s="14">
        <v>1500</v>
      </c>
      <c r="L12" s="14">
        <f>0.05*D12/3500</f>
        <v>6.2342857142857144E-2</v>
      </c>
      <c r="M12" s="14">
        <v>2500</v>
      </c>
      <c r="N12" s="14">
        <f t="shared" si="0"/>
        <v>2.7275000000000001E-2</v>
      </c>
    </row>
    <row r="13" spans="2:14" ht="15.75" thickBot="1" x14ac:dyDescent="0.3">
      <c r="B13" s="7" t="s">
        <v>37</v>
      </c>
      <c r="C13" s="3" t="s">
        <v>14</v>
      </c>
      <c r="D13" s="19">
        <v>5381</v>
      </c>
      <c r="E13" s="20">
        <v>269</v>
      </c>
      <c r="F13" s="12" t="s">
        <v>9</v>
      </c>
      <c r="G13" s="12">
        <v>0.53</v>
      </c>
      <c r="H13" s="14">
        <f>0.6*D13</f>
        <v>3228.6</v>
      </c>
      <c r="I13" s="12">
        <v>800</v>
      </c>
      <c r="J13" s="14">
        <f>0.3*D13/1100</f>
        <v>1.4675454545454545</v>
      </c>
      <c r="K13" s="12">
        <v>800</v>
      </c>
      <c r="L13" s="14">
        <f>0.05*D13/3500</f>
        <v>7.6871428571428577E-2</v>
      </c>
      <c r="M13" s="12">
        <v>1350</v>
      </c>
      <c r="N13" s="14">
        <f t="shared" si="0"/>
        <v>3.3631250000000001E-2</v>
      </c>
    </row>
    <row r="14" spans="2:14" ht="15.75" thickBot="1" x14ac:dyDescent="0.3">
      <c r="B14" s="7" t="s">
        <v>38</v>
      </c>
      <c r="C14" s="3" t="s">
        <v>15</v>
      </c>
      <c r="D14" s="19">
        <v>3619</v>
      </c>
      <c r="E14" s="20">
        <v>181</v>
      </c>
      <c r="F14" s="12" t="s">
        <v>9</v>
      </c>
      <c r="G14" s="12">
        <v>0.45</v>
      </c>
      <c r="H14" s="14">
        <f>0.8*D14</f>
        <v>2895.2000000000003</v>
      </c>
      <c r="I14" s="12">
        <v>620</v>
      </c>
      <c r="J14" s="14">
        <f>0.1*D14/1100</f>
        <v>0.32900000000000001</v>
      </c>
      <c r="K14" s="12">
        <v>700</v>
      </c>
      <c r="L14" s="14">
        <f>0.05*D14/3500</f>
        <v>5.1700000000000003E-2</v>
      </c>
      <c r="M14" s="12">
        <v>1090</v>
      </c>
      <c r="N14" s="14">
        <f t="shared" si="0"/>
        <v>2.2618750000000003E-2</v>
      </c>
    </row>
    <row r="15" spans="2:14" ht="30.75" thickBot="1" x14ac:dyDescent="0.3">
      <c r="B15" s="7" t="s">
        <v>39</v>
      </c>
      <c r="C15" s="5" t="s">
        <v>16</v>
      </c>
      <c r="D15" s="19">
        <v>1470</v>
      </c>
      <c r="E15" s="20">
        <v>74</v>
      </c>
      <c r="F15" s="12" t="s">
        <v>9</v>
      </c>
      <c r="G15" s="12">
        <v>0.48</v>
      </c>
      <c r="H15" s="14">
        <f>1*D15</f>
        <v>1470</v>
      </c>
      <c r="I15" s="23"/>
      <c r="J15" s="23"/>
      <c r="K15" s="23"/>
      <c r="L15" s="23"/>
      <c r="M15" s="24"/>
      <c r="N15" s="23"/>
    </row>
    <row r="16" spans="2:14" ht="30.75" thickBot="1" x14ac:dyDescent="0.3">
      <c r="B16" s="7" t="s">
        <v>40</v>
      </c>
      <c r="C16" s="3" t="s">
        <v>17</v>
      </c>
      <c r="D16" s="19">
        <v>5590</v>
      </c>
      <c r="E16" s="20">
        <v>280</v>
      </c>
      <c r="F16" s="12" t="s">
        <v>9</v>
      </c>
      <c r="G16" s="12">
        <v>0.48</v>
      </c>
      <c r="H16" s="14">
        <f>1*D16</f>
        <v>5590</v>
      </c>
      <c r="I16" s="23"/>
      <c r="J16" s="23"/>
      <c r="K16" s="23"/>
      <c r="L16" s="23"/>
      <c r="M16" s="24"/>
      <c r="N16" s="23"/>
    </row>
    <row r="17" spans="2:14" ht="45.75" thickBot="1" x14ac:dyDescent="0.3">
      <c r="B17" s="27" t="s">
        <v>41</v>
      </c>
      <c r="C17" s="25" t="s">
        <v>61</v>
      </c>
      <c r="D17" s="26">
        <f>D15+D16</f>
        <v>7060</v>
      </c>
      <c r="E17" s="22">
        <f>E15+E16</f>
        <v>354</v>
      </c>
      <c r="F17" s="14" t="s">
        <v>9</v>
      </c>
      <c r="G17" s="23"/>
      <c r="H17" s="23"/>
      <c r="I17" s="12">
        <v>850</v>
      </c>
      <c r="J17" s="14">
        <f>0.9*D17/1100</f>
        <v>5.7763636363636364</v>
      </c>
      <c r="K17" s="12">
        <v>1200</v>
      </c>
      <c r="L17" s="14">
        <f t="shared" ref="L17:L32" si="1">0.05*D17/3500</f>
        <v>0.10085714285714285</v>
      </c>
      <c r="M17" s="12">
        <v>1770</v>
      </c>
      <c r="N17" s="14">
        <f>0.05*D17/8000</f>
        <v>4.4124999999999998E-2</v>
      </c>
    </row>
    <row r="18" spans="2:14" ht="15.75" thickBot="1" x14ac:dyDescent="0.3">
      <c r="B18" s="7" t="s">
        <v>42</v>
      </c>
      <c r="C18" s="3" t="s">
        <v>18</v>
      </c>
      <c r="D18" s="19">
        <v>421</v>
      </c>
      <c r="E18" s="20">
        <v>21</v>
      </c>
      <c r="F18" s="12" t="s">
        <v>9</v>
      </c>
      <c r="G18" s="12">
        <v>0.5</v>
      </c>
      <c r="H18" s="14">
        <f t="shared" ref="H18:H20" si="2">0.8*D18</f>
        <v>336.8</v>
      </c>
      <c r="I18" s="12">
        <v>550</v>
      </c>
      <c r="J18" s="14">
        <f>0.1*D18/1100</f>
        <v>3.8272727272727271E-2</v>
      </c>
      <c r="K18" s="12">
        <v>700</v>
      </c>
      <c r="L18" s="14">
        <f t="shared" si="1"/>
        <v>6.0142857142857142E-3</v>
      </c>
      <c r="M18" s="12">
        <v>1050</v>
      </c>
      <c r="N18" s="14">
        <f>0.05*D18/8000</f>
        <v>2.6312499999999999E-3</v>
      </c>
    </row>
    <row r="19" spans="2:14" ht="15.75" thickBot="1" x14ac:dyDescent="0.3">
      <c r="B19" s="7" t="s">
        <v>43</v>
      </c>
      <c r="C19" s="3" t="s">
        <v>19</v>
      </c>
      <c r="D19" s="19">
        <v>653</v>
      </c>
      <c r="E19" s="20">
        <v>33</v>
      </c>
      <c r="F19" s="12" t="s">
        <v>9</v>
      </c>
      <c r="G19" s="12">
        <v>0.6</v>
      </c>
      <c r="H19" s="14">
        <f t="shared" si="2"/>
        <v>522.4</v>
      </c>
      <c r="I19" s="12">
        <v>630</v>
      </c>
      <c r="J19" s="14">
        <f>0.1*D19/1100</f>
        <v>5.9363636363636361E-2</v>
      </c>
      <c r="K19" s="12">
        <v>950</v>
      </c>
      <c r="L19" s="14">
        <f t="shared" si="1"/>
        <v>9.3285714285714274E-3</v>
      </c>
      <c r="M19" s="12">
        <v>1500</v>
      </c>
      <c r="N19" s="14">
        <f>0.05*D19/8000</f>
        <v>4.0812499999999998E-3</v>
      </c>
    </row>
    <row r="20" spans="2:14" ht="15.75" thickBot="1" x14ac:dyDescent="0.3">
      <c r="B20" s="7" t="s">
        <v>44</v>
      </c>
      <c r="C20" s="3" t="s">
        <v>20</v>
      </c>
      <c r="D20" s="19">
        <v>619</v>
      </c>
      <c r="E20" s="20">
        <v>31</v>
      </c>
      <c r="F20" s="12" t="s">
        <v>9</v>
      </c>
      <c r="G20" s="12">
        <v>0.53</v>
      </c>
      <c r="H20" s="14">
        <f t="shared" si="2"/>
        <v>495.20000000000005</v>
      </c>
      <c r="I20" s="12">
        <v>550</v>
      </c>
      <c r="J20" s="14">
        <f>0.1*D20/1100</f>
        <v>5.627272727272728E-2</v>
      </c>
      <c r="K20" s="12">
        <v>700</v>
      </c>
      <c r="L20" s="14">
        <f t="shared" si="1"/>
        <v>8.8428571428571436E-3</v>
      </c>
      <c r="M20" s="12">
        <v>1100</v>
      </c>
      <c r="N20" s="14">
        <f>0.05*D20/8000</f>
        <v>3.8687500000000002E-3</v>
      </c>
    </row>
    <row r="21" spans="2:14" ht="15.75" thickBot="1" x14ac:dyDescent="0.3">
      <c r="B21" s="7" t="s">
        <v>45</v>
      </c>
      <c r="C21" s="3" t="s">
        <v>21</v>
      </c>
      <c r="D21" s="19">
        <v>21653</v>
      </c>
      <c r="E21" s="20">
        <v>1083</v>
      </c>
      <c r="F21" s="12" t="s">
        <v>9</v>
      </c>
      <c r="G21" s="12">
        <v>0.43</v>
      </c>
      <c r="H21" s="14">
        <f>0.2*D21</f>
        <v>4330.6000000000004</v>
      </c>
      <c r="I21" s="12">
        <v>600</v>
      </c>
      <c r="J21" s="14">
        <f>0.4*D21/1100</f>
        <v>7.8738181818181827</v>
      </c>
      <c r="K21" s="12">
        <v>660</v>
      </c>
      <c r="L21" s="14">
        <f t="shared" si="1"/>
        <v>0.30932857142857145</v>
      </c>
      <c r="M21" s="12">
        <v>1080</v>
      </c>
      <c r="N21" s="14">
        <f>0.35*D21/8000</f>
        <v>0.94731874999999988</v>
      </c>
    </row>
    <row r="22" spans="2:14" ht="15.75" thickBot="1" x14ac:dyDescent="0.3">
      <c r="B22" s="7" t="s">
        <v>46</v>
      </c>
      <c r="C22" s="3" t="s">
        <v>22</v>
      </c>
      <c r="D22" s="19">
        <v>21653</v>
      </c>
      <c r="E22" s="20">
        <v>1083</v>
      </c>
      <c r="F22" s="12" t="s">
        <v>9</v>
      </c>
      <c r="G22" s="12">
        <v>0.43</v>
      </c>
      <c r="H22" s="14">
        <f>0.2*D22</f>
        <v>4330.6000000000004</v>
      </c>
      <c r="I22" s="12">
        <v>600</v>
      </c>
      <c r="J22" s="14">
        <f>0.4*D22/1100</f>
        <v>7.8738181818181827</v>
      </c>
      <c r="K22" s="12">
        <v>660</v>
      </c>
      <c r="L22" s="14">
        <f t="shared" si="1"/>
        <v>0.30932857142857145</v>
      </c>
      <c r="M22" s="12">
        <v>1080</v>
      </c>
      <c r="N22" s="14">
        <f>0.35*D22/8000</f>
        <v>0.94731874999999988</v>
      </c>
    </row>
    <row r="23" spans="2:14" ht="15.75" thickBot="1" x14ac:dyDescent="0.3">
      <c r="B23" s="7" t="s">
        <v>47</v>
      </c>
      <c r="C23" s="3" t="s">
        <v>23</v>
      </c>
      <c r="D23" s="19">
        <v>4123</v>
      </c>
      <c r="E23" s="20">
        <v>206</v>
      </c>
      <c r="F23" s="12" t="s">
        <v>9</v>
      </c>
      <c r="G23" s="12">
        <v>0.78</v>
      </c>
      <c r="H23" s="14">
        <f>0.5*D23</f>
        <v>2061.5</v>
      </c>
      <c r="I23" s="12">
        <v>1250</v>
      </c>
      <c r="J23" s="14">
        <f>0.4*D23/1100</f>
        <v>1.4992727272727273</v>
      </c>
      <c r="K23" s="12">
        <v>1500</v>
      </c>
      <c r="L23" s="14">
        <f t="shared" si="1"/>
        <v>5.8900000000000001E-2</v>
      </c>
      <c r="M23" s="12">
        <v>2450</v>
      </c>
      <c r="N23" s="14">
        <f t="shared" ref="N23:N32" si="3">0.05*D23/8000</f>
        <v>2.576875E-2</v>
      </c>
    </row>
    <row r="24" spans="2:14" ht="15.75" thickBot="1" x14ac:dyDescent="0.3">
      <c r="B24" s="7" t="s">
        <v>48</v>
      </c>
      <c r="C24" s="3" t="s">
        <v>24</v>
      </c>
      <c r="D24" s="19">
        <v>1235</v>
      </c>
      <c r="E24" s="20">
        <v>62</v>
      </c>
      <c r="F24" s="12" t="s">
        <v>9</v>
      </c>
      <c r="G24" s="12">
        <v>0.78</v>
      </c>
      <c r="H24" s="14">
        <f t="shared" ref="H24:H25" si="4">0.8*D24</f>
        <v>988</v>
      </c>
      <c r="I24" s="12">
        <v>1500</v>
      </c>
      <c r="J24" s="14">
        <f>0.1*D24/1100</f>
        <v>0.11227272727272727</v>
      </c>
      <c r="K24" s="12">
        <v>1450</v>
      </c>
      <c r="L24" s="14">
        <f t="shared" si="1"/>
        <v>1.7642857142857144E-2</v>
      </c>
      <c r="M24" s="12">
        <v>2685</v>
      </c>
      <c r="N24" s="14">
        <f t="shared" si="3"/>
        <v>7.7187499999999999E-3</v>
      </c>
    </row>
    <row r="25" spans="2:14" ht="15.75" thickBot="1" x14ac:dyDescent="0.3">
      <c r="B25" s="7" t="s">
        <v>49</v>
      </c>
      <c r="C25" s="3" t="s">
        <v>25</v>
      </c>
      <c r="D25" s="19">
        <v>2262</v>
      </c>
      <c r="E25" s="20">
        <v>113</v>
      </c>
      <c r="F25" s="12" t="s">
        <v>9</v>
      </c>
      <c r="G25" s="12">
        <v>0.4</v>
      </c>
      <c r="H25" s="14">
        <f t="shared" si="4"/>
        <v>1809.6000000000001</v>
      </c>
      <c r="I25" s="12">
        <v>250</v>
      </c>
      <c r="J25" s="14">
        <f>0.1*D25/1100</f>
        <v>0.20563636363636364</v>
      </c>
      <c r="K25" s="12">
        <v>200</v>
      </c>
      <c r="L25" s="14">
        <f t="shared" si="1"/>
        <v>3.2314285714285719E-2</v>
      </c>
      <c r="M25" s="12">
        <v>280</v>
      </c>
      <c r="N25" s="14">
        <f t="shared" si="3"/>
        <v>1.4137500000000001E-2</v>
      </c>
    </row>
    <row r="26" spans="2:14" ht="15.75" thickBot="1" x14ac:dyDescent="0.3">
      <c r="B26" s="7" t="s">
        <v>50</v>
      </c>
      <c r="C26" s="3" t="s">
        <v>26</v>
      </c>
      <c r="D26" s="19">
        <v>1262</v>
      </c>
      <c r="E26" s="20">
        <v>63</v>
      </c>
      <c r="F26" s="12" t="s">
        <v>9</v>
      </c>
      <c r="G26" s="12">
        <v>0.8</v>
      </c>
      <c r="H26" s="14">
        <f>0.7*D26</f>
        <v>883.4</v>
      </c>
      <c r="I26" s="12">
        <v>1400</v>
      </c>
      <c r="J26" s="14">
        <f t="shared" ref="J26:J32" si="5">0.2*D26/1100</f>
        <v>0.22945454545454547</v>
      </c>
      <c r="K26" s="12">
        <v>1500</v>
      </c>
      <c r="L26" s="14">
        <f t="shared" si="1"/>
        <v>1.8028571428571429E-2</v>
      </c>
      <c r="M26" s="12">
        <v>2710</v>
      </c>
      <c r="N26" s="14">
        <f t="shared" si="3"/>
        <v>7.8875000000000004E-3</v>
      </c>
    </row>
    <row r="27" spans="2:14" ht="15.75" thickBot="1" x14ac:dyDescent="0.3">
      <c r="B27" s="7" t="s">
        <v>51</v>
      </c>
      <c r="C27" s="3" t="s">
        <v>27</v>
      </c>
      <c r="D27" s="19">
        <v>450</v>
      </c>
      <c r="E27" s="20">
        <v>23</v>
      </c>
      <c r="F27" s="12" t="s">
        <v>9</v>
      </c>
      <c r="G27" s="12">
        <v>0.65</v>
      </c>
      <c r="H27" s="14">
        <f t="shared" ref="H27:H32" si="6">0.7*D27</f>
        <v>315</v>
      </c>
      <c r="I27" s="12">
        <v>850</v>
      </c>
      <c r="J27" s="14">
        <f t="shared" si="5"/>
        <v>8.1818181818181818E-2</v>
      </c>
      <c r="K27" s="12">
        <v>950</v>
      </c>
      <c r="L27" s="14">
        <f t="shared" si="1"/>
        <v>6.4285714285714285E-3</v>
      </c>
      <c r="M27" s="12">
        <v>1690</v>
      </c>
      <c r="N27" s="14">
        <f t="shared" si="3"/>
        <v>2.8124999999999999E-3</v>
      </c>
    </row>
    <row r="28" spans="2:14" ht="30.75" thickBot="1" x14ac:dyDescent="0.3">
      <c r="B28" s="7" t="s">
        <v>52</v>
      </c>
      <c r="C28" s="4" t="s">
        <v>28</v>
      </c>
      <c r="D28" s="19">
        <v>3456</v>
      </c>
      <c r="E28" s="20">
        <v>173</v>
      </c>
      <c r="F28" s="12" t="s">
        <v>9</v>
      </c>
      <c r="G28" s="12">
        <v>0.6</v>
      </c>
      <c r="H28" s="14">
        <f t="shared" si="6"/>
        <v>2419.1999999999998</v>
      </c>
      <c r="I28" s="12">
        <v>750</v>
      </c>
      <c r="J28" s="14">
        <f t="shared" si="5"/>
        <v>0.62836363636363646</v>
      </c>
      <c r="K28" s="12">
        <v>850</v>
      </c>
      <c r="L28" s="14">
        <f t="shared" si="1"/>
        <v>4.9371428571428573E-2</v>
      </c>
      <c r="M28" s="12">
        <v>1585</v>
      </c>
      <c r="N28" s="14">
        <f t="shared" si="3"/>
        <v>2.1600000000000001E-2</v>
      </c>
    </row>
    <row r="29" spans="2:14" ht="15.75" thickBot="1" x14ac:dyDescent="0.3">
      <c r="B29" s="7" t="s">
        <v>53</v>
      </c>
      <c r="C29" s="3" t="s">
        <v>29</v>
      </c>
      <c r="D29" s="19">
        <v>420</v>
      </c>
      <c r="E29" s="20">
        <v>21</v>
      </c>
      <c r="F29" s="12" t="s">
        <v>9</v>
      </c>
      <c r="G29" s="12">
        <v>0.68</v>
      </c>
      <c r="H29" s="14">
        <f t="shared" si="6"/>
        <v>294</v>
      </c>
      <c r="I29" s="12">
        <v>700</v>
      </c>
      <c r="J29" s="14">
        <f t="shared" si="5"/>
        <v>7.636363636363637E-2</v>
      </c>
      <c r="K29" s="12">
        <v>700</v>
      </c>
      <c r="L29" s="14">
        <f t="shared" si="1"/>
        <v>6.0000000000000001E-3</v>
      </c>
      <c r="M29" s="12">
        <v>1380</v>
      </c>
      <c r="N29" s="14">
        <f t="shared" si="3"/>
        <v>2.6250000000000002E-3</v>
      </c>
    </row>
    <row r="30" spans="2:14" ht="15.75" thickBot="1" x14ac:dyDescent="0.3">
      <c r="B30" s="7" t="s">
        <v>54</v>
      </c>
      <c r="C30" s="3" t="s">
        <v>30</v>
      </c>
      <c r="D30" s="19">
        <v>3941</v>
      </c>
      <c r="E30" s="20">
        <v>197</v>
      </c>
      <c r="F30" s="12" t="s">
        <v>9</v>
      </c>
      <c r="G30" s="12">
        <v>0.65</v>
      </c>
      <c r="H30" s="14">
        <f t="shared" si="6"/>
        <v>2758.7</v>
      </c>
      <c r="I30" s="12">
        <v>1050</v>
      </c>
      <c r="J30" s="14">
        <f t="shared" si="5"/>
        <v>0.7165454545454546</v>
      </c>
      <c r="K30" s="12">
        <v>850</v>
      </c>
      <c r="L30" s="14">
        <f t="shared" si="1"/>
        <v>5.6300000000000003E-2</v>
      </c>
      <c r="M30" s="12">
        <v>1690</v>
      </c>
      <c r="N30" s="14">
        <f t="shared" si="3"/>
        <v>2.463125E-2</v>
      </c>
    </row>
    <row r="31" spans="2:14" ht="15.75" thickBot="1" x14ac:dyDescent="0.3">
      <c r="B31" s="7" t="s">
        <v>55</v>
      </c>
      <c r="C31" s="3" t="s">
        <v>31</v>
      </c>
      <c r="D31" s="19">
        <v>399</v>
      </c>
      <c r="E31" s="20">
        <v>20</v>
      </c>
      <c r="F31" s="12" t="s">
        <v>9</v>
      </c>
      <c r="G31" s="12">
        <v>0.75</v>
      </c>
      <c r="H31" s="14">
        <f t="shared" si="6"/>
        <v>279.29999999999995</v>
      </c>
      <c r="I31" s="12">
        <v>600</v>
      </c>
      <c r="J31" s="14">
        <f t="shared" si="5"/>
        <v>7.2545454545454552E-2</v>
      </c>
      <c r="K31" s="12">
        <v>650</v>
      </c>
      <c r="L31" s="14">
        <f t="shared" si="1"/>
        <v>5.7000000000000011E-3</v>
      </c>
      <c r="M31" s="12">
        <v>1190</v>
      </c>
      <c r="N31" s="14">
        <f t="shared" si="3"/>
        <v>2.4937500000000003E-3</v>
      </c>
    </row>
    <row r="32" spans="2:14" ht="15.75" thickBot="1" x14ac:dyDescent="0.3">
      <c r="B32" s="7" t="s">
        <v>60</v>
      </c>
      <c r="C32" s="6" t="s">
        <v>32</v>
      </c>
      <c r="D32" s="19">
        <v>474</v>
      </c>
      <c r="E32" s="20">
        <v>24</v>
      </c>
      <c r="F32" s="12" t="s">
        <v>9</v>
      </c>
      <c r="G32" s="12">
        <v>0.68</v>
      </c>
      <c r="H32" s="14">
        <f t="shared" si="6"/>
        <v>331.79999999999995</v>
      </c>
      <c r="I32" s="12">
        <v>900</v>
      </c>
      <c r="J32" s="14">
        <f t="shared" si="5"/>
        <v>8.6181818181818193E-2</v>
      </c>
      <c r="K32" s="12">
        <v>970</v>
      </c>
      <c r="L32" s="14">
        <f t="shared" si="1"/>
        <v>6.7714285714285723E-3</v>
      </c>
      <c r="M32" s="12">
        <v>1920</v>
      </c>
      <c r="N32" s="14">
        <f t="shared" si="3"/>
        <v>2.9625000000000003E-3</v>
      </c>
    </row>
    <row r="33" spans="2:14" ht="15.7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</sheetData>
  <mergeCells count="3">
    <mergeCell ref="B4:N4"/>
    <mergeCell ref="M1:N1"/>
    <mergeCell ref="B2:N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1A84E40BD6B0445BC23DF43EE9FFB6E" ma:contentTypeVersion="49" ma:contentTypeDescription="Kurkite naują dokumentą." ma:contentTypeScope="" ma:versionID="538b67b04be6580534b6e7d5997c98a8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76bbc541602a40e9c18ee6c1a6bbca3a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1:Author" minOccurs="0"/>
                <xsd:element ref="ns2:ddmDocTypeName" minOccurs="0"/>
                <xsd:element ref="ns2:DocBinder" minOccurs="0"/>
                <xsd:element ref="ns2:DocCompanyCode" minOccurs="0"/>
                <xsd:element ref="ns2:DocSubject" minOccurs="0"/>
                <xsd:element ref="ns2:ddmInitiatorTxt" minOccurs="0"/>
                <xsd:element ref="ns2:ddmField10" minOccurs="0"/>
                <xsd:element ref="ns2:ddmField6" minOccurs="0"/>
                <xsd:element ref="ns2:DocCompany" minOccurs="0"/>
                <xsd:element ref="ns2:ddmInitiator" minOccurs="0"/>
                <xsd:element ref="ns2:DocResponsible" minOccurs="0"/>
                <xsd:element ref="ns2:ddmField19" minOccurs="0"/>
                <xsd:element ref="ns2:ddmInitRequired" minOccurs="0"/>
                <xsd:element ref="ns2:ddmField4" minOccurs="0"/>
                <xsd:element ref="ns2:ddmField21" minOccurs="0"/>
                <xsd:element ref="ns2:ddmPermAfterApproval" minOccurs="0"/>
                <xsd:element ref="ns2:ddmNotifyOthers" minOccurs="0"/>
                <xsd:element ref="ns2:ddmField1" minOccurs="0"/>
                <xsd:element ref="ns2:ddmField7" minOccurs="0"/>
                <xsd:element ref="ns2:ddmInitApprover" minOccurs="0"/>
                <xsd:element ref="ns2:DocValueWithVAT" minOccurs="0"/>
                <xsd:element ref="ns2:DocOriginatorTxt" minOccurs="0"/>
                <xsd:element ref="ns2:ddmField5" minOccurs="0"/>
                <xsd:element ref="ns2:ddmNotifyAfterApproval" minOccurs="0"/>
                <xsd:element ref="ns2:DocOriginator" minOccurs="0"/>
                <xsd:element ref="ns1:DocumentSetDescription" minOccurs="0"/>
                <xsd:element ref="ns2:DocGuaranteeValidTo" minOccurs="0"/>
                <xsd:element ref="ns2:DocRegDate" minOccurs="0"/>
                <xsd:element ref="ns2:ddmField25" minOccurs="0"/>
                <xsd:element ref="ns2:DocObject" minOccurs="0"/>
                <xsd:element ref="ns2:DocValueNoVAT" minOccurs="0"/>
                <xsd:element ref="ns2:ddmField18" minOccurs="0"/>
                <xsd:element ref="ns2:ddmDocTypeID" minOccurs="0"/>
                <xsd:element ref="ns2:DocResponsibleUsr" minOccurs="0"/>
                <xsd:element ref="ns2:ddmResponsiblePerson" minOccurs="0"/>
                <xsd:element ref="ns2:DocAddiCompanies" minOccurs="0"/>
                <xsd:element ref="ns2:ddmField16" minOccurs="0"/>
                <xsd:element ref="ns2:DocValidUntil" minOccurs="0"/>
                <xsd:element ref="ns2:DocOriginatorDep" minOccurs="0"/>
                <xsd:element ref="ns2:DocAddiCompanies2" minOccurs="0"/>
                <xsd:element ref="ns2:DocBalanceEur" minOccurs="0"/>
                <xsd:element ref="ns2:ddmField14" minOccurs="0"/>
                <xsd:element ref="ns2:ddmField12" minOccurs="0"/>
                <xsd:element ref="ns2:ddmField22" minOccurs="0"/>
                <xsd:element ref="ns2:ddmField23" minOccurs="0"/>
                <xsd:element ref="ns2:ddmFieldsConfig" minOccurs="0"/>
                <xsd:element ref="ns2:ddmField13" minOccurs="0"/>
                <xsd:element ref="ns2:DocValidFrom" minOccurs="0"/>
                <xsd:element ref="ns2:DocGuaranteeDate" minOccurs="0"/>
                <xsd:element ref="ns2:ddmField8" minOccurs="0"/>
                <xsd:element ref="ns2:DocBalanceCorrDate" minOccurs="0"/>
                <xsd:element ref="ns2:DocType" minOccurs="0"/>
                <xsd:element ref="ns2:ddmField11" minOccurs="0"/>
                <xsd:element ref="ns2:ddmField15" minOccurs="0"/>
                <xsd:element ref="ns2:DocNumber" minOccurs="0"/>
                <xsd:element ref="ns2:ddmField9" minOccurs="0"/>
                <xsd:element ref="ns2:DocOriginatorUsr" minOccurs="0"/>
                <xsd:element ref="ns2:ddmField24" minOccurs="0"/>
                <xsd:element ref="ns2:ddmField17" minOccurs="0"/>
                <xsd:element ref="ns2:DocRegStatus" minOccurs="0"/>
                <xsd:element ref="ns2:DocVATSum" minOccurs="0"/>
                <xsd:element ref="ns2:DocDate" minOccurs="0"/>
                <xsd:element ref="ns2:ddmField2" minOccurs="0"/>
                <xsd:element ref="ns2:DocOriginatorPosition" minOccurs="0"/>
                <xsd:element ref="ns2:ddmField3" minOccurs="0"/>
                <xsd:element ref="ns2:ddmField20" minOccurs="0"/>
                <xsd:element ref="ns2:DocNotes" minOccurs="0"/>
                <xsd:element ref="ns2:DocRegister" minOccurs="0"/>
                <xsd:element ref="ns2:WFCurrent" minOccurs="0"/>
                <xsd:element ref="ns2:ddmUsers10" minOccurs="0"/>
                <xsd:element ref="ns2:ddmUsers7" minOccurs="0"/>
                <xsd:element ref="ns2:ddmUsers6" minOccurs="0"/>
                <xsd:element ref="ns2:ddmUsers2" minOccurs="0"/>
                <xsd:element ref="ns2:ddmUsers3" minOccurs="0"/>
                <xsd:element ref="ns2:ddmUsers5" minOccurs="0"/>
                <xsd:element ref="ns2:ddmUsers8" minOccurs="0"/>
                <xsd:element ref="ns2:ddmUsers9" minOccurs="0"/>
                <xsd:element ref="ns2:ddmUsers1" minOccurs="0"/>
                <xsd:element ref="ns2:ddmUsers4" minOccurs="0"/>
                <xsd:element ref="ns2:ddmUsersText2" minOccurs="0"/>
                <xsd:element ref="ns2:ddmUsersText5" minOccurs="0"/>
                <xsd:element ref="ns2:ddmUsersText7" minOccurs="0"/>
                <xsd:element ref="ns2:ddmUsersText9" minOccurs="0"/>
                <xsd:element ref="ns2:ddmUsersText3" minOccurs="0"/>
                <xsd:element ref="ns2:ddmUsersText6" minOccurs="0"/>
                <xsd:element ref="ns2:ddmUsersText8" minOccurs="0"/>
                <xsd:element ref="ns2:ddmUsersText1" minOccurs="0"/>
                <xsd:element ref="ns2:ddmUsersText4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NotifyOthersUsr" minOccurs="0"/>
                <xsd:element ref="ns2:Title2" minOccurs="0"/>
                <xsd:element ref="ns2:ddmDocSubjectFormula" minOccurs="0"/>
                <xsd:element ref="ns2:ddmItemSaved" minOccurs="0"/>
                <xsd:element ref="ns3:SutartiesSuma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8" nillable="true" ma:displayName="Sukūrė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33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ddmDocTypeName" ma:index="9" nillable="true" ma:displayName="Dokumento rūšis" ma:default="" ma:description="" ma:internalName="ddmDocTypeName" ma:readOnly="false">
      <xsd:simpleType>
        <xsd:restriction base="dms:Text"/>
      </xsd:simpleType>
    </xsd:element>
    <xsd:element name="DocBinder" ma:index="10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CompanyCode" ma:index="11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Subject" ma:index="12" nillable="true" ma:displayName="Dokumento pavadinimas" ma:default="" ma:description="" ma:internalName="DocSubject" ma:readOnly="false">
      <xsd:simpleType>
        <xsd:restriction base="dms:Text"/>
      </xsd:simpleType>
    </xsd:element>
    <xsd:element name="ddmInitiatorTxt" ma:index="13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Field10" ma:index="14" nillable="true" ma:displayName="Laukas 10" ma:default="" ma:description="" ma:internalName="ddmField10" ma:readOnly="false">
      <xsd:simpleType>
        <xsd:restriction base="dms:Text"/>
      </xsd:simpleType>
    </xsd:element>
    <xsd:element name="ddmField6" ma:index="15" nillable="true" ma:displayName="Laukas 6" ma:default="" ma:description="" ma:internalName="ddmField6" ma:readOnly="false">
      <xsd:simpleType>
        <xsd:restriction base="dms:Text"/>
      </xsd:simpleType>
    </xsd:element>
    <xsd:element name="DocCompany" ma:index="16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dmInitiator" ma:index="17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Responsible" ma:index="18" nillable="true" ma:displayName="Atsakingas už vykdymą" ma:default="" ma:description="" ma:internalName="DocResponsible" ma:readOnly="false">
      <xsd:simpleType>
        <xsd:restriction base="dms:Text"/>
      </xsd:simpleType>
    </xsd:element>
    <xsd:element name="ddmField19" ma:index="19" nillable="true" ma:displayName="Laukas 19" ma:default="" ma:description="" ma:internalName="ddmField19" ma:readOnly="false">
      <xsd:simpleType>
        <xsd:restriction base="dms:Text"/>
      </xsd:simpleType>
    </xsd:element>
    <xsd:element name="ddmInitRequired" ma:index="20" nillable="true" ma:displayName="Iniciavimo procesas" ma:default="" ma:description="" ma:internalName="ddmInitRequired" ma:readOnly="false">
      <xsd:simpleType>
        <xsd:restriction base="dms:Number"/>
      </xsd:simpleType>
    </xsd:element>
    <xsd:element name="ddmField4" ma:index="21" nillable="true" ma:displayName="Laukas 4" ma:default="" ma:description="" ma:internalName="ddmField4" ma:readOnly="false">
      <xsd:simpleType>
        <xsd:restriction base="dms:Text"/>
      </xsd:simpleType>
    </xsd:element>
    <xsd:element name="ddmField21" ma:index="22" nillable="true" ma:displayName="Laukas 21" ma:default="" ma:description="" ma:internalName="ddmField21" ma:readOnly="false">
      <xsd:simpleType>
        <xsd:restriction base="dms:Text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dmField1" ma:index="25" nillable="true" ma:displayName="Laukas 1" ma:default="" ma:description="" ma:internalName="ddmField1" ma:readOnly="false">
      <xsd:simpleType>
        <xsd:restriction base="dms:Text"/>
      </xsd:simpleType>
    </xsd:element>
    <xsd:element name="ddmField7" ma:index="26" nillable="true" ma:displayName="Laukas 7" ma:default="" ma:description="" ma:internalName="ddmField7" ma:readOnly="false">
      <xsd:simpleType>
        <xsd:restriction base="dms:Text"/>
      </xsd:simpleType>
    </xsd:element>
    <xsd:element name="ddmInitApprover" ma:index="27" nillable="true" ma:displayName="Tvirtina iniciavimą" ma:default="" ma:description="" ma:internalName="ddmInitApprover" ma:readOnly="false">
      <xsd:simpleType>
        <xsd:restriction base="dms:Text"/>
      </xsd:simpleType>
    </xsd:element>
    <xsd:element name="DocValueWithVAT" ma:index="28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OriginatorTxt" ma:index="29" nillable="true" ma:displayName="Rengėjas Text" ma:default="" ma:description="" ma:internalName="DocOriginatorTxt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NotifyAfterApproval" ma:index="31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ocOriginator" ma:index="32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GuaranteeValidTo" ma:index="34" nillable="true" ma:displayName="Garanto galiojimas iki" ma:default="" ma:description="" ma:format="DateOnly" ma:internalName="DocGuaranteeValidTo">
      <xsd:simpleType>
        <xsd:restriction base="dms:DateTime"/>
      </xsd:simpleType>
    </xsd:element>
    <xsd:element name="DocRegDate" ma:index="35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dmField25" ma:index="36" nillable="true" ma:displayName="Laukas 25" ma:default="" ma:description="" ma:internalName="ddmField25" ma:readOnly="false">
      <xsd:simpleType>
        <xsd:restriction base="dms:Text"/>
      </xsd:simpleType>
    </xsd:element>
    <xsd:element name="DocObject" ma:index="37" nillable="true" ma:displayName="Sutarties objektas" ma:default="" ma:description="" ma:internalName="DocObject" ma:readOnly="false">
      <xsd:simpleType>
        <xsd:restriction base="dms:Text"/>
      </xsd:simpleType>
    </xsd:element>
    <xsd:element name="DocValueNoVAT" ma:index="38" nillable="true" ma:displayName="Sutarties vertė be PVM" ma:default="" ma:description="" ma:internalName="DocValueNoVAT" ma:readOnly="false">
      <xsd:simpleType>
        <xsd:restriction base="dms:Text"/>
      </xsd:simpleType>
    </xsd:element>
    <xsd:element name="ddmField18" ma:index="39" nillable="true" ma:displayName="Laukas 18" ma:default="" ma:description="" ma:internalName="ddmField18" ma:readOnly="false">
      <xsd:simpleType>
        <xsd:restriction base="dms:Text"/>
      </xsd:simpleType>
    </xsd:element>
    <xsd:element name="ddmDocTypeID" ma:index="40" nillable="true" ma:displayName="Dokumento rūšies ID" ma:default="" ma:description="" ma:internalName="ddmDocTypeID" ma:readOnly="false">
      <xsd:simpleType>
        <xsd:restriction base="dms:Text"/>
      </xsd:simpleType>
    </xsd:element>
    <xsd:element name="DocResponsibleUsr" ma:index="4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ResponsiblePerson" ma:index="42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ocAddiCompanies" ma:index="4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ocValidUntil" ma:index="45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OriginatorDep" ma:index="46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AddiCompanies2" ma:index="47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BalanceEur" ma:index="48" nillable="true" ma:displayName="Sumos likutis, EUR" ma:default="" ma:description="" ma:internalName="DocBalanceEur">
      <xsd:simpleType>
        <xsd:restriction base="dms:Text"/>
      </xsd:simpleType>
    </xsd:element>
    <xsd:element name="ddmField14" ma:index="49" nillable="true" ma:displayName="Laukas 14" ma:default="" ma:description="" ma:internalName="ddmField14" ma:readOnly="false">
      <xsd:simpleType>
        <xsd:restriction base="dms:Text"/>
      </xsd:simpleType>
    </xsd:element>
    <xsd:element name="ddmField12" ma:index="50" nillable="true" ma:displayName="Laukas 12" ma:default="" ma:description="" ma:internalName="ddmField12" ma:readOnly="false">
      <xsd:simpleType>
        <xsd:restriction base="dms:Text"/>
      </xsd:simpleType>
    </xsd:element>
    <xsd:element name="ddmField22" ma:index="51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2" nillable="true" ma:displayName="Laukas 23" ma:default="" ma:description="" ma:internalName="ddmField23" ma:readOnly="false">
      <xsd:simpleType>
        <xsd:restriction base="dms:Text"/>
      </xsd:simpleType>
    </xsd:element>
    <xsd:element name="ddmFieldsConfig" ma:index="53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Field13" ma:index="54" nillable="true" ma:displayName="Laukas 13" ma:default="" ma:description="" ma:internalName="ddmField13" ma:readOnly="false">
      <xsd:simpleType>
        <xsd:restriction base="dms:Text"/>
      </xsd:simpleType>
    </xsd:element>
    <xsd:element name="DocValidFrom" ma:index="55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GuaranteeDate" ma:index="56" nillable="true" ma:displayName="Garanto data" ma:default="" ma:description="" ma:format="DateOnly" ma:internalName="DocGuaranteeDate">
      <xsd:simpleType>
        <xsd:restriction base="dms:DateTime"/>
      </xsd:simpleType>
    </xsd:element>
    <xsd:element name="ddmField8" ma:index="57" nillable="true" ma:displayName="Laukas 8" ma:default="" ma:description="" ma:internalName="ddmField8" ma:readOnly="false">
      <xsd:simpleType>
        <xsd:restriction base="dms:Text"/>
      </xsd:simpleType>
    </xsd:element>
    <xsd:element name="DocBalanceCorrDate" ma:index="58" nillable="true" ma:displayName="Likučio koregavimo data" ma:default="" ma:description="" ma:format="DateOnly" ma:internalName="DocBalanceCorrDate">
      <xsd:simpleType>
        <xsd:restriction base="dms:DateTime"/>
      </xsd:simpleType>
    </xsd:element>
    <xsd:element name="DocType" ma:index="59" nillable="true" ma:displayName="Sutarties rūšis" ma:default="" ma:description="" ma:internalName="DocType" ma:readOnly="false">
      <xsd:simpleType>
        <xsd:restriction base="dms:Text"/>
      </xsd:simpleType>
    </xsd:element>
    <xsd:element name="ddmField11" ma:index="60" nillable="true" ma:displayName="Laukas 11" ma:default="" ma:description="" ma:internalName="ddmField11" ma:readOnly="false">
      <xsd:simpleType>
        <xsd:restriction base="dms:Text"/>
      </xsd:simpleType>
    </xsd:element>
    <xsd:element name="ddmField15" ma:index="61" nillable="true" ma:displayName="Laukas 15" ma:default="" ma:description="" ma:internalName="ddmField15" ma:readOnly="false">
      <xsd:simpleType>
        <xsd:restriction base="dms:Text"/>
      </xsd:simpleType>
    </xsd:element>
    <xsd:element name="DocNumber" ma:index="62" nillable="true" ma:displayName="Numeris" ma:description="" ma:internalName="DocNumber" ma:readOnly="false">
      <xsd:simpleType>
        <xsd:restriction base="dms:Text"/>
      </xsd:simpleType>
    </xsd:element>
    <xsd:element name="ddmField9" ma:index="63" nillable="true" ma:displayName="Laukas 9" ma:default="" ma:description="" ma:internalName="ddmField9" ma:readOnly="false">
      <xsd:simpleType>
        <xsd:restriction base="dms:Text"/>
      </xsd:simpleType>
    </xsd:element>
    <xsd:element name="DocOriginatorUsr" ma:index="64" nillable="true" ma:displayName="Rengėjas User" ma:default="" ma:description="" ma:hidden="true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24" ma:index="65" nillable="true" ma:displayName="Laukas 24" ma:default="" ma:description="" ma:internalName="ddmField24" ma:readOnly="false">
      <xsd:simpleType>
        <xsd:restriction base="dms:Text"/>
      </xsd:simpleType>
    </xsd:element>
    <xsd:element name="ddmField17" ma:index="66" nillable="true" ma:displayName="Laukas 17" ma:default="" ma:description="" ma:internalName="ddmField17" ma:readOnly="false">
      <xsd:simpleType>
        <xsd:restriction base="dms:Text"/>
      </xsd:simpleType>
    </xsd:element>
    <xsd:element name="DocRegStatus" ma:index="67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ocVATSum" ma:index="68" nillable="true" ma:displayName="PVM suma" ma:default="" ma:description="" ma:internalName="DocVATSum" ma:readOnly="false">
      <xsd:simpleType>
        <xsd:restriction base="dms:Text"/>
      </xsd:simpleType>
    </xsd:element>
    <xsd:element name="DocDate" ma:index="69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Field2" ma:index="70" nillable="true" ma:displayName="Laukas 2" ma:default="" ma:description="" ma:internalName="ddmField2" ma:readOnly="false">
      <xsd:simpleType>
        <xsd:restriction base="dms:Text"/>
      </xsd:simpleType>
    </xsd:element>
    <xsd:element name="DocOriginatorPosition" ma:index="71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dmField3" ma:index="72" nillable="true" ma:displayName="Laukas 3" ma:default="" ma:description="" ma:internalName="ddmField3" ma:readOnly="false">
      <xsd:simpleType>
        <xsd:restriction base="dms:Text"/>
      </xsd:simpleType>
    </xsd:element>
    <xsd:element name="ddmField20" ma:index="73" nillable="true" ma:displayName="Laukas 20" ma:default="" ma:description="" ma:internalName="ddmField20" ma:readOnly="false">
      <xsd:simpleType>
        <xsd:restriction base="dms:Text"/>
      </xsd:simpleType>
    </xsd:element>
    <xsd:element name="DocNotes" ma:index="74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ocRegister" ma:index="75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WFCurrent" ma:index="76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77" nillable="true" ma:displayName="Vartotojai 10" ma:default="" ma:description="" ma:internalName="ddmUsers1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78" nillable="true" ma:displayName="Vartotojai 7" ma:default="" ma:description="" ma:internalName="ddmUsers7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79" nillable="true" ma:displayName="Vartotojai 6" ma:default="" ma:description="" ma:internalName="ddmUsers6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0" nillable="true" ma:displayName="Vartotojai 2" ma:default="" ma:description="" ma:internalName="ddmUsers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1" nillable="true" ma:displayName="Vartotojai 3" ma:default="" ma:description="" ma:internalName="ddmUsers3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2" nillable="true" ma:displayName="Vartotojai 5" ma:default="" ma:description="" ma:internalName="ddmUsers5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83" nillable="true" ma:displayName="Vartotojai 8" ma:default="" ma:description="" ma:internalName="ddmUsers8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84" nillable="true" ma:displayName="Vartotojai 9" ma:default="" ma:description="" ma:internalName="ddmUsers9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5" nillable="true" ma:displayName="Vartotojai 1" ma:default="" ma:description="" ma:internalName="ddmUsers1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2" ma:index="87" nillable="true" ma:displayName="Vartotojai Text 2" ma:default="" ma:description="" ma:internalName="ddmUsersText2">
      <xsd:simpleType>
        <xsd:restriction base="dms:Text"/>
      </xsd:simpleType>
    </xsd:element>
    <xsd:element name="ddmUsersText5" ma:index="88" nillable="true" ma:displayName="Vartotojai Text 5" ma:default="" ma:description="" ma:internalName="ddmUsersText5">
      <xsd:simpleType>
        <xsd:restriction base="dms:Text"/>
      </xsd:simpleType>
    </xsd:element>
    <xsd:element name="ddmUsersText7" ma:index="89" nillable="true" ma:displayName="Vartotojai Text 7" ma:default="" ma:description="" ma:internalName="ddmUsersText7">
      <xsd:simpleType>
        <xsd:restriction base="dms:Text"/>
      </xsd:simpleType>
    </xsd:element>
    <xsd:element name="ddmUsersText9" ma:index="90" nillable="true" ma:displayName="Vartotojai Text 9" ma:default="" ma:description="" ma:internalName="ddmUsersText9">
      <xsd:simpleType>
        <xsd:restriction base="dms:Text"/>
      </xsd:simpleType>
    </xsd:element>
    <xsd:element name="ddmUsersText3" ma:index="91" nillable="true" ma:displayName="Vartotojai Text 3" ma:default="" ma:description="" ma:internalName="ddmUsersText3">
      <xsd:simpleType>
        <xsd:restriction base="dms:Text"/>
      </xsd:simpleType>
    </xsd:element>
    <xsd:element name="ddmUsersText6" ma:index="92" nillable="true" ma:displayName="Vartotojai Text 6" ma:default="" ma:description="" ma:internalName="ddmUsersText6">
      <xsd:simpleType>
        <xsd:restriction base="dms:Text"/>
      </xsd:simpleType>
    </xsd:element>
    <xsd:element name="ddmUsersText8" ma:index="93" nillable="true" ma:displayName="Vartotojai Text 8" ma:default="" ma:description="" ma:internalName="ddmUsersText8">
      <xsd:simpleType>
        <xsd:restriction base="dms:Text"/>
      </xsd:simpleType>
    </xsd:element>
    <xsd:element name="ddmUsersText1" ma:index="94" nillable="true" ma:displayName="Vartotojai Text 1" ma:default="" ma:description="" ma:internalName="ddmUsersText1">
      <xsd:simpleType>
        <xsd:restriction base="dms:Text"/>
      </xsd:simpleType>
    </xsd:element>
    <xsd:element name="ddmUsersText4" ma:index="95" nillable="true" ma:displayName="Vartotojai Text 4" ma:default="" ma:description="" ma:internalName="ddmUsersText4">
      <xsd:simpleType>
        <xsd:restriction base="dms:Text"/>
      </xsd:simpleType>
    </xsd:element>
    <xsd:element name="ddmUsersText10" ma:index="96" nillable="true" ma:displayName="Vartotojai Text 10" ma:default="" ma:description="" ma:internalName="ddmUsersText10">
      <xsd:simpleType>
        <xsd:restriction base="dms:Text"/>
      </xsd:simpleType>
    </xsd:element>
    <xsd:element name="DocMeetPersons" ma:index="97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98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99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0" nillable="true" ma:displayName="Priminimo terminas" ma:internalName="RmndrTerm">
      <xsd:simpleType>
        <xsd:restriction base="dms:Number"/>
      </xsd:simpleType>
    </xsd:element>
    <xsd:element name="ddmNumberFormat" ma:index="101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02" nillable="true" ma:displayName="Garanto priminimo terminas" ma:internalName="RmndrGuaranteeTerm">
      <xsd:simpleType>
        <xsd:restriction base="dms:Number"/>
      </xsd:simpleType>
    </xsd:element>
    <xsd:element name="WFParticRejected" ma:index="103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04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05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6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07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08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09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0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1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1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1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1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1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NotifyOthersUsr" ma:index="119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tle2" ma:index="120" nillable="true" ma:displayName="Antraštė" ma:description="" ma:internalName="Title2" ma:readOnly="false">
      <xsd:simpleType>
        <xsd:restriction base="dms:Text"/>
      </xsd:simpleType>
    </xsd:element>
    <xsd:element name="ddmDocSubjectFormula" ma:index="121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dmItemSaved" ma:index="122" nillable="true" ma:displayName="ItemSaved" ma:default="" ma:description="" ma:internalName="ddmItemSaved" ma:readOnly="false">
      <xsd:simpleType>
        <xsd:restriction base="dms:Text"/>
      </xsd:simpleType>
    </xsd:element>
    <xsd:element name="BDAR" ma:index="127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3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1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1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1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23" nillable="true" ma:displayName="SutartiesSuma" ma:decimals="2" ma:internalName="SutartiesSuma">
      <xsd:simpleType>
        <xsd:restriction base="dms:Number"/>
      </xsd:simpleType>
    </xsd:element>
    <xsd:element name="DocType0" ma:index="124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25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26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3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28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29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Field6 xmlns="55afa746-bf89-4838-80b9-7c799b3d7e39" xsi:nil="true"/>
    <DocCompany xmlns="55afa746-bf89-4838-80b9-7c799b3d7e39">UAB Internova LT</DocCompany>
    <DocRegDate xmlns="55afa746-bf89-4838-80b9-7c799b3d7e39">2021-08-05T15:21:29+00:00</DocRegDate>
    <DocResponsibleUsr xmlns="55afa746-bf89-4838-80b9-7c799b3d7e39">
      <UserInfo>
        <DisplayName/>
        <AccountId xsi:nil="true"/>
        <AccountType/>
      </UserInfo>
    </DocResponsibleUsr>
    <ddmResponsiblePerson xmlns="55afa746-bf89-4838-80b9-7c799b3d7e39" xsi:nil="true"/>
    <DocValidUntil xmlns="55afa746-bf89-4838-80b9-7c799b3d7e39">2023-03-04T22:00:00+00:00</DocValidUntil>
    <ddmField22 xmlns="55afa746-bf89-4838-80b9-7c799b3d7e39" xsi:nil="true"/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ddmField4 xmlns="55afa746-bf89-4838-80b9-7c799b3d7e39" xsi:nil="true"/>
    <DocAddiCompanies2 xmlns="55afa746-bf89-4838-80b9-7c799b3d7e39" xsi:nil="true"/>
    <ddmUsers4 xmlns="55afa746-bf89-4838-80b9-7c799b3d7e39">
      <UserInfo>
        <DisplayName/>
        <AccountId xsi:nil="true"/>
        <AccountType/>
      </UserInfo>
    </ddmUsers4>
    <WFParticipants xmlns="55afa746-bf89-4838-80b9-7c799b3d7e39" xsi:nil="true"/>
    <ddmInitiator xmlns="55afa746-bf89-4838-80b9-7c799b3d7e39">
      <UserInfo>
        <DisplayName/>
        <AccountId xsi:nil="true"/>
        <AccountType/>
      </UserInfo>
    </ddmInitiator>
    <ddmInitApprover xmlns="55afa746-bf89-4838-80b9-7c799b3d7e39" xsi:nil="true"/>
    <ddmField5 xmlns="55afa746-bf89-4838-80b9-7c799b3d7e39" xsi:nil="true"/>
    <ddmField18 xmlns="55afa746-bf89-4838-80b9-7c799b3d7e39" xsi:nil="true"/>
    <ddmField12 xmlns="55afa746-bf89-4838-80b9-7c799b3d7e39" xsi:nil="true"/>
    <DocBalanceCorrDate xmlns="55afa746-bf89-4838-80b9-7c799b3d7e39" xsi:nil="true"/>
    <ddmField17 xmlns="55afa746-bf89-4838-80b9-7c799b3d7e39" xsi:nil="true"/>
    <DocNotes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ocValueWithVAT xmlns="55afa746-bf89-4838-80b9-7c799b3d7e39">235466,00</DocValueWithVAT>
    <ddmField23 xmlns="55afa746-bf89-4838-80b9-7c799b3d7e39">ADOC</ddmField23>
    <ddmField2 xmlns="55afa746-bf89-4838-80b9-7c799b3d7e39" xsi:nil="true"/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Tarptautinių pervežimų grupė</ddmField3>
    <BDAR xmlns="55afa746-bf89-4838-80b9-7c799b3d7e39" xsi:nil="true"/>
    <DocBinder xmlns="55afa746-bf89-4838-80b9-7c799b3d7e39" xsi:nil="true"/>
    <DocStatus1 xmlns="55afa746-bf89-4838-80b9-7c799b3d7e39">Aktuali redakcija</DocStatus1>
    <ddmField19 xmlns="55afa746-bf89-4838-80b9-7c799b3d7e39">Tarptautinės žemės transporto paslaugos po Europą (I pirkimo objekto dalis)</ddmField19>
    <ddmField1 xmlns="55afa746-bf89-4838-80b9-7c799b3d7e39">21</ddmField1>
    <DocumentSetDescription xmlns="http://schemas.microsoft.com/sharepoint/v3" xsi:nil="true"/>
    <ddmField13 xmlns="55afa746-bf89-4838-80b9-7c799b3d7e39">Jaunesnysis projekto vadovas</ddmField13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Users10 xmlns="55afa746-bf89-4838-80b9-7c799b3d7e39">
      <UserInfo>
        <DisplayName/>
        <AccountId xsi:nil="true"/>
        <AccountType/>
      </UserInfo>
    </ddmUsers10>
    <DokSkaitytojuGrupe xmlns="2eb16660-85d5-44aa-8f0a-e2ddaec05a8b">
      <UserInfo>
        <DisplayName/>
        <AccountId xsi:nil="true"/>
        <AccountType/>
      </UserInfo>
    </DokSkaitytojuGrupe>
    <DocOriginatorTxt xmlns="55afa746-bf89-4838-80b9-7c799b3d7e39">Violeta Januškevič</DocOriginatorTxt>
    <DocGuaranteeValidTo xmlns="55afa746-bf89-4838-80b9-7c799b3d7e39" xsi:nil="true"/>
    <DocValidFrom xmlns="55afa746-bf89-4838-80b9-7c799b3d7e39">2021-08-04T21:00:00+00:00</DocValidFrom>
    <DocNumber xmlns="55afa746-bf89-4838-80b9-7c799b3d7e39">2021-P00130</DocNumber>
    <ddmField24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ocBalanceEur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ddmDocSubjectFormula xmlns="55afa746-bf89-4838-80b9-7c799b3d7e39" xsi:nil="true"/>
    <ddmInitiatorTxt xmlns="55afa746-bf89-4838-80b9-7c799b3d7e39" xsi:nil="true"/>
    <ddmInitRequired xmlns="55afa746-bf89-4838-80b9-7c799b3d7e39" xsi:nil="true"/>
    <ddmPermAfterApproval xmlns="55afa746-bf89-4838-80b9-7c799b3d7e39" xsi:nil="true"/>
    <ddmField14 xmlns="55afa746-bf89-4838-80b9-7c799b3d7e39">2021/082</ddmField14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Title2 xmlns="55afa746-bf89-4838-80b9-7c799b3d7e39" xsi:nil="true"/>
    <KitosSaliesData xmlns="10cff1f4-dabb-4ad0-b163-1e2d30b21e62" xsi:nil="true"/>
    <ddmNotifyAfterApproval xmlns="55afa746-bf89-4838-80b9-7c799b3d7e39" xsi:nil="true"/>
    <ddmField25 xmlns="55afa746-bf89-4838-80b9-7c799b3d7e39" xsi:nil="true"/>
    <ddmField20 xmlns="55afa746-bf89-4838-80b9-7c799b3d7e39" xsi:nil="true"/>
    <DocMeetPersons xmlns="55afa746-bf89-4838-80b9-7c799b3d7e39" xsi:nil="true"/>
    <DocOriginatorPosition xmlns="55afa746-bf89-4838-80b9-7c799b3d7e39">Jaunesnysis projekto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40866,00</DocVATSum>
    <ddmItemSaved xmlns="55afa746-bf89-4838-80b9-7c799b3d7e39" xsi:nil="true"/>
    <DocCompanyCode xmlns="55afa746-bf89-4838-80b9-7c799b3d7e39">304472923</DocCompanyCode>
    <ddmField10 xmlns="55afa746-bf89-4838-80b9-7c799b3d7e39" xsi:nil="true"/>
    <DocResponsible xmlns="55afa746-bf89-4838-80b9-7c799b3d7e39">Dovilė Songailaitė</DocResponsible>
    <ddmFieldsConfig xmlns="55afa746-bf89-4838-80b9-7c799b3d7e39" xsi:nil="true"/>
    <ddmField15 xmlns="55afa746-bf89-4838-80b9-7c799b3d7e39">Tarptautinės žemės transporto paslaugos po Europą</ddmField15>
    <SutAtsakomybe xmlns="55afa746-bf89-4838-80b9-7c799b3d7e39" xsi:nil="true"/>
    <ddmField21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Tarptautinės žemės transporto paslaugos po Europą (I pirkimo objekto dalis)</DocSubject>
    <DocValueNoVAT xmlns="55afa746-bf89-4838-80b9-7c799b3d7e39">194600,00</DocValueNoVAT>
    <DocGuaranteeDate xmlns="55afa746-bf89-4838-80b9-7c799b3d7e39" xsi:nil="true"/>
    <DocType xmlns="55afa746-bf89-4838-80b9-7c799b3d7e39">Pirkimų netipinė sutartis</DocType>
    <DocDate xmlns="55afa746-bf89-4838-80b9-7c799b3d7e39">2021-08-04T21:00:00+00:00</DocDate>
    <WFCurrent xmlns="55afa746-bf89-4838-80b9-7c799b3d7e39">
      <UserInfo>
        <DisplayName/>
        <AccountId xsi:nil="true"/>
        <AccountType/>
      </UserInfo>
    </WFCurren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ocObject xmlns="55afa746-bf89-4838-80b9-7c799b3d7e39">Pirkimų sutartis</DocObject>
    <ddmField8 xmlns="55afa746-bf89-4838-80b9-7c799b3d7e39" xsi:nil="true"/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dmDocTypeName xmlns="55afa746-bf89-4838-80b9-7c799b3d7e39">Pirkimų netipinė sutartis (el. pasirašymas) </ddmDocTypeName>
    <ddmField16 xmlns="55afa746-bf89-4838-80b9-7c799b3d7e39">Grupės vadovė</ddmField16>
    <ddmField11 xmlns="55afa746-bf89-4838-80b9-7c799b3d7e39" xsi:nil="true"/>
    <ddmField9 xmlns="55afa746-bf89-4838-80b9-7c799b3d7e39" xsi:nil="true"/>
    <DocRegStatus xmlns="55afa746-bf89-4838-80b9-7c799b3d7e39">Pasirašomas</DocRegStatus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Author xmlns="http://schemas.microsoft.com/sharepoint/v3">
      <UserInfo>
        <DisplayName>Violeta Januškevič</DisplayName>
        <AccountId>8875</AccountId>
        <AccountType/>
      </UserInfo>
    </Autho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7769E-DAC7-4FB7-ACA7-BB98C16EFD30}"/>
</file>

<file path=customXml/itemProps2.xml><?xml version="1.0" encoding="utf-8"?>
<ds:datastoreItem xmlns:ds="http://schemas.openxmlformats.org/officeDocument/2006/customXml" ds:itemID="{159FC4EC-B337-4EAA-B9CE-C82AD4230BD3}">
  <ds:schemaRefs>
    <ds:schemaRef ds:uri="http://purl.org/dc/terms/"/>
    <ds:schemaRef ds:uri="3ee9de94-2651-4ccf-9395-52b20b10749f"/>
    <ds:schemaRef ds:uri="http://www.w3.org/XML/1998/namespace"/>
    <ds:schemaRef ds:uri="http://schemas.microsoft.com/sharepoint/v3"/>
    <ds:schemaRef ds:uri="http://schemas.microsoft.com/sharepoint/v3/fields"/>
    <ds:schemaRef ds:uri="http://schemas.microsoft.com/office/2006/documentManagement/types"/>
    <ds:schemaRef ds:uri="http://purl.org/dc/dcmitype/"/>
    <ds:schemaRef ds:uri="b1f06d3a-9d71-4214-92f4-2f1b352d2f9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b226d70-e51c-48fd-a01e-4d7be5a2cd9c"/>
  </ds:schemaRefs>
</ds:datastoreItem>
</file>

<file path=customXml/itemProps3.xml><?xml version="1.0" encoding="utf-8"?>
<ds:datastoreItem xmlns:ds="http://schemas.openxmlformats.org/officeDocument/2006/customXml" ds:itemID="{5452A7AF-7FC1-4A05-8519-65958561D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Kaina ar sąnaudos</vt:lpstr>
      <vt:lpstr>'Kaina ar sąnaudos'!_Hlk505539348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Laukienė</dc:creator>
  <cp:lastModifiedBy>Violeta Januškevič</cp:lastModifiedBy>
  <dcterms:created xsi:type="dcterms:W3CDTF">2020-04-24T08:07:40Z</dcterms:created>
  <dcterms:modified xsi:type="dcterms:W3CDTF">2021-08-04T18:32:25Z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0x01010071A84E40BD6B0445BC23DF43EE9FFB6E</vt:lpwstr>
  </property>
  <property fmtid="{D5CDD505-2E9C-101B-9397-08002B2CF9AE}" pid="3" name="DocOriginatorUsr">
    <vt:lpwstr>8953</vt:lpwstr>
  </property>
  <property fmtid="{D5CDD505-2E9C-101B-9397-08002B2CF9AE}" pid="4" name="Created">
    <vt:filetime>2021-08-05T09:41:11Z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&lt;Occured&gt;2021-05-04T08:27:42.2160028+03:00&lt;/Occured&gt;_x000d_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&lt;Occured&gt;2021-05-04T08:53:20.6751103+03:00&lt;/Occured&gt;_x000d_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&lt;Occured&gt;2021-05-04T12:49:42.644057+03:00&lt;/Occured&gt;_x000d_
      &lt;EventData&gt;&amp;lt;updates&amp;gt;&amp;lt;field&amp;gt;&amp;lt;name&amp;gt;WFParticipants&amp;lt;/name&amp;gt;&amp;lt;from&amp;gt; Vidas Švedas&amp;lt;/from&amp;gt;&amp;lt;to&amp;gt; Vidas Švedas, Antanas Kondrotas&amp;lt;/to&amp;gt;&amp;lt;/field&amp;gt;&amp;lt;/updates&amp;gt;&lt;/EventData&gt;_x000d_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&lt;Occured&gt;2021-05-04T16:32:57.055174+03:00&lt;/Occured&gt;_x000d_
      &lt;EventData&gt;&amp;lt;updates&amp;gt;&amp;lt;field&amp;gt;&amp;lt;name&amp;gt;WFParticipants&amp;lt;/name&amp;gt;&amp;lt;from&amp;gt; Vidas Švedas, Antanas Kondrotas&amp;lt;/from&amp;gt;&amp;lt;to&amp;gt; Vidas Švedas, Antanas Kondrotas,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&lt;Occured&gt;2021-06-16T18:01:20.6171411+03:00&lt;/Occured&gt;_x000d_
      &lt;EventData&gt;&amp;lt;updates&amp;gt;&amp;lt;field&amp;gt;&amp;lt;name&amp;gt;WFParticipants&amp;lt;/name&amp;gt;&amp;lt;from&amp;gt; Vidas Švedas, Antanas Kondrotas, Katerina Jarmolovičienė&amp;lt;/from&amp;gt;&amp;lt;to&amp;gt; Vidas Švedas, Antanas Kondrotas, Katerina Jarmolovičienė,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&lt;Occured&gt;2021-06-16T19:01:05.6009689+03:00&lt;/Occured&gt;_x000d_
      &lt;EventData&gt;&amp;lt;updates&amp;gt;&amp;lt;field&amp;gt;&amp;lt;name&amp;gt;WFParticipants&amp;lt;/name&amp;gt;&amp;lt;from&amp;gt; Vidas Švedas, Antanas Kondrotas, Katerina Jarmolovičienė, Viktorija Norušytė&amp;lt;/from&amp;gt;&amp;lt;to&amp;gt; Vidas Švedas, Antanas Kondrotas, Katerina Jarmolovičienė, Viktorija Norušytė,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&lt;Occured&gt;2021-06-16T19:01:55.3760615+03:00&lt;/Occured&gt;_x000d_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&lt;Occured&gt;2021-06-16T19:02:37.7127709+03:00&lt;/Occured&gt;_x000d_
      &lt;EventData&gt;&amp;lt;updates&amp;gt;&amp;lt;field&amp;gt;&amp;lt;name&amp;gt;DocRegStatus&amp;lt;/name&amp;gt;&amp;lt;from&amp;gt;Suder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&lt;Occured&gt;2021-06-16T19:03:00.8258238+03:00&lt;/Occured&gt;_x000d_
      &lt;EventData&gt;&amp;lt;updates&amp;gt;&amp;lt;field&amp;gt;&amp;lt;name&amp;gt;WFParticipants&amp;lt;/name&amp;gt;&amp;lt;from&amp;gt; Vidas Švedas, Antanas Kondrotas, Katerina Jarmolovičienė, Viktorija Norušytė, Violeta Januškevič&amp;lt;/from&amp;gt;&amp;lt;to&amp;gt;&amp;lt;/to&amp;gt;&amp;lt;/field&amp;gt;&amp;lt;/updates&amp;gt;&lt;/EventData&gt;_x000d_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&lt;Occured&gt;2021-06-16T21:45:09.9645956+03:00&lt;/Occured&gt;_x000d_
      &lt;EventData&gt;&amp;lt;updates&amp;gt;&amp;lt;field&amp;gt;&amp;lt;name&amp;gt;DocDate&amp;lt;/name&amp;gt;&amp;lt;from&amp;gt;2021-05-04&amp;lt;/from&amp;gt;&amp;lt;to&amp;gt;2021-06-17&amp;lt;/to&amp;gt;&amp;lt;/field&amp;gt;&amp;lt;/updates&amp;gt;&lt;/EventData&gt;_x000d_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&lt;Occured&gt;2021-06-16T21:46:01.058661+03:00&lt;/Occured&gt;_x000d_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&lt;Occured&gt;2021-06-17T10:03:23.8367606+03:00&lt;/Occured&gt;_x000d_
      &lt;EventData&gt;&amp;lt;updates&amp;gt;&amp;lt;field&amp;gt;&amp;lt;name&amp;gt;WFParticipants&amp;lt;/name&amp;gt;&amp;lt;from&amp;gt; Vidas Švedas&amp;lt;/from&amp;gt;&amp;lt;to&amp;gt; Vidas Švedas,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&lt;Occured&gt;2021-06-17T10:28:34.824684+03:00&lt;/Occured&gt;_x000d_
      &lt;EventData&gt;&amp;lt;updates&amp;gt;&amp;lt;field&amp;gt;&amp;lt;name&amp;gt;WFParticipants&amp;lt;/name&amp;gt;&amp;lt;from&amp;gt; Vidas Švedas, Katerina Jarmolovičienė&amp;lt;/from&amp;gt;&amp;lt;to&amp;gt; Vidas Švedas, Katerina Jarmolovičienė,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&lt;Occured&gt;2021-06-17T12:54:06.5449928+03:00&lt;/Occured&gt;_x000d_
      &lt;EventData&gt;&amp;lt;updates&amp;gt;&amp;lt;field&amp;gt;&amp;lt;name&amp;gt;WFParticipants&amp;lt;/name&amp;gt;&amp;lt;from&amp;gt; Vidas Švedas, Katerina Jarmolovičienė, Violeta Januškevič&amp;lt;/from&amp;gt;&amp;lt;to&amp;gt; Vidas Švedas, Katerina Jarmolovičienė, Violeta Januškevič, Laura Laukienė&amp;lt;/to&amp;gt;&amp;lt;/field&amp;gt;&amp;lt;/updates&amp;gt;&lt;/EventData&gt;_x000d_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&lt;Occured&gt;2021-06-17T12:55:01.3732253+03:00&lt;/Occured&gt;_x000d_
      &lt;EventData&gt;&amp;lt;updates&amp;gt;&amp;lt;field&amp;gt;&amp;lt;name&amp;gt;DocRegStatus&amp;lt;/name&amp;gt;&amp;lt;from&amp;gt;Pasirašomas&amp;lt;/from&amp;gt;&amp;lt;to&amp;gt;Pasirašy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&lt;Occured&gt;2021-06-17T12:55:27.7482818+03:00&lt;/Occured&gt;_x000d_
      &lt;EventData&gt;&amp;lt;updates&amp;gt;&amp;lt;field&amp;gt;&amp;lt;name&amp;gt;DocRegStatus&amp;lt;/name&amp;gt;&amp;lt;from&amp;gt;Pasirašytas&amp;lt;/from&amp;gt;&amp;lt;to&amp;gt;Užregistru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&lt;Occured&gt;2021-08-05T12:49:10.9551469+03:00&lt;/Occured&gt;_x000d_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&lt;Occured&gt;2021-08-05T16:01:33.8348278+03:00&lt;/Occured&gt;_x000d_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&lt;Occured&gt;2021-08-05T16:02:27.0536796+03:00&lt;/Occured&gt;_x000d_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&lt;Occured&gt;2021-08-05T16:56:54.780039+03:00&lt;/Occured&gt;_x000d_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&lt;Occured&gt;2021-08-05T17:01:02.405532+03:00&lt;/Occured&gt;_x000d_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&lt;Occured&gt;2021-08-05T18:21:36.8837936+03:00&lt;/Occured&gt;_x000d_
      &lt;EventData&gt;&amp;lt;updates&amp;gt;&amp;lt;field&amp;gt;&amp;lt;name&amp;gt;DocNumber&amp;lt;/name&amp;gt;&amp;lt;from&amp;gt;&amp;lt;/from&amp;gt;&amp;lt;to&amp;gt;2021-P00130&amp;lt;/to&amp;gt;&amp;lt;/field&amp;gt;&amp;lt;field&amp;gt;&amp;lt;name&amp;gt;DocRegDate&amp;lt;/name&amp;gt;&amp;lt;from&amp;gt;&amp;lt;/from&amp;gt;&amp;lt;to&amp;gt;2021-08-05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&lt;string&gt;Sutarties SD priedas Nr.3 Paslaugų įkainiai_.xlsx&lt;/string&gt;_x000d_
    &lt;string /&gt;_x000d_
    &lt;string /&gt;_x000d_
    &lt;string /&gt;_x000d_
    &lt;string&gt;2021-P00130&lt;/string&gt;_x000d_
    &lt;string&gt;Pasirašomas&lt;/string&gt;_x000d_
    &lt;string /&gt;_x000d_
    &lt;string /&gt;_x000d_
    &lt;string&gt;Violeta Januškevič&lt;/string&gt;_x000d_
    &lt;string&gt;Violeta Januškevič&lt;/string&gt;_x000d_
    &lt;string&gt;Jaunesnysis projekto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&lt;string&gt;21&lt;/string&gt;_x000d_
    &lt;string /&gt;_x000d_
    &lt;string&gt;Tarptautinių pervežimų grupė&lt;/string&gt;_x000d_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&lt;string&gt;Jaunesnysis projekto vadovas&lt;/string&gt;_x000d_
    &lt;string&gt;2021/082&lt;/string&gt;_x000d_
    &lt;string&gt;Tarptautinės žemės transporto paslaugos po Europą&lt;/string&gt;_x000d_
    &lt;string&gt;Grupės vadovė&lt;/string&gt;_x000d_
    &lt;string /&gt;_x000d_
    &lt;string /&gt;_x000d_
    &lt;string&gt;Tarptautinės žemės transporto paslaugos po Europą (I pirkimo objekto dalis)&lt;/string&gt;_x000d_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&lt;string&gt;2021-08-05&lt;/string&gt;_x000d_
    &lt;string /&gt;_x000d_
    &lt;string /&gt;_x000d_
    &lt;string&gt;Tarptautinės žemės transporto paslaugos po Europą (I pirkimo objekto dalis)&lt;/string&gt;_x000d_
    &lt;string /&gt;_x000d_
    &lt;string /&gt;_x000d_
    &lt;string /&gt;_x000d_
    &lt;string&gt;2021-08-05&lt;/string&gt;_x000d_
    &lt;string&gt;Pirkimų sutartis&lt;/string&gt;_x000d_
    &lt;string&gt;Pirkimų netipinė sutartis&lt;/string&gt;_x000d_
    &lt;string&gt;2021-08-05&lt;/string&gt;_x000d_
    &lt;string&gt;2023-03-05&lt;/string&gt;_x000d_
    &lt;string&gt;UAB Internova LT&lt;/string&gt;_x000d_
    &lt;string&gt;304472923&lt;/string&gt;_x000d_
    &lt;string /&gt;_x000d_
    &lt;string /&gt;_x000d_
    &lt;string&gt;194600,00&lt;/string&gt;_x000d_
    &lt;string&gt;40866,00&lt;/string&gt;_x000d_
    &lt;string&gt;235466,00&lt;/string&gt;_x000d_
    &lt;string&gt;Dovilė Songailaitė&lt;/string&gt;_x000d_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</Properties>
</file>