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Sentios\Desktop\Konkursai\PATEIKTI\561077 ŪKINĖS PREKĖS 2021.08.26\Į CVP\"/>
    </mc:Choice>
  </mc:AlternateContent>
  <xr:revisionPtr revIDLastSave="0" documentId="13_ncr:1_{1AE84CD3-21AE-457B-A33C-0532167C85B4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Tech_" sheetId="1" r:id="rId1"/>
  </sheets>
  <calcPr calcId="191029"/>
</workbook>
</file>

<file path=xl/calcChain.xml><?xml version="1.0" encoding="utf-8"?>
<calcChain xmlns="http://schemas.openxmlformats.org/spreadsheetml/2006/main">
  <c r="G157" i="1" l="1"/>
  <c r="G156" i="1" s="1"/>
  <c r="G154" i="1"/>
  <c r="G155" i="1"/>
  <c r="G153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40" i="1"/>
  <c r="G138" i="1"/>
  <c r="G137" i="1" s="1"/>
  <c r="G135" i="1"/>
  <c r="G136" i="1"/>
  <c r="G134" i="1"/>
  <c r="G128" i="1"/>
  <c r="G129" i="1"/>
  <c r="G130" i="1"/>
  <c r="G131" i="1"/>
  <c r="G132" i="1"/>
  <c r="G133" i="1"/>
  <c r="G127" i="1"/>
  <c r="F128" i="1"/>
  <c r="F129" i="1"/>
  <c r="F130" i="1"/>
  <c r="F131" i="1"/>
  <c r="F132" i="1"/>
  <c r="F133" i="1"/>
  <c r="F127" i="1"/>
  <c r="G124" i="1"/>
  <c r="G125" i="1"/>
  <c r="G122" i="1"/>
  <c r="G123" i="1"/>
  <c r="G121" i="1"/>
  <c r="G120" i="1"/>
  <c r="G119" i="1"/>
  <c r="F120" i="1"/>
  <c r="F119" i="1"/>
  <c r="G116" i="1"/>
  <c r="G117" i="1"/>
  <c r="G114" i="1"/>
  <c r="G115" i="1"/>
  <c r="G113" i="1"/>
  <c r="G112" i="1"/>
  <c r="G111" i="1"/>
  <c r="F112" i="1"/>
  <c r="F111" i="1"/>
  <c r="G108" i="1"/>
  <c r="G109" i="1"/>
  <c r="G106" i="1"/>
  <c r="G107" i="1"/>
  <c r="G105" i="1"/>
  <c r="G103" i="1"/>
  <c r="G104" i="1"/>
  <c r="G102" i="1"/>
  <c r="F103" i="1"/>
  <c r="F104" i="1"/>
  <c r="F102" i="1"/>
  <c r="G99" i="1"/>
  <c r="G100" i="1"/>
  <c r="G97" i="1"/>
  <c r="G98" i="1"/>
  <c r="G96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81" i="1"/>
  <c r="G72" i="1"/>
  <c r="G73" i="1"/>
  <c r="G74" i="1"/>
  <c r="G71" i="1"/>
  <c r="G75" i="1" s="1"/>
  <c r="G77" i="1" s="1"/>
  <c r="F72" i="1"/>
  <c r="F73" i="1"/>
  <c r="F74" i="1"/>
  <c r="F71" i="1"/>
  <c r="E74" i="1"/>
  <c r="E73" i="1"/>
  <c r="E72" i="1"/>
  <c r="G79" i="1" l="1"/>
  <c r="G78" i="1" s="1"/>
  <c r="G76" i="1"/>
</calcChain>
</file>

<file path=xl/sharedStrings.xml><?xml version="1.0" encoding="utf-8"?>
<sst xmlns="http://schemas.openxmlformats.org/spreadsheetml/2006/main" count="456" uniqueCount="309">
  <si>
    <t xml:space="preserve">Ūkinių prekių techninė specifikacija </t>
  </si>
  <si>
    <t>Pirki-mo dalies Nr.</t>
  </si>
  <si>
    <t>Prekės pavadinimas</t>
  </si>
  <si>
    <t>Mato vnt.</t>
  </si>
  <si>
    <t>Orientacinis kiekis</t>
  </si>
  <si>
    <t>Reikalavimai</t>
  </si>
  <si>
    <t>1.</t>
  </si>
  <si>
    <t>Indai ir stalo įrankiai :</t>
  </si>
  <si>
    <t>1.1</t>
  </si>
  <si>
    <t>Lėkštutė</t>
  </si>
  <si>
    <t>Vnt.</t>
  </si>
  <si>
    <t>Desertinė, diametras 5-6 cm</t>
  </si>
  <si>
    <t>1.2</t>
  </si>
  <si>
    <t>Diametras 15 - 17 cm</t>
  </si>
  <si>
    <t>1.3</t>
  </si>
  <si>
    <t xml:space="preserve">Lėkštės plokščios, vidutinio dydžio </t>
  </si>
  <si>
    <t>Diametras 18 - 20 cm</t>
  </si>
  <si>
    <t>1.4</t>
  </si>
  <si>
    <t>Lėkštės plokščios, didelės</t>
  </si>
  <si>
    <t>Diametras 23-25-19 cm</t>
  </si>
  <si>
    <t>1.5</t>
  </si>
  <si>
    <t>Salotinė</t>
  </si>
  <si>
    <t>Diametras 13-15 cm</t>
  </si>
  <si>
    <t>1.6</t>
  </si>
  <si>
    <t xml:space="preserve">Stiklinės </t>
  </si>
  <si>
    <t>200-250 ml</t>
  </si>
  <si>
    <t>1.7</t>
  </si>
  <si>
    <t xml:space="preserve">Puodeliai 250 – 350 ml. </t>
  </si>
  <si>
    <t>250 - 350 ml 
Keramikiniai arba stikliniai</t>
  </si>
  <si>
    <t>1.8</t>
  </si>
  <si>
    <t xml:space="preserve">Šaukštas </t>
  </si>
  <si>
    <t>Nerūdijančio plieno</t>
  </si>
  <si>
    <t>1.9</t>
  </si>
  <si>
    <t>Šaukštelis arbatai</t>
  </si>
  <si>
    <t>1.10</t>
  </si>
  <si>
    <t xml:space="preserve">Šakutė </t>
  </si>
  <si>
    <t>1.11</t>
  </si>
  <si>
    <t>Šaukštas ilgu kotu</t>
  </si>
  <si>
    <t>Nerūdijančio plieno, didelis, skirtas maistui (košei) dėti iš puodo į lėkštę</t>
  </si>
  <si>
    <t>1.12</t>
  </si>
  <si>
    <t>Samtis</t>
  </si>
  <si>
    <t>Nerūdijančio plieno, nedidelis</t>
  </si>
  <si>
    <t>1.13</t>
  </si>
  <si>
    <t>Peiliai stalo</t>
  </si>
  <si>
    <t>1.14</t>
  </si>
  <si>
    <t xml:space="preserve">Puodukai sultiniui </t>
  </si>
  <si>
    <t>400 –500 ml</t>
  </si>
  <si>
    <t>Ąsotėlis</t>
  </si>
  <si>
    <t>Vnt</t>
  </si>
  <si>
    <t>Stiklinis 1500 ml.</t>
  </si>
  <si>
    <t>1.16</t>
  </si>
  <si>
    <t>Plastikinis su gradacija 1000 ml.</t>
  </si>
  <si>
    <t>1.17</t>
  </si>
  <si>
    <t xml:space="preserve">Puodelis </t>
  </si>
  <si>
    <t>Emaliuoti su ausele 500 ml.</t>
  </si>
  <si>
    <t>Gili lėkštė sriubai</t>
  </si>
  <si>
    <t>Diametras 20-25 cm</t>
  </si>
  <si>
    <t>Stiklinis arbatinukas su sietekiu</t>
  </si>
  <si>
    <t>Stiklinis 1000 ml.</t>
  </si>
  <si>
    <t>Nerūdijančio plieno su ausele 250 ml</t>
  </si>
  <si>
    <t xml:space="preserve"> </t>
  </si>
  <si>
    <t>2.</t>
  </si>
  <si>
    <t>Virtuvės reikmenys :</t>
  </si>
  <si>
    <t>2.1</t>
  </si>
  <si>
    <t xml:space="preserve">Kibiras </t>
  </si>
  <si>
    <t>2.2</t>
  </si>
  <si>
    <t>Puodas</t>
  </si>
  <si>
    <t>Nerūdijančio plieno su metaliniu dangčiu, 1-1,5 ltr, su dviem rankenomis</t>
  </si>
  <si>
    <t>2.3</t>
  </si>
  <si>
    <t xml:space="preserve">Puodas </t>
  </si>
  <si>
    <r>
      <rPr>
        <sz val="10"/>
        <rFont val="Times New Roman"/>
        <family val="1"/>
        <charset val="186"/>
      </rPr>
      <t>Nerūdijančio plieno su metaliniu dangčiu</t>
    </r>
    <r>
      <rPr>
        <sz val="10"/>
        <color indexed="8"/>
        <rFont val="Times New Roman"/>
        <family val="1"/>
        <charset val="186"/>
      </rPr>
      <t xml:space="preserve"> 2 - 2,5 ltr.</t>
    </r>
  </si>
  <si>
    <t>2.4</t>
  </si>
  <si>
    <t>Nerūdijančio plieno su metaliniu dangčiu, 3 ltr.</t>
  </si>
  <si>
    <t>2.5</t>
  </si>
  <si>
    <t>Nerūdijančio plieno su metaliniu dangču, 5 ltr.</t>
  </si>
  <si>
    <t>2.6</t>
  </si>
  <si>
    <t>Arbatinukas</t>
  </si>
  <si>
    <r>
      <rPr>
        <sz val="10"/>
        <color indexed="8"/>
        <rFont val="Times New Roman"/>
        <family val="1"/>
        <charset val="186"/>
      </rPr>
      <t xml:space="preserve">Nerūdijančio plieno,  </t>
    </r>
    <r>
      <rPr>
        <sz val="10"/>
        <color indexed="8"/>
        <rFont val="Calibri"/>
        <family val="2"/>
        <charset val="186"/>
      </rPr>
      <t xml:space="preserve">≥ </t>
    </r>
    <r>
      <rPr>
        <sz val="10"/>
        <color indexed="8"/>
        <rFont val="Times New Roman"/>
        <family val="1"/>
        <charset val="186"/>
      </rPr>
      <t>3 ltr.</t>
    </r>
  </si>
  <si>
    <t>2.7</t>
  </si>
  <si>
    <t>Duoninė plastmasinė</t>
  </si>
  <si>
    <t>2.8</t>
  </si>
  <si>
    <t xml:space="preserve">Padėklas </t>
  </si>
  <si>
    <t>Plastikinis, 48x38cm (±3 cm)</t>
  </si>
  <si>
    <t>2.9</t>
  </si>
  <si>
    <t>Plastikinis, 27x38 cm (±3 cm)</t>
  </si>
  <si>
    <t>Džiovykla indams dvieju lygiu</t>
  </si>
  <si>
    <t>Metalinė</t>
  </si>
  <si>
    <t>2.11</t>
  </si>
  <si>
    <t>Džiovykla indams</t>
  </si>
  <si>
    <t>Plastikinė</t>
  </si>
  <si>
    <t>2.12</t>
  </si>
  <si>
    <t>Trintuvė keturių pusių</t>
  </si>
  <si>
    <t>2.13</t>
  </si>
  <si>
    <t>Kiaurasamtis</t>
  </si>
  <si>
    <t>Diametras 18 cm</t>
  </si>
  <si>
    <t>2.14</t>
  </si>
  <si>
    <t>Lentelė pjaustymui</t>
  </si>
  <si>
    <t>Plastikinė, 57x37 cm (±3cm)</t>
  </si>
  <si>
    <t>2.15</t>
  </si>
  <si>
    <t>Muštukas mėsai</t>
  </si>
  <si>
    <t>Nerūdijančio plieno, tinkantis sąlyčiui su maistu</t>
  </si>
  <si>
    <t>2.16</t>
  </si>
  <si>
    <t>Peilis</t>
  </si>
  <si>
    <t>30 cm, virėjo</t>
  </si>
  <si>
    <t>2.17</t>
  </si>
  <si>
    <t>23 cm, mėsos</t>
  </si>
  <si>
    <t>2.18</t>
  </si>
  <si>
    <t>15 cm</t>
  </si>
  <si>
    <t>2.19</t>
  </si>
  <si>
    <t xml:space="preserve">Emaliuotas arbatinukas </t>
  </si>
  <si>
    <t>≥ 3 ltr.</t>
  </si>
  <si>
    <t>2.20</t>
  </si>
  <si>
    <t>Žirklės</t>
  </si>
  <si>
    <t>Maistinės</t>
  </si>
  <si>
    <t>2.21</t>
  </si>
  <si>
    <t>Galąstuvas peiliams</t>
  </si>
  <si>
    <t>2.22</t>
  </si>
  <si>
    <t>Kulinarinis teptukas</t>
  </si>
  <si>
    <t>Šereliai sintetiniai, ~4-5cm</t>
  </si>
  <si>
    <t>2.23</t>
  </si>
  <si>
    <t>Dubenėlis</t>
  </si>
  <si>
    <t>Plastmasinis, diametras 25-30 cm.</t>
  </si>
  <si>
    <t>2.24</t>
  </si>
  <si>
    <t>Žnyplės</t>
  </si>
  <si>
    <t>Metalinės, duonai, dešrelėms paimti</t>
  </si>
  <si>
    <t>2.25</t>
  </si>
  <si>
    <t>Sietelis arbatai nukošti</t>
  </si>
  <si>
    <t>Ø 7-8 cm.</t>
  </si>
  <si>
    <t>2.26</t>
  </si>
  <si>
    <t>Plastikinė 20x30 cm.</t>
  </si>
  <si>
    <t>2.27</t>
  </si>
  <si>
    <t>Duoninė maža</t>
  </si>
  <si>
    <t>2.28</t>
  </si>
  <si>
    <t>Samtelis padažui</t>
  </si>
  <si>
    <t xml:space="preserve"> 30-50 ml.</t>
  </si>
  <si>
    <t>2.29</t>
  </si>
  <si>
    <t>Samtelis košei</t>
  </si>
  <si>
    <t>150-300 ml.</t>
  </si>
  <si>
    <t>Kibiras plastikinis su dangčiu</t>
  </si>
  <si>
    <t>10-12 L.</t>
  </si>
  <si>
    <t>2.31</t>
  </si>
  <si>
    <t>0,3 ltr.</t>
  </si>
  <si>
    <t>2.32</t>
  </si>
  <si>
    <t>Indų džiovykla pastatoma</t>
  </si>
  <si>
    <t>3.</t>
  </si>
  <si>
    <t>Valymo įrankiai:</t>
  </si>
  <si>
    <t>3.1</t>
  </si>
  <si>
    <t>Vežimėlis valytojoms</t>
  </si>
  <si>
    <t>2-jų kibirų su nuspaudimu. Kibiro talpa ne mažiau 15 ltr.</t>
  </si>
  <si>
    <t>3.2</t>
  </si>
  <si>
    <t>Šepetys (laikiklis šluostei) grindims plauti</t>
  </si>
  <si>
    <t>vnt.</t>
  </si>
  <si>
    <t>Turi tikti 40x13 cm šluostėms. Su kotu ir plastikiniu padu.</t>
  </si>
  <si>
    <t>3.3</t>
  </si>
  <si>
    <t>Laikiklis grindų pašluostei MOP</t>
  </si>
  <si>
    <t>Su metaliniu kotu (ištisas) – karkasas pašluostei 60 cm.</t>
  </si>
  <si>
    <t>3.4</t>
  </si>
  <si>
    <r>
      <rPr>
        <sz val="10"/>
        <color indexed="8"/>
        <rFont val="Times New Roman"/>
        <family val="1"/>
        <charset val="186"/>
      </rPr>
      <t xml:space="preserve">Laikiklis </t>
    </r>
    <r>
      <rPr>
        <b/>
        <sz val="10"/>
        <rFont val="Times New Roman"/>
        <family val="1"/>
        <charset val="186"/>
      </rPr>
      <t>su magnetu</t>
    </r>
    <r>
      <rPr>
        <sz val="10"/>
        <color indexed="8"/>
        <rFont val="Times New Roman"/>
        <family val="1"/>
        <charset val="186"/>
      </rPr>
      <t xml:space="preserve"> grindų pašluostei MOP</t>
    </r>
  </si>
  <si>
    <t>Su metaliniu kotu (ištisas) – karkasas pašluostei 40 cm.</t>
  </si>
  <si>
    <t>4.</t>
  </si>
  <si>
    <t>Valymo priemonės :</t>
  </si>
  <si>
    <t>4.1</t>
  </si>
  <si>
    <t xml:space="preserve">Semtuvėlis </t>
  </si>
  <si>
    <t>metalinis su 0,55 pailgintu kotu</t>
  </si>
  <si>
    <t>4.2</t>
  </si>
  <si>
    <t>Šepetėliai šveitimui</t>
  </si>
  <si>
    <t>su rankena, plastikiniai (lygintuvėlio formos)</t>
  </si>
  <si>
    <t>4.3</t>
  </si>
  <si>
    <t>Spyruokliniai šveistukai</t>
  </si>
  <si>
    <t>Šveičiant nelūžinėja, nesutrupa</t>
  </si>
  <si>
    <t>4.4</t>
  </si>
  <si>
    <t>Šepetys grindų šveitimui</t>
  </si>
  <si>
    <t>Kietais, trumpais šeriais, medinis</t>
  </si>
  <si>
    <t>4.5</t>
  </si>
  <si>
    <t xml:space="preserve">Šepetys radiatoriams plauti </t>
  </si>
  <si>
    <t>Didelis</t>
  </si>
  <si>
    <t>4.6</t>
  </si>
  <si>
    <t>Šepetys grindims šveisti</t>
  </si>
  <si>
    <t>Medinis, trumpo šiurkštaus plauko su kotu</t>
  </si>
  <si>
    <t>4.7</t>
  </si>
  <si>
    <t>Šepetys buteliams plauti</t>
  </si>
  <si>
    <t>4.8</t>
  </si>
  <si>
    <t>Mažas</t>
  </si>
  <si>
    <t>4.9</t>
  </si>
  <si>
    <t>Šepetėlis rankoms plauti</t>
  </si>
  <si>
    <t>4.10</t>
  </si>
  <si>
    <t>Šepetys WC su dėklu</t>
  </si>
  <si>
    <t>Dėklas skirtas dezinfekciniam skysčiui įpilti</t>
  </si>
  <si>
    <t>4.11</t>
  </si>
  <si>
    <t>4.12</t>
  </si>
  <si>
    <t>Šepetys WC be dėklo</t>
  </si>
  <si>
    <t>4.13</t>
  </si>
  <si>
    <t>Pašluostė drėgna</t>
  </si>
  <si>
    <t>Pak.</t>
  </si>
  <si>
    <t>Supakuota po 3 vnt.</t>
  </si>
  <si>
    <t>4.14</t>
  </si>
  <si>
    <t>Šluotelė dulkėms valyti</t>
  </si>
  <si>
    <t>Prailginamu kotu</t>
  </si>
  <si>
    <t>4.15</t>
  </si>
  <si>
    <t>Langų valytuvas su teleskopiniu kotu</t>
  </si>
  <si>
    <r>
      <rPr>
        <sz val="10"/>
        <rFont val="Times New Roman"/>
        <family val="1"/>
        <charset val="186"/>
      </rPr>
      <t xml:space="preserve">Labai stiprus, ne buitinėms reikmėms, </t>
    </r>
    <r>
      <rPr>
        <sz val="10"/>
        <color indexed="8"/>
        <rFont val="Times New Roman"/>
        <family val="1"/>
        <charset val="186"/>
      </rPr>
      <t>valytuvo galvelė susideda iš šluostės ir valomojo padelio, kuriuos galima naudoti tiek kartu, tiek atskirai</t>
    </r>
    <r>
      <rPr>
        <sz val="10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 xml:space="preserve">Teleskopinis kotas išsitraukia iki ne mažiau 1 m </t>
    </r>
    <r>
      <rPr>
        <sz val="10"/>
        <rFont val="Times New Roman"/>
        <family val="1"/>
        <charset val="186"/>
      </rPr>
      <t xml:space="preserve"> </t>
    </r>
  </si>
  <si>
    <t>5.</t>
  </si>
  <si>
    <t>Pirštinės :</t>
  </si>
  <si>
    <t>5.1</t>
  </si>
  <si>
    <t>Darbinės pirštinės</t>
  </si>
  <si>
    <t>Pora</t>
  </si>
  <si>
    <t>Nailoninės</t>
  </si>
  <si>
    <t>5.2</t>
  </si>
  <si>
    <t>Trikotažinės, iš abiejų pusių lietos guma</t>
  </si>
  <si>
    <t>5.3</t>
  </si>
  <si>
    <t>Santechnikams</t>
  </si>
  <si>
    <t>6.</t>
  </si>
  <si>
    <t>Pašluostės grindims :</t>
  </si>
  <si>
    <t>6.1</t>
  </si>
  <si>
    <t>Grindų šluostės iš medvilnės</t>
  </si>
  <si>
    <t>Kilpinė grindų šluostė iš medvilnės 40x13cm, užmaunama</t>
  </si>
  <si>
    <t>6.2</t>
  </si>
  <si>
    <t xml:space="preserve">Grindų šluostės iš mikropluošto </t>
  </si>
  <si>
    <t>Kilpinė grindų šluostė iš mikropluošto 40x13 cm, užmaunama</t>
  </si>
  <si>
    <t>7.</t>
  </si>
  <si>
    <t>Pašluostės grindims MOP :</t>
  </si>
  <si>
    <t>7.3</t>
  </si>
  <si>
    <t>Pašluostės grindims MOP 40 cm., galima skalbti mašinoje ir virinti iki 500 kartų</t>
  </si>
  <si>
    <t>vnt</t>
  </si>
  <si>
    <t xml:space="preserve">Baltos spalvos, sudėtis 65% medvilnės, 35% poliesterio; dydis: 40x13 cm; kišenės gylis ~ 7 cm; atsparus šarminėms priemonėms naudojamoms su dezinfekcinėmis priemonėmis, prie karkaso tvirtinamos kišenių pagalba. </t>
  </si>
  <si>
    <t>7.4</t>
  </si>
  <si>
    <t>Pašluostės grindims MOP 60 cm., galima skalbti mašinoje ir virinti iki 500 kartų</t>
  </si>
  <si>
    <t xml:space="preserve">Baltos spalvos, sudėtis 65% medvilnės, 35% poliesterio; dydis: 60x13 cm; kišenės gylis ~ 12 cm; atsparus šarminėms priemonėms naudojamoms su dezinfekcinėmis priemonėmis, prie karkaso tvirtinamos kišenių pagalba. </t>
  </si>
  <si>
    <t>Plastikiniai gaminiai:</t>
  </si>
  <si>
    <t>Plastikinė dėžutė ažūrinėmis sienelėmis</t>
  </si>
  <si>
    <r>
      <rPr>
        <sz val="10"/>
        <color indexed="8"/>
        <rFont val="Times New Roman"/>
        <family val="1"/>
        <charset val="186"/>
      </rPr>
      <t>30x15x15 cm  (</t>
    </r>
    <r>
      <rPr>
        <sz val="10"/>
        <color indexed="8"/>
        <rFont val="Calibri"/>
        <family val="2"/>
        <charset val="186"/>
      </rPr>
      <t>±2 cm)</t>
    </r>
  </si>
  <si>
    <t>20x10x10 cm  (±2 cm)</t>
  </si>
  <si>
    <t>25x12x10 cm (±2 cm)</t>
  </si>
  <si>
    <t>Vonelė plastikinė</t>
  </si>
  <si>
    <t xml:space="preserve">65x51x25 cm (±10 cm)
</t>
  </si>
  <si>
    <t>Plastikinė, skaidri daiktadėžė su dangčiu</t>
  </si>
  <si>
    <r>
      <rPr>
        <sz val="10"/>
        <color indexed="8"/>
        <rFont val="Times New Roman"/>
        <family val="1"/>
        <charset val="186"/>
      </rPr>
      <t xml:space="preserve">42x35x17 cm  </t>
    </r>
    <r>
      <rPr>
        <sz val="10"/>
        <color indexed="8"/>
        <rFont val="Times New Roman"/>
        <family val="1"/>
      </rPr>
      <t>(±5 cm)</t>
    </r>
  </si>
  <si>
    <r>
      <rPr>
        <sz val="10"/>
        <color indexed="8"/>
        <rFont val="Times New Roman"/>
        <family val="1"/>
        <charset val="186"/>
      </rPr>
      <t xml:space="preserve">39x28x16 cm </t>
    </r>
    <r>
      <rPr>
        <sz val="10"/>
        <color indexed="8"/>
        <rFont val="Times New Roman"/>
        <family val="1"/>
      </rPr>
      <t>(±5 cm)</t>
    </r>
  </si>
  <si>
    <r>
      <rPr>
        <sz val="10"/>
        <color indexed="8"/>
        <rFont val="Times New Roman"/>
        <family val="1"/>
        <charset val="186"/>
      </rPr>
      <t xml:space="preserve">55x40x19 cm  </t>
    </r>
    <r>
      <rPr>
        <sz val="10"/>
        <color indexed="8"/>
        <rFont val="Times New Roman"/>
        <family val="1"/>
      </rPr>
      <t>(±5 cm)</t>
    </r>
  </si>
  <si>
    <t>Kitos ūkinės prekės :</t>
  </si>
  <si>
    <t>Oro pompa vežimėlių ratų priputimui</t>
  </si>
  <si>
    <t>Pistoletas montavimo putoms profesionalus</t>
  </si>
  <si>
    <t xml:space="preserve">Vamzdinio karnizo laikikliai </t>
  </si>
  <si>
    <t>D-25,00mm</t>
  </si>
  <si>
    <t xml:space="preserve">Ranktūris (rankena) </t>
  </si>
  <si>
    <t>L-60 cm</t>
  </si>
  <si>
    <t xml:space="preserve">Lipni dažymo juosta,geltona </t>
  </si>
  <si>
    <t>19x50mm</t>
  </si>
  <si>
    <t xml:space="preserve">Šiukšlių konteineris </t>
  </si>
  <si>
    <t>100 ltr.</t>
  </si>
  <si>
    <t xml:space="preserve">Šiukšlių dėžės su pedalu </t>
  </si>
  <si>
    <t>n/plieno 20 ltr.</t>
  </si>
  <si>
    <t xml:space="preserve">Pašto dėžutės,rakinamos,tinka naudoti lauke </t>
  </si>
  <si>
    <t>41x12x35 cm.  (±5 cm)</t>
  </si>
  <si>
    <t>110x60x5,0 cm.  (±5 cm)</t>
  </si>
  <si>
    <t xml:space="preserve">Pikžolių cheminė naikinimo priemonė (tipo Roundup) </t>
  </si>
  <si>
    <t>1 ltr.</t>
  </si>
  <si>
    <t>po 7,5 kg</t>
  </si>
  <si>
    <t>Antipelėsinė priemonė, profesionali</t>
  </si>
  <si>
    <t>400ml</t>
  </si>
  <si>
    <t>Vnt. įkainis Eur be PVM</t>
  </si>
  <si>
    <t>Vnt. įkainis Eur su PVM</t>
  </si>
  <si>
    <t>1.15</t>
  </si>
  <si>
    <t>1.18</t>
  </si>
  <si>
    <t>1.19</t>
  </si>
  <si>
    <t>1.20</t>
  </si>
  <si>
    <r>
      <t xml:space="preserve">Ūkinių prekių skelbiamo
mažos vertės pirkimo sąlygų
</t>
    </r>
    <r>
      <rPr>
        <b/>
        <i/>
        <u/>
        <sz val="9"/>
        <color indexed="8"/>
        <rFont val="Times New Roman"/>
        <family val="1"/>
        <charset val="186"/>
      </rPr>
      <t>Priedas Nr.2</t>
    </r>
  </si>
  <si>
    <t>Orientacinio kiekio suma Eur be PVM</t>
  </si>
  <si>
    <t>Suma pagal specifikaciją Eur be PVM:</t>
  </si>
  <si>
    <t xml:space="preserve">Papildomai *10 % nuo sumos pagal specifikaciją Eur be PVM: </t>
  </si>
  <si>
    <t>Bendra suma su *10 % Eur be PVM:</t>
  </si>
  <si>
    <t>PVM      %:</t>
  </si>
  <si>
    <t xml:space="preserve">* Perkančioji organizacija taip pat ketina įsigyti papildomai ne daugiau 10 % prekių specifikacijoje nenurodytų, tačiau susijusių su pirkimo objektu. </t>
  </si>
  <si>
    <t>1-a pirkimo dalis. Viso suma Eur su PVM:</t>
  </si>
  <si>
    <t xml:space="preserve">Emaliuotas su dangčiu, 10- 12 ltr. </t>
  </si>
  <si>
    <t>2.10</t>
  </si>
  <si>
    <t>2.30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</si>
  <si>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</si>
  <si>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</si>
  <si>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</si>
  <si>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</si>
  <si>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</si>
  <si>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</si>
  <si>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</si>
  <si>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</si>
  <si>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</si>
  <si>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</si>
  <si>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</si>
  <si>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</si>
  <si>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</si>
  <si>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</si>
  <si>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</si>
  <si>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</si>
  <si>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</si>
  <si>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</si>
  <si>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</si>
  <si>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</si>
  <si>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Aerozoliniai dažai įv.spalvų</t>
  </si>
  <si>
    <t xml:space="preserve">Vejų žolių (sėklų) mišinys </t>
  </si>
  <si>
    <t>Veidrodžiai kabinami</t>
  </si>
  <si>
    <t>8-a pirkimo dalis. Viso suma Eur su PVM:</t>
  </si>
  <si>
    <t>9-a pirkimo dalis. Viso suma Eur su PVM:</t>
  </si>
  <si>
    <t>7-a pirkimo dalis. Viso suma Eur su PVM:</t>
  </si>
  <si>
    <t>6-a pirkimo dalis. Viso suma Eur su PVM:</t>
  </si>
  <si>
    <t>5-a pirkimo dalis. Viso suma Eur su PVM:</t>
  </si>
  <si>
    <t>4-a pirkimo dalis. Viso suma Eur su PVM:</t>
  </si>
  <si>
    <t>3-a pirkimo dalis. Viso suma Eur su PVM:</t>
  </si>
  <si>
    <t>2-a pirkimo dalis. Viso suma Eur su PVM:</t>
  </si>
  <si>
    <t>PVM  ( 21 ) 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</si>
</sst>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27];[Red]\-#,##0.00\ [$€-427]"/>
  </numFmts>
  <fonts count="19" x14ac:knownFonts="1">
    <font>
      <sz val="8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b/>
      <i/>
      <u/>
      <sz val="8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sz val="10"/>
      <color indexed="8"/>
      <name val="Calibri"/>
      <family val="2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</font>
    <font>
      <sz val="8"/>
      <color indexed="8"/>
      <name val="Arial"/>
      <family val="2"/>
      <charset val="186"/>
    </font>
    <font>
      <b/>
      <i/>
      <u/>
      <sz val="9"/>
      <color indexed="8"/>
      <name val="Times New Roman"/>
      <family val="1"/>
      <charset val="186"/>
    </font>
    <font>
      <b/>
      <i/>
      <sz val="8"/>
      <color rgb="FF000000"/>
      <name val="Times New Roman"/>
      <family val="1"/>
      <charset val="186"/>
    </font>
    <font>
      <b/>
      <i/>
      <sz val="8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5">
    <xf numFmtId="0" fontId="0" fillId="0" borderId="0">
      <alignment horizontal="left" wrapText="1"/>
    </xf>
    <xf numFmtId="0" fontId="1" fillId="0" borderId="0" applyNumberFormat="0" applyBorder="0" applyProtection="0">
      <alignment horizontal="center" textRotation="90"/>
    </xf>
    <xf numFmtId="0" fontId="15" fillId="0" borderId="0" applyNumberFormat="0" applyBorder="0" applyProtection="0">
      <alignment horizontal="left" wrapText="1"/>
    </xf>
    <xf numFmtId="0" fontId="2" fillId="0" borderId="0" applyNumberFormat="0" applyBorder="0" applyProtection="0">
      <alignment horizontal="left" wrapText="1"/>
    </xf>
    <xf numFmtId="164" fontId="2" fillId="0" borderId="0" applyBorder="0" applyProtection="0">
      <alignment horizontal="left" wrapText="1"/>
    </xf>
  </cellStyleXfs>
  <cellXfs count="60">
    <xf numFmtId="0" fontId="0" fillId="0" borderId="0" xfId="0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>
      <alignment horizontal="left" wrapText="1"/>
    </xf>
    <xf numFmtId="0" fontId="6" fillId="0" borderId="1" xfId="0" applyFont="1" applyBorder="1" applyAlignment="1">
      <alignment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5">
    <cellStyle name="Heading1 1" xfId="1" xr:uid="{00000000-0005-0000-0000-000000000000}"/>
    <cellStyle name="Normal" xfId="0" builtinId="0"/>
    <cellStyle name="Normal 2" xfId="2" xr:uid="{00000000-0005-0000-0000-000002000000}"/>
    <cellStyle name="Result 1" xfId="3" xr:uid="{00000000-0005-0000-0000-000003000000}"/>
    <cellStyle name="Result2 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9"/>
  <sheetViews>
    <sheetView tabSelected="1" topLeftCell="A67" zoomScale="190" zoomScaleNormal="190" workbookViewId="0">
      <selection activeCell="J76" sqref="J76"/>
    </sheetView>
  </sheetViews>
  <sheetFormatPr defaultColWidth="12" defaultRowHeight="13.8" x14ac:dyDescent="0.25"/>
  <cols>
    <col min="1" max="1" width="6.140625" style="1" customWidth="1"/>
    <col min="2" max="2" width="30.85546875" style="2" customWidth="1"/>
    <col min="3" max="3" width="6.140625" style="3" customWidth="1"/>
    <col min="4" max="4" width="8.140625" style="3" customWidth="1"/>
    <col min="5" max="5" width="9.42578125" style="3" customWidth="1"/>
    <col min="6" max="6" width="10.42578125" style="4" customWidth="1"/>
    <col min="7" max="7" width="11.140625" style="3" customWidth="1"/>
    <col min="8" max="8" width="38.5703125" style="5" customWidth="1"/>
    <col min="9" max="16384" width="12" style="6"/>
  </cols>
  <sheetData>
    <row r="1" spans="1:9" ht="36" customHeight="1" x14ac:dyDescent="0.25">
      <c r="G1" s="56" t="s">
        <v>266</v>
      </c>
      <c r="H1" s="56"/>
      <c r="I1" s="57"/>
    </row>
    <row r="2" spans="1:9" ht="14.25" customHeight="1" x14ac:dyDescent="0.25">
      <c r="I2" s="57"/>
    </row>
    <row r="3" spans="1:9" s="7" customFormat="1" ht="21.75" customHeight="1" x14ac:dyDescent="0.2">
      <c r="A3" s="58" t="s">
        <v>0</v>
      </c>
      <c r="B3" s="58"/>
      <c r="C3" s="58"/>
      <c r="D3" s="58"/>
      <c r="E3" s="58"/>
      <c r="F3" s="58"/>
      <c r="G3" s="58"/>
      <c r="H3" s="58"/>
      <c r="I3" s="57"/>
    </row>
    <row r="4" spans="1:9" s="7" customFormat="1" ht="14.25" customHeight="1" x14ac:dyDescent="0.25">
      <c r="A4" s="8"/>
      <c r="B4" s="9"/>
      <c r="C4" s="10"/>
      <c r="D4" s="10"/>
      <c r="E4" s="10"/>
      <c r="F4" s="11"/>
      <c r="G4" s="11"/>
      <c r="H4" s="12"/>
    </row>
    <row r="5" spans="1:9" s="34" customFormat="1" ht="52.95" customHeight="1" x14ac:dyDescent="0.2">
      <c r="A5" s="16" t="s">
        <v>1</v>
      </c>
      <c r="B5" s="16" t="s">
        <v>2</v>
      </c>
      <c r="C5" s="16" t="s">
        <v>3</v>
      </c>
      <c r="D5" s="16" t="s">
        <v>4</v>
      </c>
      <c r="E5" s="16" t="s">
        <v>260</v>
      </c>
      <c r="F5" s="16" t="s">
        <v>261</v>
      </c>
      <c r="G5" s="16" t="s">
        <v>267</v>
      </c>
      <c r="H5" s="16" t="s">
        <v>5</v>
      </c>
    </row>
    <row r="6" spans="1:9" ht="14.4" customHeight="1" x14ac:dyDescent="0.2">
      <c r="A6" s="13" t="s">
        <v>6</v>
      </c>
      <c r="B6" s="55" t="s">
        <v>7</v>
      </c>
      <c r="C6" s="55"/>
      <c r="D6" s="55"/>
      <c r="E6" s="55"/>
      <c r="F6" s="55"/>
      <c r="G6" s="55"/>
      <c r="H6" s="55"/>
    </row>
    <row r="7" spans="1:9" s="17" customFormat="1" ht="13.8" customHeight="1" x14ac:dyDescent="0.2">
      <c r="A7" s="14" t="s">
        <v>8</v>
      </c>
      <c r="B7" s="15" t="s">
        <v>9</v>
      </c>
      <c r="C7" s="16" t="s">
        <v>10</v>
      </c>
      <c r="D7" s="16">
        <v>100</v>
      </c>
      <c r="E7" s="16"/>
      <c r="F7" s="16"/>
      <c r="G7" s="16"/>
      <c r="H7" s="15" t="s">
        <v>11</v>
      </c>
    </row>
    <row r="8" spans="1:9" s="17" customFormat="1" ht="13.8" customHeight="1" x14ac:dyDescent="0.2">
      <c r="A8" s="14" t="s">
        <v>12</v>
      </c>
      <c r="B8" s="15" t="s">
        <v>9</v>
      </c>
      <c r="C8" s="16" t="s">
        <v>10</v>
      </c>
      <c r="D8" s="16">
        <v>100</v>
      </c>
      <c r="E8" s="16"/>
      <c r="F8" s="16"/>
      <c r="G8" s="16"/>
      <c r="H8" s="15" t="s">
        <v>13</v>
      </c>
    </row>
    <row r="9" spans="1:9" s="17" customFormat="1" ht="25.2" customHeight="1" x14ac:dyDescent="0.2">
      <c r="A9" s="18" t="s">
        <v>14</v>
      </c>
      <c r="B9" s="15" t="s">
        <v>15</v>
      </c>
      <c r="C9" s="16" t="s">
        <v>10</v>
      </c>
      <c r="D9" s="16">
        <v>120</v>
      </c>
      <c r="E9" s="16"/>
      <c r="F9" s="16"/>
      <c r="G9" s="16"/>
      <c r="H9" s="15" t="s">
        <v>16</v>
      </c>
    </row>
    <row r="10" spans="1:9" s="17" customFormat="1" ht="14.4" customHeight="1" x14ac:dyDescent="0.2">
      <c r="A10" s="18" t="s">
        <v>17</v>
      </c>
      <c r="B10" s="15" t="s">
        <v>18</v>
      </c>
      <c r="C10" s="16" t="s">
        <v>10</v>
      </c>
      <c r="D10" s="16">
        <v>400</v>
      </c>
      <c r="E10" s="16"/>
      <c r="F10" s="16"/>
      <c r="G10" s="16"/>
      <c r="H10" s="15" t="s">
        <v>19</v>
      </c>
    </row>
    <row r="11" spans="1:9" s="17" customFormat="1" ht="13.8" customHeight="1" x14ac:dyDescent="0.2">
      <c r="A11" s="18" t="s">
        <v>20</v>
      </c>
      <c r="B11" s="15" t="s">
        <v>21</v>
      </c>
      <c r="C11" s="16" t="s">
        <v>10</v>
      </c>
      <c r="D11" s="16">
        <v>50</v>
      </c>
      <c r="E11" s="16"/>
      <c r="F11" s="16"/>
      <c r="G11" s="16"/>
      <c r="H11" s="15" t="s">
        <v>22</v>
      </c>
    </row>
    <row r="12" spans="1:9" s="17" customFormat="1" ht="14.4" customHeight="1" x14ac:dyDescent="0.2">
      <c r="A12" s="18" t="s">
        <v>23</v>
      </c>
      <c r="B12" s="15" t="s">
        <v>24</v>
      </c>
      <c r="C12" s="16" t="s">
        <v>10</v>
      </c>
      <c r="D12" s="16">
        <v>310</v>
      </c>
      <c r="E12" s="16"/>
      <c r="F12" s="16"/>
      <c r="G12" s="16"/>
      <c r="H12" s="15" t="s">
        <v>25</v>
      </c>
    </row>
    <row r="13" spans="1:9" s="19" customFormat="1" ht="25.2" customHeight="1" x14ac:dyDescent="0.2">
      <c r="A13" s="18" t="s">
        <v>26</v>
      </c>
      <c r="B13" s="15" t="s">
        <v>27</v>
      </c>
      <c r="C13" s="16" t="s">
        <v>10</v>
      </c>
      <c r="D13" s="16">
        <v>280</v>
      </c>
      <c r="E13" s="16"/>
      <c r="F13" s="16"/>
      <c r="G13" s="16"/>
      <c r="H13" s="15" t="s">
        <v>28</v>
      </c>
    </row>
    <row r="14" spans="1:9" s="17" customFormat="1" ht="14.4" customHeight="1" x14ac:dyDescent="0.2">
      <c r="A14" s="18" t="s">
        <v>29</v>
      </c>
      <c r="B14" s="15" t="s">
        <v>30</v>
      </c>
      <c r="C14" s="16" t="s">
        <v>10</v>
      </c>
      <c r="D14" s="16">
        <v>350</v>
      </c>
      <c r="E14" s="16"/>
      <c r="F14" s="16"/>
      <c r="G14" s="16"/>
      <c r="H14" s="15" t="s">
        <v>31</v>
      </c>
    </row>
    <row r="15" spans="1:9" s="17" customFormat="1" ht="13.8" customHeight="1" x14ac:dyDescent="0.2">
      <c r="A15" s="18" t="s">
        <v>32</v>
      </c>
      <c r="B15" s="15" t="s">
        <v>33</v>
      </c>
      <c r="C15" s="16" t="s">
        <v>10</v>
      </c>
      <c r="D15" s="16">
        <v>140</v>
      </c>
      <c r="E15" s="16"/>
      <c r="F15" s="16"/>
      <c r="G15" s="16"/>
      <c r="H15" s="15" t="s">
        <v>31</v>
      </c>
    </row>
    <row r="16" spans="1:9" s="19" customFormat="1" ht="14.4" customHeight="1" x14ac:dyDescent="0.2">
      <c r="A16" s="18" t="s">
        <v>34</v>
      </c>
      <c r="B16" s="15" t="s">
        <v>35</v>
      </c>
      <c r="C16" s="16" t="s">
        <v>10</v>
      </c>
      <c r="D16" s="16">
        <v>150</v>
      </c>
      <c r="E16" s="16"/>
      <c r="F16" s="16"/>
      <c r="G16" s="16"/>
      <c r="H16" s="15" t="s">
        <v>31</v>
      </c>
    </row>
    <row r="17" spans="1:14" s="19" customFormat="1" ht="25.2" customHeight="1" x14ac:dyDescent="0.2">
      <c r="A17" s="18" t="s">
        <v>36</v>
      </c>
      <c r="B17" s="15" t="s">
        <v>37</v>
      </c>
      <c r="C17" s="16" t="s">
        <v>10</v>
      </c>
      <c r="D17" s="16">
        <v>1</v>
      </c>
      <c r="E17" s="16"/>
      <c r="F17" s="16"/>
      <c r="G17" s="16"/>
      <c r="H17" s="15" t="s">
        <v>38</v>
      </c>
    </row>
    <row r="18" spans="1:14" s="17" customFormat="1" ht="14.4" customHeight="1" x14ac:dyDescent="0.2">
      <c r="A18" s="18" t="s">
        <v>39</v>
      </c>
      <c r="B18" s="15" t="s">
        <v>40</v>
      </c>
      <c r="C18" s="16" t="s">
        <v>10</v>
      </c>
      <c r="D18" s="16">
        <v>2</v>
      </c>
      <c r="E18" s="16"/>
      <c r="F18" s="16"/>
      <c r="G18" s="16"/>
      <c r="H18" s="15" t="s">
        <v>41</v>
      </c>
    </row>
    <row r="19" spans="1:14" s="17" customFormat="1" ht="14.4" customHeight="1" x14ac:dyDescent="0.2">
      <c r="A19" s="18" t="s">
        <v>42</v>
      </c>
      <c r="B19" s="15" t="s">
        <v>43</v>
      </c>
      <c r="C19" s="16" t="s">
        <v>10</v>
      </c>
      <c r="D19" s="16">
        <v>20</v>
      </c>
      <c r="E19" s="16"/>
      <c r="F19" s="16"/>
      <c r="G19" s="16"/>
      <c r="H19" s="15" t="s">
        <v>31</v>
      </c>
    </row>
    <row r="20" spans="1:14" s="17" customFormat="1" ht="14.4" customHeight="1" x14ac:dyDescent="0.2">
      <c r="A20" s="18" t="s">
        <v>44</v>
      </c>
      <c r="B20" s="15" t="s">
        <v>45</v>
      </c>
      <c r="C20" s="16" t="s">
        <v>10</v>
      </c>
      <c r="D20" s="16">
        <v>40</v>
      </c>
      <c r="E20" s="16"/>
      <c r="F20" s="16"/>
      <c r="G20" s="16"/>
      <c r="H20" s="15" t="s">
        <v>46</v>
      </c>
    </row>
    <row r="21" spans="1:14" s="17" customFormat="1" ht="15" customHeight="1" x14ac:dyDescent="0.2">
      <c r="A21" s="18" t="s">
        <v>262</v>
      </c>
      <c r="B21" s="15" t="s">
        <v>47</v>
      </c>
      <c r="C21" s="16" t="s">
        <v>48</v>
      </c>
      <c r="D21" s="16">
        <v>10</v>
      </c>
      <c r="E21" s="16"/>
      <c r="F21" s="16"/>
      <c r="G21" s="16"/>
      <c r="H21" s="15" t="s">
        <v>49</v>
      </c>
    </row>
    <row r="22" spans="1:14" s="19" customFormat="1" ht="14.4" customHeight="1" x14ac:dyDescent="0.2">
      <c r="A22" s="18" t="s">
        <v>50</v>
      </c>
      <c r="B22" s="15" t="s">
        <v>47</v>
      </c>
      <c r="C22" s="16" t="s">
        <v>10</v>
      </c>
      <c r="D22" s="16">
        <v>15</v>
      </c>
      <c r="E22" s="16"/>
      <c r="F22" s="16"/>
      <c r="G22" s="16"/>
      <c r="H22" s="15" t="s">
        <v>51</v>
      </c>
    </row>
    <row r="23" spans="1:14" s="17" customFormat="1" ht="14.4" customHeight="1" x14ac:dyDescent="0.2">
      <c r="A23" s="18" t="s">
        <v>52</v>
      </c>
      <c r="B23" s="15" t="s">
        <v>53</v>
      </c>
      <c r="C23" s="16" t="s">
        <v>10</v>
      </c>
      <c r="D23" s="16">
        <v>10</v>
      </c>
      <c r="E23" s="16"/>
      <c r="F23" s="16"/>
      <c r="G23" s="16"/>
      <c r="H23" s="15" t="s">
        <v>54</v>
      </c>
    </row>
    <row r="24" spans="1:14" s="17" customFormat="1" ht="14.4" customHeight="1" x14ac:dyDescent="0.2">
      <c r="A24" s="18" t="s">
        <v>263</v>
      </c>
      <c r="B24" s="15" t="s">
        <v>55</v>
      </c>
      <c r="C24" s="16" t="s">
        <v>10</v>
      </c>
      <c r="D24" s="16">
        <v>100</v>
      </c>
      <c r="E24" s="16"/>
      <c r="F24" s="16"/>
      <c r="G24" s="16"/>
      <c r="H24" s="15" t="s">
        <v>56</v>
      </c>
    </row>
    <row r="25" spans="1:14" s="17" customFormat="1" ht="23.4" customHeight="1" x14ac:dyDescent="0.2">
      <c r="A25" s="18" t="s">
        <v>264</v>
      </c>
      <c r="B25" s="15" t="s">
        <v>57</v>
      </c>
      <c r="C25" s="16" t="s">
        <v>48</v>
      </c>
      <c r="D25" s="16">
        <v>10</v>
      </c>
      <c r="E25" s="16"/>
      <c r="F25" s="16"/>
      <c r="G25" s="16"/>
      <c r="H25" s="15" t="s">
        <v>58</v>
      </c>
    </row>
    <row r="26" spans="1:14" s="17" customFormat="1" ht="14.4" customHeight="1" x14ac:dyDescent="0.2">
      <c r="A26" s="18" t="s">
        <v>265</v>
      </c>
      <c r="B26" s="15" t="s">
        <v>53</v>
      </c>
      <c r="C26" s="16" t="s">
        <v>10</v>
      </c>
      <c r="D26" s="16">
        <v>10</v>
      </c>
      <c r="E26" s="16"/>
      <c r="F26" s="16"/>
      <c r="G26" s="16"/>
      <c r="H26" s="15" t="s">
        <v>59</v>
      </c>
      <c r="N26" s="17" t="s">
        <v>60</v>
      </c>
    </row>
    <row r="27" spans="1:14" s="17" customFormat="1" ht="14.4" customHeight="1" x14ac:dyDescent="0.2">
      <c r="A27" s="49" t="s">
        <v>268</v>
      </c>
      <c r="B27" s="50"/>
      <c r="C27" s="50"/>
      <c r="D27" s="50"/>
      <c r="E27" s="50"/>
      <c r="F27" s="51"/>
      <c r="G27" s="16"/>
      <c r="H27" s="15"/>
    </row>
    <row r="28" spans="1:14" s="17" customFormat="1" ht="14.4" customHeight="1" x14ac:dyDescent="0.2">
      <c r="A28" s="46" t="s">
        <v>269</v>
      </c>
      <c r="B28" s="47"/>
      <c r="C28" s="47"/>
      <c r="D28" s="47"/>
      <c r="E28" s="47"/>
      <c r="F28" s="48"/>
      <c r="G28" s="16"/>
      <c r="H28" s="15"/>
    </row>
    <row r="29" spans="1:14" s="17" customFormat="1" ht="14.4" customHeight="1" x14ac:dyDescent="0.2">
      <c r="A29" s="46" t="s">
        <v>270</v>
      </c>
      <c r="B29" s="47"/>
      <c r="C29" s="47"/>
      <c r="D29" s="47"/>
      <c r="E29" s="47"/>
      <c r="F29" s="48"/>
      <c r="G29" s="16"/>
      <c r="H29" s="15"/>
    </row>
    <row r="30" spans="1:14" s="17" customFormat="1" ht="14.4" customHeight="1" x14ac:dyDescent="0.2">
      <c r="A30" s="46" t="s">
        <v>271</v>
      </c>
      <c r="B30" s="47"/>
      <c r="C30" s="47"/>
      <c r="D30" s="47"/>
      <c r="E30" s="47"/>
      <c r="F30" s="48"/>
      <c r="G30" s="16"/>
      <c r="H30" s="15"/>
    </row>
    <row r="31" spans="1:14" ht="15.6" customHeight="1" x14ac:dyDescent="0.2">
      <c r="A31" s="46" t="s">
        <v>273</v>
      </c>
      <c r="B31" s="47"/>
      <c r="C31" s="47"/>
      <c r="D31" s="47"/>
      <c r="E31" s="47"/>
      <c r="F31" s="48"/>
      <c r="G31" s="20"/>
      <c r="H31" s="15"/>
    </row>
    <row r="32" spans="1:14" s="7" customFormat="1" ht="14.4" customHeight="1" x14ac:dyDescent="0.2">
      <c r="A32" s="13" t="s">
        <v>61</v>
      </c>
      <c r="B32" s="55" t="s">
        <v>62</v>
      </c>
      <c r="C32" s="55"/>
      <c r="D32" s="55"/>
      <c r="E32" s="55"/>
      <c r="F32" s="55"/>
      <c r="G32" s="55"/>
      <c r="H32" s="55"/>
    </row>
    <row r="33" spans="1:9" ht="14.4" customHeight="1" x14ac:dyDescent="0.2">
      <c r="A33" s="16" t="s">
        <v>63</v>
      </c>
      <c r="B33" s="15" t="s">
        <v>64</v>
      </c>
      <c r="C33" s="16" t="s">
        <v>10</v>
      </c>
      <c r="D33" s="16">
        <v>3</v>
      </c>
      <c r="E33" s="16"/>
      <c r="F33" s="16"/>
      <c r="G33" s="16"/>
      <c r="H33" s="15" t="s">
        <v>274</v>
      </c>
    </row>
    <row r="34" spans="1:9" ht="25.2" customHeight="1" x14ac:dyDescent="0.2">
      <c r="A34" s="16" t="s">
        <v>65</v>
      </c>
      <c r="B34" s="15" t="s">
        <v>66</v>
      </c>
      <c r="C34" s="16" t="s">
        <v>10</v>
      </c>
      <c r="D34" s="16">
        <v>5</v>
      </c>
      <c r="E34" s="16"/>
      <c r="F34" s="16"/>
      <c r="G34" s="16"/>
      <c r="H34" s="15" t="s">
        <v>67</v>
      </c>
    </row>
    <row r="35" spans="1:9" ht="25.2" customHeight="1" x14ac:dyDescent="0.2">
      <c r="A35" s="16" t="s">
        <v>68</v>
      </c>
      <c r="B35" s="15" t="s">
        <v>69</v>
      </c>
      <c r="C35" s="16" t="s">
        <v>10</v>
      </c>
      <c r="D35" s="16">
        <v>5</v>
      </c>
      <c r="E35" s="16"/>
      <c r="F35" s="16"/>
      <c r="G35" s="16"/>
      <c r="H35" s="21" t="s">
        <v>70</v>
      </c>
    </row>
    <row r="36" spans="1:9" ht="25.2" customHeight="1" x14ac:dyDescent="0.2">
      <c r="A36" s="16" t="s">
        <v>71</v>
      </c>
      <c r="B36" s="15" t="s">
        <v>69</v>
      </c>
      <c r="C36" s="16" t="s">
        <v>10</v>
      </c>
      <c r="D36" s="16">
        <v>5</v>
      </c>
      <c r="E36" s="16"/>
      <c r="F36" s="16"/>
      <c r="G36" s="16"/>
      <c r="H36" s="15" t="s">
        <v>72</v>
      </c>
    </row>
    <row r="37" spans="1:9" ht="24.6" customHeight="1" x14ac:dyDescent="0.2">
      <c r="A37" s="16" t="s">
        <v>73</v>
      </c>
      <c r="B37" s="15" t="s">
        <v>69</v>
      </c>
      <c r="C37" s="16" t="s">
        <v>48</v>
      </c>
      <c r="D37" s="16">
        <v>5</v>
      </c>
      <c r="E37" s="16"/>
      <c r="F37" s="16"/>
      <c r="G37" s="16"/>
      <c r="H37" s="15" t="s">
        <v>74</v>
      </c>
    </row>
    <row r="38" spans="1:9" ht="14.4" customHeight="1" x14ac:dyDescent="0.2">
      <c r="A38" s="16" t="s">
        <v>75</v>
      </c>
      <c r="B38" s="15" t="s">
        <v>76</v>
      </c>
      <c r="C38" s="16" t="s">
        <v>10</v>
      </c>
      <c r="D38" s="16">
        <v>20</v>
      </c>
      <c r="E38" s="16"/>
      <c r="F38" s="16"/>
      <c r="G38" s="16"/>
      <c r="H38" s="15" t="s">
        <v>77</v>
      </c>
    </row>
    <row r="39" spans="1:9" ht="14.4" customHeight="1" x14ac:dyDescent="0.2">
      <c r="A39" s="16" t="s">
        <v>78</v>
      </c>
      <c r="B39" s="15" t="s">
        <v>79</v>
      </c>
      <c r="C39" s="16" t="s">
        <v>10</v>
      </c>
      <c r="D39" s="16">
        <v>12</v>
      </c>
      <c r="E39" s="16"/>
      <c r="F39" s="16"/>
      <c r="G39" s="16"/>
      <c r="H39" s="15"/>
    </row>
    <row r="40" spans="1:9" s="7" customFormat="1" ht="14.4" customHeight="1" x14ac:dyDescent="0.25">
      <c r="A40" s="16" t="s">
        <v>80</v>
      </c>
      <c r="B40" s="15" t="s">
        <v>81</v>
      </c>
      <c r="C40" s="16" t="s">
        <v>10</v>
      </c>
      <c r="D40" s="16">
        <v>2</v>
      </c>
      <c r="E40" s="16"/>
      <c r="F40" s="16"/>
      <c r="G40" s="16"/>
      <c r="H40" s="22" t="s">
        <v>82</v>
      </c>
      <c r="I40" s="6"/>
    </row>
    <row r="41" spans="1:9" ht="14.4" customHeight="1" x14ac:dyDescent="0.25">
      <c r="A41" s="16" t="s">
        <v>83</v>
      </c>
      <c r="B41" s="15" t="s">
        <v>81</v>
      </c>
      <c r="C41" s="16" t="s">
        <v>10</v>
      </c>
      <c r="D41" s="16">
        <v>2</v>
      </c>
      <c r="E41" s="16"/>
      <c r="F41" s="16"/>
      <c r="G41" s="16"/>
      <c r="H41" s="22" t="s">
        <v>84</v>
      </c>
    </row>
    <row r="42" spans="1:9" ht="13.8" customHeight="1" x14ac:dyDescent="0.25">
      <c r="A42" s="16" t="s">
        <v>275</v>
      </c>
      <c r="B42" s="15" t="s">
        <v>85</v>
      </c>
      <c r="C42" s="16" t="s">
        <v>48</v>
      </c>
      <c r="D42" s="16">
        <v>10</v>
      </c>
      <c r="E42" s="16"/>
      <c r="F42" s="16"/>
      <c r="G42" s="16"/>
      <c r="H42" s="22" t="s">
        <v>86</v>
      </c>
    </row>
    <row r="43" spans="1:9" ht="13.8" customHeight="1" x14ac:dyDescent="0.2">
      <c r="A43" s="16" t="s">
        <v>87</v>
      </c>
      <c r="B43" s="15" t="s">
        <v>88</v>
      </c>
      <c r="C43" s="16" t="s">
        <v>10</v>
      </c>
      <c r="D43" s="16">
        <v>5</v>
      </c>
      <c r="E43" s="16"/>
      <c r="F43" s="16"/>
      <c r="G43" s="16"/>
      <c r="H43" s="15" t="s">
        <v>89</v>
      </c>
    </row>
    <row r="44" spans="1:9" ht="14.4" customHeight="1" x14ac:dyDescent="0.2">
      <c r="A44" s="16" t="s">
        <v>90</v>
      </c>
      <c r="B44" s="15" t="s">
        <v>91</v>
      </c>
      <c r="C44" s="16" t="s">
        <v>10</v>
      </c>
      <c r="D44" s="16">
        <v>4</v>
      </c>
      <c r="E44" s="16"/>
      <c r="F44" s="16"/>
      <c r="G44" s="16"/>
      <c r="H44" s="15" t="s">
        <v>86</v>
      </c>
    </row>
    <row r="45" spans="1:9" ht="13.8" customHeight="1" x14ac:dyDescent="0.2">
      <c r="A45" s="16" t="s">
        <v>92</v>
      </c>
      <c r="B45" s="15" t="s">
        <v>93</v>
      </c>
      <c r="C45" s="16" t="s">
        <v>10</v>
      </c>
      <c r="D45" s="16">
        <v>1</v>
      </c>
      <c r="E45" s="16"/>
      <c r="F45" s="16"/>
      <c r="G45" s="16"/>
      <c r="H45" s="15" t="s">
        <v>94</v>
      </c>
    </row>
    <row r="46" spans="1:9" ht="14.4" customHeight="1" x14ac:dyDescent="0.2">
      <c r="A46" s="16" t="s">
        <v>95</v>
      </c>
      <c r="B46" s="15" t="s">
        <v>96</v>
      </c>
      <c r="C46" s="16" t="s">
        <v>10</v>
      </c>
      <c r="D46" s="16">
        <v>15</v>
      </c>
      <c r="E46" s="16"/>
      <c r="F46" s="16"/>
      <c r="G46" s="16"/>
      <c r="H46" s="15" t="s">
        <v>97</v>
      </c>
    </row>
    <row r="47" spans="1:9" ht="24.6" customHeight="1" x14ac:dyDescent="0.2">
      <c r="A47" s="16" t="s">
        <v>98</v>
      </c>
      <c r="B47" s="15" t="s">
        <v>99</v>
      </c>
      <c r="C47" s="16" t="s">
        <v>10</v>
      </c>
      <c r="D47" s="16">
        <v>1</v>
      </c>
      <c r="E47" s="16"/>
      <c r="F47" s="16"/>
      <c r="G47" s="16"/>
      <c r="H47" s="15" t="s">
        <v>100</v>
      </c>
    </row>
    <row r="48" spans="1:9" ht="14.4" customHeight="1" x14ac:dyDescent="0.2">
      <c r="A48" s="16" t="s">
        <v>101</v>
      </c>
      <c r="B48" s="15" t="s">
        <v>102</v>
      </c>
      <c r="C48" s="16" t="s">
        <v>10</v>
      </c>
      <c r="D48" s="16">
        <v>1</v>
      </c>
      <c r="E48" s="16"/>
      <c r="F48" s="16"/>
      <c r="G48" s="16"/>
      <c r="H48" s="15" t="s">
        <v>103</v>
      </c>
    </row>
    <row r="49" spans="1:8" ht="13.8" customHeight="1" x14ac:dyDescent="0.2">
      <c r="A49" s="16" t="s">
        <v>104</v>
      </c>
      <c r="B49" s="15" t="s">
        <v>102</v>
      </c>
      <c r="C49" s="16" t="s">
        <v>10</v>
      </c>
      <c r="D49" s="16">
        <v>2</v>
      </c>
      <c r="E49" s="16"/>
      <c r="F49" s="16"/>
      <c r="G49" s="16"/>
      <c r="H49" s="15" t="s">
        <v>105</v>
      </c>
    </row>
    <row r="50" spans="1:8" ht="13.8" customHeight="1" x14ac:dyDescent="0.2">
      <c r="A50" s="16" t="s">
        <v>106</v>
      </c>
      <c r="B50" s="15" t="s">
        <v>102</v>
      </c>
      <c r="C50" s="16" t="s">
        <v>10</v>
      </c>
      <c r="D50" s="16">
        <v>7</v>
      </c>
      <c r="E50" s="16"/>
      <c r="F50" s="16"/>
      <c r="G50" s="16"/>
      <c r="H50" s="15" t="s">
        <v>107</v>
      </c>
    </row>
    <row r="51" spans="1:8" ht="14.4" customHeight="1" x14ac:dyDescent="0.2">
      <c r="A51" s="16" t="s">
        <v>108</v>
      </c>
      <c r="B51" s="15" t="s">
        <v>109</v>
      </c>
      <c r="C51" s="16" t="s">
        <v>48</v>
      </c>
      <c r="D51" s="16">
        <v>15</v>
      </c>
      <c r="E51" s="16"/>
      <c r="F51" s="16"/>
      <c r="G51" s="16"/>
      <c r="H51" s="15" t="s">
        <v>110</v>
      </c>
    </row>
    <row r="52" spans="1:8" ht="14.4" customHeight="1" x14ac:dyDescent="0.2">
      <c r="A52" s="16" t="s">
        <v>111</v>
      </c>
      <c r="B52" s="15" t="s">
        <v>112</v>
      </c>
      <c r="C52" s="16" t="s">
        <v>10</v>
      </c>
      <c r="D52" s="16">
        <v>1</v>
      </c>
      <c r="E52" s="16"/>
      <c r="F52" s="16"/>
      <c r="G52" s="16"/>
      <c r="H52" s="15" t="s">
        <v>113</v>
      </c>
    </row>
    <row r="53" spans="1:8" ht="14.4" customHeight="1" x14ac:dyDescent="0.2">
      <c r="A53" s="16" t="s">
        <v>114</v>
      </c>
      <c r="B53" s="15" t="s">
        <v>115</v>
      </c>
      <c r="C53" s="16" t="s">
        <v>10</v>
      </c>
      <c r="D53" s="16">
        <v>3</v>
      </c>
      <c r="E53" s="16"/>
      <c r="F53" s="16"/>
      <c r="G53" s="16"/>
      <c r="H53" s="15"/>
    </row>
    <row r="54" spans="1:8" ht="14.4" customHeight="1" x14ac:dyDescent="0.2">
      <c r="A54" s="16" t="s">
        <v>116</v>
      </c>
      <c r="B54" s="15" t="s">
        <v>117</v>
      </c>
      <c r="C54" s="16" t="s">
        <v>10</v>
      </c>
      <c r="D54" s="16">
        <v>1</v>
      </c>
      <c r="E54" s="16"/>
      <c r="F54" s="16"/>
      <c r="G54" s="16"/>
      <c r="H54" s="15" t="s">
        <v>118</v>
      </c>
    </row>
    <row r="55" spans="1:8" ht="14.4" customHeight="1" x14ac:dyDescent="0.2">
      <c r="A55" s="16" t="s">
        <v>119</v>
      </c>
      <c r="B55" s="15" t="s">
        <v>120</v>
      </c>
      <c r="C55" s="16" t="s">
        <v>10</v>
      </c>
      <c r="D55" s="16">
        <v>5</v>
      </c>
      <c r="E55" s="16"/>
      <c r="F55" s="16"/>
      <c r="G55" s="16"/>
      <c r="H55" s="15" t="s">
        <v>121</v>
      </c>
    </row>
    <row r="56" spans="1:8" ht="14.4" customHeight="1" x14ac:dyDescent="0.2">
      <c r="A56" s="16" t="s">
        <v>122</v>
      </c>
      <c r="B56" s="15" t="s">
        <v>123</v>
      </c>
      <c r="C56" s="16" t="s">
        <v>10</v>
      </c>
      <c r="D56" s="16">
        <v>1</v>
      </c>
      <c r="E56" s="16"/>
      <c r="F56" s="16"/>
      <c r="G56" s="16"/>
      <c r="H56" s="15" t="s">
        <v>124</v>
      </c>
    </row>
    <row r="57" spans="1:8" s="7" customFormat="1" ht="14.4" customHeight="1" x14ac:dyDescent="0.2">
      <c r="A57" s="16" t="s">
        <v>125</v>
      </c>
      <c r="B57" s="15" t="s">
        <v>126</v>
      </c>
      <c r="C57" s="16" t="s">
        <v>10</v>
      </c>
      <c r="D57" s="16">
        <v>5</v>
      </c>
      <c r="E57" s="16"/>
      <c r="F57" s="16"/>
      <c r="G57" s="16"/>
      <c r="H57" s="15" t="s">
        <v>127</v>
      </c>
    </row>
    <row r="58" spans="1:8" ht="14.4" customHeight="1" x14ac:dyDescent="0.2">
      <c r="A58" s="16" t="s">
        <v>128</v>
      </c>
      <c r="B58" s="15" t="s">
        <v>96</v>
      </c>
      <c r="C58" s="16" t="s">
        <v>10</v>
      </c>
      <c r="D58" s="16">
        <v>5</v>
      </c>
      <c r="E58" s="16"/>
      <c r="F58" s="16"/>
      <c r="G58" s="16"/>
      <c r="H58" s="15" t="s">
        <v>129</v>
      </c>
    </row>
    <row r="59" spans="1:8" ht="14.4" customHeight="1" x14ac:dyDescent="0.2">
      <c r="A59" s="16" t="s">
        <v>130</v>
      </c>
      <c r="B59" s="15" t="s">
        <v>131</v>
      </c>
      <c r="C59" s="16" t="s">
        <v>10</v>
      </c>
      <c r="D59" s="16">
        <v>8</v>
      </c>
      <c r="E59" s="16"/>
      <c r="F59" s="16"/>
      <c r="G59" s="16"/>
      <c r="H59" s="15" t="s">
        <v>31</v>
      </c>
    </row>
    <row r="60" spans="1:8" ht="14.4" customHeight="1" x14ac:dyDescent="0.2">
      <c r="A60" s="16" t="s">
        <v>132</v>
      </c>
      <c r="B60" s="15" t="s">
        <v>133</v>
      </c>
      <c r="C60" s="16" t="s">
        <v>10</v>
      </c>
      <c r="D60" s="16">
        <v>5</v>
      </c>
      <c r="E60" s="16"/>
      <c r="F60" s="16"/>
      <c r="G60" s="16"/>
      <c r="H60" s="15" t="s">
        <v>134</v>
      </c>
    </row>
    <row r="61" spans="1:8" ht="14.4" customHeight="1" x14ac:dyDescent="0.2">
      <c r="A61" s="16" t="s">
        <v>135</v>
      </c>
      <c r="B61" s="15" t="s">
        <v>136</v>
      </c>
      <c r="C61" s="16" t="s">
        <v>10</v>
      </c>
      <c r="D61" s="16">
        <v>5</v>
      </c>
      <c r="E61" s="16"/>
      <c r="F61" s="16"/>
      <c r="G61" s="16"/>
      <c r="H61" s="15" t="s">
        <v>137</v>
      </c>
    </row>
    <row r="62" spans="1:8" ht="13.8" customHeight="1" x14ac:dyDescent="0.2">
      <c r="A62" s="16" t="s">
        <v>276</v>
      </c>
      <c r="B62" s="15" t="s">
        <v>138</v>
      </c>
      <c r="C62" s="16" t="s">
        <v>10</v>
      </c>
      <c r="D62" s="16">
        <v>10</v>
      </c>
      <c r="E62" s="16"/>
      <c r="F62" s="16"/>
      <c r="G62" s="16"/>
      <c r="H62" s="15" t="s">
        <v>139</v>
      </c>
    </row>
    <row r="63" spans="1:8" ht="14.4" customHeight="1" x14ac:dyDescent="0.2">
      <c r="A63" s="16" t="s">
        <v>140</v>
      </c>
      <c r="B63" s="15" t="s">
        <v>40</v>
      </c>
      <c r="C63" s="16" t="s">
        <v>10</v>
      </c>
      <c r="D63" s="16">
        <v>5</v>
      </c>
      <c r="E63" s="16"/>
      <c r="F63" s="16"/>
      <c r="G63" s="16"/>
      <c r="H63" s="15" t="s">
        <v>141</v>
      </c>
    </row>
    <row r="64" spans="1:8" ht="14.4" customHeight="1" x14ac:dyDescent="0.2">
      <c r="A64" s="16" t="s">
        <v>142</v>
      </c>
      <c r="B64" s="15" t="s">
        <v>143</v>
      </c>
      <c r="C64" s="16" t="s">
        <v>10</v>
      </c>
      <c r="D64" s="16">
        <v>5</v>
      </c>
      <c r="E64" s="16"/>
      <c r="F64" s="16"/>
      <c r="G64" s="16"/>
      <c r="H64" s="15"/>
    </row>
    <row r="65" spans="1:8" ht="13.2" customHeight="1" x14ac:dyDescent="0.2">
      <c r="A65" s="49" t="s">
        <v>268</v>
      </c>
      <c r="B65" s="50"/>
      <c r="C65" s="50"/>
      <c r="D65" s="50"/>
      <c r="E65" s="50"/>
      <c r="F65" s="51"/>
      <c r="G65" s="16"/>
      <c r="H65" s="15"/>
    </row>
    <row r="66" spans="1:8" ht="13.2" customHeight="1" x14ac:dyDescent="0.2">
      <c r="A66" s="46" t="s">
        <v>269</v>
      </c>
      <c r="B66" s="47"/>
      <c r="C66" s="47"/>
      <c r="D66" s="47"/>
      <c r="E66" s="47"/>
      <c r="F66" s="48"/>
      <c r="G66" s="16"/>
      <c r="H66" s="15"/>
    </row>
    <row r="67" spans="1:8" ht="13.2" customHeight="1" x14ac:dyDescent="0.2">
      <c r="A67" s="46" t="s">
        <v>270</v>
      </c>
      <c r="B67" s="47"/>
      <c r="C67" s="47"/>
      <c r="D67" s="47"/>
      <c r="E67" s="47"/>
      <c r="F67" s="48"/>
      <c r="G67" s="16"/>
      <c r="H67" s="15"/>
    </row>
    <row r="68" spans="1:8" ht="13.2" customHeight="1" x14ac:dyDescent="0.2">
      <c r="A68" s="46" t="s">
        <v>271</v>
      </c>
      <c r="B68" s="47"/>
      <c r="C68" s="47"/>
      <c r="D68" s="47"/>
      <c r="E68" s="47"/>
      <c r="F68" s="48"/>
      <c r="G68" s="16"/>
      <c r="H68" s="15"/>
    </row>
    <row r="69" spans="1:8" ht="12.75" customHeight="1" x14ac:dyDescent="0.2">
      <c r="A69" s="46" t="s">
        <v>307</v>
      </c>
      <c r="B69" s="47"/>
      <c r="C69" s="47"/>
      <c r="D69" s="47"/>
      <c r="E69" s="47"/>
      <c r="F69" s="48"/>
      <c r="G69" s="20"/>
      <c r="H69" s="15"/>
    </row>
    <row r="70" spans="1:8" ht="14.4" customHeight="1" x14ac:dyDescent="0.2">
      <c r="A70" s="13" t="s">
        <v>144</v>
      </c>
      <c r="B70" s="55" t="s">
        <v>145</v>
      </c>
      <c r="C70" s="55"/>
      <c r="D70" s="55"/>
      <c r="E70" s="55"/>
      <c r="F70" s="55"/>
      <c r="G70" s="55"/>
      <c r="H70" s="55"/>
    </row>
    <row r="71" spans="1:8" s="7" customFormat="1" ht="25.2" customHeight="1" x14ac:dyDescent="0.2">
      <c r="A71" s="16" t="s">
        <v>146</v>
      </c>
      <c r="B71" s="23" t="s">
        <v>147</v>
      </c>
      <c r="C71" s="16" t="s">
        <v>10</v>
      </c>
      <c r="D71" s="16">
        <v>50</v>
      </c>
      <c r="E71" s="16">
        <v>94.1</v>
      </c>
      <c r="F71" s="16">
        <f>+ROUND(E71*1.21,2)</f>
        <v>113.86</v>
      </c>
      <c r="G71" s="16">
        <f>+D71*E71</f>
        <v>4705</v>
      </c>
      <c r="H71" s="15" t="s">
        <v>148</v>
      </c>
    </row>
    <row r="72" spans="1:8" s="7" customFormat="1" ht="25.2" customHeight="1" x14ac:dyDescent="0.2">
      <c r="A72" s="24" t="s">
        <v>149</v>
      </c>
      <c r="B72" s="23" t="s">
        <v>150</v>
      </c>
      <c r="C72" s="16" t="s">
        <v>151</v>
      </c>
      <c r="D72" s="16">
        <v>50</v>
      </c>
      <c r="E72" s="16">
        <f>2.51+8.3</f>
        <v>10.81</v>
      </c>
      <c r="F72" s="16">
        <f t="shared" ref="F72:F74" si="0">+ROUND(E72*1.21,2)</f>
        <v>13.08</v>
      </c>
      <c r="G72" s="16">
        <f t="shared" ref="G72:G74" si="1">+D72*E72</f>
        <v>540.5</v>
      </c>
      <c r="H72" s="15" t="s">
        <v>152</v>
      </c>
    </row>
    <row r="73" spans="1:8" s="7" customFormat="1" ht="25.2" customHeight="1" x14ac:dyDescent="0.25">
      <c r="A73" s="16" t="s">
        <v>153</v>
      </c>
      <c r="B73" s="23" t="s">
        <v>154</v>
      </c>
      <c r="C73" s="16" t="s">
        <v>10</v>
      </c>
      <c r="D73" s="16">
        <v>25</v>
      </c>
      <c r="E73" s="16">
        <f>6.65+5.32</f>
        <v>11.97</v>
      </c>
      <c r="F73" s="16">
        <f t="shared" si="0"/>
        <v>14.48</v>
      </c>
      <c r="G73" s="16">
        <f t="shared" si="1"/>
        <v>299.25</v>
      </c>
      <c r="H73" s="25" t="s">
        <v>155</v>
      </c>
    </row>
    <row r="74" spans="1:8" ht="25.2" customHeight="1" x14ac:dyDescent="0.2">
      <c r="A74" s="16" t="s">
        <v>156</v>
      </c>
      <c r="B74" s="23" t="s">
        <v>157</v>
      </c>
      <c r="C74" s="16" t="s">
        <v>10</v>
      </c>
      <c r="D74" s="16">
        <v>50</v>
      </c>
      <c r="E74" s="16">
        <f>10.85+6.65</f>
        <v>17.5</v>
      </c>
      <c r="F74" s="16">
        <f t="shared" si="0"/>
        <v>21.18</v>
      </c>
      <c r="G74" s="16">
        <f t="shared" si="1"/>
        <v>875</v>
      </c>
      <c r="H74" s="15" t="s">
        <v>158</v>
      </c>
    </row>
    <row r="75" spans="1:8" ht="14.4" customHeight="1" x14ac:dyDescent="0.2">
      <c r="A75" s="49" t="s">
        <v>268</v>
      </c>
      <c r="B75" s="50"/>
      <c r="C75" s="50"/>
      <c r="D75" s="50"/>
      <c r="E75" s="50"/>
      <c r="F75" s="51"/>
      <c r="G75" s="16">
        <f>+SUM(G71:G74)</f>
        <v>6419.75</v>
      </c>
      <c r="H75" s="15"/>
    </row>
    <row r="76" spans="1:8" ht="14.4" customHeight="1" x14ac:dyDescent="0.2">
      <c r="A76" s="46" t="s">
        <v>269</v>
      </c>
      <c r="B76" s="47"/>
      <c r="C76" s="47"/>
      <c r="D76" s="47"/>
      <c r="E76" s="47"/>
      <c r="F76" s="48"/>
      <c r="G76" s="16">
        <f>+G77-G75</f>
        <v>641.97999999999956</v>
      </c>
      <c r="H76" s="15"/>
    </row>
    <row r="77" spans="1:8" ht="14.4" customHeight="1" x14ac:dyDescent="0.2">
      <c r="A77" s="46" t="s">
        <v>270</v>
      </c>
      <c r="B77" s="47"/>
      <c r="C77" s="47"/>
      <c r="D77" s="47"/>
      <c r="E77" s="47"/>
      <c r="F77" s="48"/>
      <c r="G77" s="16">
        <f>+ROUND(G75*1.1,2)</f>
        <v>7061.73</v>
      </c>
      <c r="H77" s="15"/>
    </row>
    <row r="78" spans="1:8" ht="14.4" customHeight="1" x14ac:dyDescent="0.2">
      <c r="A78" s="46" t="s">
        <v>308</v>
      </c>
      <c r="B78" s="47"/>
      <c r="C78" s="47"/>
      <c r="D78" s="47"/>
      <c r="E78" s="47"/>
      <c r="F78" s="48"/>
      <c r="G78" s="16">
        <f>+G79-G77</f>
        <v>1482.9600000000009</v>
      </c>
      <c r="H78" s="15"/>
    </row>
    <row r="79" spans="1:8" ht="14.4" customHeight="1" x14ac:dyDescent="0.2">
      <c r="A79" s="46" t="s">
        <v>306</v>
      </c>
      <c r="B79" s="47"/>
      <c r="C79" s="47"/>
      <c r="D79" s="47"/>
      <c r="E79" s="47"/>
      <c r="F79" s="48"/>
      <c r="G79" s="26">
        <f>+ROUND(G77*1.21,2)</f>
        <v>8544.69</v>
      </c>
      <c r="H79" s="27"/>
    </row>
    <row r="80" spans="1:8" ht="13.8" customHeight="1" x14ac:dyDescent="0.2">
      <c r="A80" s="13" t="s">
        <v>159</v>
      </c>
      <c r="B80" s="55" t="s">
        <v>160</v>
      </c>
      <c r="C80" s="55"/>
      <c r="D80" s="55"/>
      <c r="E80" s="55"/>
      <c r="F80" s="55"/>
      <c r="G80" s="55"/>
      <c r="H80" s="55"/>
    </row>
    <row r="81" spans="1:8" ht="13.8" customHeight="1" x14ac:dyDescent="0.2">
      <c r="A81" s="16" t="s">
        <v>161</v>
      </c>
      <c r="B81" s="23" t="s">
        <v>162</v>
      </c>
      <c r="C81" s="16" t="s">
        <v>10</v>
      </c>
      <c r="D81" s="16">
        <v>2</v>
      </c>
      <c r="E81" s="16">
        <v>24</v>
      </c>
      <c r="F81" s="16">
        <f>+ROUND(E81*1.21,2)</f>
        <v>29.04</v>
      </c>
      <c r="G81" s="16">
        <f>+D81*E81</f>
        <v>48</v>
      </c>
      <c r="H81" s="15" t="s">
        <v>163</v>
      </c>
    </row>
    <row r="82" spans="1:8" ht="25.2" customHeight="1" x14ac:dyDescent="0.2">
      <c r="A82" s="16" t="s">
        <v>164</v>
      </c>
      <c r="B82" s="23" t="s">
        <v>165</v>
      </c>
      <c r="C82" s="16" t="s">
        <v>10</v>
      </c>
      <c r="D82" s="16">
        <v>50</v>
      </c>
      <c r="E82" s="16">
        <v>2.35</v>
      </c>
      <c r="F82" s="16">
        <f t="shared" ref="F82:F95" si="2">+ROUND(E82*1.21,2)</f>
        <v>2.84</v>
      </c>
      <c r="G82" s="16">
        <f t="shared" ref="G82:G95" si="3">+D82*E82</f>
        <v>117.5</v>
      </c>
      <c r="H82" s="15" t="s">
        <v>166</v>
      </c>
    </row>
    <row r="83" spans="1:8" ht="14.4" customHeight="1" x14ac:dyDescent="0.2">
      <c r="A83" s="16" t="s">
        <v>167</v>
      </c>
      <c r="B83" s="23" t="s">
        <v>168</v>
      </c>
      <c r="C83" s="16" t="s">
        <v>10</v>
      </c>
      <c r="D83" s="16">
        <v>100</v>
      </c>
      <c r="E83" s="16">
        <v>0.5</v>
      </c>
      <c r="F83" s="16">
        <f t="shared" si="2"/>
        <v>0.61</v>
      </c>
      <c r="G83" s="16">
        <f t="shared" si="3"/>
        <v>50</v>
      </c>
      <c r="H83" s="15" t="s">
        <v>169</v>
      </c>
    </row>
    <row r="84" spans="1:8" ht="14.4" customHeight="1" x14ac:dyDescent="0.2">
      <c r="A84" s="16" t="s">
        <v>170</v>
      </c>
      <c r="B84" s="23" t="s">
        <v>171</v>
      </c>
      <c r="C84" s="16" t="s">
        <v>10</v>
      </c>
      <c r="D84" s="16">
        <v>60</v>
      </c>
      <c r="E84" s="16">
        <v>4</v>
      </c>
      <c r="F84" s="16">
        <f t="shared" si="2"/>
        <v>4.84</v>
      </c>
      <c r="G84" s="16">
        <f t="shared" si="3"/>
        <v>240</v>
      </c>
      <c r="H84" s="15" t="s">
        <v>172</v>
      </c>
    </row>
    <row r="85" spans="1:8" ht="14.4" customHeight="1" x14ac:dyDescent="0.2">
      <c r="A85" s="16" t="s">
        <v>173</v>
      </c>
      <c r="B85" s="23" t="s">
        <v>174</v>
      </c>
      <c r="C85" s="16" t="s">
        <v>10</v>
      </c>
      <c r="D85" s="16">
        <v>20</v>
      </c>
      <c r="E85" s="16">
        <v>2</v>
      </c>
      <c r="F85" s="16">
        <f t="shared" si="2"/>
        <v>2.42</v>
      </c>
      <c r="G85" s="16">
        <f t="shared" si="3"/>
        <v>40</v>
      </c>
      <c r="H85" s="15" t="s">
        <v>175</v>
      </c>
    </row>
    <row r="86" spans="1:8" ht="24.6" customHeight="1" x14ac:dyDescent="0.2">
      <c r="A86" s="16" t="s">
        <v>176</v>
      </c>
      <c r="B86" s="15" t="s">
        <v>177</v>
      </c>
      <c r="C86" s="16" t="s">
        <v>10</v>
      </c>
      <c r="D86" s="16">
        <v>20</v>
      </c>
      <c r="E86" s="16">
        <v>5</v>
      </c>
      <c r="F86" s="16">
        <f t="shared" si="2"/>
        <v>6.05</v>
      </c>
      <c r="G86" s="16">
        <f t="shared" si="3"/>
        <v>100</v>
      </c>
      <c r="H86" s="15" t="s">
        <v>178</v>
      </c>
    </row>
    <row r="87" spans="1:8" ht="14.4" customHeight="1" x14ac:dyDescent="0.2">
      <c r="A87" s="24" t="s">
        <v>179</v>
      </c>
      <c r="B87" s="15" t="s">
        <v>180</v>
      </c>
      <c r="C87" s="16" t="s">
        <v>10</v>
      </c>
      <c r="D87" s="16">
        <v>80</v>
      </c>
      <c r="E87" s="16">
        <v>3</v>
      </c>
      <c r="F87" s="16">
        <f t="shared" si="2"/>
        <v>3.63</v>
      </c>
      <c r="G87" s="16">
        <f t="shared" si="3"/>
        <v>240</v>
      </c>
      <c r="H87" s="15" t="s">
        <v>175</v>
      </c>
    </row>
    <row r="88" spans="1:8" ht="14.4" customHeight="1" x14ac:dyDescent="0.2">
      <c r="A88" s="16" t="s">
        <v>181</v>
      </c>
      <c r="B88" s="15" t="s">
        <v>180</v>
      </c>
      <c r="C88" s="16" t="s">
        <v>10</v>
      </c>
      <c r="D88" s="16">
        <v>40</v>
      </c>
      <c r="E88" s="16">
        <v>2</v>
      </c>
      <c r="F88" s="16">
        <f t="shared" si="2"/>
        <v>2.42</v>
      </c>
      <c r="G88" s="16">
        <f t="shared" si="3"/>
        <v>80</v>
      </c>
      <c r="H88" s="15" t="s">
        <v>182</v>
      </c>
    </row>
    <row r="89" spans="1:8" ht="14.4" customHeight="1" x14ac:dyDescent="0.2">
      <c r="A89" s="16" t="s">
        <v>183</v>
      </c>
      <c r="B89" s="15" t="s">
        <v>184</v>
      </c>
      <c r="C89" s="16" t="s">
        <v>10</v>
      </c>
      <c r="D89" s="16">
        <v>150</v>
      </c>
      <c r="E89" s="16">
        <v>1</v>
      </c>
      <c r="F89" s="16">
        <f t="shared" si="2"/>
        <v>1.21</v>
      </c>
      <c r="G89" s="16">
        <f t="shared" si="3"/>
        <v>150</v>
      </c>
      <c r="H89" s="15"/>
    </row>
    <row r="90" spans="1:8" ht="25.2" customHeight="1" x14ac:dyDescent="0.2">
      <c r="A90" s="16" t="s">
        <v>185</v>
      </c>
      <c r="B90" s="23" t="s">
        <v>186</v>
      </c>
      <c r="C90" s="16" t="s">
        <v>10</v>
      </c>
      <c r="D90" s="16">
        <v>200</v>
      </c>
      <c r="E90" s="16">
        <v>10</v>
      </c>
      <c r="F90" s="16">
        <f t="shared" si="2"/>
        <v>12.1</v>
      </c>
      <c r="G90" s="16">
        <f t="shared" si="3"/>
        <v>2000</v>
      </c>
      <c r="H90" s="15" t="s">
        <v>187</v>
      </c>
    </row>
    <row r="91" spans="1:8" ht="14.4" customHeight="1" x14ac:dyDescent="0.2">
      <c r="A91" s="16" t="s">
        <v>188</v>
      </c>
      <c r="B91" s="15" t="s">
        <v>186</v>
      </c>
      <c r="C91" s="16" t="s">
        <v>10</v>
      </c>
      <c r="D91" s="16">
        <v>120</v>
      </c>
      <c r="E91" s="16">
        <v>1.5</v>
      </c>
      <c r="F91" s="16">
        <f t="shared" si="2"/>
        <v>1.82</v>
      </c>
      <c r="G91" s="16">
        <f t="shared" si="3"/>
        <v>180</v>
      </c>
      <c r="H91" s="15"/>
    </row>
    <row r="92" spans="1:8" ht="14.4" customHeight="1" x14ac:dyDescent="0.2">
      <c r="A92" s="16" t="s">
        <v>189</v>
      </c>
      <c r="B92" s="15" t="s">
        <v>190</v>
      </c>
      <c r="C92" s="16" t="s">
        <v>10</v>
      </c>
      <c r="D92" s="16">
        <v>50</v>
      </c>
      <c r="E92" s="16">
        <v>1</v>
      </c>
      <c r="F92" s="16">
        <f t="shared" si="2"/>
        <v>1.21</v>
      </c>
      <c r="G92" s="16">
        <f t="shared" si="3"/>
        <v>50</v>
      </c>
      <c r="H92" s="15"/>
    </row>
    <row r="93" spans="1:8" ht="14.4" customHeight="1" x14ac:dyDescent="0.2">
      <c r="A93" s="16" t="s">
        <v>191</v>
      </c>
      <c r="B93" s="15" t="s">
        <v>192</v>
      </c>
      <c r="C93" s="16" t="s">
        <v>193</v>
      </c>
      <c r="D93" s="16">
        <v>200</v>
      </c>
      <c r="E93" s="16">
        <v>0.6</v>
      </c>
      <c r="F93" s="16">
        <f t="shared" si="2"/>
        <v>0.73</v>
      </c>
      <c r="G93" s="16">
        <f t="shared" si="3"/>
        <v>120</v>
      </c>
      <c r="H93" s="15" t="s">
        <v>194</v>
      </c>
    </row>
    <row r="94" spans="1:8" ht="14.4" customHeight="1" x14ac:dyDescent="0.2">
      <c r="A94" s="16" t="s">
        <v>195</v>
      </c>
      <c r="B94" s="15" t="s">
        <v>196</v>
      </c>
      <c r="C94" s="16" t="s">
        <v>10</v>
      </c>
      <c r="D94" s="16">
        <v>50</v>
      </c>
      <c r="E94" s="16">
        <v>3</v>
      </c>
      <c r="F94" s="16">
        <f t="shared" si="2"/>
        <v>3.63</v>
      </c>
      <c r="G94" s="16">
        <f t="shared" si="3"/>
        <v>150</v>
      </c>
      <c r="H94" s="15" t="s">
        <v>197</v>
      </c>
    </row>
    <row r="95" spans="1:8" ht="79.2" x14ac:dyDescent="0.2">
      <c r="A95" s="16" t="s">
        <v>198</v>
      </c>
      <c r="B95" s="23" t="s">
        <v>199</v>
      </c>
      <c r="C95" s="16" t="s">
        <v>10</v>
      </c>
      <c r="D95" s="16">
        <v>50</v>
      </c>
      <c r="E95" s="16">
        <v>20</v>
      </c>
      <c r="F95" s="16">
        <f t="shared" si="2"/>
        <v>24.2</v>
      </c>
      <c r="G95" s="16">
        <f t="shared" si="3"/>
        <v>1000</v>
      </c>
      <c r="H95" s="21" t="s">
        <v>200</v>
      </c>
    </row>
    <row r="96" spans="1:8" ht="14.4" customHeight="1" x14ac:dyDescent="0.2">
      <c r="A96" s="49" t="s">
        <v>268</v>
      </c>
      <c r="B96" s="50"/>
      <c r="C96" s="50"/>
      <c r="D96" s="50"/>
      <c r="E96" s="50"/>
      <c r="F96" s="51"/>
      <c r="G96" s="16">
        <f>+SUM(G81:G95)</f>
        <v>4565.5</v>
      </c>
      <c r="H96" s="21"/>
    </row>
    <row r="97" spans="1:8" ht="14.4" customHeight="1" x14ac:dyDescent="0.2">
      <c r="A97" s="46" t="s">
        <v>269</v>
      </c>
      <c r="B97" s="47"/>
      <c r="C97" s="47"/>
      <c r="D97" s="47"/>
      <c r="E97" s="47"/>
      <c r="F97" s="48"/>
      <c r="G97" s="16">
        <f>+G98-G96</f>
        <v>456.55000000000018</v>
      </c>
      <c r="H97" s="21"/>
    </row>
    <row r="98" spans="1:8" ht="14.4" customHeight="1" x14ac:dyDescent="0.2">
      <c r="A98" s="46" t="s">
        <v>270</v>
      </c>
      <c r="B98" s="47"/>
      <c r="C98" s="47"/>
      <c r="D98" s="47"/>
      <c r="E98" s="47"/>
      <c r="F98" s="48"/>
      <c r="G98" s="16">
        <f>+G96*1.1</f>
        <v>5022.05</v>
      </c>
      <c r="H98" s="21"/>
    </row>
    <row r="99" spans="1:8" ht="14.4" customHeight="1" x14ac:dyDescent="0.2">
      <c r="A99" s="46" t="s">
        <v>308</v>
      </c>
      <c r="B99" s="47"/>
      <c r="C99" s="47"/>
      <c r="D99" s="47"/>
      <c r="E99" s="47"/>
      <c r="F99" s="48"/>
      <c r="G99" s="16">
        <f>+G100-G98</f>
        <v>1054.6300000000001</v>
      </c>
      <c r="H99" s="21"/>
    </row>
    <row r="100" spans="1:8" s="7" customFormat="1" ht="14.4" customHeight="1" x14ac:dyDescent="0.2">
      <c r="A100" s="46" t="s">
        <v>305</v>
      </c>
      <c r="B100" s="47"/>
      <c r="C100" s="47"/>
      <c r="D100" s="47"/>
      <c r="E100" s="47"/>
      <c r="F100" s="48"/>
      <c r="G100" s="16">
        <f>+ROUND(G98*1.21,2)</f>
        <v>6076.68</v>
      </c>
      <c r="H100" s="15"/>
    </row>
    <row r="101" spans="1:8" s="7" customFormat="1" ht="14.4" customHeight="1" x14ac:dyDescent="0.2">
      <c r="A101" s="13" t="s">
        <v>201</v>
      </c>
      <c r="B101" s="55" t="s">
        <v>202</v>
      </c>
      <c r="C101" s="55"/>
      <c r="D101" s="55"/>
      <c r="E101" s="55"/>
      <c r="F101" s="55"/>
      <c r="G101" s="55"/>
      <c r="H101" s="55"/>
    </row>
    <row r="102" spans="1:8" ht="14.4" customHeight="1" x14ac:dyDescent="0.2">
      <c r="A102" s="16" t="s">
        <v>203</v>
      </c>
      <c r="B102" s="15" t="s">
        <v>204</v>
      </c>
      <c r="C102" s="16" t="s">
        <v>205</v>
      </c>
      <c r="D102" s="16">
        <v>100</v>
      </c>
      <c r="E102" s="16">
        <v>0.9</v>
      </c>
      <c r="F102" s="16">
        <f>+ROUND(E102*1.21,2)</f>
        <v>1.0900000000000001</v>
      </c>
      <c r="G102" s="16">
        <f>+D102*E102</f>
        <v>90</v>
      </c>
      <c r="H102" s="15" t="s">
        <v>206</v>
      </c>
    </row>
    <row r="103" spans="1:8" ht="14.4" customHeight="1" x14ac:dyDescent="0.2">
      <c r="A103" s="16" t="s">
        <v>207</v>
      </c>
      <c r="B103" s="15" t="s">
        <v>204</v>
      </c>
      <c r="C103" s="16" t="s">
        <v>205</v>
      </c>
      <c r="D103" s="16">
        <v>100</v>
      </c>
      <c r="E103" s="16">
        <v>0.9</v>
      </c>
      <c r="F103" s="16">
        <f t="shared" ref="F103:F104" si="4">+ROUND(E103*1.21,2)</f>
        <v>1.0900000000000001</v>
      </c>
      <c r="G103" s="16">
        <f t="shared" ref="G103:G104" si="5">+D103*E103</f>
        <v>90</v>
      </c>
      <c r="H103" s="15" t="s">
        <v>208</v>
      </c>
    </row>
    <row r="104" spans="1:8" ht="14.4" customHeight="1" x14ac:dyDescent="0.2">
      <c r="A104" s="16" t="s">
        <v>209</v>
      </c>
      <c r="B104" s="15" t="s">
        <v>204</v>
      </c>
      <c r="C104" s="16" t="s">
        <v>205</v>
      </c>
      <c r="D104" s="16">
        <v>30</v>
      </c>
      <c r="E104" s="16">
        <v>1</v>
      </c>
      <c r="F104" s="16">
        <f t="shared" si="4"/>
        <v>1.21</v>
      </c>
      <c r="G104" s="16">
        <f t="shared" si="5"/>
        <v>30</v>
      </c>
      <c r="H104" s="15" t="s">
        <v>210</v>
      </c>
    </row>
    <row r="105" spans="1:8" s="7" customFormat="1" ht="14.4" customHeight="1" x14ac:dyDescent="0.2">
      <c r="A105" s="49" t="s">
        <v>268</v>
      </c>
      <c r="B105" s="50"/>
      <c r="C105" s="50"/>
      <c r="D105" s="50"/>
      <c r="E105" s="50"/>
      <c r="F105" s="51"/>
      <c r="G105" s="16">
        <f>+SUM(G102:G104)</f>
        <v>210</v>
      </c>
      <c r="H105" s="15"/>
    </row>
    <row r="106" spans="1:8" s="7" customFormat="1" ht="14.4" customHeight="1" x14ac:dyDescent="0.2">
      <c r="A106" s="46" t="s">
        <v>269</v>
      </c>
      <c r="B106" s="47"/>
      <c r="C106" s="47"/>
      <c r="D106" s="47"/>
      <c r="E106" s="47"/>
      <c r="F106" s="48"/>
      <c r="G106" s="16">
        <f>+G107-G105</f>
        <v>21.000000000000028</v>
      </c>
      <c r="H106" s="15"/>
    </row>
    <row r="107" spans="1:8" s="7" customFormat="1" ht="14.4" customHeight="1" x14ac:dyDescent="0.2">
      <c r="A107" s="46" t="s">
        <v>270</v>
      </c>
      <c r="B107" s="47"/>
      <c r="C107" s="47"/>
      <c r="D107" s="47"/>
      <c r="E107" s="47"/>
      <c r="F107" s="48"/>
      <c r="G107" s="16">
        <f>+G105*1.1</f>
        <v>231.00000000000003</v>
      </c>
      <c r="H107" s="15"/>
    </row>
    <row r="108" spans="1:8" s="7" customFormat="1" ht="14.4" customHeight="1" x14ac:dyDescent="0.2">
      <c r="A108" s="46" t="s">
        <v>308</v>
      </c>
      <c r="B108" s="47"/>
      <c r="C108" s="47"/>
      <c r="D108" s="47"/>
      <c r="E108" s="47"/>
      <c r="F108" s="48"/>
      <c r="G108" s="16">
        <f>+G109-G107</f>
        <v>48.510000000000019</v>
      </c>
      <c r="H108" s="15"/>
    </row>
    <row r="109" spans="1:8" ht="14.4" customHeight="1" x14ac:dyDescent="0.2">
      <c r="A109" s="46" t="s">
        <v>304</v>
      </c>
      <c r="B109" s="47"/>
      <c r="C109" s="47"/>
      <c r="D109" s="47"/>
      <c r="E109" s="47"/>
      <c r="F109" s="48"/>
      <c r="G109" s="16">
        <f>+G107*1.21</f>
        <v>279.51000000000005</v>
      </c>
      <c r="H109" s="15"/>
    </row>
    <row r="110" spans="1:8" ht="14.4" customHeight="1" x14ac:dyDescent="0.2">
      <c r="A110" s="28" t="s">
        <v>211</v>
      </c>
      <c r="B110" s="52" t="s">
        <v>212</v>
      </c>
      <c r="C110" s="52"/>
      <c r="D110" s="52"/>
      <c r="E110" s="52"/>
      <c r="F110" s="52"/>
      <c r="G110" s="52"/>
      <c r="H110" s="52"/>
    </row>
    <row r="111" spans="1:8" ht="25.2" customHeight="1" x14ac:dyDescent="0.2">
      <c r="A111" s="16" t="s">
        <v>213</v>
      </c>
      <c r="B111" s="27" t="s">
        <v>214</v>
      </c>
      <c r="C111" s="26" t="s">
        <v>151</v>
      </c>
      <c r="D111" s="26">
        <v>200</v>
      </c>
      <c r="E111" s="43">
        <v>8.7899999999999991</v>
      </c>
      <c r="F111" s="44">
        <f>+ROUND(E111*1.21,2)</f>
        <v>10.64</v>
      </c>
      <c r="G111" s="43">
        <f>+D111*E111</f>
        <v>1757.9999999999998</v>
      </c>
      <c r="H111" s="15" t="s">
        <v>215</v>
      </c>
    </row>
    <row r="112" spans="1:8" ht="25.2" customHeight="1" x14ac:dyDescent="0.2">
      <c r="A112" s="16" t="s">
        <v>216</v>
      </c>
      <c r="B112" s="27" t="s">
        <v>217</v>
      </c>
      <c r="C112" s="26" t="s">
        <v>151</v>
      </c>
      <c r="D112" s="26">
        <v>180</v>
      </c>
      <c r="E112" s="43">
        <v>9.39</v>
      </c>
      <c r="F112" s="44">
        <f>+ROUND(E112*1.21,2)</f>
        <v>11.36</v>
      </c>
      <c r="G112" s="43">
        <f>+D112*E112</f>
        <v>1690.2</v>
      </c>
      <c r="H112" s="15" t="s">
        <v>218</v>
      </c>
    </row>
    <row r="113" spans="1:8" ht="14.4" customHeight="1" x14ac:dyDescent="0.2">
      <c r="A113" s="49" t="s">
        <v>268</v>
      </c>
      <c r="B113" s="50"/>
      <c r="C113" s="50"/>
      <c r="D113" s="50"/>
      <c r="E113" s="50"/>
      <c r="F113" s="51"/>
      <c r="G113" s="43">
        <f>+SUM(G111:G112)</f>
        <v>3448.2</v>
      </c>
      <c r="H113" s="15"/>
    </row>
    <row r="114" spans="1:8" ht="14.4" customHeight="1" x14ac:dyDescent="0.2">
      <c r="A114" s="46" t="s">
        <v>269</v>
      </c>
      <c r="B114" s="47"/>
      <c r="C114" s="47"/>
      <c r="D114" s="47"/>
      <c r="E114" s="47"/>
      <c r="F114" s="48"/>
      <c r="G114" s="43">
        <f>+G115-G113</f>
        <v>344.82000000000016</v>
      </c>
      <c r="H114" s="15"/>
    </row>
    <row r="115" spans="1:8" ht="14.4" customHeight="1" x14ac:dyDescent="0.2">
      <c r="A115" s="46" t="s">
        <v>270</v>
      </c>
      <c r="B115" s="47"/>
      <c r="C115" s="47"/>
      <c r="D115" s="47"/>
      <c r="E115" s="47"/>
      <c r="F115" s="48"/>
      <c r="G115" s="43">
        <f>+G113*1.1</f>
        <v>3793.02</v>
      </c>
      <c r="H115" s="15"/>
    </row>
    <row r="116" spans="1:8" ht="14.4" customHeight="1" x14ac:dyDescent="0.2">
      <c r="A116" s="46" t="s">
        <v>308</v>
      </c>
      <c r="B116" s="47"/>
      <c r="C116" s="47"/>
      <c r="D116" s="47"/>
      <c r="E116" s="47"/>
      <c r="F116" s="48"/>
      <c r="G116" s="43">
        <f>+G117-G115</f>
        <v>796.5300000000002</v>
      </c>
      <c r="H116" s="15"/>
    </row>
    <row r="117" spans="1:8" ht="14.4" customHeight="1" x14ac:dyDescent="0.2">
      <c r="A117" s="46" t="s">
        <v>303</v>
      </c>
      <c r="B117" s="47"/>
      <c r="C117" s="47"/>
      <c r="D117" s="47"/>
      <c r="E117" s="47"/>
      <c r="F117" s="48"/>
      <c r="G117" s="45">
        <f>+ROUND(G115*1.21,2)</f>
        <v>4589.55</v>
      </c>
      <c r="H117" s="15"/>
    </row>
    <row r="118" spans="1:8" ht="14.4" customHeight="1" x14ac:dyDescent="0.2">
      <c r="A118" s="28" t="s">
        <v>219</v>
      </c>
      <c r="B118" s="52" t="s">
        <v>220</v>
      </c>
      <c r="C118" s="52"/>
      <c r="D118" s="52"/>
      <c r="E118" s="52"/>
      <c r="F118" s="52"/>
      <c r="G118" s="52"/>
      <c r="H118" s="52"/>
    </row>
    <row r="119" spans="1:8" s="3" customFormat="1" ht="72.599999999999994" customHeight="1" x14ac:dyDescent="0.25">
      <c r="A119" s="16" t="s">
        <v>221</v>
      </c>
      <c r="B119" s="15" t="s">
        <v>222</v>
      </c>
      <c r="C119" s="16" t="s">
        <v>223</v>
      </c>
      <c r="D119" s="16">
        <v>300</v>
      </c>
      <c r="E119" s="16">
        <v>11</v>
      </c>
      <c r="F119" s="16">
        <f>+E119*1.21</f>
        <v>13.309999999999999</v>
      </c>
      <c r="G119" s="16">
        <f>+D119*E119</f>
        <v>3300</v>
      </c>
      <c r="H119" s="29" t="s">
        <v>224</v>
      </c>
    </row>
    <row r="120" spans="1:8" ht="72.599999999999994" customHeight="1" x14ac:dyDescent="0.2">
      <c r="A120" s="16" t="s">
        <v>225</v>
      </c>
      <c r="B120" s="15" t="s">
        <v>226</v>
      </c>
      <c r="C120" s="16" t="s">
        <v>10</v>
      </c>
      <c r="D120" s="16">
        <v>100</v>
      </c>
      <c r="E120" s="16">
        <v>10</v>
      </c>
      <c r="F120" s="16">
        <f>+E120*1.21</f>
        <v>12.1</v>
      </c>
      <c r="G120" s="16">
        <f>+D120*E120</f>
        <v>1000</v>
      </c>
      <c r="H120" s="29" t="s">
        <v>227</v>
      </c>
    </row>
    <row r="121" spans="1:8" ht="14.4" customHeight="1" x14ac:dyDescent="0.2">
      <c r="A121" s="49" t="s">
        <v>268</v>
      </c>
      <c r="B121" s="50"/>
      <c r="C121" s="50"/>
      <c r="D121" s="50"/>
      <c r="E121" s="50"/>
      <c r="F121" s="51"/>
      <c r="G121" s="35">
        <f>+SUM(G119:G120)</f>
        <v>4300</v>
      </c>
      <c r="H121" s="39"/>
    </row>
    <row r="122" spans="1:8" ht="14.4" customHeight="1" x14ac:dyDescent="0.2">
      <c r="A122" s="46" t="s">
        <v>269</v>
      </c>
      <c r="B122" s="47"/>
      <c r="C122" s="47"/>
      <c r="D122" s="47"/>
      <c r="E122" s="47"/>
      <c r="F122" s="48"/>
      <c r="G122" s="36">
        <f>+G123-G121</f>
        <v>430</v>
      </c>
      <c r="H122" s="40"/>
    </row>
    <row r="123" spans="1:8" ht="14.4" customHeight="1" x14ac:dyDescent="0.2">
      <c r="A123" s="46" t="s">
        <v>270</v>
      </c>
      <c r="B123" s="47"/>
      <c r="C123" s="47"/>
      <c r="D123" s="47"/>
      <c r="E123" s="47"/>
      <c r="F123" s="48"/>
      <c r="G123" s="36">
        <f>+G121*1.1</f>
        <v>4730</v>
      </c>
      <c r="H123" s="40"/>
    </row>
    <row r="124" spans="1:8" ht="14.4" customHeight="1" x14ac:dyDescent="0.2">
      <c r="A124" s="46" t="s">
        <v>308</v>
      </c>
      <c r="B124" s="47"/>
      <c r="C124" s="47"/>
      <c r="D124" s="47"/>
      <c r="E124" s="47"/>
      <c r="F124" s="48"/>
      <c r="G124" s="36">
        <f>+G125-G123</f>
        <v>993.30000000000018</v>
      </c>
      <c r="H124" s="40"/>
    </row>
    <row r="125" spans="1:8" ht="14.4" customHeight="1" x14ac:dyDescent="0.25">
      <c r="A125" s="46" t="s">
        <v>302</v>
      </c>
      <c r="B125" s="47"/>
      <c r="C125" s="47"/>
      <c r="D125" s="47"/>
      <c r="E125" s="47"/>
      <c r="F125" s="48"/>
      <c r="G125" s="38">
        <f>+G123*1.21</f>
        <v>5723.3</v>
      </c>
      <c r="H125" s="42"/>
    </row>
    <row r="126" spans="1:8" ht="14.4" customHeight="1" x14ac:dyDescent="0.2">
      <c r="A126" s="13">
        <v>8</v>
      </c>
      <c r="B126" s="59" t="s">
        <v>228</v>
      </c>
      <c r="C126" s="59"/>
      <c r="D126" s="59"/>
      <c r="E126" s="59"/>
      <c r="F126" s="16"/>
      <c r="G126" s="37"/>
      <c r="H126" s="41"/>
    </row>
    <row r="127" spans="1:8" ht="25.2" customHeight="1" x14ac:dyDescent="0.2">
      <c r="A127" s="24" t="s">
        <v>277</v>
      </c>
      <c r="B127" s="30" t="s">
        <v>229</v>
      </c>
      <c r="C127" s="16" t="s">
        <v>151</v>
      </c>
      <c r="D127" s="16">
        <v>50</v>
      </c>
      <c r="E127" s="16">
        <v>4</v>
      </c>
      <c r="F127" s="16">
        <f>+ROUND(E127*1.21,2)</f>
        <v>4.84</v>
      </c>
      <c r="G127" s="16">
        <f>+D127*E127</f>
        <v>200</v>
      </c>
      <c r="H127" s="15" t="s">
        <v>230</v>
      </c>
    </row>
    <row r="128" spans="1:8" ht="25.2" customHeight="1" x14ac:dyDescent="0.2">
      <c r="A128" s="16" t="s">
        <v>278</v>
      </c>
      <c r="B128" s="30" t="s">
        <v>229</v>
      </c>
      <c r="C128" s="16" t="s">
        <v>151</v>
      </c>
      <c r="D128" s="16">
        <v>50</v>
      </c>
      <c r="E128" s="16">
        <v>5</v>
      </c>
      <c r="F128" s="16">
        <f t="shared" ref="F128:F133" si="6">+ROUND(E128*1.21,2)</f>
        <v>6.05</v>
      </c>
      <c r="G128" s="16">
        <f t="shared" ref="G128:G133" si="7">+D128*E128</f>
        <v>250</v>
      </c>
      <c r="H128" s="15" t="s">
        <v>231</v>
      </c>
    </row>
    <row r="129" spans="1:8" ht="25.2" customHeight="1" x14ac:dyDescent="0.2">
      <c r="A129" s="16" t="s">
        <v>279</v>
      </c>
      <c r="B129" s="30" t="s">
        <v>229</v>
      </c>
      <c r="C129" s="16" t="s">
        <v>151</v>
      </c>
      <c r="D129" s="16">
        <v>50</v>
      </c>
      <c r="E129" s="16">
        <v>4</v>
      </c>
      <c r="F129" s="16">
        <f t="shared" si="6"/>
        <v>4.84</v>
      </c>
      <c r="G129" s="16">
        <f t="shared" si="7"/>
        <v>200</v>
      </c>
      <c r="H129" s="15" t="s">
        <v>232</v>
      </c>
    </row>
    <row r="130" spans="1:8" ht="14.4" customHeight="1" x14ac:dyDescent="0.2">
      <c r="A130" s="16" t="s">
        <v>280</v>
      </c>
      <c r="B130" s="30" t="s">
        <v>233</v>
      </c>
      <c r="C130" s="16" t="s">
        <v>151</v>
      </c>
      <c r="D130" s="16">
        <v>5</v>
      </c>
      <c r="E130" s="16">
        <v>10</v>
      </c>
      <c r="F130" s="16">
        <f t="shared" si="6"/>
        <v>12.1</v>
      </c>
      <c r="G130" s="16">
        <f t="shared" si="7"/>
        <v>50</v>
      </c>
      <c r="H130" s="31" t="s">
        <v>234</v>
      </c>
    </row>
    <row r="131" spans="1:8" ht="25.2" customHeight="1" x14ac:dyDescent="0.2">
      <c r="A131" s="16" t="s">
        <v>281</v>
      </c>
      <c r="B131" s="30" t="s">
        <v>235</v>
      </c>
      <c r="C131" s="16" t="s">
        <v>223</v>
      </c>
      <c r="D131" s="16">
        <v>50</v>
      </c>
      <c r="E131" s="16">
        <v>3.57</v>
      </c>
      <c r="F131" s="16">
        <f t="shared" si="6"/>
        <v>4.32</v>
      </c>
      <c r="G131" s="16">
        <f t="shared" si="7"/>
        <v>178.5</v>
      </c>
      <c r="H131" s="31" t="s">
        <v>236</v>
      </c>
    </row>
    <row r="132" spans="1:8" ht="25.2" customHeight="1" x14ac:dyDescent="0.2">
      <c r="A132" s="16" t="s">
        <v>282</v>
      </c>
      <c r="B132" s="30" t="s">
        <v>235</v>
      </c>
      <c r="C132" s="16" t="s">
        <v>223</v>
      </c>
      <c r="D132" s="16">
        <v>50</v>
      </c>
      <c r="E132" s="16">
        <v>3.44</v>
      </c>
      <c r="F132" s="16">
        <f t="shared" si="6"/>
        <v>4.16</v>
      </c>
      <c r="G132" s="16">
        <f t="shared" si="7"/>
        <v>172</v>
      </c>
      <c r="H132" s="31" t="s">
        <v>237</v>
      </c>
    </row>
    <row r="133" spans="1:8" ht="25.2" customHeight="1" x14ac:dyDescent="0.2">
      <c r="A133" s="16" t="s">
        <v>283</v>
      </c>
      <c r="B133" s="30" t="s">
        <v>235</v>
      </c>
      <c r="C133" s="16" t="s">
        <v>223</v>
      </c>
      <c r="D133" s="16">
        <v>50</v>
      </c>
      <c r="E133" s="16">
        <v>6.49</v>
      </c>
      <c r="F133" s="16">
        <f t="shared" si="6"/>
        <v>7.85</v>
      </c>
      <c r="G133" s="16">
        <f t="shared" si="7"/>
        <v>324.5</v>
      </c>
      <c r="H133" s="31" t="s">
        <v>238</v>
      </c>
    </row>
    <row r="134" spans="1:8" ht="14.4" customHeight="1" x14ac:dyDescent="0.2">
      <c r="A134" s="49" t="s">
        <v>268</v>
      </c>
      <c r="B134" s="50"/>
      <c r="C134" s="50"/>
      <c r="D134" s="50"/>
      <c r="E134" s="50"/>
      <c r="F134" s="51"/>
      <c r="G134" s="16">
        <f>+SUM(G127:G133)</f>
        <v>1375</v>
      </c>
      <c r="H134" s="31"/>
    </row>
    <row r="135" spans="1:8" ht="14.4" customHeight="1" x14ac:dyDescent="0.2">
      <c r="A135" s="46" t="s">
        <v>269</v>
      </c>
      <c r="B135" s="47"/>
      <c r="C135" s="47"/>
      <c r="D135" s="47"/>
      <c r="E135" s="47"/>
      <c r="F135" s="48"/>
      <c r="G135" s="16">
        <f>+G136-G134</f>
        <v>137.50000000000023</v>
      </c>
      <c r="H135" s="31"/>
    </row>
    <row r="136" spans="1:8" ht="14.4" customHeight="1" x14ac:dyDescent="0.2">
      <c r="A136" s="46" t="s">
        <v>270</v>
      </c>
      <c r="B136" s="47"/>
      <c r="C136" s="47"/>
      <c r="D136" s="47"/>
      <c r="E136" s="47"/>
      <c r="F136" s="48"/>
      <c r="G136" s="16">
        <f>+G134*1.1</f>
        <v>1512.5000000000002</v>
      </c>
      <c r="H136" s="31"/>
    </row>
    <row r="137" spans="1:8" ht="14.4" customHeight="1" x14ac:dyDescent="0.2">
      <c r="A137" s="46" t="s">
        <v>308</v>
      </c>
      <c r="B137" s="47"/>
      <c r="C137" s="47"/>
      <c r="D137" s="47"/>
      <c r="E137" s="47"/>
      <c r="F137" s="48"/>
      <c r="G137" s="16">
        <f>+G138-G136</f>
        <v>317.62999999999988</v>
      </c>
      <c r="H137" s="31"/>
    </row>
    <row r="138" spans="1:8" ht="14.4" customHeight="1" x14ac:dyDescent="0.2">
      <c r="A138" s="46" t="s">
        <v>300</v>
      </c>
      <c r="B138" s="47"/>
      <c r="C138" s="47"/>
      <c r="D138" s="47"/>
      <c r="E138" s="47"/>
      <c r="F138" s="48"/>
      <c r="G138" s="16">
        <f>+ROUND(G136*1.21,2)</f>
        <v>1830.13</v>
      </c>
      <c r="H138" s="15"/>
    </row>
    <row r="139" spans="1:8" ht="14.4" customHeight="1" x14ac:dyDescent="0.2">
      <c r="A139" s="13">
        <v>9</v>
      </c>
      <c r="B139" s="55" t="s">
        <v>239</v>
      </c>
      <c r="C139" s="55"/>
      <c r="D139" s="55"/>
      <c r="E139" s="55"/>
      <c r="F139" s="55"/>
      <c r="G139" s="55"/>
      <c r="H139" s="55"/>
    </row>
    <row r="140" spans="1:8" ht="25.2" customHeight="1" x14ac:dyDescent="0.2">
      <c r="A140" s="16" t="s">
        <v>284</v>
      </c>
      <c r="B140" s="15" t="s">
        <v>240</v>
      </c>
      <c r="C140" s="16" t="s">
        <v>223</v>
      </c>
      <c r="D140" s="16">
        <v>5</v>
      </c>
      <c r="E140" s="16">
        <v>5.55</v>
      </c>
      <c r="F140" s="16">
        <f>+ROUND(E140*1.21,2)</f>
        <v>6.72</v>
      </c>
      <c r="G140" s="16">
        <f>+ROUND(D140*E140,2)</f>
        <v>27.75</v>
      </c>
      <c r="H140" s="15"/>
    </row>
    <row r="141" spans="1:8" ht="25.2" customHeight="1" x14ac:dyDescent="0.2">
      <c r="A141" s="16" t="s">
        <v>285</v>
      </c>
      <c r="B141" s="15" t="s">
        <v>241</v>
      </c>
      <c r="C141" s="16" t="s">
        <v>151</v>
      </c>
      <c r="D141" s="16">
        <v>5</v>
      </c>
      <c r="E141" s="16">
        <v>8</v>
      </c>
      <c r="F141" s="16">
        <f t="shared" ref="F141:F152" si="8">+ROUND(E141*1.21,2)</f>
        <v>9.68</v>
      </c>
      <c r="G141" s="16">
        <f t="shared" ref="G141:G152" si="9">+ROUND(D141*E141,2)</f>
        <v>40</v>
      </c>
      <c r="H141" s="15"/>
    </row>
    <row r="142" spans="1:8" ht="14.25" customHeight="1" x14ac:dyDescent="0.2">
      <c r="A142" s="16" t="s">
        <v>286</v>
      </c>
      <c r="B142" s="15" t="s">
        <v>242</v>
      </c>
      <c r="C142" s="16" t="s">
        <v>151</v>
      </c>
      <c r="D142" s="16">
        <v>10</v>
      </c>
      <c r="E142" s="16">
        <v>3.59</v>
      </c>
      <c r="F142" s="16">
        <f t="shared" si="8"/>
        <v>4.34</v>
      </c>
      <c r="G142" s="16">
        <f t="shared" si="9"/>
        <v>35.9</v>
      </c>
      <c r="H142" s="32" t="s">
        <v>243</v>
      </c>
    </row>
    <row r="143" spans="1:8" ht="14.25" customHeight="1" x14ac:dyDescent="0.2">
      <c r="A143" s="16" t="s">
        <v>287</v>
      </c>
      <c r="B143" s="15" t="s">
        <v>244</v>
      </c>
      <c r="C143" s="16" t="s">
        <v>151</v>
      </c>
      <c r="D143" s="16">
        <v>5</v>
      </c>
      <c r="E143" s="16">
        <v>15</v>
      </c>
      <c r="F143" s="16">
        <f t="shared" si="8"/>
        <v>18.149999999999999</v>
      </c>
      <c r="G143" s="16">
        <f t="shared" si="9"/>
        <v>75</v>
      </c>
      <c r="H143" s="32" t="s">
        <v>245</v>
      </c>
    </row>
    <row r="144" spans="1:8" ht="14.25" customHeight="1" x14ac:dyDescent="0.2">
      <c r="A144" s="16" t="s">
        <v>288</v>
      </c>
      <c r="B144" s="15" t="s">
        <v>246</v>
      </c>
      <c r="C144" s="16" t="s">
        <v>151</v>
      </c>
      <c r="D144" s="16">
        <v>1000</v>
      </c>
      <c r="E144" s="16">
        <v>1.39</v>
      </c>
      <c r="F144" s="16">
        <f t="shared" si="8"/>
        <v>1.68</v>
      </c>
      <c r="G144" s="16">
        <f t="shared" si="9"/>
        <v>1390</v>
      </c>
      <c r="H144" s="32" t="s">
        <v>247</v>
      </c>
    </row>
    <row r="145" spans="1:8" ht="14.25" customHeight="1" x14ac:dyDescent="0.2">
      <c r="A145" s="16" t="s">
        <v>289</v>
      </c>
      <c r="B145" s="15" t="s">
        <v>248</v>
      </c>
      <c r="C145" s="16" t="s">
        <v>223</v>
      </c>
      <c r="D145" s="16">
        <v>10</v>
      </c>
      <c r="E145" s="16">
        <v>43.85</v>
      </c>
      <c r="F145" s="16">
        <f t="shared" si="8"/>
        <v>53.06</v>
      </c>
      <c r="G145" s="16">
        <f t="shared" si="9"/>
        <v>438.5</v>
      </c>
      <c r="H145" s="32" t="s">
        <v>249</v>
      </c>
    </row>
    <row r="146" spans="1:8" ht="14.25" customHeight="1" x14ac:dyDescent="0.2">
      <c r="A146" s="16" t="s">
        <v>290</v>
      </c>
      <c r="B146" s="15" t="s">
        <v>250</v>
      </c>
      <c r="C146" s="16" t="s">
        <v>223</v>
      </c>
      <c r="D146" s="16">
        <v>50</v>
      </c>
      <c r="E146" s="16">
        <v>46.19</v>
      </c>
      <c r="F146" s="16">
        <f t="shared" si="8"/>
        <v>55.89</v>
      </c>
      <c r="G146" s="16">
        <f t="shared" si="9"/>
        <v>2309.5</v>
      </c>
      <c r="H146" s="32" t="s">
        <v>251</v>
      </c>
    </row>
    <row r="147" spans="1:8" ht="24.6" customHeight="1" x14ac:dyDescent="0.2">
      <c r="A147" s="16" t="s">
        <v>291</v>
      </c>
      <c r="B147" s="15" t="s">
        <v>252</v>
      </c>
      <c r="C147" s="16" t="s">
        <v>223</v>
      </c>
      <c r="D147" s="16">
        <v>5</v>
      </c>
      <c r="E147" s="16">
        <v>27</v>
      </c>
      <c r="F147" s="16">
        <f t="shared" si="8"/>
        <v>32.67</v>
      </c>
      <c r="G147" s="16">
        <f t="shared" si="9"/>
        <v>135</v>
      </c>
      <c r="H147" s="32" t="s">
        <v>253</v>
      </c>
    </row>
    <row r="148" spans="1:8" ht="14.4" customHeight="1" x14ac:dyDescent="0.2">
      <c r="A148" s="16" t="s">
        <v>292</v>
      </c>
      <c r="B148" s="15" t="s">
        <v>299</v>
      </c>
      <c r="C148" s="16"/>
      <c r="D148" s="16">
        <v>5</v>
      </c>
      <c r="E148" s="16">
        <v>31</v>
      </c>
      <c r="F148" s="16">
        <f t="shared" si="8"/>
        <v>37.51</v>
      </c>
      <c r="G148" s="16">
        <f t="shared" si="9"/>
        <v>155</v>
      </c>
      <c r="H148" s="32" t="s">
        <v>254</v>
      </c>
    </row>
    <row r="149" spans="1:8" ht="25.2" customHeight="1" x14ac:dyDescent="0.2">
      <c r="A149" s="33" t="s">
        <v>293</v>
      </c>
      <c r="B149" s="15" t="s">
        <v>255</v>
      </c>
      <c r="C149" s="16" t="s">
        <v>223</v>
      </c>
      <c r="D149" s="16">
        <v>5</v>
      </c>
      <c r="E149" s="16">
        <v>17</v>
      </c>
      <c r="F149" s="16">
        <f t="shared" si="8"/>
        <v>20.57</v>
      </c>
      <c r="G149" s="16">
        <f t="shared" si="9"/>
        <v>85</v>
      </c>
      <c r="H149" s="15" t="s">
        <v>256</v>
      </c>
    </row>
    <row r="150" spans="1:8" ht="14.4" customHeight="1" x14ac:dyDescent="0.2">
      <c r="A150" s="16" t="s">
        <v>294</v>
      </c>
      <c r="B150" s="15" t="s">
        <v>298</v>
      </c>
      <c r="C150" s="16" t="s">
        <v>223</v>
      </c>
      <c r="D150" s="16">
        <v>5</v>
      </c>
      <c r="E150" s="16">
        <v>38</v>
      </c>
      <c r="F150" s="16">
        <f t="shared" si="8"/>
        <v>45.98</v>
      </c>
      <c r="G150" s="16">
        <f t="shared" si="9"/>
        <v>190</v>
      </c>
      <c r="H150" s="32" t="s">
        <v>257</v>
      </c>
    </row>
    <row r="151" spans="1:8" ht="24.6" customHeight="1" x14ac:dyDescent="0.2">
      <c r="A151" s="16" t="s">
        <v>295</v>
      </c>
      <c r="B151" s="15" t="s">
        <v>258</v>
      </c>
      <c r="C151" s="16" t="s">
        <v>151</v>
      </c>
      <c r="D151" s="16">
        <v>5</v>
      </c>
      <c r="E151" s="16">
        <v>4</v>
      </c>
      <c r="F151" s="16">
        <f t="shared" si="8"/>
        <v>4.84</v>
      </c>
      <c r="G151" s="16">
        <f t="shared" si="9"/>
        <v>20</v>
      </c>
      <c r="H151" s="32" t="s">
        <v>256</v>
      </c>
    </row>
    <row r="152" spans="1:8" ht="14.4" customHeight="1" x14ac:dyDescent="0.2">
      <c r="A152" s="16" t="s">
        <v>296</v>
      </c>
      <c r="B152" s="15" t="s">
        <v>297</v>
      </c>
      <c r="C152" s="16" t="s">
        <v>151</v>
      </c>
      <c r="D152" s="16">
        <v>50</v>
      </c>
      <c r="E152" s="16">
        <v>4</v>
      </c>
      <c r="F152" s="16">
        <f t="shared" si="8"/>
        <v>4.84</v>
      </c>
      <c r="G152" s="16">
        <f t="shared" si="9"/>
        <v>200</v>
      </c>
      <c r="H152" s="32" t="s">
        <v>259</v>
      </c>
    </row>
    <row r="153" spans="1:8" ht="13.2" x14ac:dyDescent="0.2">
      <c r="A153" s="49" t="s">
        <v>268</v>
      </c>
      <c r="B153" s="50"/>
      <c r="C153" s="50"/>
      <c r="D153" s="50"/>
      <c r="E153" s="50"/>
      <c r="F153" s="51"/>
      <c r="G153" s="16">
        <f>+SUM(G140:G152)</f>
        <v>5101.6499999999996</v>
      </c>
      <c r="H153" s="32"/>
    </row>
    <row r="154" spans="1:8" ht="13.2" x14ac:dyDescent="0.2">
      <c r="A154" s="46" t="s">
        <v>269</v>
      </c>
      <c r="B154" s="47"/>
      <c r="C154" s="47"/>
      <c r="D154" s="47"/>
      <c r="E154" s="47"/>
      <c r="F154" s="48"/>
      <c r="G154" s="16">
        <f>+G155-G153</f>
        <v>510.17000000000007</v>
      </c>
      <c r="H154" s="32"/>
    </row>
    <row r="155" spans="1:8" ht="13.2" x14ac:dyDescent="0.2">
      <c r="A155" s="46" t="s">
        <v>270</v>
      </c>
      <c r="B155" s="47"/>
      <c r="C155" s="47"/>
      <c r="D155" s="47"/>
      <c r="E155" s="47"/>
      <c r="F155" s="48"/>
      <c r="G155" s="16">
        <f>+ROUND(G153*1.1,2)</f>
        <v>5611.82</v>
      </c>
      <c r="H155" s="32"/>
    </row>
    <row r="156" spans="1:8" ht="13.2" x14ac:dyDescent="0.2">
      <c r="A156" s="46" t="s">
        <v>308</v>
      </c>
      <c r="B156" s="47"/>
      <c r="C156" s="47"/>
      <c r="D156" s="47"/>
      <c r="E156" s="47"/>
      <c r="F156" s="48"/>
      <c r="G156" s="16">
        <f>+G157-G155</f>
        <v>1178.4800000000005</v>
      </c>
      <c r="H156" s="32"/>
    </row>
    <row r="157" spans="1:8" ht="13.8" customHeight="1" x14ac:dyDescent="0.2">
      <c r="A157" s="46" t="s">
        <v>301</v>
      </c>
      <c r="B157" s="47"/>
      <c r="C157" s="47"/>
      <c r="D157" s="47"/>
      <c r="E157" s="47"/>
      <c r="F157" s="48"/>
      <c r="G157" s="16">
        <f>+ROUND(G155*1.21,2)</f>
        <v>6790.3</v>
      </c>
      <c r="H157" s="15"/>
    </row>
    <row r="158" spans="1:8" ht="13.8" customHeight="1" x14ac:dyDescent="0.25"/>
    <row r="159" spans="1:8" s="34" customFormat="1" ht="10.8" x14ac:dyDescent="0.2">
      <c r="A159" s="53" t="s">
        <v>272</v>
      </c>
      <c r="B159" s="54"/>
      <c r="C159" s="54"/>
      <c r="D159" s="54"/>
      <c r="E159" s="54"/>
      <c r="F159" s="54"/>
      <c r="G159" s="54"/>
      <c r="H159" s="54"/>
    </row>
  </sheetData>
  <sheetProtection selectLockedCells="1" selectUnlockedCells="1"/>
  <mergeCells count="58">
    <mergeCell ref="B118:H118"/>
    <mergeCell ref="B126:E126"/>
    <mergeCell ref="A105:F105"/>
    <mergeCell ref="B80:H80"/>
    <mergeCell ref="B101:H101"/>
    <mergeCell ref="A100:F100"/>
    <mergeCell ref="A99:F99"/>
    <mergeCell ref="A98:F98"/>
    <mergeCell ref="A97:F97"/>
    <mergeCell ref="A96:F96"/>
    <mergeCell ref="A109:F109"/>
    <mergeCell ref="A106:F106"/>
    <mergeCell ref="A107:F107"/>
    <mergeCell ref="A108:F108"/>
    <mergeCell ref="A117:F117"/>
    <mergeCell ref="A113:F113"/>
    <mergeCell ref="A69:F69"/>
    <mergeCell ref="A65:F65"/>
    <mergeCell ref="A66:F66"/>
    <mergeCell ref="A67:F67"/>
    <mergeCell ref="A79:F79"/>
    <mergeCell ref="B70:H70"/>
    <mergeCell ref="A68:F68"/>
    <mergeCell ref="A78:F78"/>
    <mergeCell ref="A75:F75"/>
    <mergeCell ref="A76:F76"/>
    <mergeCell ref="A77:F77"/>
    <mergeCell ref="G1:H1"/>
    <mergeCell ref="I1:I3"/>
    <mergeCell ref="A3:H3"/>
    <mergeCell ref="B6:H6"/>
    <mergeCell ref="B32:H32"/>
    <mergeCell ref="A31:F31"/>
    <mergeCell ref="A30:F30"/>
    <mergeCell ref="A29:F29"/>
    <mergeCell ref="A27:F27"/>
    <mergeCell ref="A28:F28"/>
    <mergeCell ref="A114:F114"/>
    <mergeCell ref="A115:F115"/>
    <mergeCell ref="A116:F116"/>
    <mergeCell ref="B110:H110"/>
    <mergeCell ref="A159:H159"/>
    <mergeCell ref="A121:F121"/>
    <mergeCell ref="A125:F125"/>
    <mergeCell ref="A122:F122"/>
    <mergeCell ref="A123:F123"/>
    <mergeCell ref="A124:F124"/>
    <mergeCell ref="A138:F138"/>
    <mergeCell ref="A134:F134"/>
    <mergeCell ref="A135:F135"/>
    <mergeCell ref="A136:F136"/>
    <mergeCell ref="A137:F137"/>
    <mergeCell ref="B139:H139"/>
    <mergeCell ref="A157:F157"/>
    <mergeCell ref="A153:F153"/>
    <mergeCell ref="A154:F154"/>
    <mergeCell ref="A155:F155"/>
    <mergeCell ref="A156:F156"/>
  </mergeCells>
  <pageMargins left="0.78749999999999998" right="0.11805555555555555" top="0.19652777777777777" bottom="0.39374999999999999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Sentios</cp:lastModifiedBy>
  <cp:revision>30</cp:revision>
  <cp:lastPrinted>2021-08-12T10:10:34Z</cp:lastPrinted>
  <dcterms:created xsi:type="dcterms:W3CDTF">2018-03-16T08:52:56Z</dcterms:created>
  <dcterms:modified xsi:type="dcterms:W3CDTF">2021-09-03T04:52:45Z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14.00</vt:lpwstr>
  </property>
</Properties>
</file>