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filterPrivacy="1" defaultThemeVersion="124226"/>
  <xr:revisionPtr revIDLastSave="0" documentId="13_ncr:1_{0FD6D817-5A82-4EC3-8C96-5617145B348A}" xr6:coauthVersionLast="47" xr6:coauthVersionMax="47" xr10:uidLastSave="{00000000-0000-0000-0000-000000000000}"/>
  <bookViews>
    <workbookView xWindow="-120" yWindow="-120" windowWidth="29040" windowHeight="15840" xr2:uid="{00000000-000D-0000-FFFF-FFFF00000000}"/>
  </bookViews>
  <sheets>
    <sheet name="1 priedas" sheetId="2" r:id="rId1"/>
  </sheets>
  <definedNames>
    <definedName name="_xlnm._FilterDatabase" localSheetId="0" hidden="1">'1 priedas'!$A$2:$N$23</definedName>
    <definedName name="_xlnm.Print_Area" localSheetId="0">'1 priedas'!$A$1:$S$23</definedName>
  </definedNames>
  <calcPr calcId="181029" fullPrecision="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10" i="2" l="1"/>
  <c r="N10" i="2" s="1"/>
  <c r="L9" i="2"/>
  <c r="N9" i="2" s="1"/>
  <c r="M3" i="2"/>
  <c r="L3" i="2"/>
  <c r="N3" i="2" s="1"/>
  <c r="M7" i="2"/>
  <c r="L7" i="2"/>
  <c r="N7" i="2" s="1"/>
  <c r="Q7" i="2" s="1"/>
  <c r="M11" i="2"/>
  <c r="M12" i="2"/>
  <c r="L11" i="2"/>
  <c r="N11" i="2" s="1"/>
  <c r="L12" i="2"/>
  <c r="N12" i="2" s="1"/>
  <c r="M10" i="2"/>
  <c r="M9" i="2"/>
  <c r="M8" i="2"/>
  <c r="L8" i="2"/>
  <c r="N8" i="2" s="1"/>
  <c r="M6" i="2"/>
  <c r="L6" i="2"/>
  <c r="N6" i="2" s="1"/>
  <c r="M5" i="2"/>
  <c r="L5" i="2"/>
  <c r="N5" i="2" s="1"/>
  <c r="M13" i="2"/>
  <c r="L13" i="2"/>
  <c r="N13" i="2" s="1"/>
  <c r="Q13" i="2" s="1"/>
  <c r="M15" i="2"/>
  <c r="L15" i="2"/>
  <c r="N15" i="2" s="1"/>
  <c r="M16" i="2"/>
  <c r="L16" i="2"/>
  <c r="N16" i="2" s="1"/>
  <c r="Q16" i="2" s="1"/>
  <c r="M17" i="2"/>
  <c r="L17" i="2"/>
  <c r="N17" i="2" s="1"/>
  <c r="M18" i="2"/>
  <c r="L18" i="2"/>
  <c r="N18" i="2" s="1"/>
  <c r="Q18" i="2" s="1"/>
  <c r="M19" i="2"/>
  <c r="L19" i="2"/>
  <c r="N19" i="2" s="1"/>
  <c r="M20" i="2"/>
  <c r="L20" i="2"/>
  <c r="N20" i="2" s="1"/>
  <c r="Q20" i="2" s="1"/>
  <c r="M21" i="2"/>
  <c r="L21" i="2"/>
  <c r="N21" i="2" s="1"/>
  <c r="M22" i="2"/>
  <c r="L22" i="2"/>
  <c r="N22" i="2" s="1"/>
  <c r="Q22" i="2" s="1"/>
  <c r="M23" i="2"/>
  <c r="N23" i="2" s="1"/>
  <c r="L23" i="2"/>
  <c r="Q5" i="2" l="1"/>
  <c r="Q8" i="2"/>
  <c r="Q3" i="2"/>
  <c r="Q21" i="2"/>
  <c r="Q19" i="2"/>
  <c r="Q17" i="2"/>
  <c r="Q15" i="2"/>
  <c r="Q6" i="2"/>
  <c r="Q9" i="2"/>
  <c r="Q11" i="2"/>
  <c r="Q12" i="2"/>
  <c r="Q10" i="2"/>
</calcChain>
</file>

<file path=xl/sharedStrings.xml><?xml version="1.0" encoding="utf-8"?>
<sst xmlns="http://schemas.openxmlformats.org/spreadsheetml/2006/main" count="235" uniqueCount="147">
  <si>
    <t>Specifikacija</t>
  </si>
  <si>
    <t>PVM (%)</t>
  </si>
  <si>
    <t xml:space="preserve">Orientacinė vieneto kaina Eur su PVM </t>
  </si>
  <si>
    <t>Suma Eur su PVM (maks.orient.kiekiui)</t>
  </si>
  <si>
    <t>Mato vienetas</t>
  </si>
  <si>
    <t>Orentacinė  vieneto kaina Eur be PVM</t>
  </si>
  <si>
    <t>Suma Eur be PVM (maks.orient.kiekiui)</t>
  </si>
  <si>
    <t>Atviro konkurso sąlygų 1 priedas</t>
  </si>
  <si>
    <t>Tiekėjas</t>
  </si>
  <si>
    <t>Tiekėjo siūlomos prekės techninių reikalavimų reikšmė (tiekėjas turi nurodyti tikslius dydžius, medžiagas, išmatavimus ir pan.)</t>
  </si>
  <si>
    <t>Gamintojas, gamintojo katalogo prekės ir puslapio Nr., gamintojo fasuotė</t>
  </si>
  <si>
    <t>Maksimalus (orientacinis)  vnt. kiekis</t>
  </si>
  <si>
    <t>33141625-7</t>
  </si>
  <si>
    <t xml:space="preserve">ELISA metodui. Plokštelių juostelės laužomos po 1 šulinėlį. Mėginio skiedimas 1:100, tūris 100 mikrol. Bendra inkubacija 1 val. 45 min. Plovimas 3 kartus po 300. 3 kontrolės:teigiama , neigiama ir ribinė (cut-off). Rezultatas išreiškiamas vienetais.  CE ir IVD sertifikatai </t>
  </si>
  <si>
    <t>33696500-0</t>
  </si>
  <si>
    <t>Reagentai virusinių ligų žymenų tyrimams IFA metodu mikroplokštelių formatu</t>
  </si>
  <si>
    <t>Reagentai tymų IgG ir IgM  antikūnų nustatymui.</t>
  </si>
  <si>
    <t>Reagentai tymų  IgG ir IgM antikūnų nustatymui IFA metodu. Plokštelės laužomos  po  1 šulinėlį .Perkami rinkiniai pagal poreikį atskirai IgG ir IgM nustatymui. Tie patys  IgG rinkiniai turi tikti kraujo bei nugaros smegenų skysčio tyrimams. Tyrimo rezultatas išreiškiamas kiekybiškai U/ml. Kalibratoriams, kontrolėms bei blankui, jei toks reikalingas, ne daugiau 4 šulinėlių. Visi reagentai paruošti naudoti. Pateikti kitas reikalingas priemones tyrimams atlikti, jei neįeina į rinkinius. Visi rinkiniai vieno gamintojo. Būtinas automatinis protokolas  tyrimų atlikimui ir jo įdiegimas į analizatorių BEP 2000 arba Immunomat.   CE ir IVD ženklinimas</t>
  </si>
  <si>
    <t>Reagentai erkinio encefalito IgG ir IgM nustatymui</t>
  </si>
  <si>
    <t>Reagentai erkinio encefalito IgG ir IgM antikūnų nustatymui IFA metodu. Plokštelės laužomos  po  1 šulinėlį .Perkami rinkiniai pagal poreikį atskirai IgG ir IgM nustatymui. Tie patys  rinkiniai turi tikti kraujo bei nugaros smegenų skysčio tyrimams. Kalibratoriams, kontrolėms bei blankui, jei toks reikalingas, ne daugiau 4 šulinėlių. Visi reagentai paruošti naudoti. Pateikti kitas reikalingas priemones tyrimams atlikti, jei neįeina į rinkinius.. Visi rinkiniai vieno gamintojo. Būtinas automatinis protokolas  tyrimų atlikimui ir jo įdiegimas į analizatorių BEP 2000 arba Immunomat.   CE ir IVD ženklinimas</t>
  </si>
  <si>
    <t>Reagentai raudonukės IgM ir IgG nustatymui</t>
  </si>
  <si>
    <t xml:space="preserve">Reagentai raudonukės IgG ir IgM antikūnų nustatymui IFA metodu. Plokštelės laužomos  po  1 šulinėlį .Perkami rinkiniai pagal poreikį atskirai IgG ir IgM nustatymui. Tie patys  IgG rinkiniai turi tikti kraujo bei nugaros smegenų skysčio tyrimams. Tyrimo rezultatas išreiškiamas kiekybiškai: IgM - U/ml, IgG - IU/ml. Kalibratoriams, kontrolėms bei blankui, jei toks reikalingas, ne daugiau 4 šulinėlių. Visi reagentai paruošti naudoti. Pateikti kitas reikalingas priemones tyrimams atlikti, jei neįeina į rinkinius.. Visi rinkiniai vieno gamintojo.Būtinas automatinis protokolas  tyrimų atlikimui ir jo įdiegimas į analizatorių BEP 2000 arba Immunomat.   CE ir IVD ženklinimas </t>
  </si>
  <si>
    <t>Reagentai parotito IgM ir IgG nustatymui</t>
  </si>
  <si>
    <t>Reagentai parotito  IgG ir IgM antikūnų nustatymui IFA metodu. Plokštelės laužomos  po  1 šulinėlį .Perkami rinkiniai pagal poreikį atskirai IgG ir IgM nustatymui. Tie patys  IgG rinkiniai turi tikti kraujo bei nugaros smegenų skysčio tyrimams. Tyrimo rezultatas išreiškiamas kiekybiškai U/ml. Kalibratoriams, kontrolėms bei blankui, jei toks reikalingas, ne daugiau 4 šulinėlių. Visi reagentai paruošti naudoti. Pateikti kitas reikalingas priemones tyrimams atlikti, jei neįeina į rinkinius.. Visi rinkiniai vieno gamintojo. Būtinas automatinis protokolas  tyrimų atlikimui ir jo įdiegimas į analizatorių BEP 2000 arba Immunomat.   CE ir IVD ženklinimas</t>
  </si>
  <si>
    <t xml:space="preserve">Reagentai Boreliozės IgG ir IgM nustatymui </t>
  </si>
  <si>
    <t>Reagentai boreliozės IgG ir IgM antikūnų nustatymui IFA metodu. Plokštelės laužomos  po  1 šulinėlį .Perkami rinkiniai pagal poreikį atskirai IgG ir IgM nustatymui. Tie patys  rinkiniai turi tikti kraujo bei nugaros smegenų skysčio tyrimams. Kalibratoriams, kontrolėms bei blankui, jei toks reikalingas, ne daugiau 4 šulinėlių. Visi reagentai paruošti naudoti. Pateikti kitas reikalingas priemones tyrimams atlikti, jei neįeina į rinkinius. Visi rinkiniai vieno gamintojo. Būtinas automatinis protokolas  tyrimų atlikimui ir jo įdiegimas į analizatorių BEP 2000 arba Immunomat.   CE ir IVD ženklinimas</t>
  </si>
  <si>
    <t>Reagentai VZV IgM ir IgG nustatymui</t>
  </si>
  <si>
    <t>Reagentai vėjaraupių IgG ir IgM antikūnų nustatymui IFA metodu. Plokštelės laužomos  po  1 šulinėlį .Perkami rinkiniai pagal poreikį atskirai IgG ir IgM nustatymui. Tie patys  IgG rinkiniai turi tikti kraujo bei nugaros smegenų skysčio tyrimams. Tyrimo rezultatas išreiškiamas kiekybiškai U/ml. Kalibratoriams, kontrolėms bei blankui, jei toks reikalingas, ne daugiau 4 šulinėlių. Visi reagentai paruošti naudoti. Pateikti kitas reikalingas priemones tyrimams atlikti, jei neįeina į rinkinius. Visi rinkiniai vieno gamintojo. Būtinas automatinis protokolas  tyrimų atlikimui ir jo įdiegimas į analizatorių BEP 2000 arba Immunomat.   CE ir IVD ženklinimas</t>
  </si>
  <si>
    <t>Reagentai HSV1 IgG, HSV2 IgG ir HSV1/2 IgM nustatymui</t>
  </si>
  <si>
    <t>Reagentai kokliušo toksino IgA ir IgG nustatymui</t>
  </si>
  <si>
    <t>Validaciojos tirpalų rinkinys BEP 2000 automatinio mikroplokštelių analizatoriaus priežiūrai</t>
  </si>
  <si>
    <t xml:space="preserve">Rinkinys pipetavimo ir plovimo procesų teisingumo ir tikslumo įvertinimui dirbant su automatiniu mikroplokštelių analizatoriumi BEP 2000 bei Immunomat Ne mažiau 10 plokštelių. </t>
  </si>
  <si>
    <t>33924000-3</t>
  </si>
  <si>
    <t xml:space="preserve">Reagentai Ak nustatymui IB metodu </t>
  </si>
  <si>
    <t>Reagentai Laimos ligos Ak nustatymui IB metodu IgG</t>
  </si>
  <si>
    <t>Reagentai  Laimos ligos Ak nustatymui IB metodu IgM</t>
  </si>
  <si>
    <t>Reagentai T. pallidum IgG IB</t>
  </si>
  <si>
    <t>Reagentai T. pallidum IgG nustatymui IB metodu  (su rekombinantiniais antigenais), nustatomi antikūnai ne mažiau kaip prieš Tp 47, TmpA, Tp257 (Gpd), Tp453, Tp17, Tp15  T. pallidum antigenus. Pakuotės ne mažesnės kaip po 15, bet ne didesnės nei po  20 vnt. Galimybė atlikti tyrimus ir juos įvertinti pusiauautomatine  Dynablot įranga.  Į tyrimo kainą turi būti įskaičiuoti priedai, reikalingi tyrimus atlikti .   CE ir IVD ženklinimas.</t>
  </si>
  <si>
    <t>Reagentai HCV Ak IgG nustatymui IB metodu</t>
  </si>
  <si>
    <t>Reagentai hepatito C IgG Ak nustatymui su rekombinantiniais antigenais. Turi aptikti Ak ne mažiau kaip prieš Core 1, Core 2, NS 3, NS 4, NS 5 ir helikazę.  Pakuotės ne mažesnės kaip po 15 bet ne didesnės nei po  20 vnt.  Pakuotės ne mažesnės kaip po 15, bet ne didesnės nei po  20 vnt. Galimybė atlikti tyrimus ir juos įvertinti pusiauautomatine Blotmaster įranga.  Į tyrimo kainą turi būti įskaičiuoti priedai, reikalingi tyrimus atlikti .   CE ir IVD ženklinimas.</t>
  </si>
  <si>
    <t>Reagentai T. pallidum IgM Ak nustatymui IB metodu</t>
  </si>
  <si>
    <t>Reagentai T. pallidum IgG nustatymui IB metodu  (su rekombinantiniais antigenais), nustatomi antikūnai ne mažiau kaip prieš Tp 47, TmpA, Tp257 (Gpd), Tp453, Tp17, Tp15  T. pallidum antigenus. Pakuotės ne mažesnės kaip po 15, bet ne didesnės nei po  20 vnt. Galimybė atlikti tyrimus ir juos įvertinti pusiauautomatine Dynablotįranga.  Į tyrimo kainą turi būti įskaičiuoti priedai, reikalingi tyrimus atlikti pusiauautomatiniu analizatoriumi.   CE ir IVD ženklinimas.</t>
  </si>
  <si>
    <t>Reagentai Clamydia spp. IgG Ak nustatymui IB metodu</t>
  </si>
  <si>
    <t>Reagentai   Chlamydia genties IgG antikūnų nustatymui ir diferencijavimui (su rekombinantiniais antigenais). Privaloma nustatomi C. pneumoniae, C. trachonatis ir C. psitacii antikūnai.iPakuotės ne mažesnės kaip po 15, bet ne didesnės nei po  20 vnt. Galimybė atlikti tyrimus ir juos įvertinti pusiauautomatine Dynablotįranga.  Į tyrimo kainą turi būti įskaičiuoti priedai, reikalingi tyrimus atlikti pusiauautomatiniu analizatoriumi.   CE ir IVD ženklinimas.</t>
  </si>
  <si>
    <t>Reagentai ŽIV1/2 IgG Ak nustatymui IB metodu</t>
  </si>
  <si>
    <t>Reagentai ŽIV1 ir ŽIV2 IgG nustatymui IB metodu (su rekombinantiniais antigenais). Nustatomi antikūnai ne mažiaus kaip prieš gp120, gp41, gp105, gp36, p24, p17, p51, p31. Pakuotės ne mažesnės kaip po 15, bet ne didesnės nei po  20 vnt. Galimybė atlikti tyrimus ir juos įvertinti pusiauautomatine Dynablot įranga.  Į tyrimo kainą turi būti įskaičiuoti priedai, reikalingi tyrimus atlikti pusiauautomatiniu analizatoriumi.   CE ir IVD ženklinimas.</t>
  </si>
  <si>
    <t>Reagentai Hanta viruso IgG Ak nustatymui IB metodu</t>
  </si>
  <si>
    <t>Reagentai Anti-Sars IgG CoV-2 S antikūnų kiekybiniam nustatymui</t>
  </si>
  <si>
    <t xml:space="preserve">Reagenati IgG Anti-Sars CoV-2 antikūnų kiekybiniam nustatymui IFA metodu mikroplokštelių formatu.  Tyrimu nustatomi antikūnai prieš spyglio baltymą (a-spike), tyrimo rezultatas išreiškiamas kiekybiškai.  Pakuotės ne didesnės nei 96 testų.  Pateikti kartu su kontrolėmis ir kalibratoriais, kurie įskaičiuoti į kainą. Būtinas automatinis protokolas  tyrimų atlikimui ir jo įdiegimas į analizatorių BEP 2000 arba Immunomat.  Vieno tyrimo kainą paskaičiuoti  pagal tai, kad viena 96 tyrimų plokštelė  sunaudojama tyrimams per 4 kartus, įvetinant reikalingus šulinėlius kontrolėms, blankui ir kalibratoriams (pateikti skaičiavimus). Testo jautrumas ne mažesnis nei 90% , specifiškumas ne mažesnis nei 98%.  Reagentai su CE ir IVD ženklinimu. </t>
  </si>
  <si>
    <t>1 testas</t>
  </si>
  <si>
    <t>1 pak./96 testai</t>
  </si>
  <si>
    <t>1 pak./10x96 testai</t>
  </si>
  <si>
    <t>1 rinkinys</t>
  </si>
  <si>
    <t>1 tyrimas</t>
  </si>
  <si>
    <t>1-200</t>
  </si>
  <si>
    <t>3</t>
  </si>
  <si>
    <t>400</t>
  </si>
  <si>
    <t>10</t>
  </si>
  <si>
    <t>6</t>
  </si>
  <si>
    <t>Pirkimo objekto dalies Nr.</t>
  </si>
  <si>
    <r>
      <t xml:space="preserve">Pirkimo objekto dalies </t>
    </r>
    <r>
      <rPr>
        <b/>
        <i/>
        <sz val="8"/>
        <rFont val="Times New Roman"/>
        <family val="1"/>
        <charset val="204"/>
      </rPr>
      <t>(prekių, paslaugų ar darbų) pavadinimas</t>
    </r>
  </si>
  <si>
    <t>15</t>
  </si>
  <si>
    <t>20</t>
  </si>
  <si>
    <t>12</t>
  </si>
  <si>
    <t xml:space="preserve">Reagentai  IgG ir IgA antikūnų prieš kokliušo toksiną nustatymui IFA metodu. Plokštelės laužomos  po  1 šulinėlį .Perkami rinkiniai pagal poreikį atskirai IgG ir IgA nustatymui.. Tyrimo rezultatas išreiškiamas kiekybiškai IU/ml.  Visi reagentai paruošti naudoti. Pateikti kitas reikalingas priemones tyrimams atlikti, jei neįeina į rinkinius.. Visi rinkiniai vieno gamintojo. Būtinas automatinis protokolas  tyrimų atlikimui ir jo įdiegimas į analizatorių BEP 2000 arba Immunomat.  CE ir IVD ženklinimas </t>
  </si>
  <si>
    <t>203.1</t>
  </si>
  <si>
    <t>203.2</t>
  </si>
  <si>
    <t>203.3</t>
  </si>
  <si>
    <t>203.4</t>
  </si>
  <si>
    <t>203.5</t>
  </si>
  <si>
    <t>203.6</t>
  </si>
  <si>
    <t>203.7</t>
  </si>
  <si>
    <t>203.8</t>
  </si>
  <si>
    <t>238.1</t>
  </si>
  <si>
    <t>238.2</t>
  </si>
  <si>
    <t>238.3</t>
  </si>
  <si>
    <t>238.4</t>
  </si>
  <si>
    <t>238.5</t>
  </si>
  <si>
    <t>238.6</t>
  </si>
  <si>
    <t>238.7</t>
  </si>
  <si>
    <t>238.8</t>
  </si>
  <si>
    <t>Pagrindinis pirkimo objekto  dalies kodas pagal bendrąjį viešojo pirkimo žodyną (BVPŽ)</t>
  </si>
  <si>
    <t>Reagentai Boreliozės IgG nustatymui  IB metodu (su rekombinantiniais antigenais), turi aptikti IgG antikūnus ne mažiau kaip prieš O. Į tyrimo kainą turi būti įskaičiuoti priedai, reikalingi tyrimus atlikti pusiauautomatiniu analizatoriumi.spC, OspA, 100, 39, 41, 39 antigenus  (keturių genotipų: B. Burgdorferi sensu stricto, B garinii, B. Afzelii, B spielmani). Pakuotės ne mažesnės kaip po 15, bet ne didesnės nei po  20 vnt. Galimybė atlikti tyrimus ir juos įvertinti pusiauautomatine Dynablot įranga.  Į tyrimo kainą turi būti įskaičiuoti priedai, reikalingi tyrimus atlikti CE ir IVD ženklinimas.</t>
  </si>
  <si>
    <t>Reagentai Boreliozės IgM nustatymui IB metodu (su rekombinantiniais antigenais), turi aptikti IgM antikūnus ne mažiau kaip prieš OspC, OspA, 100, 39, 41, 39 antigenus  (keturių genotipų: B. Burgdorferi sensu stricto, B garinii, B. Afzelii, B spielmani).  Pakuotės ne mažesnės kaip po 15, bet ne didesnės nei po  20 vnt. Galimybė atlikti tyrimus ir juos įvertinti pusiauautomatine Dynablot įranga. Į tyrimo kainą turi būti įskaičiuoti priedai, reikalingi tyrimus atlikti .  CE ir IVD ženklinimas.</t>
  </si>
  <si>
    <t>Reagentai Hanta virusų antikūnų IgG nustatymui IB metodu (su rekombinantiniais antigenais). Nustatomi  ir diferencijuojami ne mažiau nei Dobrava, Hantaan, Seoul ir Puumala virusų antikūnai. Pakuotės ne mažesnės kaip po 15, bet ne didesnės nei po  20 vnt. Galimybė atlikti tyrimus ir juos įvertinti pusiauautomatine DynaBlot įranga.  Į tyrimo kainą turi būti įskaičiuoti priedai, reikalingi tyrimus atlikti pusiauautomatiniu analizatoriumi.   CE ir IVD ženklinimas.</t>
  </si>
  <si>
    <t>Vadybininkas</t>
  </si>
  <si>
    <t>PVM dydis %</t>
  </si>
  <si>
    <t>PVM suma</t>
  </si>
  <si>
    <t>Gamintojas</t>
  </si>
  <si>
    <t>Prekes kodas</t>
  </si>
  <si>
    <t>Trichineliozė IgG</t>
  </si>
  <si>
    <t>MBALI</t>
  </si>
  <si>
    <t>Novatec</t>
  </si>
  <si>
    <t>UAB Multilabo</t>
  </si>
  <si>
    <t>Bio-rad</t>
  </si>
  <si>
    <t>TRIG0480</t>
  </si>
  <si>
    <t>Virion-Serion</t>
  </si>
  <si>
    <t>ESR1201A/ ESR1201G</t>
  </si>
  <si>
    <t>ESR1051G/ESR1052G/ESR105M</t>
  </si>
  <si>
    <t>ESR104G/ESR104M</t>
  </si>
  <si>
    <t>ESR121G/ESR121M</t>
  </si>
  <si>
    <r>
      <t>ESR112G/</t>
    </r>
    <r>
      <rPr>
        <sz val="8"/>
        <rFont val="Times New Roman"/>
        <family val="1"/>
      </rPr>
      <t>ESR112M</t>
    </r>
  </si>
  <si>
    <t>ESR102G/ESR102M</t>
  </si>
  <si>
    <t>ESR129G/ESR129M</t>
  </si>
  <si>
    <t>ESR103G/ESR103M</t>
  </si>
  <si>
    <t>ESR400G</t>
  </si>
  <si>
    <t>Mikrogen</t>
  </si>
  <si>
    <t xml:space="preserve">Mikrogen </t>
  </si>
  <si>
    <t>Tyrimas Trichinella spiralis IgG yra atliekamas ELISA metodu. Rinkinyje naudojamos plokštelių juostelės yra laužomos po 1 šulinėlį. Mėginio skiedimas atliekamas santykiu 1:100, tyrime naudojams tūris yra 100 mikrol. Tyrimo bendras inkubacijos laikas siekia 1 val.45 min. Plovimas atliekamas 3 kartus po 300mkrl. Rinkinio sudėtyje yra 3 kontrolės:teigiama, neigiama ir ribinė kontrolė. Rezultatas yra išreiškiamas vienetais. Tiekėjas pateikia  CE ir IVD sertifikatus</t>
  </si>
  <si>
    <t>Rinkinių SERION ELISA classic Masern/Measles Virus IgG ir  SERION ELISA classic Masern/Measles Virus IgM reagentai yra skirti tymų  IgG ir IgM antikūnų nustatymui IFA metodu. Rinkiniuose naudojamos plokštelės yra laužomos po  1 šulinėlį. Tiekėjas įsiapreigoja, jog rinkiniai gali būti perkami  pagal poreikį atskirai IgG ir IgM nustatymui. SERION ELISA classic Masern/Measles Virus IgG rinkiniai tinka kraujo bei nugaros smegenų skysčio tyrimams. Tyrimo rezultataai išreiškiami kiekybiškai U/ml. Kalibratoriams, kontrolėms bei blankui yra reikalingi 4 šulinėliai. Visi reagentai yra paruošti naudojimui. Tiekėjas įsipareigoja pateikti  kitas reikalingas priemones tyrimams atlikti, jei neįeina į rinkinius. Rinkiniai yra Virion-Serion gamintojo. Tiekėjas įsipareigoja pateikti tyrimo protokolą ir atlikti jo įdiegimą į analizatorių BEP 2000 arba Immunomat. Rinkiniai turi CE ir IVD ženklinimą</t>
  </si>
  <si>
    <t>Rinkinių SERION ELISA classic Mumps Virus IgG ir SERION ELISA classic Mumps Virus IgM reagentai yra skirti porotito IgG ir IgM antikūnų nustatymui IFA metodu. Rinkiniuose naudojamos plokštelės yra laužomos po  1 šulinėlį. Tiekėjas įsiapreigoja, jog rinkiniai gali būti perkami  pagal poreikį atskirai IgG ir IgM nustatymui. SERION ELISA classic Mumps Virus IgG rinkiniai tinka kraujo bei nugaros smegenų skysčio tyrimams. Tyrimo rezultataai išreiškiami kiekybiškai U/ml. Kalibratoriams, kontrolėms bei blankui yra reikalingi 4 šulinėliai. Visi reagentai yra paruošti naudojimui. Tiekėjas įsipareigoja pateikti  kitas reikalingas priemones tyrimams atlikti, jei neįeina į rinkinius. Rinkiniai yra Virion-Serion gamintojo. Tiekėjas įsipareigoja pateikti tyrimo protokolą ir atlikti jo įdiegimą į analizatorių BEP 2000 arba Immunomat. Rinkiniai turi CE ir IVD ženklinimą</t>
  </si>
  <si>
    <t>Rinkinių SERION ELISA classic Borrelia burgdorferi IgG ir SERION ELISA classic Borrelia burgdorferi IgM reagentai yra skirti boreliozės IgG ir IgM antikūnų nustatymui IFA metodu. Rinkiniuose naudojamos plokštelės yra laužomos po 1 šulinėlį. Tiekėjas įsiapreigoja, jog rinkiniai gali būti perkami  pagal poreikį atskirai IgG ir IgM nustatymui. SERION ELISA classic Borrelia burgdorferi IgG rinkiniai tinka kraujo bei nugaros smegenų skysčio tyrimams. Kalibratoriams, kontrolėms bei blankui yra reikalingi 4 šulinėliai. Visi reagentai yra paruošti naudojimui. Tiekėjas įsipareigoja pateikti kitas reikalingas priemones tyrimams atlikti, jei neįeina į rinkinių sudėtį. Rinkiniai yra Virion-Serion gamintojo. Tiekėjas įsipareigoja pateikti tyrimo protokolą ir atlikti jo įdiegimą į analizatorių BEP 2000 arba Immunomat. Rinkiniai turi CE ir IVD ženklinimą</t>
  </si>
  <si>
    <t>Rinkinių SERION ELISA classic Varicella Zoster Virus IgG ir SERION ELISA classic Varicella Zoster Virus IgM reagentai yra skirti vėjaraupių IgG ir IgM antikūnų nustatymui IFA metodu. Rinkiniuose naudojamos plokštelės yra laužomos po 1 šulinėlį. Tiekėjas įsiapreigoja, jog rinkiniai gali būti perkami pagal poreikį atskirai IgG ir IgM nustatymui.Varicella Zoster Virus IgG rinkiniai tinka kraujo bei nugaros smegenų skysčio tyrimams. Tyrimo rezultatas yra išreiškiamas kiekybiškai U/ml. Kalibratoriams, kontrolėms bei blankui yra reikalingi 4 šulinėliai. Visi reagentai yra paruošti naudojimui. Tiekėjas įsipareigoja pateikti kitas reikalingas priemones tyrimams atlikti, jei neįeina į rinkinių sudėtį. Rinkiniai yra Virion-Serion gamintojo. Tiekėjas įsipareigoja pateikti tyrimo protokolą ir atlikti jo įdiegimą į analizatorių BEP 2000 arba Immunomat. Rinkiniai turi CE ir IVD ženklinimą</t>
  </si>
  <si>
    <t>Reagentai HSV IgG ir IgM antikūnų nustatymui IFA metodu. Plokštelės laužomos  po  1 šulinėlį .Perkami rinkiniai pagal poreikį atskirai HSV1  IgG, HSV2 IgG ir HSV 1/2  IgM nustatymui. Tie patys  IgG rinkiniai turi tikti kraujo bei nugaros smegenų skysčio tyrimams.. Kalibratoriams, kontrolėms bei blankui, jei toks reikalingas, ne daugiau 4 šulinėlių. Visi reagentai paruošti naudoti. Pateikti kitas reikalingas priemones tyrimams atlikti, jei neįeina į rinkinius. Visi rinkiniai vieno gamintojo. Būtinas automatinis protokolas  tyrimų atlikimui ir jo įdiegimas į analizatorių BEP 2000 arba Immunomat.   CE ir IVD ženklinimas</t>
  </si>
  <si>
    <t>Rinkinyje  recomLine Treponema IgG yra reagentai T.pallidum IgG nustatymui  IB metodu (su rekombinantiniais antigenais), aptinka antikūnus IgG  prieš Tp 47, TmpA, Tp257 (Gpd), Tp453, Tp17, Tp15  T. pallidum antigenus. Pakuotės dydis yra 20 vnt. Suteikiama galimybė atlikti tyrimus ir juos įvertinti pusiauautomatine Dynablot įranga (gamintojas ir reagentai to paties gamintojo).  Į tyrimo kainą yra įskaičiuoti priedai. Rinkiniai turi CE ir IVD ženklinimas.</t>
  </si>
  <si>
    <t>Rinkinyje  recomLine Borrelia IgM yra reagentai boreliozės IgM nustatymui  IB metodu (su rekombinantiniais antigenais), aptinka antikūnus IgG  prieš  p100, VlsE, p58, p41, p39, OspA, OspC, p18  antigenus  (keturių genotipų: B. Burgdorferi sensu stricto, B garinii, B. Afzelii, B spielmani). Į tyrimo kainą yra įskaičiuoti priedai, reikalingi tyrimus atlikti pusiauautomatiniu analizatoriumi. Pakuotės dydis yra 20 vnt. Suteikiama galimybė atlikti tyrimus ir juos įvertinti pusiauautomatine Dynablot įranga (gamintojas ir reagentai to paties gamintojo).  Į tyrimo kainą yra įskaičiuoti priedai. Rinkiniai turi CE ir IVD ženklinimas.</t>
  </si>
  <si>
    <t>Rinkinyje  recomLine Borrelia IgG yra reagentai boreliozės IgG nustatymui  IB metodu (su rekombinantiniais antigenais), aptinka antikūnus IgG  prieš  p100, VlsE, p58, p41, p39, OspA, OspC, p18  antigenus  (keturių genotipų: B. Burgdorferi sensu stricto, B garinii, B. Afzelii, B spielmani). Į tyrimo kainą yra įskaičiuoti priedai, reikalingi tyrimus atlikti pusiauautomatiniu analizatoriumi. Pakuotės dydis yra 20 vnt. Suteikiama galimybė atlikti tyrimus ir juos įvertinti pusiauautomatine Dynablot įranga (gamintojas ir reagentai to paties gamintojo).  Į tyrimo kainą yra įskaičiuoti priedai. Rinkiniai turi CE ir IVD ženklinimas.</t>
  </si>
  <si>
    <t>Rinkinyje  recomLine Treponema IgM yra reagentai T.pallidum IgM nustatymui  IB metodu (su rekombinantiniais antigenais), aptinka antikūnus IgM  prieš Tp 47, TmpA, Tp257 (Gpd), Tp453, Tp17, Tp15  T. pallidum antigenus. Pakuotės dydis yra 20 vnt. Suteikiama galimybė atlikti tyrimus ir juos įvertinti pusiauautomatine Dynablot įranga (gamintojas ir reagentai to paties gamintojo).  Į tyrimo kainą yra įskaičiuoti priedai. Rinkiniai turi CE ir IVD ženklinimas.</t>
  </si>
  <si>
    <t>Rinkinyje recomLine HCV yra reagentai hepatito C IgG Ak nustatymui su rekombinantiniais antigenais. Rinkinys aptinka AK prieš Core 1, Core 2, NS 3, NS 4, NS 5 ir helikazę.  Pakuotės dydis yra  20 vnt. Suteikiama galimybė atlikti tyrimus ir juos įvertinti pusiauautomatine Dynablot įranga (gamintojas ir reagentai to paties gamintojo).  Į tyrimo kainą yra įskaičiuoti priedai. Rinkiniai turi CE ir IVD ženklinimas.</t>
  </si>
  <si>
    <t>Rinkinyje recomLine Chlamydia IgG  yra reagentai   Chlamydia genties IgG antikūnų nustatymui ir diferencijavimui (su rekombinantiniais antigenais). Naudoajant rinkinį nustatomi C. pneumoniae, C. trachonatis ir C. psitacii antikūnai. Pakuotės dydis yra  20 vnt. Suteikiama galimybė atlikti tyrimus ir juos įvertinti pusiauautomatine Dynablot įranga (gamintojas ir reagentai to paties gamintojo).  Į tyrimo kainą yra įskaičiuoti priedai. Rinkiniai turi CE ir IVD ženklinimas.</t>
  </si>
  <si>
    <t>Rinkinyje recomLine HIV-1 &amp; HIV-2 IgG yra reagentui ŽIV1 ir ŽIV2 IgG nustatymui IB metodu (su rekombinantiniais antigenais). Nustatomi antikūnai yra  prieš gp120, gp41, gp105, gp36, p24, p17, p51, p31.  Pakuotės dydis yra  20 vnt. Suteikiama galimybė atlikti tyrimus ir juos įvertinti pusiauautomatine Dynablot įranga (gamintojas ir reagentai to paties gamintojo).  Į tyrimo kainą yra įskaičiuoti priedai. Rinkiniai turi CE ir IVD ženklinimas.</t>
  </si>
  <si>
    <t>Rinkinyje  recomLine HantaPlus IgG yra reagentui Hanta virusų antikūnų IgG nustatymui IB metodu (su rekombinantiniais antigenais). Nustatomi  ir diferencijuojami yra Dobrava, Hantaan, Seoul ir Puumala virusų antikūnai. Pakuotės dydis yra  20 vnt. Suteikiama galimybė atlikti tyrimus ir juos įvertinti pusiauautomatine Dynablot įranga (gamintojas ir reagentai to paties gamintojo).  Į tyrimo kainą yra įskaičiuoti priedai. Rinkiniai turi CE ir IVD ženklinimas.</t>
  </si>
  <si>
    <t>Rinkinių SERION ELISA classic TBE Virus IgG ir  SERION ELISA classic TBE Virus IgM reagentai yra skirti erkinio encefalito IgG ir IgM antikūnų nustatymui IFA metodu. Rinkiniuose naudojamos plokštelės yra laužomos po  1 šulinėlį. Tiekėjas įsiapreigoja, jog rinkiniai gali būti perkami  pagal poreikį atskirai IgG ir IgM nustatymui. SERION ELISA classic TBE Virus IgG rinkiniai tinka kraujo bei nugaros smegenų skysčio tyrimams. Kalibratoriams, kontrolėms bei blankui yra reikalingi 4 šulinėliai. Visi reagentai yra paruošti naudojimui. Tiekėjas įsipareigoja pateikti kitas reikalingas priemones tyrimams atlikti, jei neįeina į rinkinių sudėtį. Rinkiniai yra Virion-Serion gamintojo. Tiekėjas įsipareigoja pateikti tyrimo protokolą ir atlikti jo įdiegimą į analizatorių BEP 2000 arba Immunomat. Rinkiniai turi CE ir IVD ženklinimą</t>
  </si>
  <si>
    <t>Rinkinių SERION ELISA classic Röteln/Rubella Virus IgG ir SERION ELISA classic Röteln/Rubella Virus IgM reagentai yra skirti raudonukės IgG ir IgM antikūnų nustatymui IFA metodu. Rinkiniuose naudojamos plokštelės yra laužomos po 1 šulinėlį. Tiekėjas įsiapreigoja, jog rinkiniai gali būti perkami  pagal poreikį atskirai IgG ir IgM nustatymui. SERION ELISA classic Röteln/Rubella Virus IgG rinkiniai tinka kraujo bei nugaros smegenų skysčio tyrimams. Tyrimo rezultatai yra išreiškiami kiekybiškai: IgM - U/ml, IgG - IU/ml. Kalibratoriams, kontrolėms bei blankui yra reikalingi 4 šulinėliai. Visi reagentai yra paruošti naudojimui. Tiekėjas įsipareigoja pateikti kitas reikalingas priemones tyrimams atlikti, jei neįeina į rinkinių sudėtį. Rinkiniai yra Virion-Serion gamintojo. Tiekėjas įsipareigoja pateikti tyrimo protokolą ir atlikti jo įdiegimą į analizatorių BEP 2000 arba Immunomat. Rinkiniai turi CE ir IVD ženklinimą</t>
  </si>
  <si>
    <t>Rinkinių SERION ELISA classic Herpes Simplex Virus 1 IgG, SERION ELISA classic Herpes Simplex Virus 2 IgG, SERION ELISA classic Herpes Simplex Virus 1/2 IgM reagentai yra skirti HSV IgG ir IgM antikūnų nustatymui IFA metodu. Rinkiniuose naudojamos plokštelės yra laužomos po 1 šulinėlį. Tiekėjas įsipareigoja, jog rinkiniai gali būti perkami pagal poreikį atskirai IgG ir IgM nustatymui. SERION ELISA classic Herpes Simplex Virus 1 IgG, SERION ELISA classic Herpes Simplex Virus 2 IgG rinkiniai tinka kraujo bei nugaros smegenų skysčio tyrimams. Kalibratoriams, kontrolėms bei blankui yra reikalingi 4 šulinėliai. Visi reagentai yra paruošti naudojimui. Tiekėjas įsipareigoja pateikti kitas reikalingas priemones tyrimams atlikti, jei neįeina į rinkinių sudėtį. Rinkiniai yra Virion-Serion gamintojo. Tiekėjas įsipareigoja pateikti tyrimo protokolą ir atlikti jo įdiegimą į analizatorių BEP 2000 arba Immunomat. Rinkiniai turi CE ir IVD ženklinimą</t>
  </si>
  <si>
    <t>Rinkinių SERION ELISA classic Bordetella pertussis Toxin IgA, SERION ELISA classic Bordetella pertussis Toxin IgG reagentai yra skirti IgA ir IgG antikūnų nustatymui IFA metodu. Rinkiniuose naudojamos plokštelės yra laužomos po 1 šulinėlį. Tiekėjas įsiapreigoja, jog rinkiniai gali būti perkami pagal poreikį atskirai IgG ir IgA nustatymui. Tyrimo rezultatai yra išreiškiamas kiekybiškai IU/ml. Kalibratoriams, kontrolėms bei blankui yra reikalingi 4 šulinėliai. Visi reagentai yra paruošti naudojimui. Tiekėjas įsipareigoja pateikti kitas reikalingas priemones tyrimams atlikti, jei neįeina į rinkinių sudėtį. Rinkiniai yra Virion-Serion gamintojo. Tiekėjas įsipareigoja pateikti tyrimo protokolą ir atlikti jo įdiegimą į analizatorių BEP 2000 arba Immunomat. Rinkiniai turi CE ir IVD ženklinimą</t>
  </si>
  <si>
    <t>Rinkinys Performance Evaluation Kit Pipettor Washer yra skirtas  pipetavimo ir plovimo procesų teisingumo ir tikslumo įvertinimui dirbant su automatiniu mikroplokštelių analizatoriumi BEP 2000 bei Immunomat. Rinkinyje yra 10 plokštelių.</t>
  </si>
  <si>
    <t xml:space="preserve">Rinkinio Serion ELISA agile SARS-CoV-2 IgG yra skirti  IgG Anti-Sars CoV-2 antikūnų kiekybiniam nustatymui IFA metodu mikroplokštelių formatu.  Tyrimu nustatomi antikūnai yra  prieš spyglio baltymą (a-spike) S, tyrimo rezultatas yra išreiškiamas kiekybiškai.  Pakuotės dydis yra 96 testai.  Tiekėjas įsipareigoja pateikti rinkinius kartu su kontrolėmis ir kalibratoriais, kurie bus įskaičiuoti į kainą. Tiekėjas įsipareigoja pateikti automatinį protokolą  tyrimų atlikimui ir atlikti jo įdiegimą į analizatorių BEP 2000 arba Immunomat.  Vieno tyrimo kaina yra paskaičiuota  pagal tai, kad viena 96 tyrimų plokštelė  sunaudojama tyrimams per 4 kartus, įvertinant reikalingus šulinėlius kontrolėms, blankui ir kalibratoriams (pateikiami skaičiavimai). Testo jautrumas 96,2% , specifiškumas  99,2 %.  Reagentai yra su CE ir IVD ženklinimu.  </t>
  </si>
  <si>
    <t>Novatec; Trichinella spiralis IgG (TRIG0480), Gamintojo dokumentacija (konfidencialu) 73 p.d., psl. 2-5; 28-34; 96 testai</t>
  </si>
  <si>
    <t>Virion-Serion; SERION ELISA classic Masern/Measles Virus IgG (ESR102G), 96 testai; SERION ELISA classic Masern/Measles Virus IgM (ESR102M), Gamintojo dokumentacija (konfidencialu) 203 p.d., psl. 1-4; 10-11; 16-18; 24-25; 284-294; 96 testai</t>
  </si>
  <si>
    <t>Virion-Serion; SERION ELISA classic TBE Virus IgG (ESR112G), 96 testai; SERION ELISA classic TBE Virus IgM (ESR112M), Gamintojo dokumentacija (konfidencialu) 203 p.d., psl.30-32; 37-38; 44-45; 51-52;  284-294; 96 testai</t>
  </si>
  <si>
    <t>Virion-Serion; SERION ELISA classic Röteln/Rubella Virus IgG (ESR129G), 96 testai; SERION ELISA classic Röteln/Rubella Virus IgM (ESR129M), Gamintojo dokumentacija (konfidencialu) 203 p.d., psl. 61-63; 69-70; 75-76; 82-84;  284-294; 96 testai</t>
  </si>
  <si>
    <t>Virion-Serion; SERION ELISA classic Varicella Zoster Virus IgG (ESR104G), 96 testai; SERION ELISA classic Varicella Zoster Virus IgM (ESR104M), Gamintojo dokumentacija (konfidencialu) 203 p.d., psl. 171-173; 178-179; 185-187; 193;  284-294;  96 testai</t>
  </si>
  <si>
    <t>Virion-Serion; SERION ELISA classic Herpes Simplex Virus 1 IgG (ESR1051G), 96 testai; SERION ELISA classic Herpes Simplex Virus 2 IgG (ESR1052G), 96 testai; SERION ELISA classic Herpes Simplex Virus 1/2 IgM (ESR105M), Gamintojo dokumentacija (konfidencialu) 203 p.d., psl. 199-201; 206-207; 216-218; 223-224;  284-294; 96 testai</t>
  </si>
  <si>
    <t>Virion-Serion; SERION ELISA classic Bordetella pertussis Toxin IgA (ESR1201A), 96 testai; SERION ELISA classic Bordetella pertussis Toxin IgG (ESR1201G), Gamintojo dokumentacija (konfidencialu) 203 p.d., psl. 237-239; 245-247; 262-264; 270-272; 284-294; 96 testai</t>
  </si>
  <si>
    <t>Virion-Serion; SERION ELISA classic Borrelia burgdorferi IgG (ESR121G), 96 testai; SERION ELISA classic Borrelia burgdorferi IgM (ESR121M), Gamintojo dokumentacija (konfidencialu) 203 p.d., psl. 138-140; 145-146; 152-153; 159-160;  284-294;  96 testai</t>
  </si>
  <si>
    <t>Virion-Serion; SERION ELISA classic Mumps Virus IgG (ESR103G), 96 testai; SERION ELISA classic Mumps Virus IgM (ESR103M), Gamintojo dokumentacija (konfidencialu) 203 p.d., psl. 90-92; 99-100; 115-117; 124-125;  284-294;  96 testai</t>
  </si>
  <si>
    <t>Bio-rad; Performance Evaluation Kit Pipettor Washer; Gamintojo dokumentacija (konfidencialu) 204 p.d., psl. 1; 3; 7; 9; (89894)</t>
  </si>
  <si>
    <t>Mikrogen; recomLine HantaPlus IgG (7672), Gamintojo dokumentacija (konfidencialu) 238 p.d. psl. 25-26; 29-31; 32-34; 20 testų</t>
  </si>
  <si>
    <t>Mikrogen; recomLine HIV-1 &amp; HIV-2 IgG (6672), Gamintojo dokumentacija (konfidencialu) 238 p.d. psl. 20-22; 24; 32-34; 20 testų</t>
  </si>
  <si>
    <t>Mikrogem; recomLine Chlamydia IgG (6172), Gamintojo dokumentacija (konfidencialu) 238 p.d. psl. 15-19; 32-34; 20 testų</t>
  </si>
  <si>
    <t>Mikrogen; recomLine HCV IgG (4372), Gamintojo dokumentacija (konfidencialu) 238 p.d. psl. 11-14; 32-34; 20 testų</t>
  </si>
  <si>
    <t>Mikrogen; recomLine Treponema IgG (5172),  Gamintojo dokumentacija (konfidencialu) 238 p.d. psl. 6-9; 32-34; 20 testų</t>
  </si>
  <si>
    <t>Mikrogen; recomLine Borrelia IgG (4272), Gamintojo dokumentacija (konfidencialu) 238 p.d. psl.1-5; 32-34; 20 testų</t>
  </si>
  <si>
    <t>Mikrogen; recomLine Borrelia IgM (4273), Gamintojo dokumentacija (konfidencialu) 238 p.d. psl.1-5; 32-34 20 testų</t>
  </si>
  <si>
    <t>Mikrogen; recomLine Treponema IgM (5173), Gamintojo dokumentacija (konfidencialu) 238 p.d. psl. 6-9; 32-34 20 testų</t>
  </si>
  <si>
    <t>Virion-Serion, Serion ELISA agile SARS-CoV-2 IgG (ESR400G), Gamintojo dokumentacija (konfidencialu) 241 p.d., psl. 3-5; 11; 13; 22-24; 30; 32; 96 testai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</si>
</sst>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 %"/>
    <numFmt numFmtId="166" formatCode="0.000"/>
  </numFmts>
  <fonts count="16"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1"/>
      <color rgb="FF000000"/>
      <name val="Calibri"/>
      <family val="2"/>
      <charset val="186"/>
    </font>
    <font>
      <sz val="10"/>
      <name val="Arial"/>
      <family val="2"/>
      <charset val="204"/>
    </font>
    <font>
      <sz val="11"/>
      <color theme="1"/>
      <name val="Calibri"/>
      <family val="2"/>
      <charset val="204"/>
      <scheme val="minor"/>
    </font>
    <font>
      <sz val="8"/>
      <color theme="1"/>
      <name val="Times New Roman"/>
      <family val="1"/>
      <charset val="204"/>
    </font>
    <font>
      <b/>
      <sz val="8"/>
      <color theme="1"/>
      <name val="Times New Roman"/>
      <family val="1"/>
      <charset val="204"/>
    </font>
    <font>
      <b/>
      <sz val="8"/>
      <name val="Times New Roman"/>
      <family val="1"/>
      <charset val="204"/>
    </font>
    <font>
      <b/>
      <i/>
      <sz val="8"/>
      <name val="Times New Roman"/>
      <family val="1"/>
      <charset val="204"/>
    </font>
    <font>
      <sz val="8"/>
      <name val="Times New Roman"/>
      <family val="1"/>
      <charset val="204"/>
    </font>
    <font>
      <b/>
      <sz val="12"/>
      <color rgb="FF000000"/>
      <name val="Times New Roman"/>
      <family val="1"/>
      <charset val="186"/>
    </font>
    <font>
      <sz val="8"/>
      <color rgb="FFFF0000"/>
      <name val="Times New Roman"/>
      <family val="1"/>
      <charset val="204"/>
    </font>
    <font>
      <sz val="8"/>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s>
  <cellStyleXfs count="22">
    <xf numFmtId="0" fontId="0" fillId="0" borderId="0"/>
    <xf numFmtId="0" fontId="4" fillId="0" borderId="0"/>
    <xf numFmtId="0" fontId="3" fillId="0" borderId="0"/>
    <xf numFmtId="0" fontId="2" fillId="0" borderId="0"/>
    <xf numFmtId="0" fontId="4" fillId="0" borderId="0"/>
    <xf numFmtId="164" fontId="2" fillId="0" borderId="0" applyFont="0" applyFill="0" applyBorder="0" applyAlignment="0" applyProtection="0"/>
    <xf numFmtId="0" fontId="5" fillId="0" borderId="0"/>
    <xf numFmtId="0" fontId="4" fillId="0" borderId="0"/>
    <xf numFmtId="165" fontId="5" fillId="0" borderId="0" applyBorder="0" applyProtection="0"/>
    <xf numFmtId="0" fontId="3" fillId="0" borderId="0"/>
    <xf numFmtId="0" fontId="6" fillId="0" borderId="0"/>
    <xf numFmtId="0" fontId="7"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cellStyleXfs>
  <cellXfs count="41">
    <xf numFmtId="0" fontId="0" fillId="0" borderId="0" xfId="0"/>
    <xf numFmtId="0" fontId="8" fillId="0" borderId="0" xfId="0" applyFont="1" applyAlignment="1">
      <alignment horizontal="center" vertical="center"/>
    </xf>
    <xf numFmtId="0" fontId="9" fillId="0" borderId="0" xfId="0" applyFont="1" applyAlignment="1">
      <alignment horizontal="center" vertical="center"/>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xf numFmtId="2" fontId="12" fillId="0" borderId="1" xfId="0" applyNumberFormat="1" applyFont="1" applyFill="1" applyBorder="1" applyAlignment="1">
      <alignment horizontal="center" vertical="center" wrapText="1"/>
    </xf>
    <xf numFmtId="0" fontId="12" fillId="0" borderId="1" xfId="2" applyFont="1" applyFill="1" applyBorder="1" applyAlignment="1">
      <alignment horizontal="center" vertical="center" wrapText="1"/>
    </xf>
    <xf numFmtId="0" fontId="12" fillId="0" borderId="1" xfId="10"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2" fontId="12" fillId="0" borderId="1" xfId="2" applyNumberFormat="1"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Fill="1" applyBorder="1" applyAlignment="1">
      <alignment horizontal="center" vertical="center" wrapText="1"/>
    </xf>
    <xf numFmtId="49" fontId="12" fillId="0" borderId="1" xfId="12"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3" borderId="1" xfId="0" applyFont="1" applyFill="1" applyBorder="1" applyAlignment="1">
      <alignment horizontal="center" vertical="center"/>
    </xf>
    <xf numFmtId="0" fontId="10" fillId="0" borderId="1" xfId="0" applyFont="1" applyBorder="1" applyAlignment="1">
      <alignment horizontal="center" vertical="center"/>
    </xf>
    <xf numFmtId="49" fontId="12" fillId="0" borderId="1" xfId="12" applyNumberFormat="1" applyFont="1" applyBorder="1" applyAlignment="1">
      <alignment horizontal="center" vertical="center" wrapText="1"/>
    </xf>
    <xf numFmtId="0" fontId="12" fillId="0" borderId="1" xfId="0" applyFont="1" applyBorder="1" applyAlignment="1">
      <alignment horizontal="center" vertical="center" wrapText="1"/>
    </xf>
    <xf numFmtId="49" fontId="12" fillId="0" borderId="1" xfId="1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2" applyFont="1" applyFill="1" applyBorder="1" applyAlignment="1">
      <alignment horizontal="center" vertical="center" wrapText="1"/>
    </xf>
    <xf numFmtId="1" fontId="10" fillId="4" borderId="1" xfId="0" applyNumberFormat="1" applyFont="1" applyFill="1" applyBorder="1" applyAlignment="1" applyProtection="1">
      <alignment horizontal="center" vertical="center" wrapText="1"/>
    </xf>
    <xf numFmtId="2" fontId="10"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xf>
    <xf numFmtId="2" fontId="12" fillId="4"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2" fillId="0" borderId="0" xfId="0" applyFont="1" applyAlignment="1">
      <alignment horizontal="center"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8" fillId="0" borderId="0" xfId="0" applyFont="1" applyFill="1" applyAlignment="1">
      <alignment horizontal="center" vertical="center"/>
    </xf>
    <xf numFmtId="0" fontId="8" fillId="0" borderId="1" xfId="0" applyFont="1" applyFill="1" applyBorder="1" applyAlignment="1">
      <alignment horizontal="center" vertical="center"/>
    </xf>
    <xf numFmtId="0" fontId="12" fillId="4" borderId="5" xfId="0" applyFont="1" applyFill="1" applyBorder="1" applyAlignment="1">
      <alignment horizontal="center" vertical="center"/>
    </xf>
    <xf numFmtId="166" fontId="12" fillId="0" borderId="1" xfId="0" applyNumberFormat="1" applyFont="1" applyBorder="1" applyAlignment="1">
      <alignment horizontal="center" vertical="center"/>
    </xf>
    <xf numFmtId="0" fontId="14" fillId="0" borderId="1" xfId="0" applyFont="1" applyFill="1" applyBorder="1" applyAlignment="1">
      <alignment horizontal="center" vertical="center"/>
    </xf>
    <xf numFmtId="2" fontId="12" fillId="0" borderId="1" xfId="0" applyNumberFormat="1" applyFont="1" applyBorder="1" applyAlignment="1">
      <alignment horizontal="center" vertical="center"/>
    </xf>
    <xf numFmtId="2" fontId="12" fillId="0" borderId="5" xfId="0" applyNumberFormat="1" applyFont="1" applyBorder="1" applyAlignment="1">
      <alignment horizontal="center" vertical="center"/>
    </xf>
    <xf numFmtId="49" fontId="12" fillId="0" borderId="1" xfId="0" applyNumberFormat="1" applyFont="1" applyBorder="1" applyAlignment="1">
      <alignment horizontal="center" vertical="center"/>
    </xf>
    <xf numFmtId="49" fontId="12" fillId="0" borderId="5" xfId="0" applyNumberFormat="1" applyFont="1" applyBorder="1" applyAlignment="1">
      <alignment horizontal="center" vertical="center"/>
    </xf>
    <xf numFmtId="2" fontId="8" fillId="0" borderId="1" xfId="0" applyNumberFormat="1" applyFont="1" applyFill="1" applyBorder="1" applyAlignment="1">
      <alignment horizontal="center" vertical="center"/>
    </xf>
  </cellXfs>
  <cellStyles count="22">
    <cellStyle name="Aiškinamasis tekstas 2" xfId="7" xr:uid="{00000000-0005-0000-0000-000000000000}"/>
    <cellStyle name="Įprastas 5" xfId="6" xr:uid="{00000000-0005-0000-0000-000001000000}"/>
    <cellStyle name="Kablelis 2" xfId="5" xr:uid="{00000000-0005-0000-0000-000002000000}"/>
    <cellStyle name="Normal" xfId="0" builtinId="0"/>
    <cellStyle name="Normal 13" xfId="11" xr:uid="{00000000-0005-0000-0000-000004000000}"/>
    <cellStyle name="Normal 14" xfId="17" xr:uid="{00000000-0005-0000-0000-000005000000}"/>
    <cellStyle name="Normal 17" xfId="14" xr:uid="{00000000-0005-0000-0000-000006000000}"/>
    <cellStyle name="Normal 18" xfId="15" xr:uid="{00000000-0005-0000-0000-000007000000}"/>
    <cellStyle name="Normal 19" xfId="16" xr:uid="{00000000-0005-0000-0000-000008000000}"/>
    <cellStyle name="Normal 2" xfId="4" xr:uid="{00000000-0005-0000-0000-000009000000}"/>
    <cellStyle name="Normal 2 10" xfId="20" xr:uid="{00000000-0005-0000-0000-00000A000000}"/>
    <cellStyle name="Normal 2 2" xfId="10" xr:uid="{00000000-0005-0000-0000-00000B000000}"/>
    <cellStyle name="Normal 2 3" xfId="3" xr:uid="{00000000-0005-0000-0000-00000C000000}"/>
    <cellStyle name="Normal 2 3 2" xfId="9" xr:uid="{00000000-0005-0000-0000-00000D000000}"/>
    <cellStyle name="Normal 20" xfId="19" xr:uid="{00000000-0005-0000-0000-00000E000000}"/>
    <cellStyle name="Normal 21" xfId="18" xr:uid="{00000000-0005-0000-0000-00000F000000}"/>
    <cellStyle name="Normal 3" xfId="12" xr:uid="{00000000-0005-0000-0000-000010000000}"/>
    <cellStyle name="Normal 4" xfId="2" xr:uid="{00000000-0005-0000-0000-000011000000}"/>
    <cellStyle name="Normal 5" xfId="13" xr:uid="{00000000-0005-0000-0000-000012000000}"/>
    <cellStyle name="Normal 6" xfId="21" xr:uid="{01337BF6-7FB8-4B22-9C01-AF02808F2247}"/>
    <cellStyle name="Normal_Medikamentai Jordana" xfId="1" xr:uid="{00000000-0005-0000-0000-000013000000}"/>
    <cellStyle name="Procentai 3" xfId="8" xr:uid="{00000000-0005-0000-0000-00001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3"/>
  <sheetViews>
    <sheetView tabSelected="1" view="pageBreakPreview" zoomScaleNormal="100" zoomScaleSheetLayoutView="100" workbookViewId="0">
      <selection activeCell="G59" sqref="G59"/>
    </sheetView>
  </sheetViews>
  <sheetFormatPr defaultRowHeight="11.25" x14ac:dyDescent="0.25"/>
  <cols>
    <col min="1" max="1" width="4.85546875" style="2" customWidth="1"/>
    <col min="2" max="2" width="9.85546875" style="2" customWidth="1"/>
    <col min="3" max="3" width="10.28515625" style="1" customWidth="1"/>
    <col min="4" max="4" width="30.5703125" style="1" customWidth="1"/>
    <col min="5" max="5" width="18.7109375" style="1" customWidth="1"/>
    <col min="6" max="6" width="37.5703125" style="1" customWidth="1"/>
    <col min="7" max="7" width="58.7109375" style="1" customWidth="1"/>
    <col min="8" max="8" width="14.42578125" style="1" customWidth="1"/>
    <col min="9" max="9" width="7.7109375" style="1" customWidth="1"/>
    <col min="10" max="10" width="7.5703125" style="1" customWidth="1"/>
    <col min="11" max="11" width="11.28515625" style="1" customWidth="1"/>
    <col min="12" max="12" width="26.42578125" style="1" customWidth="1"/>
    <col min="13" max="13" width="9.85546875" style="1" customWidth="1"/>
    <col min="14" max="14" width="43.28515625" style="1" customWidth="1"/>
    <col min="15" max="15" width="17.28515625" style="1" hidden="1" customWidth="1"/>
    <col min="16" max="16" width="13" style="1" hidden="1" customWidth="1"/>
    <col min="17" max="17" width="0" style="1" hidden="1" customWidth="1"/>
    <col min="18" max="18" width="14.140625" style="1" hidden="1" customWidth="1"/>
    <col min="19" max="19" width="16" style="1" hidden="1" customWidth="1"/>
    <col min="20" max="16384" width="9.140625" style="1"/>
  </cols>
  <sheetData>
    <row r="1" spans="1:19" ht="12" thickBot="1" x14ac:dyDescent="0.3">
      <c r="K1" s="2" t="s">
        <v>7</v>
      </c>
      <c r="L1" s="2"/>
      <c r="M1" s="2"/>
      <c r="N1" s="2"/>
    </row>
    <row r="2" spans="1:19" ht="107.25" customHeight="1" x14ac:dyDescent="0.25">
      <c r="A2" s="3" t="s">
        <v>59</v>
      </c>
      <c r="B2" s="3" t="s">
        <v>60</v>
      </c>
      <c r="C2" s="3" t="s">
        <v>81</v>
      </c>
      <c r="D2" s="3" t="s">
        <v>0</v>
      </c>
      <c r="E2" s="3" t="s">
        <v>8</v>
      </c>
      <c r="F2" s="4" t="s">
        <v>9</v>
      </c>
      <c r="G2" s="4" t="s">
        <v>10</v>
      </c>
      <c r="H2" s="3" t="s">
        <v>4</v>
      </c>
      <c r="I2" s="3" t="s">
        <v>11</v>
      </c>
      <c r="J2" s="3" t="s">
        <v>5</v>
      </c>
      <c r="K2" s="3" t="s">
        <v>1</v>
      </c>
      <c r="L2" s="3" t="s">
        <v>2</v>
      </c>
      <c r="M2" s="3" t="s">
        <v>6</v>
      </c>
      <c r="N2" s="3" t="s">
        <v>3</v>
      </c>
      <c r="O2" s="29" t="s">
        <v>85</v>
      </c>
      <c r="P2" s="30" t="s">
        <v>86</v>
      </c>
      <c r="Q2" s="30" t="s">
        <v>87</v>
      </c>
      <c r="R2" s="30" t="s">
        <v>88</v>
      </c>
      <c r="S2" s="30" t="s">
        <v>89</v>
      </c>
    </row>
    <row r="3" spans="1:19" s="31" customFormat="1" ht="147" customHeight="1" x14ac:dyDescent="0.25">
      <c r="A3" s="14">
        <v>73</v>
      </c>
      <c r="B3" s="20" t="s">
        <v>90</v>
      </c>
      <c r="C3" s="11" t="s">
        <v>12</v>
      </c>
      <c r="D3" s="11" t="s">
        <v>13</v>
      </c>
      <c r="E3" s="6" t="s">
        <v>93</v>
      </c>
      <c r="F3" s="6" t="s">
        <v>108</v>
      </c>
      <c r="G3" s="6" t="s">
        <v>128</v>
      </c>
      <c r="H3" s="11" t="s">
        <v>50</v>
      </c>
      <c r="I3" s="12" t="s">
        <v>55</v>
      </c>
      <c r="J3" s="9">
        <v>115</v>
      </c>
      <c r="K3" s="6">
        <v>21</v>
      </c>
      <c r="L3" s="9">
        <f>J3*1.21</f>
        <v>139.15</v>
      </c>
      <c r="M3" s="9">
        <f>J3*I3</f>
        <v>345</v>
      </c>
      <c r="N3" s="9">
        <f>L3*I3</f>
        <v>417.45</v>
      </c>
      <c r="O3" s="32" t="s">
        <v>91</v>
      </c>
      <c r="P3" s="10">
        <v>21</v>
      </c>
      <c r="Q3" s="40">
        <f>N3-M3</f>
        <v>72.45</v>
      </c>
      <c r="R3" s="32" t="s">
        <v>92</v>
      </c>
      <c r="S3" s="32" t="s">
        <v>95</v>
      </c>
    </row>
    <row r="4" spans="1:19" s="28" customFormat="1" ht="93" customHeight="1" x14ac:dyDescent="0.25">
      <c r="A4" s="22">
        <v>203</v>
      </c>
      <c r="B4" s="23" t="s">
        <v>15</v>
      </c>
      <c r="C4" s="25"/>
      <c r="D4" s="24"/>
      <c r="E4" s="24"/>
      <c r="F4" s="24"/>
      <c r="G4" s="24"/>
      <c r="H4" s="24"/>
      <c r="I4" s="24"/>
      <c r="J4" s="24"/>
      <c r="K4" s="24"/>
      <c r="L4" s="24"/>
      <c r="M4" s="24"/>
      <c r="N4" s="33"/>
      <c r="O4" s="10"/>
      <c r="P4" s="10"/>
      <c r="Q4" s="10"/>
      <c r="R4" s="10"/>
      <c r="S4" s="10"/>
    </row>
    <row r="5" spans="1:19" s="28" customFormat="1" ht="348.75" customHeight="1" x14ac:dyDescent="0.25">
      <c r="A5" s="16" t="s">
        <v>65</v>
      </c>
      <c r="B5" s="20" t="s">
        <v>16</v>
      </c>
      <c r="C5" s="13" t="s">
        <v>14</v>
      </c>
      <c r="D5" s="11" t="s">
        <v>17</v>
      </c>
      <c r="E5" s="10" t="s">
        <v>93</v>
      </c>
      <c r="F5" s="11" t="s">
        <v>109</v>
      </c>
      <c r="G5" s="18" t="s">
        <v>129</v>
      </c>
      <c r="H5" s="11" t="s">
        <v>50</v>
      </c>
      <c r="I5" s="12" t="s">
        <v>62</v>
      </c>
      <c r="J5" s="36">
        <v>188</v>
      </c>
      <c r="K5" s="10">
        <v>21</v>
      </c>
      <c r="L5" s="36">
        <f t="shared" ref="L5:L8" si="0">J5*1.21</f>
        <v>227.48</v>
      </c>
      <c r="M5" s="36">
        <f>I5*J5</f>
        <v>3760</v>
      </c>
      <c r="N5" s="37">
        <f t="shared" ref="N5:N10" si="1">L5*I5</f>
        <v>4549.6000000000004</v>
      </c>
      <c r="O5" s="10" t="s">
        <v>91</v>
      </c>
      <c r="P5" s="10">
        <v>21</v>
      </c>
      <c r="Q5" s="36">
        <f t="shared" ref="Q5:Q10" si="2">N5-M5</f>
        <v>789.6</v>
      </c>
      <c r="R5" s="10" t="s">
        <v>96</v>
      </c>
      <c r="S5" s="10" t="s">
        <v>102</v>
      </c>
    </row>
    <row r="6" spans="1:19" s="28" customFormat="1" ht="330.75" customHeight="1" x14ac:dyDescent="0.25">
      <c r="A6" s="16" t="s">
        <v>66</v>
      </c>
      <c r="B6" s="20" t="s">
        <v>18</v>
      </c>
      <c r="C6" s="13" t="s">
        <v>14</v>
      </c>
      <c r="D6" s="11" t="s">
        <v>19</v>
      </c>
      <c r="E6" s="10" t="s">
        <v>93</v>
      </c>
      <c r="F6" s="11" t="s">
        <v>122</v>
      </c>
      <c r="G6" s="18" t="s">
        <v>130</v>
      </c>
      <c r="H6" s="11" t="s">
        <v>50</v>
      </c>
      <c r="I6" s="12" t="s">
        <v>61</v>
      </c>
      <c r="J6" s="36">
        <v>177</v>
      </c>
      <c r="K6" s="10">
        <v>21</v>
      </c>
      <c r="L6" s="36">
        <f t="shared" si="0"/>
        <v>214.17</v>
      </c>
      <c r="M6" s="36">
        <f>I6*J6</f>
        <v>2655</v>
      </c>
      <c r="N6" s="37">
        <f t="shared" si="1"/>
        <v>3212.55</v>
      </c>
      <c r="O6" s="10" t="s">
        <v>91</v>
      </c>
      <c r="P6" s="10">
        <v>21</v>
      </c>
      <c r="Q6" s="36">
        <f t="shared" si="2"/>
        <v>557.54999999999995</v>
      </c>
      <c r="R6" s="10" t="s">
        <v>96</v>
      </c>
      <c r="S6" s="18" t="s">
        <v>101</v>
      </c>
    </row>
    <row r="7" spans="1:19" s="28" customFormat="1" ht="371.25" customHeight="1" x14ac:dyDescent="0.25">
      <c r="A7" s="16" t="s">
        <v>67</v>
      </c>
      <c r="B7" s="20" t="s">
        <v>20</v>
      </c>
      <c r="C7" s="13" t="s">
        <v>14</v>
      </c>
      <c r="D7" s="11" t="s">
        <v>21</v>
      </c>
      <c r="E7" s="10" t="s">
        <v>93</v>
      </c>
      <c r="F7" s="18" t="s">
        <v>123</v>
      </c>
      <c r="G7" s="18" t="s">
        <v>131</v>
      </c>
      <c r="H7" s="11" t="s">
        <v>50</v>
      </c>
      <c r="I7" s="12" t="s">
        <v>57</v>
      </c>
      <c r="J7" s="36">
        <v>176</v>
      </c>
      <c r="K7" s="10">
        <v>21</v>
      </c>
      <c r="L7" s="36">
        <f t="shared" si="0"/>
        <v>212.96</v>
      </c>
      <c r="M7" s="36">
        <f>J7*I7</f>
        <v>1760</v>
      </c>
      <c r="N7" s="37">
        <f t="shared" si="1"/>
        <v>2129.6</v>
      </c>
      <c r="O7" s="10" t="s">
        <v>91</v>
      </c>
      <c r="P7" s="10">
        <v>21</v>
      </c>
      <c r="Q7" s="36">
        <f t="shared" si="2"/>
        <v>369.6</v>
      </c>
      <c r="R7" s="10" t="s">
        <v>96</v>
      </c>
      <c r="S7" s="10" t="s">
        <v>103</v>
      </c>
    </row>
    <row r="8" spans="1:19" s="28" customFormat="1" ht="348.75" customHeight="1" x14ac:dyDescent="0.25">
      <c r="A8" s="16" t="s">
        <v>68</v>
      </c>
      <c r="B8" s="20" t="s">
        <v>22</v>
      </c>
      <c r="C8" s="13" t="s">
        <v>14</v>
      </c>
      <c r="D8" s="11" t="s">
        <v>23</v>
      </c>
      <c r="E8" s="10" t="s">
        <v>93</v>
      </c>
      <c r="F8" s="18" t="s">
        <v>110</v>
      </c>
      <c r="G8" s="18" t="s">
        <v>136</v>
      </c>
      <c r="H8" s="11" t="s">
        <v>50</v>
      </c>
      <c r="I8" s="12" t="s">
        <v>58</v>
      </c>
      <c r="J8" s="36">
        <v>184</v>
      </c>
      <c r="K8" s="10">
        <v>21</v>
      </c>
      <c r="L8" s="10">
        <f t="shared" si="0"/>
        <v>222.64</v>
      </c>
      <c r="M8" s="36">
        <f>I8*J8</f>
        <v>1104</v>
      </c>
      <c r="N8" s="39">
        <f t="shared" si="1"/>
        <v>1335.84</v>
      </c>
      <c r="O8" s="10" t="s">
        <v>91</v>
      </c>
      <c r="P8" s="10">
        <v>21</v>
      </c>
      <c r="Q8" s="38">
        <f t="shared" si="2"/>
        <v>231.84</v>
      </c>
      <c r="R8" s="10" t="s">
        <v>96</v>
      </c>
      <c r="S8" s="10" t="s">
        <v>104</v>
      </c>
    </row>
    <row r="9" spans="1:19" s="28" customFormat="1" ht="315.75" customHeight="1" x14ac:dyDescent="0.25">
      <c r="A9" s="16" t="s">
        <v>69</v>
      </c>
      <c r="B9" s="20" t="s">
        <v>24</v>
      </c>
      <c r="C9" s="13" t="s">
        <v>14</v>
      </c>
      <c r="D9" s="11" t="s">
        <v>25</v>
      </c>
      <c r="E9" s="10" t="s">
        <v>93</v>
      </c>
      <c r="F9" s="18" t="s">
        <v>111</v>
      </c>
      <c r="G9" s="18" t="s">
        <v>135</v>
      </c>
      <c r="H9" s="11" t="s">
        <v>50</v>
      </c>
      <c r="I9" s="12" t="s">
        <v>62</v>
      </c>
      <c r="J9" s="36">
        <v>178</v>
      </c>
      <c r="K9" s="10">
        <v>21</v>
      </c>
      <c r="L9" s="36">
        <f>J9*1.21</f>
        <v>215.38</v>
      </c>
      <c r="M9" s="36">
        <f>I9*J9</f>
        <v>3560</v>
      </c>
      <c r="N9" s="37">
        <f t="shared" si="1"/>
        <v>4307.6000000000004</v>
      </c>
      <c r="O9" s="10" t="s">
        <v>91</v>
      </c>
      <c r="P9" s="10">
        <v>21</v>
      </c>
      <c r="Q9" s="36">
        <f t="shared" si="2"/>
        <v>747.6</v>
      </c>
      <c r="R9" s="10" t="s">
        <v>96</v>
      </c>
      <c r="S9" s="10" t="s">
        <v>100</v>
      </c>
    </row>
    <row r="10" spans="1:19" s="28" customFormat="1" ht="348.75" customHeight="1" x14ac:dyDescent="0.25">
      <c r="A10" s="16" t="s">
        <v>70</v>
      </c>
      <c r="B10" s="20" t="s">
        <v>26</v>
      </c>
      <c r="C10" s="13" t="s">
        <v>14</v>
      </c>
      <c r="D10" s="11" t="s">
        <v>27</v>
      </c>
      <c r="E10" s="10" t="s">
        <v>93</v>
      </c>
      <c r="F10" s="18" t="s">
        <v>112</v>
      </c>
      <c r="G10" s="18" t="s">
        <v>132</v>
      </c>
      <c r="H10" s="11" t="s">
        <v>50</v>
      </c>
      <c r="I10" s="12" t="s">
        <v>57</v>
      </c>
      <c r="J10" s="36">
        <v>175</v>
      </c>
      <c r="K10" s="10">
        <v>21</v>
      </c>
      <c r="L10" s="36">
        <f>J10*1.21</f>
        <v>211.75</v>
      </c>
      <c r="M10" s="36">
        <f>I10*J10</f>
        <v>1750</v>
      </c>
      <c r="N10" s="37">
        <f t="shared" si="1"/>
        <v>2117.5</v>
      </c>
      <c r="O10" s="10" t="s">
        <v>91</v>
      </c>
      <c r="P10" s="10">
        <v>21</v>
      </c>
      <c r="Q10" s="36">
        <f t="shared" si="2"/>
        <v>367.5</v>
      </c>
      <c r="R10" s="10" t="s">
        <v>96</v>
      </c>
      <c r="S10" s="10" t="s">
        <v>99</v>
      </c>
    </row>
    <row r="11" spans="1:19" s="28" customFormat="1" ht="339.75" customHeight="1" x14ac:dyDescent="0.25">
      <c r="A11" s="16" t="s">
        <v>71</v>
      </c>
      <c r="B11" s="20" t="s">
        <v>28</v>
      </c>
      <c r="C11" s="13" t="s">
        <v>14</v>
      </c>
      <c r="D11" s="11" t="s">
        <v>113</v>
      </c>
      <c r="E11" s="10" t="s">
        <v>93</v>
      </c>
      <c r="F11" s="18" t="s">
        <v>124</v>
      </c>
      <c r="G11" s="18" t="s">
        <v>133</v>
      </c>
      <c r="H11" s="11" t="s">
        <v>51</v>
      </c>
      <c r="I11" s="12" t="s">
        <v>63</v>
      </c>
      <c r="J11" s="36">
        <v>170</v>
      </c>
      <c r="K11" s="10">
        <v>21</v>
      </c>
      <c r="L11" s="36">
        <f t="shared" ref="L11:L12" si="3">J11*1.21</f>
        <v>205.7</v>
      </c>
      <c r="M11" s="36">
        <f t="shared" ref="M11:M12" si="4">I11*J11</f>
        <v>2040</v>
      </c>
      <c r="N11" s="37">
        <f t="shared" ref="N11:N12" si="5">L11*I11</f>
        <v>2468.4</v>
      </c>
      <c r="O11" s="10" t="s">
        <v>91</v>
      </c>
      <c r="P11" s="10">
        <v>21</v>
      </c>
      <c r="Q11" s="36">
        <f t="shared" ref="Q11:Q12" si="6">N11-M11</f>
        <v>428.4</v>
      </c>
      <c r="R11" s="10" t="s">
        <v>96</v>
      </c>
      <c r="S11" s="18" t="s">
        <v>98</v>
      </c>
    </row>
    <row r="12" spans="1:19" s="28" customFormat="1" ht="270" customHeight="1" x14ac:dyDescent="0.25">
      <c r="A12" s="16" t="s">
        <v>72</v>
      </c>
      <c r="B12" s="20" t="s">
        <v>29</v>
      </c>
      <c r="C12" s="13" t="s">
        <v>14</v>
      </c>
      <c r="D12" s="11" t="s">
        <v>64</v>
      </c>
      <c r="E12" s="10" t="s">
        <v>93</v>
      </c>
      <c r="F12" s="18" t="s">
        <v>125</v>
      </c>
      <c r="G12" s="18" t="s">
        <v>134</v>
      </c>
      <c r="H12" s="11" t="s">
        <v>50</v>
      </c>
      <c r="I12" s="12" t="s">
        <v>63</v>
      </c>
      <c r="J12" s="36">
        <v>168</v>
      </c>
      <c r="K12" s="10">
        <v>21</v>
      </c>
      <c r="L12" s="36">
        <f t="shared" si="3"/>
        <v>203.28</v>
      </c>
      <c r="M12" s="36">
        <f t="shared" si="4"/>
        <v>2016</v>
      </c>
      <c r="N12" s="37">
        <f t="shared" si="5"/>
        <v>2439.36</v>
      </c>
      <c r="O12" s="10" t="s">
        <v>91</v>
      </c>
      <c r="P12" s="10">
        <v>21</v>
      </c>
      <c r="Q12" s="36">
        <f t="shared" si="6"/>
        <v>423.36</v>
      </c>
      <c r="R12" s="10" t="s">
        <v>96</v>
      </c>
      <c r="S12" s="18" t="s">
        <v>97</v>
      </c>
    </row>
    <row r="13" spans="1:19" s="28" customFormat="1" ht="112.5" customHeight="1" x14ac:dyDescent="0.25">
      <c r="A13" s="16">
        <v>204</v>
      </c>
      <c r="B13" s="20" t="s">
        <v>30</v>
      </c>
      <c r="C13" s="10" t="s">
        <v>14</v>
      </c>
      <c r="D13" s="18" t="s">
        <v>31</v>
      </c>
      <c r="E13" s="10" t="s">
        <v>93</v>
      </c>
      <c r="F13" s="18" t="s">
        <v>126</v>
      </c>
      <c r="G13" s="18" t="s">
        <v>137</v>
      </c>
      <c r="H13" s="18" t="s">
        <v>52</v>
      </c>
      <c r="I13" s="17" t="s">
        <v>55</v>
      </c>
      <c r="J13" s="36">
        <v>252</v>
      </c>
      <c r="K13" s="10">
        <v>21</v>
      </c>
      <c r="L13" s="36">
        <f>J13*1.21</f>
        <v>304.92</v>
      </c>
      <c r="M13" s="36">
        <f>I13*J13</f>
        <v>756</v>
      </c>
      <c r="N13" s="39">
        <f>L13*I13</f>
        <v>914.76</v>
      </c>
      <c r="O13" s="10" t="s">
        <v>91</v>
      </c>
      <c r="P13" s="10">
        <v>21</v>
      </c>
      <c r="Q13" s="38">
        <f>N13-M13</f>
        <v>158.76</v>
      </c>
      <c r="R13" s="10" t="s">
        <v>94</v>
      </c>
      <c r="S13" s="10">
        <v>89894</v>
      </c>
    </row>
    <row r="14" spans="1:19" s="28" customFormat="1" ht="42" customHeight="1" x14ac:dyDescent="0.25">
      <c r="A14" s="27">
        <v>238</v>
      </c>
      <c r="B14" s="26" t="s">
        <v>33</v>
      </c>
      <c r="C14" s="24"/>
      <c r="D14" s="24"/>
      <c r="E14" s="24"/>
      <c r="F14" s="24"/>
      <c r="G14" s="24"/>
      <c r="H14" s="24"/>
      <c r="I14" s="24"/>
      <c r="J14" s="24"/>
      <c r="K14" s="24"/>
      <c r="L14" s="24"/>
      <c r="M14" s="24"/>
      <c r="N14" s="33"/>
      <c r="O14" s="10"/>
      <c r="P14" s="10"/>
      <c r="Q14" s="10"/>
      <c r="R14" s="10"/>
      <c r="S14" s="10"/>
    </row>
    <row r="15" spans="1:19" s="28" customFormat="1" ht="315.75" customHeight="1" x14ac:dyDescent="0.25">
      <c r="A15" s="20" t="s">
        <v>73</v>
      </c>
      <c r="B15" s="20" t="s">
        <v>34</v>
      </c>
      <c r="C15" s="5" t="s">
        <v>32</v>
      </c>
      <c r="D15" s="6" t="s">
        <v>82</v>
      </c>
      <c r="E15" s="10" t="s">
        <v>93</v>
      </c>
      <c r="F15" s="18" t="s">
        <v>116</v>
      </c>
      <c r="G15" s="18" t="s">
        <v>143</v>
      </c>
      <c r="H15" s="13" t="s">
        <v>53</v>
      </c>
      <c r="I15" s="13">
        <v>200</v>
      </c>
      <c r="J15" s="36">
        <v>13.6</v>
      </c>
      <c r="K15" s="10">
        <v>21</v>
      </c>
      <c r="L15" s="34">
        <f t="shared" ref="L15:L22" si="7">J15*1.21</f>
        <v>16.456</v>
      </c>
      <c r="M15" s="36">
        <f>J15*I15</f>
        <v>2720</v>
      </c>
      <c r="N15" s="37">
        <f>I15*L15</f>
        <v>3291.2</v>
      </c>
      <c r="O15" s="10" t="s">
        <v>91</v>
      </c>
      <c r="P15" s="10">
        <v>21</v>
      </c>
      <c r="Q15" s="36">
        <f t="shared" ref="Q15:Q22" si="8">N15-M15</f>
        <v>571.20000000000005</v>
      </c>
      <c r="R15" s="10" t="s">
        <v>106</v>
      </c>
      <c r="S15" s="10">
        <v>4272</v>
      </c>
    </row>
    <row r="16" spans="1:19" s="28" customFormat="1" ht="270" customHeight="1" x14ac:dyDescent="0.25">
      <c r="A16" s="20" t="s">
        <v>74</v>
      </c>
      <c r="B16" s="20" t="s">
        <v>35</v>
      </c>
      <c r="C16" s="5" t="s">
        <v>32</v>
      </c>
      <c r="D16" s="6" t="s">
        <v>83</v>
      </c>
      <c r="E16" s="10" t="s">
        <v>93</v>
      </c>
      <c r="F16" s="18" t="s">
        <v>115</v>
      </c>
      <c r="G16" s="18" t="s">
        <v>144</v>
      </c>
      <c r="H16" s="13" t="s">
        <v>53</v>
      </c>
      <c r="I16" s="13">
        <v>240</v>
      </c>
      <c r="J16" s="36">
        <v>14</v>
      </c>
      <c r="K16" s="10">
        <v>21</v>
      </c>
      <c r="L16" s="36">
        <f t="shared" si="7"/>
        <v>16.940000000000001</v>
      </c>
      <c r="M16" s="36">
        <f>J16*I16</f>
        <v>3360</v>
      </c>
      <c r="N16" s="37">
        <f>L16*I16</f>
        <v>4065.6</v>
      </c>
      <c r="O16" s="10" t="s">
        <v>91</v>
      </c>
      <c r="P16" s="10">
        <v>21</v>
      </c>
      <c r="Q16" s="36">
        <f t="shared" si="8"/>
        <v>705.6</v>
      </c>
      <c r="R16" s="10" t="s">
        <v>106</v>
      </c>
      <c r="S16" s="10">
        <v>4273</v>
      </c>
    </row>
    <row r="17" spans="1:19" s="28" customFormat="1" ht="247.5" customHeight="1" x14ac:dyDescent="0.25">
      <c r="A17" s="20" t="s">
        <v>75</v>
      </c>
      <c r="B17" s="21" t="s">
        <v>36</v>
      </c>
      <c r="C17" s="5" t="s">
        <v>32</v>
      </c>
      <c r="D17" s="6" t="s">
        <v>37</v>
      </c>
      <c r="E17" s="10" t="s">
        <v>93</v>
      </c>
      <c r="F17" s="18" t="s">
        <v>114</v>
      </c>
      <c r="G17" s="18" t="s">
        <v>142</v>
      </c>
      <c r="H17" s="7" t="s">
        <v>53</v>
      </c>
      <c r="I17" s="19" t="s">
        <v>62</v>
      </c>
      <c r="J17" s="36">
        <v>15.5</v>
      </c>
      <c r="K17" s="10">
        <v>21</v>
      </c>
      <c r="L17" s="34">
        <f t="shared" si="7"/>
        <v>18.754999999999999</v>
      </c>
      <c r="M17" s="36">
        <f>J17*I17</f>
        <v>310</v>
      </c>
      <c r="N17" s="37">
        <f>L17*I17</f>
        <v>375.1</v>
      </c>
      <c r="O17" s="10" t="s">
        <v>91</v>
      </c>
      <c r="P17" s="10">
        <v>21</v>
      </c>
      <c r="Q17" s="36">
        <f t="shared" si="8"/>
        <v>65.099999999999994</v>
      </c>
      <c r="R17" s="10" t="s">
        <v>106</v>
      </c>
      <c r="S17" s="10">
        <v>5172</v>
      </c>
    </row>
    <row r="18" spans="1:19" s="28" customFormat="1" ht="258.75" customHeight="1" x14ac:dyDescent="0.25">
      <c r="A18" s="20" t="s">
        <v>76</v>
      </c>
      <c r="B18" s="21" t="s">
        <v>38</v>
      </c>
      <c r="C18" s="5" t="s">
        <v>32</v>
      </c>
      <c r="D18" s="6" t="s">
        <v>39</v>
      </c>
      <c r="E18" s="10" t="s">
        <v>93</v>
      </c>
      <c r="F18" s="18" t="s">
        <v>118</v>
      </c>
      <c r="G18" s="18" t="s">
        <v>141</v>
      </c>
      <c r="H18" s="7" t="s">
        <v>53</v>
      </c>
      <c r="I18" s="19" t="s">
        <v>54</v>
      </c>
      <c r="J18" s="36">
        <v>18.600000000000001</v>
      </c>
      <c r="K18" s="10">
        <v>21</v>
      </c>
      <c r="L18" s="34">
        <f t="shared" si="7"/>
        <v>22.506</v>
      </c>
      <c r="M18" s="36">
        <f>J18*200</f>
        <v>3720</v>
      </c>
      <c r="N18" s="37">
        <f>L18*200</f>
        <v>4501.2</v>
      </c>
      <c r="O18" s="10" t="s">
        <v>91</v>
      </c>
      <c r="P18" s="10">
        <v>21</v>
      </c>
      <c r="Q18" s="36">
        <f t="shared" si="8"/>
        <v>781.2</v>
      </c>
      <c r="R18" s="10" t="s">
        <v>106</v>
      </c>
      <c r="S18" s="10">
        <v>4372</v>
      </c>
    </row>
    <row r="19" spans="1:19" s="28" customFormat="1" ht="256.5" customHeight="1" x14ac:dyDescent="0.25">
      <c r="A19" s="20" t="s">
        <v>77</v>
      </c>
      <c r="B19" s="21" t="s">
        <v>40</v>
      </c>
      <c r="C19" s="5" t="s">
        <v>32</v>
      </c>
      <c r="D19" s="6" t="s">
        <v>41</v>
      </c>
      <c r="E19" s="10" t="s">
        <v>93</v>
      </c>
      <c r="F19" s="18" t="s">
        <v>117</v>
      </c>
      <c r="G19" s="18" t="s">
        <v>145</v>
      </c>
      <c r="H19" s="7" t="s">
        <v>53</v>
      </c>
      <c r="I19" s="19" t="s">
        <v>62</v>
      </c>
      <c r="J19" s="36">
        <v>15.5</v>
      </c>
      <c r="K19" s="10">
        <v>21</v>
      </c>
      <c r="L19" s="34">
        <f t="shared" si="7"/>
        <v>18.754999999999999</v>
      </c>
      <c r="M19" s="36">
        <f>I19*J19</f>
        <v>310</v>
      </c>
      <c r="N19" s="37">
        <f>L19*I19</f>
        <v>375.1</v>
      </c>
      <c r="O19" s="10" t="s">
        <v>91</v>
      </c>
      <c r="P19" s="10">
        <v>21</v>
      </c>
      <c r="Q19" s="36">
        <f t="shared" si="8"/>
        <v>65.099999999999994</v>
      </c>
      <c r="R19" s="10" t="s">
        <v>107</v>
      </c>
      <c r="S19" s="10">
        <v>5173</v>
      </c>
    </row>
    <row r="20" spans="1:19" s="28" customFormat="1" ht="247.5" customHeight="1" x14ac:dyDescent="0.25">
      <c r="A20" s="20" t="s">
        <v>78</v>
      </c>
      <c r="B20" s="21" t="s">
        <v>42</v>
      </c>
      <c r="C20" s="5" t="s">
        <v>32</v>
      </c>
      <c r="D20" s="11" t="s">
        <v>43</v>
      </c>
      <c r="E20" s="10" t="s">
        <v>93</v>
      </c>
      <c r="F20" s="18" t="s">
        <v>119</v>
      </c>
      <c r="G20" s="18" t="s">
        <v>140</v>
      </c>
      <c r="H20" s="7" t="s">
        <v>53</v>
      </c>
      <c r="I20" s="8" t="s">
        <v>62</v>
      </c>
      <c r="J20" s="36">
        <v>23.3</v>
      </c>
      <c r="K20" s="10">
        <v>21</v>
      </c>
      <c r="L20" s="34">
        <f t="shared" si="7"/>
        <v>28.193000000000001</v>
      </c>
      <c r="M20" s="36">
        <f>J20*I20</f>
        <v>466</v>
      </c>
      <c r="N20" s="37">
        <f>I20*L20</f>
        <v>563.86</v>
      </c>
      <c r="O20" s="10" t="s">
        <v>91</v>
      </c>
      <c r="P20" s="10">
        <v>21</v>
      </c>
      <c r="Q20" s="36">
        <f t="shared" si="8"/>
        <v>97.86</v>
      </c>
      <c r="R20" s="10" t="s">
        <v>106</v>
      </c>
      <c r="S20" s="10">
        <v>6172</v>
      </c>
    </row>
    <row r="21" spans="1:19" s="28" customFormat="1" ht="240" customHeight="1" x14ac:dyDescent="0.25">
      <c r="A21" s="20" t="s">
        <v>79</v>
      </c>
      <c r="B21" s="21" t="s">
        <v>44</v>
      </c>
      <c r="C21" s="5" t="s">
        <v>32</v>
      </c>
      <c r="D21" s="11" t="s">
        <v>45</v>
      </c>
      <c r="E21" s="10" t="s">
        <v>93</v>
      </c>
      <c r="F21" s="18" t="s">
        <v>120</v>
      </c>
      <c r="G21" s="18" t="s">
        <v>139</v>
      </c>
      <c r="H21" s="7" t="s">
        <v>53</v>
      </c>
      <c r="I21" s="8" t="s">
        <v>56</v>
      </c>
      <c r="J21" s="36">
        <v>16.600000000000001</v>
      </c>
      <c r="K21" s="10">
        <v>21</v>
      </c>
      <c r="L21" s="34">
        <f t="shared" si="7"/>
        <v>20.085999999999999</v>
      </c>
      <c r="M21" s="36">
        <f>J21*I21</f>
        <v>6640</v>
      </c>
      <c r="N21" s="37">
        <f>L21*I21</f>
        <v>8034.4</v>
      </c>
      <c r="O21" s="10" t="s">
        <v>91</v>
      </c>
      <c r="P21" s="10">
        <v>21</v>
      </c>
      <c r="Q21" s="36">
        <f t="shared" si="8"/>
        <v>1394.4</v>
      </c>
      <c r="R21" s="10" t="s">
        <v>107</v>
      </c>
      <c r="S21" s="10">
        <v>6672</v>
      </c>
    </row>
    <row r="22" spans="1:19" s="28" customFormat="1" ht="246" customHeight="1" x14ac:dyDescent="0.25">
      <c r="A22" s="20" t="s">
        <v>80</v>
      </c>
      <c r="B22" s="21" t="s">
        <v>46</v>
      </c>
      <c r="C22" s="5" t="s">
        <v>32</v>
      </c>
      <c r="D22" s="11" t="s">
        <v>84</v>
      </c>
      <c r="E22" s="10" t="s">
        <v>93</v>
      </c>
      <c r="F22" s="18" t="s">
        <v>121</v>
      </c>
      <c r="G22" s="18" t="s">
        <v>138</v>
      </c>
      <c r="H22" s="7" t="s">
        <v>53</v>
      </c>
      <c r="I22" s="8" t="s">
        <v>62</v>
      </c>
      <c r="J22" s="36">
        <v>13.7</v>
      </c>
      <c r="K22" s="10">
        <v>21</v>
      </c>
      <c r="L22" s="34">
        <f t="shared" si="7"/>
        <v>16.577000000000002</v>
      </c>
      <c r="M22" s="36">
        <f>J22*20</f>
        <v>274</v>
      </c>
      <c r="N22" s="37">
        <f>L22*20</f>
        <v>331.54</v>
      </c>
      <c r="O22" s="10" t="s">
        <v>91</v>
      </c>
      <c r="P22" s="10">
        <v>21</v>
      </c>
      <c r="Q22" s="36">
        <f t="shared" si="8"/>
        <v>57.54</v>
      </c>
      <c r="R22" s="10" t="s">
        <v>106</v>
      </c>
      <c r="S22" s="10">
        <v>7672</v>
      </c>
    </row>
    <row r="23" spans="1:19" s="28" customFormat="1" ht="405" customHeight="1" x14ac:dyDescent="0.25">
      <c r="A23" s="15">
        <v>241</v>
      </c>
      <c r="B23" s="20" t="s">
        <v>47</v>
      </c>
      <c r="C23" s="13" t="s">
        <v>32</v>
      </c>
      <c r="D23" s="11" t="s">
        <v>48</v>
      </c>
      <c r="E23" s="10" t="s">
        <v>93</v>
      </c>
      <c r="F23" s="18" t="s">
        <v>127</v>
      </c>
      <c r="G23" s="18" t="s">
        <v>146</v>
      </c>
      <c r="H23" s="13" t="s">
        <v>49</v>
      </c>
      <c r="I23" s="13">
        <v>2500</v>
      </c>
      <c r="J23" s="36">
        <v>6</v>
      </c>
      <c r="K23" s="35">
        <v>0</v>
      </c>
      <c r="L23" s="36">
        <f>J23</f>
        <v>6</v>
      </c>
      <c r="M23" s="36">
        <f>J23*I23</f>
        <v>15000</v>
      </c>
      <c r="N23" s="37">
        <f>M23</f>
        <v>15000</v>
      </c>
      <c r="O23" s="10" t="s">
        <v>91</v>
      </c>
      <c r="P23" s="10">
        <v>0</v>
      </c>
      <c r="Q23" s="10">
        <v>0</v>
      </c>
      <c r="R23" s="10" t="s">
        <v>96</v>
      </c>
      <c r="S23" s="10" t="s">
        <v>105</v>
      </c>
    </row>
  </sheetData>
  <autoFilter ref="A2:N23" xr:uid="{00000000-0009-0000-0000-000000000000}"/>
  <pageMargins left="0.7" right="0.7" top="0.75" bottom="0.75" header="0.3" footer="0.3"/>
  <pageSetup scale="37" orientation="landscape" r:id="rId1"/>
  <rowBreaks count="2" manualBreakCount="2">
    <brk id="5" max="18" man="1"/>
    <brk id="8" max="18"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 priedas</vt:lpstr>
      <vt:lpstr>'1 priedas'!Print_Area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2021-12-30T09:27:44Z</dcterms:modified>
</cp:coreProperties>
</file>