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defaultThemeVersion="124226"/>
  <xr:revisionPtr revIDLastSave="0" documentId="13_ncr:1_{9D418643-0036-4542-8CF6-529DEF8B23ED}" xr6:coauthVersionLast="47" xr6:coauthVersionMax="47" xr10:uidLastSave="{00000000-0000-0000-0000-000000000000}"/>
  <bookViews>
    <workbookView xWindow="-108" yWindow="-108" windowWidth="23256" windowHeight="12576" xr2:uid="{00000000-000D-0000-FFFF-FFFF00000000}"/>
  </bookViews>
  <sheets>
    <sheet name="90-167 PD mikrobiolog. labor." sheetId="1" r:id="rId1"/>
    <sheet name="Sheet2" sheetId="3" r:id="rId2"/>
    <sheet name="Sheet1" sheetId="2" r:id="rId3"/>
  </sheets>
  <definedNames>
    <definedName name="_xlnm.Print_Area" localSheetId="0">'90-167 PD mikrobiolog. labor.'!$A$4:$Q$244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26" i="1" l="1"/>
  <c r="H226" i="1" s="1"/>
  <c r="J226" i="1" s="1"/>
  <c r="L226" i="1" l="1"/>
  <c r="N226" i="1" s="1"/>
  <c r="I226" i="1"/>
  <c r="G228" i="1"/>
  <c r="I228" i="1" s="1"/>
  <c r="G227" i="1"/>
  <c r="H227" i="1" s="1"/>
  <c r="J227" i="1" s="1"/>
  <c r="G222" i="1"/>
  <c r="H222" i="1" s="1"/>
  <c r="J222" i="1" s="1"/>
  <c r="L222" i="1" s="1"/>
  <c r="G221" i="1"/>
  <c r="I221" i="1" s="1"/>
  <c r="K226" i="1" l="1"/>
  <c r="M226" i="1" s="1"/>
  <c r="L227" i="1"/>
  <c r="N227" i="1" s="1"/>
  <c r="K228" i="1"/>
  <c r="M228" i="1" s="1"/>
  <c r="K221" i="1"/>
  <c r="M221" i="1" s="1"/>
  <c r="N222" i="1"/>
  <c r="H228" i="1"/>
  <c r="J228" i="1" s="1"/>
  <c r="I227" i="1"/>
  <c r="I222" i="1"/>
  <c r="H221" i="1"/>
  <c r="J221" i="1" s="1"/>
  <c r="G184" i="1"/>
  <c r="I184" i="1" s="1"/>
  <c r="G186" i="1"/>
  <c r="I186" i="1" s="1"/>
  <c r="K186" i="1" s="1"/>
  <c r="G185" i="1"/>
  <c r="I185" i="1" s="1"/>
  <c r="K185" i="1" s="1"/>
  <c r="G183" i="1"/>
  <c r="I183" i="1" s="1"/>
  <c r="G99" i="1"/>
  <c r="I99" i="1" s="1"/>
  <c r="G98" i="1"/>
  <c r="I98" i="1" s="1"/>
  <c r="G97" i="1"/>
  <c r="I97" i="1" s="1"/>
  <c r="G96" i="1"/>
  <c r="I96" i="1" s="1"/>
  <c r="G91" i="1"/>
  <c r="I91" i="1" s="1"/>
  <c r="G90" i="1"/>
  <c r="I90" i="1" s="1"/>
  <c r="G89" i="1"/>
  <c r="I89" i="1" s="1"/>
  <c r="G88" i="1"/>
  <c r="I88" i="1" s="1"/>
  <c r="G87" i="1"/>
  <c r="I87" i="1" s="1"/>
  <c r="G86" i="1"/>
  <c r="I86" i="1" s="1"/>
  <c r="G85" i="1"/>
  <c r="H85" i="1" s="1"/>
  <c r="J85" i="1" s="1"/>
  <c r="L85" i="1" l="1"/>
  <c r="N85" i="1" s="1"/>
  <c r="K86" i="1"/>
  <c r="M86" i="1" s="1"/>
  <c r="K87" i="1"/>
  <c r="M87" i="1" s="1"/>
  <c r="K184" i="1"/>
  <c r="M184" i="1" s="1"/>
  <c r="I85" i="1"/>
  <c r="L221" i="1"/>
  <c r="N221" i="1" s="1"/>
  <c r="K90" i="1"/>
  <c r="M90" i="1" s="1"/>
  <c r="L228" i="1"/>
  <c r="N228" i="1" s="1"/>
  <c r="K91" i="1"/>
  <c r="M91" i="1" s="1"/>
  <c r="K88" i="1"/>
  <c r="M88" i="1" s="1"/>
  <c r="K89" i="1"/>
  <c r="M89" i="1" s="1"/>
  <c r="K222" i="1"/>
  <c r="M222" i="1" s="1"/>
  <c r="K227" i="1"/>
  <c r="M227" i="1" s="1"/>
  <c r="K97" i="1"/>
  <c r="M97" i="1" s="1"/>
  <c r="K98" i="1"/>
  <c r="M98" i="1" s="1"/>
  <c r="K99" i="1"/>
  <c r="M99" i="1" s="1"/>
  <c r="K96" i="1"/>
  <c r="M96" i="1" s="1"/>
  <c r="I187" i="1"/>
  <c r="K183" i="1"/>
  <c r="M183" i="1" s="1"/>
  <c r="H183" i="1"/>
  <c r="J183" i="1" s="1"/>
  <c r="H184" i="1"/>
  <c r="J184" i="1" s="1"/>
  <c r="H186" i="1"/>
  <c r="J186" i="1" s="1"/>
  <c r="L186" i="1" s="1"/>
  <c r="N186" i="1" s="1"/>
  <c r="H185" i="1"/>
  <c r="J185" i="1" s="1"/>
  <c r="L185" i="1" s="1"/>
  <c r="H99" i="1"/>
  <c r="J99" i="1" s="1"/>
  <c r="H98" i="1"/>
  <c r="J98" i="1" s="1"/>
  <c r="H97" i="1"/>
  <c r="J97" i="1" s="1"/>
  <c r="H96" i="1"/>
  <c r="J96" i="1" s="1"/>
  <c r="H91" i="1"/>
  <c r="J91" i="1" s="1"/>
  <c r="H90" i="1"/>
  <c r="J90" i="1" s="1"/>
  <c r="H89" i="1"/>
  <c r="J89" i="1" s="1"/>
  <c r="H88" i="1"/>
  <c r="J88" i="1" s="1"/>
  <c r="H87" i="1"/>
  <c r="J87" i="1" s="1"/>
  <c r="H86" i="1"/>
  <c r="J86" i="1" s="1"/>
  <c r="J92" i="1" l="1"/>
  <c r="K187" i="1"/>
  <c r="L87" i="1"/>
  <c r="N87" i="1" s="1"/>
  <c r="L88" i="1"/>
  <c r="N88" i="1" s="1"/>
  <c r="N185" i="1"/>
  <c r="M185" i="1"/>
  <c r="L89" i="1"/>
  <c r="N89" i="1" s="1"/>
  <c r="M186" i="1"/>
  <c r="L91" i="1"/>
  <c r="N91" i="1" s="1"/>
  <c r="I92" i="1"/>
  <c r="K85" i="1"/>
  <c r="M85" i="1" s="1"/>
  <c r="M92" i="1" s="1"/>
  <c r="L86" i="1"/>
  <c r="N86" i="1" s="1"/>
  <c r="L90" i="1"/>
  <c r="N90" i="1" s="1"/>
  <c r="L184" i="1"/>
  <c r="N184" i="1" s="1"/>
  <c r="L96" i="1"/>
  <c r="N96" i="1" s="1"/>
  <c r="L97" i="1"/>
  <c r="N97" i="1" s="1"/>
  <c r="L98" i="1"/>
  <c r="N98" i="1" s="1"/>
  <c r="L99" i="1"/>
  <c r="N99" i="1" s="1"/>
  <c r="J187" i="1"/>
  <c r="L183" i="1"/>
  <c r="N183" i="1" s="1"/>
  <c r="N92" i="1" l="1"/>
  <c r="N187" i="1"/>
  <c r="L187" i="1"/>
  <c r="M187" i="1"/>
</calcChain>
</file>

<file path=xl/sharedStrings.xml><?xml version="1.0" encoding="utf-8"?>
<sst xmlns="http://schemas.openxmlformats.org/spreadsheetml/2006/main" count="986" uniqueCount="458">
  <si>
    <t>DIAGNOSTIKOS REAGENTŲ, LABORATORINIŲ PRIEMONIŲ IR SERUMŲ</t>
  </si>
  <si>
    <t>TECHNINĖ SPECIFIKACIJA</t>
  </si>
  <si>
    <t>DIAGNOSTIKOS REAGENTAI, LABORATORINĖS PRIEMONĖS IR SERUMAI MIKROBIOLOGINIŲ TYRIMŲ LABORATORIJAI</t>
  </si>
  <si>
    <t>Pirkimo dalies Nr.</t>
  </si>
  <si>
    <t>Priemonės pavadinimas</t>
  </si>
  <si>
    <t>Mato vienetas</t>
  </si>
  <si>
    <t>Orientacinis poreikis 36 mėnesiams</t>
  </si>
  <si>
    <t>Techniniai reikalavimai</t>
  </si>
  <si>
    <t>PVM tarifas (%)</t>
  </si>
  <si>
    <t>Vieneto kaina be PVM, Eur</t>
  </si>
  <si>
    <t>Vieneto kaina su PVM, Eur</t>
  </si>
  <si>
    <t>Orientacinio poreikio suma be PVM, Eur</t>
  </si>
  <si>
    <t>Orientacinio poreikio suma su PVM, Eur</t>
  </si>
  <si>
    <t>10 proc. techninėje specifikacijoje nenurodytų, tačiau su pirkimo objektu susijusių prekių, suma*, Eur be PVM</t>
  </si>
  <si>
    <t>10 proc. techninėje specifikacijoje nenurodytų, tačiau su pirkimo objektu susijusių prekių, suma*, Eur su PVM</t>
  </si>
  <si>
    <t>Bendra pasiūlymo kaina*, Eur be PVM</t>
  </si>
  <si>
    <t>Bendra pasiūlymo kaina*, Eur su PVM</t>
  </si>
  <si>
    <t>Gamintojas, komercinis prekės pavadinimas</t>
  </si>
  <si>
    <t>90.  Išorinės bakteriologinių ir mikologinių (mikrobiologinių) tyrimų kokybės vertinimo programos (Būtina pateikti pasiūlymą visoms pirkimo dalies pozicijoms)</t>
  </si>
  <si>
    <t>90.1.</t>
  </si>
  <si>
    <t>Tepinėlio dažymas Gramo būdu, kraujo kultūra</t>
  </si>
  <si>
    <t>vnt.</t>
  </si>
  <si>
    <t>Dažymo ir mikroskopijos vertinimas</t>
  </si>
  <si>
    <t>90.2.</t>
  </si>
  <si>
    <t>Tepinėlio dažymas Gramo būdu, kolonijos</t>
  </si>
  <si>
    <t>90.3.</t>
  </si>
  <si>
    <t>Bendroji bakteriologija (aerobai ir anaerobai)</t>
  </si>
  <si>
    <t>Patogenų išskyrimas ir jautrumo antimikrobiniams vaistams nustatymas</t>
  </si>
  <si>
    <t>90.4.</t>
  </si>
  <si>
    <t>Bendroji bakteriologija (aerobai)</t>
  </si>
  <si>
    <t>90.5.</t>
  </si>
  <si>
    <t>Kraujo kultūra</t>
  </si>
  <si>
    <t>Kultūra, identifikacija, jautrumo antimikrobiniams vaistams nustatymas</t>
  </si>
  <si>
    <t>90.6.</t>
  </si>
  <si>
    <t>Cerebrospinalinio skysčio kultūra</t>
  </si>
  <si>
    <t>Kultūra ir identifikacija</t>
  </si>
  <si>
    <t>90.7.</t>
  </si>
  <si>
    <t>Šlapimo kultūra</t>
  </si>
  <si>
    <t>Kultūra, kiekybinė analizė, identifikacija, jautrumo antimikrobiniams vaistams nustatymas</t>
  </si>
  <si>
    <t>90.8.</t>
  </si>
  <si>
    <t>Išmatų kultūra</t>
  </si>
  <si>
    <t>Kultūra, patogeninių bakterijų (Aeromonas, Campylobacter, Plesiomonas, Salmonella,ShigellairYersinia) identifikacija</t>
  </si>
  <si>
    <t>90.9.</t>
  </si>
  <si>
    <t>Gerklės streptokokinė kultūra</t>
  </si>
  <si>
    <t>Kultūra ir A, C, G gr. streptokokų identifikacija</t>
  </si>
  <si>
    <t>90.10.</t>
  </si>
  <si>
    <r>
      <rPr>
        <i/>
        <sz val="10"/>
        <color indexed="63"/>
        <rFont val="Times New Roman"/>
        <family val="1"/>
        <charset val="186"/>
      </rPr>
      <t>Streptococcus agalactiae</t>
    </r>
    <r>
      <rPr>
        <sz val="10"/>
        <color indexed="63"/>
        <rFont val="Times New Roman"/>
        <family val="1"/>
        <charset val="186"/>
      </rPr>
      <t>kultūra</t>
    </r>
  </si>
  <si>
    <t>Kultūra</t>
  </si>
  <si>
    <t>90.11.</t>
  </si>
  <si>
    <r>
      <rPr>
        <i/>
        <sz val="10"/>
        <color indexed="63"/>
        <rFont val="Times New Roman"/>
        <family val="1"/>
        <charset val="186"/>
      </rPr>
      <t>Clostridium difficile</t>
    </r>
    <r>
      <rPr>
        <sz val="10"/>
        <color indexed="63"/>
        <rFont val="Times New Roman"/>
        <family val="1"/>
        <charset val="186"/>
      </rPr>
      <t>kultūra ir toksinų nustatymas</t>
    </r>
  </si>
  <si>
    <t>Kultūra, GDH antigeno nustatymas, toksinų nustatymas, tiesioginis nukleorūgščių nustatymas</t>
  </si>
  <si>
    <t>90.12.</t>
  </si>
  <si>
    <t>Neisseriagonorrhoeaekultūra</t>
  </si>
  <si>
    <t>90.13.</t>
  </si>
  <si>
    <t>Grybų kultūra</t>
  </si>
  <si>
    <t>Kultūra, identifikacija, mieliagrybių jautrumo antimikrobiniams vaistams nustatymas</t>
  </si>
  <si>
    <t>90.14.</t>
  </si>
  <si>
    <t>Dauginio atsparumo vaistams stebėsena, MRSA</t>
  </si>
  <si>
    <t>MRSA kultūra</t>
  </si>
  <si>
    <t>90.15.</t>
  </si>
  <si>
    <t>Dauginio atsparumo vaistams stebėsena, VRE</t>
  </si>
  <si>
    <t>VRE kultūra</t>
  </si>
  <si>
    <t>19.16.</t>
  </si>
  <si>
    <t>Dauginio atsparumo vaistams stebėsena, gramneigiamos lazdelės</t>
  </si>
  <si>
    <r>
      <rPr>
        <sz val="10"/>
        <rFont val="Times New Roman"/>
        <family val="1"/>
        <charset val="186"/>
      </rPr>
      <t>CPE, ESBL, MDR</t>
    </r>
    <r>
      <rPr>
        <i/>
        <sz val="10"/>
        <rFont val="Times New Roman"/>
        <family val="1"/>
        <charset val="186"/>
      </rPr>
      <t>Acinetobacter</t>
    </r>
    <r>
      <rPr>
        <sz val="10"/>
        <rFont val="Times New Roman"/>
        <family val="1"/>
        <charset val="186"/>
      </rPr>
      <t>ir</t>
    </r>
    <r>
      <rPr>
        <i/>
        <sz val="10"/>
        <rFont val="Times New Roman"/>
        <family val="1"/>
        <charset val="186"/>
      </rPr>
      <t>Pseudomonas aeruginosa</t>
    </r>
    <r>
      <rPr>
        <sz val="10"/>
        <rFont val="Times New Roman"/>
        <family val="1"/>
        <charset val="186"/>
      </rPr>
      <t>kultūra</t>
    </r>
  </si>
  <si>
    <t>90.17.</t>
  </si>
  <si>
    <r>
      <rPr>
        <i/>
        <sz val="10"/>
        <color indexed="63"/>
        <rFont val="Times New Roman"/>
        <family val="1"/>
        <charset val="186"/>
      </rPr>
      <t>Mycobacterium</t>
    </r>
    <r>
      <rPr>
        <sz val="10"/>
        <color indexed="63"/>
        <rFont val="Times New Roman"/>
        <family val="1"/>
        <charset val="186"/>
      </rPr>
      <t>sp. nukleorūgščių nustatymas</t>
    </r>
  </si>
  <si>
    <t>Tiesioginis nukleorūgščių nustatymas</t>
  </si>
  <si>
    <t>90.18.</t>
  </si>
  <si>
    <r>
      <rPr>
        <i/>
        <sz val="10"/>
        <color indexed="63"/>
        <rFont val="Times New Roman"/>
        <family val="1"/>
        <charset val="186"/>
      </rPr>
      <t>Legionella</t>
    </r>
    <r>
      <rPr>
        <sz val="10"/>
        <color indexed="63"/>
        <rFont val="Times New Roman"/>
        <family val="1"/>
        <charset val="186"/>
      </rPr>
      <t>antigeno nustatymas šlapime</t>
    </r>
  </si>
  <si>
    <r>
      <rPr>
        <i/>
        <sz val="10"/>
        <rFont val="Times New Roman"/>
        <family val="1"/>
        <charset val="186"/>
      </rPr>
      <t>Legionella</t>
    </r>
    <r>
      <rPr>
        <sz val="10"/>
        <rFont val="Times New Roman"/>
        <family val="1"/>
        <charset val="186"/>
      </rPr>
      <t>antigeno nustatymas</t>
    </r>
  </si>
  <si>
    <t>90.19.</t>
  </si>
  <si>
    <t>Streptococcuspneumoniaeantigeno nustatymas šlapime</t>
  </si>
  <si>
    <r>
      <rPr>
        <i/>
        <sz val="10"/>
        <rFont val="Times New Roman"/>
        <family val="1"/>
        <charset val="186"/>
      </rPr>
      <t>S. pneumoniae</t>
    </r>
    <r>
      <rPr>
        <sz val="10"/>
        <rFont val="Times New Roman"/>
        <family val="1"/>
        <charset val="186"/>
      </rPr>
      <t>antigeno nustatymas</t>
    </r>
  </si>
  <si>
    <t>90.20.</t>
  </si>
  <si>
    <r>
      <rPr>
        <i/>
        <sz val="10"/>
        <color indexed="63"/>
        <rFont val="Times New Roman"/>
        <family val="1"/>
        <charset val="186"/>
      </rPr>
      <t>Streptococcus pyogenes</t>
    </r>
    <r>
      <rPr>
        <sz val="10"/>
        <color indexed="63"/>
        <rFont val="Times New Roman"/>
        <family val="1"/>
        <charset val="186"/>
      </rPr>
      <t>(A gr.) antigeno nustatymas ryklėje</t>
    </r>
  </si>
  <si>
    <r>
      <rPr>
        <i/>
        <sz val="10"/>
        <rFont val="Times New Roman"/>
        <family val="1"/>
        <charset val="186"/>
      </rPr>
      <t>S. pyogenes</t>
    </r>
    <r>
      <rPr>
        <sz val="10"/>
        <rFont val="Times New Roman"/>
        <family val="1"/>
        <charset val="186"/>
      </rPr>
      <t>antigeno nustatymas</t>
    </r>
  </si>
  <si>
    <t>90.21.</t>
  </si>
  <si>
    <t>Išorinės kokybės vertinimo programos dalyvio pažymėjimas</t>
  </si>
  <si>
    <t>Dalyvio pažymėjimas išduodamas nemokamai, vieną kartą metuose.</t>
  </si>
  <si>
    <t>90 pirkimo dalis iš viso (Eur):</t>
  </si>
  <si>
    <t>91. Išorinės virusologinių (mikrobiologinių) tyrimų kokybės vertinimo programos (Būtina pateikti pasiūlymą visoms pirkimo dalies pozicijoms)</t>
  </si>
  <si>
    <t>91.1.</t>
  </si>
  <si>
    <t>Žmogaus papilomos viruso nukleorūgščių nustatymo programa</t>
  </si>
  <si>
    <t>Kontroliniai mėginiai skirti kokybiškai (rasta/nerasta) nustatyti aukštos rizikos žmogaus papilomos viruso genotipus  molekuliniais tyrimais, kurie naudojami gimdos kaklelio vėžio patikros programose.</t>
  </si>
  <si>
    <t>91.2.</t>
  </si>
  <si>
    <t>Gripo A/B ir RS viruso nukleorūgščių nustatymo programa</t>
  </si>
  <si>
    <t>Kontroliniai mėginiai skirti kokybiškai (rasta/nerasta) nustatyti gripo A virusą, gripo B virusą, RS virusą molekuliniais tyrimais</t>
  </si>
  <si>
    <t>91.3.</t>
  </si>
  <si>
    <t>SARS-CoV-2 viruso nukleorūgščių nustatymo programa</t>
  </si>
  <si>
    <t>Kontroliniai mėginiai skirti kokybiškai (rasta/nerasta) nustatyti SARS-CoV-2 virusą molekuliniais tyrimais. IKV programa teikiama 4 kartus per metus.</t>
  </si>
  <si>
    <t>91.4.</t>
  </si>
  <si>
    <t>SARS-CoV-2 viruso antigeno nustatymo programa</t>
  </si>
  <si>
    <t>Kontroliniai mėginiai skirti kokybiškai (rasta/nerasta) nustatyti SARS-CoV-2 viruso antigeną.</t>
  </si>
  <si>
    <t>91.5.</t>
  </si>
  <si>
    <t>Gripo A/B viruso antigeno nustatymo programa</t>
  </si>
  <si>
    <t>Kontroliniai mėginiai skirti kokybiškai (rasta/nerasta) nustatyti gripo A ir gripo B viruso antigeną.</t>
  </si>
  <si>
    <t>91.6.</t>
  </si>
  <si>
    <t>Rotaviruso ir adenoviruso antigeno nustatymo programa</t>
  </si>
  <si>
    <t>Kontroliniai mėginiai skirti kokybiškai (rasta/nerasta) nustatyti rotaviruso ir adenoviruso antigeną.</t>
  </si>
  <si>
    <t>91.7.</t>
  </si>
  <si>
    <t>Adenoviruso antigeno nustatymo programa</t>
  </si>
  <si>
    <t>Kontroliniai mėginiai skirti kokybiškai (rasta/nerasta) nustatyti adenoviruso antigeną.</t>
  </si>
  <si>
    <t>91.8.</t>
  </si>
  <si>
    <t>RS-viruso antigeno nustatymo programa</t>
  </si>
  <si>
    <t>Kontroliniai mėginiai skirti kokybiškai (rasta/nerasta) nustatyti RS-viruso   antigeną.</t>
  </si>
  <si>
    <t>91.9.</t>
  </si>
  <si>
    <t>91 pirkimo dalis iš viso (Eur):</t>
  </si>
  <si>
    <t>92. Kontrolinės kultūros (Būtina pateikti pasiūlymą visoms pirkimo dalies pozicijoms)</t>
  </si>
  <si>
    <t>92.1.</t>
  </si>
  <si>
    <t>Bacillus subtilis NCTC 10400 arba Bacillus subtilis subsp. spizizenii ATCC 6633</t>
  </si>
  <si>
    <t>Pakuotė</t>
  </si>
  <si>
    <t>Pakuotėje 2 kultūros</t>
  </si>
  <si>
    <t>92.2.</t>
  </si>
  <si>
    <t>Bacteroides fragilis ATCC 25285</t>
  </si>
  <si>
    <t>92.3.</t>
  </si>
  <si>
    <t>Burkholderia cepacia ATCC 25416</t>
  </si>
  <si>
    <t>92.4.</t>
  </si>
  <si>
    <t>Campylobacter jejuni ATCC 33560</t>
  </si>
  <si>
    <t>92.5.</t>
  </si>
  <si>
    <t>Clostridium perfringens ATCC 13124</t>
  </si>
  <si>
    <t>92.6.</t>
  </si>
  <si>
    <t>Clostridioides difficile ATCC 70057</t>
  </si>
  <si>
    <t>92.7.</t>
  </si>
  <si>
    <t>Corynebacterium renale ATCC 19412</t>
  </si>
  <si>
    <t>92.8.</t>
  </si>
  <si>
    <t>Candida albicans ATCC 90028</t>
  </si>
  <si>
    <t>92.9.</t>
  </si>
  <si>
    <t>Escherichia coli ATCC 25922</t>
  </si>
  <si>
    <t>92.10.</t>
  </si>
  <si>
    <t>Escherichia coli ATCC  700728</t>
  </si>
  <si>
    <t>92.11.</t>
  </si>
  <si>
    <t>Escherichia coli NCTC 13846</t>
  </si>
  <si>
    <t>92.12.</t>
  </si>
  <si>
    <t>Escherichia coli ATCC 35218</t>
  </si>
  <si>
    <t>92.13.</t>
  </si>
  <si>
    <t>Enterococcus faecalis ATCC 29212</t>
  </si>
  <si>
    <t>92.14.</t>
  </si>
  <si>
    <t>Enterococcus faecalis ATCC 51299</t>
  </si>
  <si>
    <t>92.15.</t>
  </si>
  <si>
    <t>Haemophilus influenzae ATCC 49766</t>
  </si>
  <si>
    <t>92.16.</t>
  </si>
  <si>
    <t>Haemophilus influenzae ATCC 49247</t>
  </si>
  <si>
    <t>92.17.</t>
  </si>
  <si>
    <t>Yersinia enterocolitica ATCC 23715</t>
  </si>
  <si>
    <t>92.18.</t>
  </si>
  <si>
    <t>Klebsiella pneumoniae ATCC 700603</t>
  </si>
  <si>
    <t>92.19.</t>
  </si>
  <si>
    <t>Listeria monocytogenes ATCC 7644</t>
  </si>
  <si>
    <t>92.20.</t>
  </si>
  <si>
    <t>Legionella pneumophila ATCC 33152</t>
  </si>
  <si>
    <t>92.21.</t>
  </si>
  <si>
    <t>Moraxella catarrhalis ATCC 25240</t>
  </si>
  <si>
    <t>92.22.</t>
  </si>
  <si>
    <t>Neisseria gonorrhoeae ATCC 49226</t>
  </si>
  <si>
    <t>92.23.</t>
  </si>
  <si>
    <t>Pseudomonas aeruginosa ATCC 27853</t>
  </si>
  <si>
    <t>92.24.</t>
  </si>
  <si>
    <t>Peptostreptococcus anaerobius ATCC 27337</t>
  </si>
  <si>
    <t>92.25.</t>
  </si>
  <si>
    <t>S.aureus ATCC 25923</t>
  </si>
  <si>
    <t>S.aureus NCTC 12493</t>
  </si>
  <si>
    <t>92.27.</t>
  </si>
  <si>
    <t>S.aureus ATCC 43300</t>
  </si>
  <si>
    <t>92.28.</t>
  </si>
  <si>
    <t>S.aureus ATCC 29213</t>
  </si>
  <si>
    <t>S.epidermidis ATCC 12228</t>
  </si>
  <si>
    <t>92.30.</t>
  </si>
  <si>
    <t>Streptococcus pneumoniae ATCC 49619</t>
  </si>
  <si>
    <t>92.31.</t>
  </si>
  <si>
    <t>Streptococcus pyogenes ATCC 19615</t>
  </si>
  <si>
    <t>92.32.</t>
  </si>
  <si>
    <t>Streptococcus agalactiae ATCC 13813</t>
  </si>
  <si>
    <t>92.33.</t>
  </si>
  <si>
    <t>Salmonella enteritidis ATCC 13076</t>
  </si>
  <si>
    <t>92.34.</t>
  </si>
  <si>
    <t>Shigella flexneri ATCC 12022</t>
  </si>
  <si>
    <t>92.35.</t>
  </si>
  <si>
    <t>Shigella sonnei ATCC 25931</t>
  </si>
  <si>
    <t>92 pirkimo dalis iš viso (Eur):</t>
  </si>
  <si>
    <t>93.1.</t>
  </si>
  <si>
    <t>Komplektas anaerobams auginti</t>
  </si>
  <si>
    <t>1. Polietileninis maišelis. 
2. Paketas deguonies regeneracijai.
3. Plastikiniai spaustukai maišeliui uždaryti.</t>
  </si>
  <si>
    <t>93.2.</t>
  </si>
  <si>
    <t>Indikatorius anaerobinių sąlygų susidarymui nustatyti</t>
  </si>
  <si>
    <t>93.4.</t>
  </si>
  <si>
    <t>Paketai mikroaerofilinių sąlygų sudarymui</t>
  </si>
  <si>
    <t>2.5 l talpos indui.</t>
  </si>
  <si>
    <t>93.5.</t>
  </si>
  <si>
    <t>Paketai anaerobinių sąlygų sudarymui</t>
  </si>
  <si>
    <t>93.6.</t>
  </si>
  <si>
    <t>Kampilobakterijoms auginti mikroaerofiliniai paketai</t>
  </si>
  <si>
    <t>93.7.</t>
  </si>
  <si>
    <t>Komplektas kampilobakterijoms auginti</t>
  </si>
  <si>
    <t>1. Polietileninis maišelis;
2. Paketas mikroaerofilinių sąlygų sudarymui kampilobakterijoms auginti.
3. Plastikiniai spaustukai maišeliui uždaryti.</t>
  </si>
  <si>
    <t>93.8.</t>
  </si>
  <si>
    <t>Anaerostatas</t>
  </si>
  <si>
    <t>1. Specialus hermetiškai uždaromas konteineris;
2. 2.5 l talpa.</t>
  </si>
  <si>
    <t>93 pirkimo dalis iš viso (Eur):</t>
  </si>
  <si>
    <t>94. Antibiotikų diskai identifikacijai (Būtina pateikti pasiūlymą visoms pirkimo dalies pozicijoms)</t>
  </si>
  <si>
    <t>94.1.</t>
  </si>
  <si>
    <t>Kanamicinas</t>
  </si>
  <si>
    <t>Antibiotiko kiekis diske 1000 μg. 50 diskų įpakavimas</t>
  </si>
  <si>
    <t>94.2.</t>
  </si>
  <si>
    <t>Metronidazolas</t>
  </si>
  <si>
    <t>Antibiotiko kiekis diske 5 μg. 50 diskų įpakavimas</t>
  </si>
  <si>
    <t>94.3.</t>
  </si>
  <si>
    <t>Nitrocefino diskas</t>
  </si>
  <si>
    <t>Cefinazės reagentas beta laktamazei nustatyti. 50 diskų įpakavimas</t>
  </si>
  <si>
    <t>94.4.</t>
  </si>
  <si>
    <t>Optochinas</t>
  </si>
  <si>
    <t>95. Antibiotikų tabletės atsparumo antimikrobiniams vaistams fenotipiniam patvirtinimui  ir mikroskopinių grybų jautrumo antimikrobiniams vaistams nustatymui (Būtina pateikti pasiūlymą visoms pirkimo dalies pozicijoms)</t>
  </si>
  <si>
    <t>95.1.</t>
  </si>
  <si>
    <t>Enterobacterales plataus spektro beta-laktamazių (ESBL ir AmpC) gamybos fenotipinis patvirtinimas</t>
  </si>
  <si>
    <t>rinkinys</t>
  </si>
  <si>
    <t>1. Rinkinį sudaro tabletės: cefotaksimas+kloksacilinas, cefotaksimas+klavulanatas, cefotaksimas+kloksacilinas+klavulanatas,
ceftazidimas+kloksacilinas, ceftazidimas+klavulanatas, ceftazidimas+kloksacilinas+klavulanatas.                                       2. Tablečių galiojimo terminas ne trumpesnis kaip 6 mėnesiai nuo pristatymo dienos.
3. Rinkinio išeiga iki 50 tyrimų.</t>
  </si>
  <si>
    <t>95.2.</t>
  </si>
  <si>
    <t>Enterobacterales karbapenemazių (KPC, MBL, OXA-48) gamybos fenotipinis patvirtinimas</t>
  </si>
  <si>
    <t>1. Rinkinį sudaro tabletės: meropenemas meropenemas+dipikolinė r., meropenemas+kloksacilinas, meropenemas+fenilboroninė r.,  temocilinas.                                  2. Tablečių galiojimo terminas ne trumpesnis kaip 6 mėnesiai nuo pristatymo dienos.                      3. Rinkinio išeiga iki 50 tyrimų.</t>
  </si>
  <si>
    <t>95.3.</t>
  </si>
  <si>
    <t>P.aeruginosa ir Acinetobacter spp. karbapenemazių (KPCir MBL) gamybos fenotipinis patvirtinimas</t>
  </si>
  <si>
    <t>1. Rinkinį sudaro tabletės:          imipenemas,                                              imipenemas+dipikolinė r., imipenemas+kloksacilinas, imipenemas+fenilboroninė r.,                       imipenemas+EDTA.                                 2. Tablečių galiojimo terminas ne trumpesnis kaip 6 mėnesiai nuo pristatymo dienos.                                                        3. Rinkinio išeiga iki 50 tyrimų.</t>
  </si>
  <si>
    <t>95.4.</t>
  </si>
  <si>
    <t>Mikroskopinių grybų jautrumo antimikrobiniams vaistams nustatymas</t>
  </si>
  <si>
    <t>1. Tabletės pasirinktinais (nistatinas, flukonazolas, itrakonazolas, ketokonazolas, terbinafinas, klotrimazolas, ekonazolas);                                 2. Tablečių galiojimo terminas ne trumpesnis kaip 6 mėnesiai nuo pristatymo dienos.</t>
  </si>
  <si>
    <t>95 pirkimo dalis iš viso (Eur):</t>
  </si>
  <si>
    <t>96. Agliutinaciniai serumai salmoneloms ir šigeloms nustatyti (Būtina pateikti pasiūlymą visoms pirkimo dalies pozicijoms)</t>
  </si>
  <si>
    <t>96.1.</t>
  </si>
  <si>
    <t>Salmonella polivalentinis  antiserumas (grupės A-S, Vi)</t>
  </si>
  <si>
    <t>ml</t>
  </si>
  <si>
    <t>Pakuotė su lašintuvu; talpa 1 ml -3 ml; praskiestas; agliutinacija ant stikliuko su gyva kultūra</t>
  </si>
  <si>
    <t>96.2.</t>
  </si>
  <si>
    <t>Shigella A grupės antiserumas (S.dysenteriae; tipai 1-7)</t>
  </si>
  <si>
    <t>96.3.</t>
  </si>
  <si>
    <t>Shigella  B grupės antiserumas (S.Flexneri; tipai 1-6. x.y.)</t>
  </si>
  <si>
    <t>96.4.</t>
  </si>
  <si>
    <t>Shigella C grupės antiserumai (S.boydii; tipai 1-7. x.y.)</t>
  </si>
  <si>
    <t>96.5.</t>
  </si>
  <si>
    <t>Shigella D grupės antiserumai (S.Sonnei; formos I, II)</t>
  </si>
  <si>
    <t>96 pirkimo dalis iš viso (Eur):</t>
  </si>
  <si>
    <t>97. Agliutinaciniai serumai ešerichijų diferencijacijai (Būtina pateikti pasiūlymą visoms pirkimo dalies pozicijoms)</t>
  </si>
  <si>
    <t>97.1.</t>
  </si>
  <si>
    <t>E.coli OK O antiserumas 0157</t>
  </si>
  <si>
    <t>97.2.</t>
  </si>
  <si>
    <t>E.coli polivalentiniai antiserumai</t>
  </si>
  <si>
    <t>Rinkinys</t>
  </si>
  <si>
    <t>EPEC/VTEC/STEC E. coli  žmonių patikra; pakuotės su lašintuvais; praskiesti, talpa 1 ml -3 ml; (026, 0103, 0111, 0145, 0157, 086, 0114, 0121, 0126, 0142, 055, 0119, 0125 ac, 0127, 0128 ab); agliutinacija ant stikliuko su gyva kultūra</t>
  </si>
  <si>
    <t>97 pirkimo dalis iš viso (Eur):</t>
  </si>
  <si>
    <t>98. Sterilūs indeliai tiriamos medžiagos transportavimui (Būtina pateikti pasiūlymą visoms pirkimo dalies pozicijoms)</t>
  </si>
  <si>
    <t>98.1.</t>
  </si>
  <si>
    <t>Sterilus indelis išmatoms su šaukšteliu</t>
  </si>
  <si>
    <t>Individuali pakuotė, užsukamu dangteliu, 50 - 60  ml</t>
  </si>
  <si>
    <t>98.2.</t>
  </si>
  <si>
    <t>Sterilus indelis užsukamu dangteliu</t>
  </si>
  <si>
    <t>120 - 150 ml; Individuali pakuotė; diametras 60 - 70 mm, skirti šlapimo surinkimui</t>
  </si>
  <si>
    <t>98.3.</t>
  </si>
  <si>
    <t>50 - 60 ml; Individuali pakuotė, diametras 40 - 50 mm</t>
  </si>
  <si>
    <t>98.4.</t>
  </si>
  <si>
    <t>Sterilus mėgintuvėlis užsukamu dangteliu</t>
  </si>
  <si>
    <t>10 - 15 ml; Individuali pakuotė; konusiniai</t>
  </si>
  <si>
    <t>98 pirkimo dalis iš viso (Eur):</t>
  </si>
  <si>
    <t>99. Priemonės tiriamos medžiagos transportavimui su skysta terpe (Būtina pateikti pasiūlymą visoms pirkimo dalies pozicijoms)</t>
  </si>
  <si>
    <t>99.1.</t>
  </si>
  <si>
    <t>Transportavimo sistema (skysta terpė+tamponas) aerobams, anaerobams ir lepiems mikroorganizmams</t>
  </si>
  <si>
    <t>1. Įpakuotos po vieną, sterili pakuotė;
2. Tamponas dengtas viskozės arba nailono pluoštu (pagal Flocked technologiją);
3. Skysta Amies terpė, 1 ml mėgintuvėlyje su kūgio formos dugnu;
4. Mikroorganizmai išgyvena 48 val.</t>
  </si>
  <si>
    <t>99.2.</t>
  </si>
  <si>
    <t>Transportavimo sistema (skysta terpė+tamponas) aerobams, anaerobams ir lepiems mikroorganizmams skirta nosiaryklės sekretui vaikams paimti ir transportuoti</t>
  </si>
  <si>
    <t>99.3.</t>
  </si>
  <si>
    <t>Transportavimo sistema (skysta terpė+tamponas) skirta akių, ausų, nosies, urogenitalinio trakto ėminių paėmimui ir transportavimui</t>
  </si>
  <si>
    <t>99.4.</t>
  </si>
  <si>
    <t>Transportavimo sistema (skysta terpė+2 tamponai) virusams, chlamidijoms, mikoplazmoms, ureaplazmoms</t>
  </si>
  <si>
    <t>1. Įpakuotos po vieną, sterili pakuotė;
2. Skysta terpė 3-5 ml; be neutralizatoriaus;
3. 2 tamponai (1 tamponas paėmimui iš nosiaryklės ir 1 tamponas paėmimui iš nosies);</t>
  </si>
  <si>
    <t>99.5.</t>
  </si>
  <si>
    <t>Transportavimo sistema (skysta terpė+tamponas) B gr. streptokokams</t>
  </si>
  <si>
    <t>1. Įpakuotos po vieną, sterili pakuotė;
2. Tamponas dengtas viskozės arba nailono pluoštu (pagal Flocked technologiją);
3. LIM sultinys;
4. Mikroorganizmai išgyvena 48 val.</t>
  </si>
  <si>
    <t>99.6.</t>
  </si>
  <si>
    <t>Transportavimo sistema (skysta terpė+tamponas) S.aureus/MRSA</t>
  </si>
  <si>
    <t>1. Įpakuotos po vieną, sterili pakuotė;
2. Tamponas dengtas viskozės arba nailono pluoštu (pagal Flocked technologiją);
3. Skysta Tryptic Soy terpė su 2,5 proc. NaCl;;
4. Mikroorganizmai išgyvena 48 val.</t>
  </si>
  <si>
    <t>99 pirkimo dalis iš viso (Eur):</t>
  </si>
  <si>
    <t>100. Priemonės tiriamos medžiagos transportavimui su agarizuota terpe (Būtina pateikti pasiūlymą visoms pirkimo dalies pozicijoms)</t>
  </si>
  <si>
    <t>100.1.</t>
  </si>
  <si>
    <t>Transportavimo sistema (agarizuota terpė+tamponas) aerobams, anaerobams ir lepiems mikroorganizmams</t>
  </si>
  <si>
    <t>1. Įpakuotos po vieną, sterili pakuotė;
2. Tamponas su viskozės pluoštu, plastikinis;
3. Amies su anglim agarizuota terpė;
4. Mikroorganizmai išgyvena 48 val</t>
  </si>
  <si>
    <t>100.2.</t>
  </si>
  <si>
    <t>1. Įpakuotos po vieną, sterili pakuotė;
2. Tamponas su viskozės pluoštu, aliuminis;
3. Amies agarizuota terpė;
4. Mikroorganizmai išgyvena 48 val</t>
  </si>
  <si>
    <t>100 pirkimo dalis iš viso (Eur):</t>
  </si>
  <si>
    <t>101. Maišeliai tiriamąjai medžiagai (Būtina pateikti pasiūlymą visoms pirkimo dalies pozicijoms)</t>
  </si>
  <si>
    <t>101.1.</t>
  </si>
  <si>
    <t>Polipropileniniai maišeliai autoklavuojami</t>
  </si>
  <si>
    <t>Dydis 30 x 45 cm ( +/- 5 cm). Pažymėti ženklu „Biologinis pavojus“</t>
  </si>
  <si>
    <t>101.2.</t>
  </si>
  <si>
    <t>Dydis 60 x 70 cm ( +/- 5 cm). Pažymėti ženklu „Biologinis pavojus“</t>
  </si>
  <si>
    <t>101.3.</t>
  </si>
  <si>
    <t>Maišeliai mikrobiologinių ėminių transportavimui</t>
  </si>
  <si>
    <t>Dydis 16 x 23 cm  ( +/- 1 cm).  Polietileniniai, dviejų dalių (maišelio dalis, į kurį dedamas transportuojamas ėminys, turi būti su styginiu užspaudimu). Pažymėti ženklu „Biologinis pavojus“</t>
  </si>
  <si>
    <t>101 pirkimo dalis iš viso (Eur):</t>
  </si>
  <si>
    <t>102. Sterilios kilpelės (Būtina pateikti pasiūlymą visoms pirkimo dalies pozicijoms)</t>
  </si>
  <si>
    <t>102.1.</t>
  </si>
  <si>
    <t>Sterili kilpelė 1 µl</t>
  </si>
  <si>
    <t>Pakuotėje 20 vnt., plastikinė, minkša (nebraižanti agaro), kalibruota,skirta mikrobiologijai.</t>
  </si>
  <si>
    <t>102.2.</t>
  </si>
  <si>
    <t>Sterili kilpelė 10 µl</t>
  </si>
  <si>
    <t>Pakuotėje 10 vnt., plastikinė, minkša (nebraižanti agaro), kalibruota, skirta mikrobiologijai.</t>
  </si>
  <si>
    <t>102.3.</t>
  </si>
  <si>
    <t>Individuali pakuotė,minkša (nebraižanti agaro), kalibruota, skirta mikrobiologijai. Supakuotos po 1 vnt.</t>
  </si>
  <si>
    <t>102 pirkimo dalis iš viso (Eur):</t>
  </si>
  <si>
    <t>103. Priemonės mikroskopijai (Būtina pateikti pasiūlymą visoms pirkimo dalies pozicijoms)</t>
  </si>
  <si>
    <t>103.1.</t>
  </si>
  <si>
    <t>Imersinis aliejus</t>
  </si>
  <si>
    <t>Pakuotė su lašintuvu; Talpa 30 ml. - 100 ml, į aliejaus sudėtį neįeina nuodingos cheminės medžiagos pagal LR galiojančius Nuodingų medžiagų kontrolės įstatymus.</t>
  </si>
  <si>
    <t>103.2.</t>
  </si>
  <si>
    <t>Dėžutė objektinių stiklelių (tepinėlių) saugojimui</t>
  </si>
  <si>
    <t>Plastikinė, stikliukai saugomi horizontalioje padėtyje, telpa ne mažiau nei 25 stikliukai, stikliuko išmatavimai 76 x 26 mm.</t>
  </si>
  <si>
    <t>103.3.</t>
  </si>
  <si>
    <t>Popierius lęšiams valyti (lapeliai)</t>
  </si>
  <si>
    <r>
      <rPr>
        <sz val="10"/>
        <color indexed="63"/>
        <rFont val="Times New Roman"/>
        <family val="1"/>
        <charset val="186"/>
      </rPr>
      <t>Lapelio dydis ne mažesnis 80</t>
    </r>
    <r>
      <rPr>
        <sz val="10"/>
        <color indexed="63"/>
        <rFont val="Times New Roman"/>
        <family val="1"/>
        <charset val="1"/>
      </rPr>
      <t>x100 mm, pakuotė ne daugiau 1000 lapelių, skirtas valyti jautriems optiniams paviršiams, pagamintas iš specialaus itin švelnaus pluošto, nepaliekančio įbrėžimų ir pluošto likučių, pašalina paviršiaus drėgmę ir riebalus.</t>
    </r>
  </si>
  <si>
    <t>103 pirkimo dalis iš viso (Eur):</t>
  </si>
  <si>
    <t>104. Priemonės kultūrų saugojimui (Būtina pateikti pasiūlymą visoms pirkimo dalies pozicijoms)</t>
  </si>
  <si>
    <t>104.1.</t>
  </si>
  <si>
    <t>Cryo mėgintuvėliai su terpe (mikrobiologijai)</t>
  </si>
  <si>
    <r>
      <rPr>
        <sz val="10"/>
        <color indexed="63"/>
        <rFont val="Times New Roman"/>
        <family val="1"/>
        <charset val="186"/>
      </rPr>
      <t>2 ml. Terpės;
Kultūrų saugojimui šaldiklyje – 80</t>
    </r>
    <r>
      <rPr>
        <vertAlign val="superscript"/>
        <sz val="10"/>
        <color indexed="63"/>
        <rFont val="Times New Roman"/>
        <family val="1"/>
        <charset val="186"/>
      </rPr>
      <t>o</t>
    </r>
    <r>
      <rPr>
        <sz val="10"/>
        <color indexed="63"/>
        <rFont val="Times New Roman"/>
        <family val="1"/>
        <charset val="186"/>
      </rPr>
      <t>C</t>
    </r>
  </si>
  <si>
    <t>104.2.</t>
  </si>
  <si>
    <t>Dėžutės Cryo mėgintuvėlių saugojimui</t>
  </si>
  <si>
    <r>
      <rPr>
        <sz val="10"/>
        <color indexed="63"/>
        <rFont val="Times New Roman"/>
        <family val="1"/>
        <charset val="186"/>
      </rPr>
      <t>Plastikas (polikarbonatas), sunumeruotos vietos dėžutės viduje ir išorėje, pritaikyta – 80</t>
    </r>
    <r>
      <rPr>
        <vertAlign val="superscript"/>
        <sz val="10"/>
        <color indexed="63"/>
        <rFont val="Times New Roman"/>
        <family val="1"/>
        <charset val="186"/>
      </rPr>
      <t>o</t>
    </r>
    <r>
      <rPr>
        <sz val="10"/>
        <color indexed="63"/>
        <rFont val="Times New Roman"/>
        <family val="1"/>
        <charset val="186"/>
      </rPr>
      <t>C šaldikliui, autoklavuojamos, ne daugiau kaip 81 vieta.</t>
    </r>
  </si>
  <si>
    <t>104 pirkimo dalis iš viso (Eur):</t>
  </si>
  <si>
    <t>105. Terpės ir priemonės aplinkos mikrobiologinės taršos kontrolei (Būtina pateikti pasiūlymą visoms pirkimo dalies pozicijoms)</t>
  </si>
  <si>
    <t>105.1.</t>
  </si>
  <si>
    <t>Kontaktinės lėkštelės su neutralizatoriumi</t>
  </si>
  <si>
    <t>lėkštelės</t>
  </si>
  <si>
    <t>1. TSA agaras su neutralizatorium (bakterijų aptikimui);
2. Lėkštelės skresmuo 55 – 65 mm;
3. Pakuotė ne daugiau 20 lėkštelių.</t>
  </si>
  <si>
    <t>105.2.</t>
  </si>
  <si>
    <t>1. Saburo agaras su neutralizatorium (grybų aptikimui);
2. Lėkštelės skresmuo 55 - 65 mm;
3. Pakuotė ne daugiau 20 lėkštelių.</t>
  </si>
  <si>
    <t>105.3.</t>
  </si>
  <si>
    <t>Transportavimo sistema (buferinis peptono vanduo +tamponas) aplinkos ėminių paėmimui ir transportavimui</t>
  </si>
  <si>
    <t>1. Įpakuotos po vieną, sterili pakuotė;
2. Mėgintuvėlis su užsukamu kamšteliu;        3. Terpės kiekis 10 ml.</t>
  </si>
  <si>
    <t>105 pirkimo dalis iš viso (Eur):</t>
  </si>
  <si>
    <t>106. Reagentai ir priemonės skirtos Gramneigiamų bakterijų minimalios slopinamosios koncentracijos (MSK) nustatymui mikropraskiedimo skystoje terpėje metodu (Būtina pateikti pasiūlymą visoms pirkimo dalies pozicijoms)</t>
  </si>
  <si>
    <t>106.1.</t>
  </si>
  <si>
    <t>Plokštelės skirtos gramneigiamų bakterijų MSK nustatymui mikropraskiedimo skystoje terpėje metodu</t>
  </si>
  <si>
    <t>vnt</t>
  </si>
  <si>
    <t>1. Plokštelėje privalo būti išvardinti antimikrobiniai vaistai: amoksicilinas su klavulano r., cefotaksimas arba ceftriaksonas, ceftazidimas, meropenemas, ciprofloksacinas, trimetoprimas su sulfametoksazoliu, kolistinas, tigeciklinas. Kiti antibakteriniai vaistai gali būti, bet nėra privalomi.               
2. Galiojimas ne trumpesnis nei 6 mėn.
3. Galimybė rezultatus vertinti vizualiai.</t>
  </si>
  <si>
    <t>106.2.</t>
  </si>
  <si>
    <t>Praskiedimo buljonas</t>
  </si>
  <si>
    <t>1. Skirtas darbui su gramneigiamų bakterijų plokštelėmis.
2. Mėgintuvėliuose, sterilus.
3. Galiojimas ne trumpesnis nei 6 mėn.</t>
  </si>
  <si>
    <t>106.3.</t>
  </si>
  <si>
    <t>Pipetės antgaliai</t>
  </si>
  <si>
    <t>1. Antgaliai tinkami elektroninei 8-kanalei pipetei Picus® (50-1200 µl), gamintojas Sartorius.                                             
2. Sterilūs, sudėti dėžutėje.</t>
  </si>
  <si>
    <t>106.4.</t>
  </si>
  <si>
    <t>Talpa pipetės užpildymui inokuliatu</t>
  </si>
  <si>
    <t>1. Lovelio formos.
2. Vienkartinė, pagaminta iš plastiko, sterili.
3. Talpa nuo 10 iki 25 ml.
4. Tinkama darbui su 8 kanalų pipete.</t>
  </si>
  <si>
    <t>106 pirkimo dalis iš viso (Eur):</t>
  </si>
  <si>
    <t>107.1.</t>
  </si>
  <si>
    <t>1. Plokštelėje privalo būti išvardinti antimikrobiniai vaistai: ampicilinas, ampicilinas su sulbaktamu, piperacilinas su tazobaktamu, cefuroksimas, cefotaksimas arba ceftriaksonas, ceftazidimas, meropenemas, ciprofloksacinas, trimetoprimas su sulfametoksazoliu, kolistinas, tigeciklinas. Kiti antibakteriniai vaistai gali būti, bet nėra privalomi.               
2. Galiojimas ne trumpesnis nei 6 mėn.
3. Galimybė rezultatus vertinti vizualiai.</t>
  </si>
  <si>
    <t>108.1.</t>
  </si>
  <si>
    <t>Plokštelės skirtos gramteigiamų bakterijų MSK nustatymui mikropraskiedimo skystoje terpėje metodu</t>
  </si>
  <si>
    <t>1. Plokštelėje privalo būti išvardinti antimikrobiniai vaistai: ampicilinas, cefoksitinas, oksacilinas,  vankomicinas, linezolidas, rifampicinas, eritromicinas, klindamicinas. Kiti antibakteriniai vaistai gali būti, bet nėra privalomi.               
2. Galiojimas ne trumpesnis nei 6 mėn.
3. Galimybė rezultatus vertinti vizualiai.</t>
  </si>
  <si>
    <r>
      <rPr>
        <b/>
        <sz val="10"/>
        <rFont val="Times New Roman"/>
        <family val="1"/>
        <charset val="186"/>
      </rPr>
      <t>109. Reagentai ir priemonės skirtos</t>
    </r>
    <r>
      <rPr>
        <b/>
        <i/>
        <sz val="10"/>
        <rFont val="Times New Roman"/>
        <family val="1"/>
        <charset val="186"/>
      </rPr>
      <t>S.pneumoniae</t>
    </r>
    <r>
      <rPr>
        <b/>
        <sz val="10"/>
        <rFont val="Times New Roman"/>
        <family val="1"/>
        <charset val="186"/>
      </rPr>
      <t>ir</t>
    </r>
    <r>
      <rPr>
        <b/>
        <i/>
        <sz val="10"/>
        <rFont val="Times New Roman"/>
        <family val="1"/>
        <charset val="186"/>
      </rPr>
      <t>Haemophilus</t>
    </r>
    <r>
      <rPr>
        <b/>
        <sz val="10"/>
        <rFont val="Times New Roman"/>
        <family val="1"/>
        <charset val="186"/>
      </rPr>
      <t>sp. minimalios slopinamosios koncentracijos (MSK) nustatymui mikropraskiedimo skystoje terpėje metodu (Būtina pateikti pasiūlymą visoms pirkimo dalies pozicijoms)</t>
    </r>
  </si>
  <si>
    <t>109.1.</t>
  </si>
  <si>
    <r>
      <rPr>
        <sz val="10"/>
        <color indexed="63"/>
        <rFont val="Times New Roman"/>
        <family val="1"/>
        <charset val="186"/>
      </rPr>
      <t>Plokštelės skirtos</t>
    </r>
    <r>
      <rPr>
        <i/>
        <sz val="10"/>
        <color indexed="63"/>
        <rFont val="Times New Roman"/>
        <family val="1"/>
        <charset val="186"/>
      </rPr>
      <t>S.pneumoniae</t>
    </r>
    <r>
      <rPr>
        <sz val="10"/>
        <color indexed="63"/>
        <rFont val="Times New Roman"/>
        <family val="1"/>
        <charset val="186"/>
      </rPr>
      <t>ir</t>
    </r>
    <r>
      <rPr>
        <i/>
        <sz val="10"/>
        <color indexed="63"/>
        <rFont val="Times New Roman"/>
        <family val="1"/>
        <charset val="186"/>
      </rPr>
      <t>Haemophilus</t>
    </r>
    <r>
      <rPr>
        <sz val="10"/>
        <color indexed="63"/>
        <rFont val="Times New Roman"/>
        <family val="1"/>
        <charset val="186"/>
      </rPr>
      <t>sp. MSK nustatymui mikropraskiedimo skystoje terpėje metodu</t>
    </r>
  </si>
  <si>
    <t>1. Plokštelėje privalo būti išvardinti antimikrobiniai vaistai: ampicilinas, penicilinas, amoksicilinas su klavulano r., cefuroksimas, cefotaksimas arba ceftriaksonas, eritromicinas, doksiciklinas. Kiti antibakteriniai vaistai gali būti, bet nėra privalomi.               
2. Galiojimas ne trumpesnis nei 6 mėn.
3. Galimybė rezultatus vertinti vizualiai.</t>
  </si>
  <si>
    <t>109.2.</t>
  </si>
  <si>
    <r>
      <rPr>
        <sz val="10"/>
        <color indexed="63"/>
        <rFont val="Times New Roman"/>
        <family val="1"/>
        <charset val="186"/>
      </rPr>
      <t>1. Skirtas darbui su</t>
    </r>
    <r>
      <rPr>
        <i/>
        <sz val="10"/>
        <color indexed="63"/>
        <rFont val="Times New Roman"/>
        <family val="1"/>
        <charset val="186"/>
      </rPr>
      <t>S.pneumoniae</t>
    </r>
    <r>
      <rPr>
        <sz val="10"/>
        <color indexed="63"/>
        <rFont val="Times New Roman"/>
        <family val="1"/>
        <charset val="186"/>
      </rPr>
      <t>ir</t>
    </r>
    <r>
      <rPr>
        <i/>
        <sz val="10"/>
        <color indexed="63"/>
        <rFont val="Times New Roman"/>
        <family val="1"/>
        <charset val="186"/>
      </rPr>
      <t>Haemophilus</t>
    </r>
    <r>
      <rPr>
        <sz val="10"/>
        <color indexed="63"/>
        <rFont val="Times New Roman"/>
        <family val="1"/>
        <charset val="186"/>
      </rPr>
      <t>sp.  plokštelėmis.
2. Mėgintuvėliuose, sterilus.
3. Galiojimas ne trumpesnis nei 6 mėn.</t>
    </r>
  </si>
  <si>
    <t>109.3.</t>
  </si>
  <si>
    <t>109.4.</t>
  </si>
  <si>
    <t>109 pirkimo dalis iš viso (Eur):</t>
  </si>
  <si>
    <t>110. Reagentai ir priemonės skirtos anaerobų minimalios slopinamosios koncentracijos (MSK) nustatymui mikropraskiedimo skystoje terpėje metodu (Būtina pateikti pasiūlymą visoms pirkimo dalies pozicijoms)</t>
  </si>
  <si>
    <t>110.1.</t>
  </si>
  <si>
    <t>1. Plokštelėje privalo būti išvardinti antimikrobiniai vaistai: penicilinas, ampicilinas, amoksicilinas su klavulano r., piperacilinas su tazobaktamu, klindamicinas, metronidazolas. Kiti antibakteriniai vaistai gali būti, bet nėra privalomi.               
2. Galiojimas ne trumpesnis nei 6 mėn.
3. Galimybė rezultatus vertinti vizualiai.</t>
  </si>
  <si>
    <t>110.2.</t>
  </si>
  <si>
    <t>1. Skirtas darbui su anaerobų plokštelėmis.
2. Mėgintuvėliuose, sterilus.
3. Galiojimas ne trumpesnis nei 6 mėn.</t>
  </si>
  <si>
    <t>110.3.</t>
  </si>
  <si>
    <t>110.4.</t>
  </si>
  <si>
    <t>110 pirkimo dalis iš viso (Eur):</t>
  </si>
  <si>
    <t>111. Reagentai ir priemonės skirtos mikroskopinių grybų minimalios slopinamosios koncentracijos (MSK) nustatymui mikropraskiedimo skystoje terpėje metodu (Būtina pateikti pasiūlymą visoms pirkimo dalies pozicijoms)</t>
  </si>
  <si>
    <t>111.1.</t>
  </si>
  <si>
    <t>Plokštelės skirtos mikroskopinių grybų MSK nustatymui mikropraskiedimo skystoje terpėje metodu</t>
  </si>
  <si>
    <t>1. Plokštelėje privalo būti išvardinti antimikrobiniai vaistai: flukonazolas, ekonazolas, itrakonazolas, ketokonazolas, nistatinas. Kiti antimikrobiniai vaistai gali būti, bet nėra privalomi.               
2. Galiojimas ne trumpesnis nei 6 mėn.
3. Galimybė rezultatus vertinti vizualiai.</t>
  </si>
  <si>
    <t>111.2.</t>
  </si>
  <si>
    <t>1. Skirtas darbui su mikroskopinių grybų plokštelėmis.
2. Mėgintuvėliuose, sterilus.
3. Galiojimas ne trumpesnis nei 6 mėn.</t>
  </si>
  <si>
    <t>111.3.</t>
  </si>
  <si>
    <t>111.4.</t>
  </si>
  <si>
    <t>111 pirkimo dalis iš viso (Eur):</t>
  </si>
  <si>
    <t>112. Reagentai ir priemonės skirtos kolistino minimalios slopinamosios koncentracijos (MSK) nustatymui mikropraskiedimo skystoje terpėje metodu (Būtina pateikti pasiūlymą visoms pirkimo dalies pozicijoms)</t>
  </si>
  <si>
    <t>112.1.</t>
  </si>
  <si>
    <t>Plokštelės/juostelės skirtos kolistino MSK nustatymui mikropraskiedimo skystoje terpėje metodu</t>
  </si>
  <si>
    <t>1. Plokštelė arba atskira juostelė su duobutėmis;
2. Jei siūloma plokštelė, turi būti galimybė plokštelėje tirti po vieną kultūrą;
3. Rezultatai vertinami vizualiai, pagal spalvos pasikeitimą po 18-24 val.
4. Kolistino koncentracijos ribos nuo 0,0625 iki 64 mg/L;</t>
  </si>
  <si>
    <t>112.2.</t>
  </si>
  <si>
    <t>1. Skirtas darbui su kolistino plokštelėmis/juostelėmis,
2. Mėgintuvėliuose, sterilus.
3. Galiojimas ne trumpesnis nei 6 mėn.</t>
  </si>
  <si>
    <t>112 pirkimo dalis iš viso (Eur):</t>
  </si>
  <si>
    <t>Juostelės minimalios inhibicinės koncentracijos nustatymui gradiento metodu.</t>
  </si>
  <si>
    <t>Pasirinktinai iš galimų variantų, juostelės supakuotos po vieną.</t>
  </si>
  <si>
    <r>
      <rPr>
        <sz val="10"/>
        <color indexed="63"/>
        <rFont val="Times New Roman"/>
        <family val="1"/>
        <charset val="186"/>
      </rPr>
      <t>Greitas</t>
    </r>
    <r>
      <rPr>
        <i/>
        <sz val="10"/>
        <color indexed="63"/>
        <rFont val="Times New Roman"/>
        <family val="1"/>
        <charset val="186"/>
      </rPr>
      <t>Streptococcus pneumoniae</t>
    </r>
    <r>
      <rPr>
        <sz val="10"/>
        <color indexed="63"/>
        <rFont val="Times New Roman"/>
        <family val="1"/>
        <charset val="186"/>
      </rPr>
      <t>ir</t>
    </r>
    <r>
      <rPr>
        <i/>
        <sz val="10"/>
        <color indexed="63"/>
        <rFont val="Times New Roman"/>
        <family val="1"/>
        <charset val="186"/>
      </rPr>
      <t>Legionella pneumophila</t>
    </r>
    <r>
      <rPr>
        <sz val="10"/>
        <color indexed="63"/>
        <rFont val="Times New Roman"/>
        <family val="1"/>
        <charset val="186"/>
      </rPr>
      <t>antigeno šlapime ir likvore nustatymo rinkinys</t>
    </r>
  </si>
  <si>
    <t>vnt. (tyrimų skaičius)</t>
  </si>
  <si>
    <t>Imunochromatografinis metodas.</t>
  </si>
  <si>
    <t>Streptokokų (gr.ABCDFG) grupės nustatymo rinkinys</t>
  </si>
  <si>
    <t>1. Latekso agliutinacijos reakcija;
2. Pilnas rinkinys: 
2.1. latekso reagentai,
2.2. ekstrakcinis fermentas, 
2.3. kontrolė, 
2.4. plokštelės, 
2.5. lopetėlės, 
3. Be inkubacijos;
4. Tiesiogiai iš kultūros.</t>
  </si>
  <si>
    <r>
      <rPr>
        <sz val="10"/>
        <color indexed="63"/>
        <rFont val="Times New Roman"/>
        <family val="1"/>
        <charset val="186"/>
      </rPr>
      <t>Greitas</t>
    </r>
    <r>
      <rPr>
        <i/>
        <sz val="10"/>
        <color indexed="63"/>
        <rFont val="Times New Roman"/>
        <family val="1"/>
        <charset val="186"/>
      </rPr>
      <t>Staphylococcus</t>
    </r>
    <r>
      <rPr>
        <sz val="10"/>
        <color indexed="63"/>
        <rFont val="Times New Roman"/>
        <family val="1"/>
        <charset val="186"/>
      </rPr>
      <t>spp PBP2' baltymų nustatymo iš kultūros rinkinys.</t>
    </r>
  </si>
  <si>
    <t>1. Latekso agliutinacijos reakcija;
2. Pilnas rinkinys: 
2.1. latekso reagentai,
2.2. ekstrakcinis fermentas, 
2.3. kontrolė, 
2.4. plokštelės, 
3. Testas greitas, atliekamas ne ilgiau nei per 30 min.</t>
  </si>
  <si>
    <r>
      <rPr>
        <sz val="10"/>
        <color indexed="63"/>
        <rFont val="Times New Roman"/>
        <family val="1"/>
        <charset val="186"/>
      </rPr>
      <t>Greitas</t>
    </r>
    <r>
      <rPr>
        <i/>
        <sz val="10"/>
        <color indexed="63"/>
        <rFont val="Times New Roman"/>
        <family val="1"/>
        <charset val="186"/>
      </rPr>
      <t>Clostridioides difficile</t>
    </r>
    <r>
      <rPr>
        <sz val="10"/>
        <color indexed="63"/>
        <rFont val="Times New Roman"/>
        <family val="1"/>
        <charset val="186"/>
      </rPr>
      <t>specifinės gliutamato dehidrogenazės (GDH) ir toksinų A+ B nustatymas išmatose</t>
    </r>
  </si>
  <si>
    <t>1.Kokybinis,  imunochromatografinis membraninis metodas;
2.Reliatyvus jautrumas ir specifiškumas GDH ir toksinų A+B ne mažiau nei 98 proc.;                                                          3. GDH aptikimo ribinė vertė ne didesnė nei 1 ng/ml;                                                  4. Toksinų A ir B aptikimo ribinė vertė ne didesnė nei 2 ng/ml;                                     5. Toje pačioje plokštelėje (kasetėje) nustatomas GDH+toxA+toxB antigenai</t>
  </si>
  <si>
    <t>Rinkinys dažymui Gramo būdu</t>
  </si>
  <si>
    <t>1. 250 ml talpa su 1 proc. kristalinio violeto tirpalu;
2. 250 ml talpa su stabilizuotu liugolio tirpalu; 
3. 250 ml talpa su dekolorizatoriumi; 
4. 250 ml talpa su safranino  tirpalu;
5. Tirpalai paruošti naudojimui.</t>
  </si>
  <si>
    <t>Metileno mėlio dažai</t>
  </si>
  <si>
    <t>250 ml; lašintuvas.</t>
  </si>
  <si>
    <t>Chromogeninis MRSA agaras</t>
  </si>
  <si>
    <t>1. Lėkštelėje;
2. Pakuotė 10 vnt.
3. Galutinis vertinimas po 24 val.;
4. Kokybinis spalvos pokytis.</t>
  </si>
  <si>
    <t>Chromogeninis ESBL agaras</t>
  </si>
  <si>
    <t>1. Lėkštelėje;
2. Pakuotė 10 vnt.;
3. Galutinis vertinimas po 24 val.;
4. Kokybinis spalvos pokytis (pagal spalvą galima atskirti E.coli, KESC ir Proteeae)       5. Terpė skirta ESBL gaminančių  Enterobacterales išskyrimui.</t>
  </si>
  <si>
    <t>Chromogeninis Candida agaras</t>
  </si>
  <si>
    <t>1. Lėkštelėje;
2. C.albicans,C.krusei, C.tropicalis, C.glabrata identifikavimas pagal kolonijų spalvą;
3. Pakuotėje 10 vnt.;
4. Vertinimas po 24 val.;                          5. Kokybinis spalvos pokytis.</t>
  </si>
  <si>
    <t>Chromogeninis C.difficile agaras</t>
  </si>
  <si>
    <t>1. Lėkštelėje;
2. Pakuotė 10-20 vnt.;
3. Galutinis vertinimas po 24 val.;
4. Kokybinis spalvos pokytis</t>
  </si>
  <si>
    <t>Brucella agaras su 5 proc. avies krauju, vitaminu K, heminu</t>
  </si>
  <si>
    <t>1. Lėkštelėje;
2. Pakuotė 10 vnt.</t>
  </si>
  <si>
    <t>Selektyvi terpė gramneigiamiems anaerobams</t>
  </si>
  <si>
    <t>1. Lėkštelėje;
2. Pakuotė 10 vnt.
3. Su nalidiksine rūgštimi arba kanamicinu ir vankomicinu</t>
  </si>
  <si>
    <t>Anaerobinis kraujo agaras su feniletilo alkoholiu (PEA)</t>
  </si>
  <si>
    <t>1. Lėkštelė;
2. Pakuotė 10 vnt.</t>
  </si>
  <si>
    <r>
      <t xml:space="preserve">1. Plokštelėje privalo būti išvardinti antimikrobiniai vaistai: ampicilinas, penicilinas, amoksicilinas su klavulano r., cefuroksimas, cefotaksimas arba ceftriaksonas, eritromicinas, </t>
    </r>
    <r>
      <rPr>
        <sz val="10"/>
        <color rgb="FFFF0000"/>
        <rFont val="Times New Roman"/>
        <family val="1"/>
        <charset val="186"/>
      </rPr>
      <t>doksiciklinas.</t>
    </r>
    <r>
      <rPr>
        <sz val="10"/>
        <color indexed="63"/>
        <rFont val="Times New Roman"/>
        <family val="1"/>
        <charset val="186"/>
      </rPr>
      <t xml:space="preserve"> Kiti antibakteriniai vaistai gali būti, bet nėra privalomi.               
2. Galiojimas ne trumpesnis nei 6 mėn.
3. Galimybė rezultatus vertinti vizualiai.</t>
    </r>
  </si>
  <si>
    <t>ThermoFisher OXOID</t>
  </si>
  <si>
    <t>Vienetų pakuotėje</t>
  </si>
  <si>
    <t>AN0010C</t>
  </si>
  <si>
    <t>BR0055B</t>
  </si>
  <si>
    <t>CD0025A</t>
  </si>
  <si>
    <t>AN0025A</t>
  </si>
  <si>
    <t>CN0025A</t>
  </si>
  <si>
    <t>CN0020C+AG0020C</t>
  </si>
  <si>
    <t>AnaeroJar AG0025A</t>
  </si>
  <si>
    <t>Pakuotės kaina, Eur be PVM</t>
  </si>
  <si>
    <t>Sensititre Gram Negative DKMGN Plate</t>
  </si>
  <si>
    <t>Loveliai YE1032</t>
  </si>
  <si>
    <t>Antgaliai 791121</t>
  </si>
  <si>
    <t>Mueller-Hinton Broth W/TES 100/Box;  T3462</t>
  </si>
  <si>
    <t>PathoDxtra Strep Grouping Kit, DR0700, 60 testų</t>
  </si>
  <si>
    <t>OXOID PBP2 LATEX  AGGLUTINATION TEST(50), 50 testų</t>
  </si>
  <si>
    <t>ThermoFisher OXOID ; https://www.thermofisher.com/lt/en/home/industrial/microbiology/microbial-culture/atmosphere-generation-systems.html</t>
  </si>
  <si>
    <t>DD0027B; https://www.thermofisher.com/order/catalog/product/DD0027B?SID=srch-hj-dd0027b</t>
  </si>
  <si>
    <t>CT0067B; https://www.thermofisher.com/order/catalog/product/CT0067B?SID=srch-hj-CT0067B</t>
  </si>
  <si>
    <t xml:space="preserve"> R211667; https://www.thermofisher.com/order/catalog/product/R211667?SID=srch-hj-R211667</t>
  </si>
  <si>
    <t>DD0001B; https://www.thermofisher.com/order/catalog/product/DD0001B?SID=srch-hj-dd0001b</t>
  </si>
  <si>
    <t>ThermoFisher TrekDiagnostics; https://assets.thermofisher.com/TFS-Assets/MBD/brochures/Sensititre%20Standard%20Formularies%20List_EN.pdf</t>
  </si>
  <si>
    <t>PO1210A; https://www.thermofisher.com/order/catalog/product/PO1210A?SID=srch-hj-PO1210a</t>
  </si>
  <si>
    <t>PO5302A; https://www.thermofisher.com/order/catalog/product/PO5302A?SID=srch-hj-po5302a</t>
  </si>
  <si>
    <t>PO1034A;https://www.thermofisher.com/order/catalog/product/PO1034A?SID=srch-hj-po1034a</t>
  </si>
  <si>
    <t>93. Priemonės išrankių mikroorganizmų augimo sąlygoms sudaryti (Būtina pateikti pasiūlymą visoms pirkimo dalies pozicijoms)</t>
  </si>
  <si>
    <t xml:space="preserve">PIRKĖJAS: </t>
  </si>
  <si>
    <t xml:space="preserve">TIEKĖJAS: </t>
  </si>
  <si>
    <t>VšĮ Vilniaus miesto klinikinė ligoninė</t>
  </si>
  <si>
    <t>UAB „Linea libera“</t>
  </si>
  <si>
    <t>Direktorius</t>
  </si>
  <si>
    <t>________________________________</t>
  </si>
  <si>
    <t>Narimantas Markevičius</t>
  </si>
  <si>
    <t>Juozas Daugvila</t>
  </si>
  <si>
    <t xml:space="preserve">          A.V.</t>
  </si>
  <si>
    <t>A.V.</t>
  </si>
  <si>
    <t xml:space="preserve">Šalių parašai.: </t>
  </si>
  <si>
    <t>Priedas Nr.1 prie Sutarties Nr. S1-483/21</t>
  </si>
  <si>
    <t>2021 m. gruodžio 28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</si>
</sst>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00"/>
  </numFmts>
  <fonts count="2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0"/>
      <name val="Arial"/>
      <family val="2"/>
      <charset val="186"/>
    </font>
    <font>
      <sz val="11"/>
      <color indexed="63"/>
      <name val="Calibri"/>
      <family val="2"/>
      <charset val="186"/>
    </font>
    <font>
      <sz val="10"/>
      <name val="Times New Roman"/>
      <family val="1"/>
      <charset val="1"/>
    </font>
    <font>
      <sz val="10"/>
      <name val="Times New Roman"/>
      <family val="1"/>
      <charset val="186"/>
    </font>
    <font>
      <b/>
      <sz val="10"/>
      <name val="Times New Roman"/>
      <family val="1"/>
      <charset val="186"/>
    </font>
    <font>
      <b/>
      <sz val="10"/>
      <name val="Times New Roman"/>
      <family val="1"/>
      <charset val="1"/>
    </font>
    <font>
      <sz val="10"/>
      <color indexed="63"/>
      <name val="Times New Roman"/>
      <family val="1"/>
      <charset val="186"/>
    </font>
    <font>
      <sz val="10"/>
      <color indexed="63"/>
      <name val="Times New Roman"/>
      <family val="1"/>
      <charset val="1"/>
    </font>
    <font>
      <sz val="8"/>
      <name val="Times New Roman"/>
      <family val="1"/>
      <charset val="186"/>
    </font>
    <font>
      <b/>
      <i/>
      <sz val="10"/>
      <color indexed="63"/>
      <name val="Times New Roman"/>
      <family val="1"/>
      <charset val="186"/>
    </font>
    <font>
      <b/>
      <sz val="10.5"/>
      <name val="Times New Roman"/>
      <family val="1"/>
      <charset val="186"/>
    </font>
    <font>
      <i/>
      <sz val="10"/>
      <color indexed="63"/>
      <name val="Times New Roman"/>
      <family val="1"/>
      <charset val="186"/>
    </font>
    <font>
      <i/>
      <sz val="10"/>
      <name val="Times New Roman"/>
      <family val="1"/>
      <charset val="186"/>
    </font>
    <font>
      <vertAlign val="superscript"/>
      <sz val="10"/>
      <color indexed="63"/>
      <name val="Times New Roman"/>
      <family val="1"/>
      <charset val="186"/>
    </font>
    <font>
      <b/>
      <i/>
      <sz val="10"/>
      <name val="Times New Roman"/>
      <family val="1"/>
      <charset val="186"/>
    </font>
    <font>
      <sz val="10"/>
      <color indexed="63"/>
      <name val="Arial"/>
      <family val="2"/>
      <charset val="186"/>
    </font>
    <font>
      <sz val="9"/>
      <name val="Times New Roman"/>
      <family val="1"/>
      <charset val="186"/>
    </font>
    <font>
      <sz val="8"/>
      <color indexed="63"/>
      <name val="Times New Roman"/>
      <family val="1"/>
      <charset val="186"/>
    </font>
    <font>
      <sz val="8"/>
      <name val="Times New Roman"/>
      <family val="1"/>
      <charset val="1"/>
    </font>
    <font>
      <b/>
      <sz val="8"/>
      <name val="Times New Roman"/>
      <family val="1"/>
      <charset val="186"/>
    </font>
    <font>
      <sz val="8"/>
      <color theme="1"/>
      <name val="Calibri"/>
      <family val="2"/>
      <scheme val="minor"/>
    </font>
    <font>
      <sz val="10"/>
      <color rgb="FFFF0000"/>
      <name val="Times New Roman"/>
      <family val="1"/>
      <charset val="186"/>
    </font>
    <font>
      <sz val="10.5"/>
      <name val="Times New Roman"/>
      <family val="1"/>
      <charset val="186"/>
    </font>
  </fonts>
  <fills count="2">
    <fill>
      <patternFill patternType="none"/>
    </fill>
    <fill>
      <patternFill patternType="gray125"/>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bottom style="thin">
        <color indexed="64"/>
      </bottom>
      <diagonal/>
    </border>
  </borders>
  <cellStyleXfs count="4">
    <xf numFmtId="0" fontId="0" fillId="0" borderId="0"/>
    <xf numFmtId="164" fontId="3" fillId="0" borderId="0"/>
    <xf numFmtId="164" fontId="3" fillId="0" borderId="0"/>
    <xf numFmtId="164" fontId="4" fillId="0" borderId="0" applyBorder="0" applyProtection="0"/>
  </cellStyleXfs>
  <cellXfs count="158">
    <xf numFmtId="0" fontId="0" fillId="0" borderId="0" xfId="0"/>
    <xf numFmtId="164" fontId="9" fillId="0" borderId="1" xfId="1" applyFont="1" applyFill="1" applyBorder="1" applyAlignment="1">
      <alignment horizontal="left" vertical="top" wrapText="1"/>
    </xf>
    <xf numFmtId="164" fontId="9" fillId="0" borderId="1" xfId="1" applyFont="1" applyBorder="1" applyAlignment="1">
      <alignment horizontal="left" vertical="top" wrapText="1"/>
    </xf>
    <xf numFmtId="164" fontId="9" fillId="0" borderId="1" xfId="1" applyFont="1" applyBorder="1" applyAlignment="1">
      <alignment horizontal="center" vertical="top" wrapText="1"/>
    </xf>
    <xf numFmtId="164" fontId="6" fillId="0" borderId="0" xfId="1" applyNumberFormat="1" applyFont="1" applyBorder="1" applyAlignment="1">
      <alignment horizontal="center" vertical="top" wrapText="1"/>
    </xf>
    <xf numFmtId="164" fontId="9" fillId="0" borderId="1" xfId="1" applyNumberFormat="1" applyFont="1" applyBorder="1" applyAlignment="1">
      <alignment horizontal="left" vertical="top" wrapText="1"/>
    </xf>
    <xf numFmtId="164" fontId="9" fillId="0" borderId="1" xfId="1" applyFont="1" applyFill="1" applyBorder="1" applyAlignment="1">
      <alignment horizontal="center" vertical="top" wrapText="1"/>
    </xf>
    <xf numFmtId="0" fontId="9" fillId="0" borderId="1" xfId="1" applyNumberFormat="1" applyFont="1" applyFill="1" applyBorder="1" applyAlignment="1">
      <alignment horizontal="center" vertical="top" wrapText="1"/>
    </xf>
    <xf numFmtId="49" fontId="9" fillId="0" borderId="1" xfId="1" applyNumberFormat="1" applyFont="1" applyBorder="1" applyAlignment="1">
      <alignment horizontal="left" vertical="top" wrapText="1"/>
    </xf>
    <xf numFmtId="164" fontId="9" fillId="0" borderId="3" xfId="1" applyFont="1" applyFill="1" applyBorder="1" applyAlignment="1">
      <alignment horizontal="left" vertical="top" wrapText="1"/>
    </xf>
    <xf numFmtId="164" fontId="9" fillId="0" borderId="0" xfId="1" applyFont="1" applyBorder="1" applyAlignment="1">
      <alignment horizontal="left" vertical="top" wrapText="1"/>
    </xf>
    <xf numFmtId="164" fontId="9" fillId="0" borderId="1" xfId="1" applyNumberFormat="1" applyFont="1" applyFill="1" applyBorder="1" applyAlignment="1">
      <alignment horizontal="left" vertical="top" wrapText="1"/>
    </xf>
    <xf numFmtId="49" fontId="9" fillId="0" borderId="1" xfId="1" applyNumberFormat="1" applyFont="1" applyFill="1" applyBorder="1" applyAlignment="1">
      <alignment horizontal="left" vertical="top" wrapText="1"/>
    </xf>
    <xf numFmtId="49" fontId="9" fillId="0" borderId="3" xfId="1" applyNumberFormat="1" applyFont="1" applyFill="1" applyBorder="1" applyAlignment="1">
      <alignment horizontal="left" vertical="top" wrapText="1"/>
    </xf>
    <xf numFmtId="164" fontId="9" fillId="0" borderId="3" xfId="1" applyFont="1" applyFill="1" applyBorder="1" applyAlignment="1">
      <alignment horizontal="center" vertical="top" wrapText="1"/>
    </xf>
    <xf numFmtId="164" fontId="19" fillId="0" borderId="4" xfId="1" applyFont="1" applyFill="1" applyBorder="1" applyAlignment="1">
      <alignment vertical="top" wrapText="1"/>
    </xf>
    <xf numFmtId="164" fontId="7" fillId="0" borderId="4" xfId="1" applyFont="1" applyFill="1" applyBorder="1" applyAlignment="1">
      <alignment vertical="top" wrapText="1"/>
    </xf>
    <xf numFmtId="164" fontId="11" fillId="0" borderId="4" xfId="1" applyFont="1" applyFill="1" applyBorder="1" applyAlignment="1">
      <alignment vertical="top" wrapText="1"/>
    </xf>
    <xf numFmtId="164" fontId="22" fillId="0" borderId="4" xfId="1" applyFont="1" applyFill="1" applyBorder="1" applyAlignment="1">
      <alignment vertical="top" wrapText="1"/>
    </xf>
    <xf numFmtId="1" fontId="6" fillId="0" borderId="1" xfId="1" applyNumberFormat="1" applyFont="1" applyFill="1" applyBorder="1" applyAlignment="1">
      <alignment horizontal="center" vertical="top"/>
    </xf>
    <xf numFmtId="1" fontId="9" fillId="0" borderId="1" xfId="1" applyNumberFormat="1" applyFont="1" applyFill="1" applyBorder="1" applyAlignment="1">
      <alignment horizontal="center" vertical="top" wrapText="1"/>
    </xf>
    <xf numFmtId="164" fontId="3" fillId="0" borderId="0" xfId="1" applyAlignment="1">
      <alignment vertical="top"/>
    </xf>
    <xf numFmtId="0" fontId="0" fillId="0" borderId="0" xfId="0" applyAlignment="1">
      <alignment vertical="top"/>
    </xf>
    <xf numFmtId="1" fontId="0" fillId="0" borderId="0" xfId="0" applyNumberFormat="1" applyAlignment="1">
      <alignment horizontal="center" vertical="top"/>
    </xf>
    <xf numFmtId="0" fontId="0" fillId="0" borderId="0" xfId="0" applyAlignment="1">
      <alignment vertical="top" wrapText="1"/>
    </xf>
    <xf numFmtId="164" fontId="6" fillId="0" borderId="0" xfId="1" applyFont="1" applyAlignment="1">
      <alignment vertical="top" wrapText="1"/>
    </xf>
    <xf numFmtId="1" fontId="6" fillId="0" borderId="0" xfId="1" applyNumberFormat="1" applyFont="1" applyAlignment="1">
      <alignment horizontal="center" vertical="top" wrapText="1"/>
    </xf>
    <xf numFmtId="0" fontId="23" fillId="0" borderId="0" xfId="0" applyFont="1" applyAlignment="1">
      <alignment vertical="top"/>
    </xf>
    <xf numFmtId="164" fontId="5" fillId="0" borderId="0" xfId="1" applyFont="1" applyAlignment="1">
      <alignment vertical="top"/>
    </xf>
    <xf numFmtId="164" fontId="3" fillId="0" borderId="4" xfId="1" applyBorder="1" applyAlignment="1">
      <alignment vertical="top"/>
    </xf>
    <xf numFmtId="164" fontId="6" fillId="0" borderId="1" xfId="1" applyFont="1" applyFill="1" applyBorder="1" applyAlignment="1">
      <alignment vertical="top"/>
    </xf>
    <xf numFmtId="164" fontId="3" fillId="0" borderId="0" xfId="1" applyFill="1" applyAlignment="1">
      <alignment vertical="top"/>
    </xf>
    <xf numFmtId="1" fontId="6" fillId="0" borderId="3" xfId="1" applyNumberFormat="1" applyFont="1" applyFill="1" applyBorder="1" applyAlignment="1">
      <alignment horizontal="center" vertical="top"/>
    </xf>
    <xf numFmtId="164" fontId="6" fillId="0" borderId="3" xfId="1" applyFont="1" applyFill="1" applyBorder="1" applyAlignment="1">
      <alignment vertical="top"/>
    </xf>
    <xf numFmtId="1" fontId="3" fillId="0" borderId="0" xfId="1" applyNumberFormat="1" applyFill="1" applyAlignment="1">
      <alignment horizontal="center" vertical="top"/>
    </xf>
    <xf numFmtId="164" fontId="3" fillId="0" borderId="0" xfId="1" applyFill="1" applyAlignment="1">
      <alignment vertical="top" wrapText="1"/>
    </xf>
    <xf numFmtId="1" fontId="3" fillId="0" borderId="0" xfId="1" applyNumberFormat="1" applyAlignment="1">
      <alignment vertical="top"/>
    </xf>
    <xf numFmtId="1" fontId="0" fillId="0" borderId="0" xfId="0" applyNumberFormat="1" applyAlignment="1">
      <alignment vertical="top"/>
    </xf>
    <xf numFmtId="1" fontId="3" fillId="0" borderId="0" xfId="1" applyNumberFormat="1" applyFill="1" applyAlignment="1">
      <alignment vertical="top"/>
    </xf>
    <xf numFmtId="1" fontId="6" fillId="0" borderId="0" xfId="1" applyNumberFormat="1" applyFont="1" applyAlignment="1">
      <alignment vertical="top" wrapText="1"/>
    </xf>
    <xf numFmtId="1" fontId="9" fillId="0" borderId="3" xfId="1" applyNumberFormat="1" applyFont="1" applyFill="1" applyBorder="1" applyAlignment="1">
      <alignment horizontal="center" vertical="top" wrapText="1"/>
    </xf>
    <xf numFmtId="164" fontId="6" fillId="0" borderId="2" xfId="1" applyFont="1" applyFill="1" applyBorder="1" applyAlignment="1">
      <alignment vertical="top" wrapText="1"/>
    </xf>
    <xf numFmtId="164" fontId="6" fillId="0" borderId="5" xfId="1" applyFont="1" applyFill="1" applyBorder="1" applyAlignment="1">
      <alignment vertical="top" wrapText="1"/>
    </xf>
    <xf numFmtId="1" fontId="21" fillId="0" borderId="4" xfId="1" applyNumberFormat="1" applyFont="1" applyBorder="1" applyAlignment="1">
      <alignment vertical="top" wrapText="1"/>
    </xf>
    <xf numFmtId="0" fontId="23" fillId="0" borderId="4" xfId="0" applyFont="1" applyBorder="1" applyAlignment="1">
      <alignment vertical="top" wrapText="1"/>
    </xf>
    <xf numFmtId="1" fontId="3" fillId="0" borderId="4" xfId="1" applyNumberFormat="1" applyBorder="1" applyAlignment="1">
      <alignment vertical="top"/>
    </xf>
    <xf numFmtId="0" fontId="0" fillId="0" borderId="4" xfId="0" applyBorder="1" applyAlignment="1">
      <alignment vertical="top"/>
    </xf>
    <xf numFmtId="1" fontId="5" fillId="0" borderId="4" xfId="1" applyNumberFormat="1" applyFont="1" applyBorder="1" applyAlignment="1">
      <alignment vertical="top"/>
    </xf>
    <xf numFmtId="1" fontId="5" fillId="0" borderId="4" xfId="1" applyNumberFormat="1" applyFont="1" applyBorder="1" applyAlignment="1">
      <alignment horizontal="right" vertical="top"/>
    </xf>
    <xf numFmtId="1" fontId="6" fillId="0" borderId="4" xfId="1" applyNumberFormat="1" applyFont="1" applyBorder="1" applyAlignment="1">
      <alignment vertical="top" wrapText="1"/>
    </xf>
    <xf numFmtId="1" fontId="8" fillId="0" borderId="4" xfId="1" applyNumberFormat="1" applyFont="1" applyBorder="1" applyAlignment="1">
      <alignment vertical="top"/>
    </xf>
    <xf numFmtId="1" fontId="10" fillId="0" borderId="4" xfId="1" applyNumberFormat="1" applyFont="1" applyBorder="1" applyAlignment="1">
      <alignment vertical="top"/>
    </xf>
    <xf numFmtId="1" fontId="5" fillId="0" borderId="4" xfId="1" applyNumberFormat="1" applyFont="1" applyFill="1" applyBorder="1" applyAlignment="1">
      <alignment vertical="top"/>
    </xf>
    <xf numFmtId="164" fontId="3" fillId="0" borderId="4" xfId="1" applyFill="1" applyBorder="1" applyAlignment="1">
      <alignment vertical="top"/>
    </xf>
    <xf numFmtId="1" fontId="3" fillId="0" borderId="4" xfId="1" applyNumberFormat="1" applyFill="1" applyBorder="1" applyAlignment="1">
      <alignment vertical="top"/>
    </xf>
    <xf numFmtId="1" fontId="5" fillId="0" borderId="4" xfId="1" applyNumberFormat="1" applyFont="1" applyFill="1" applyBorder="1" applyAlignment="1">
      <alignment vertical="top" wrapText="1"/>
    </xf>
    <xf numFmtId="0" fontId="0" fillId="0" borderId="0" xfId="0" applyFill="1" applyAlignment="1">
      <alignment vertical="top"/>
    </xf>
    <xf numFmtId="1" fontId="10" fillId="0" borderId="4" xfId="1" applyNumberFormat="1" applyFont="1" applyFill="1" applyBorder="1" applyAlignment="1">
      <alignment horizontal="right" vertical="top" wrapText="1"/>
    </xf>
    <xf numFmtId="164" fontId="13" fillId="0" borderId="0" xfId="1" applyFont="1" applyBorder="1" applyAlignment="1">
      <alignment horizontal="center" vertical="top"/>
    </xf>
    <xf numFmtId="164" fontId="3" fillId="0" borderId="0" xfId="1" applyFill="1" applyAlignment="1">
      <alignment horizontal="left" vertical="top"/>
    </xf>
    <xf numFmtId="1" fontId="3" fillId="0" borderId="0" xfId="1" applyNumberFormat="1" applyFill="1" applyAlignment="1">
      <alignment horizontal="left" vertical="top"/>
    </xf>
    <xf numFmtId="0" fontId="0" fillId="0" borderId="0" xfId="0" applyAlignment="1">
      <alignment horizontal="left" vertical="top"/>
    </xf>
    <xf numFmtId="1" fontId="5" fillId="0" borderId="6" xfId="1" applyNumberFormat="1" applyFont="1" applyFill="1" applyBorder="1" applyAlignment="1">
      <alignment vertical="top"/>
    </xf>
    <xf numFmtId="164" fontId="3" fillId="0" borderId="6" xfId="1" applyFill="1" applyBorder="1" applyAlignment="1">
      <alignment vertical="top"/>
    </xf>
    <xf numFmtId="164" fontId="11" fillId="0" borderId="4" xfId="1" applyNumberFormat="1" applyFont="1" applyBorder="1" applyAlignment="1">
      <alignment horizontal="center" vertical="top" wrapText="1"/>
    </xf>
    <xf numFmtId="164" fontId="11" fillId="0" borderId="4" xfId="1" applyFont="1" applyBorder="1" applyAlignment="1">
      <alignment horizontal="center" vertical="top" wrapText="1"/>
    </xf>
    <xf numFmtId="1" fontId="11" fillId="0" borderId="4" xfId="1" applyNumberFormat="1" applyFont="1" applyBorder="1" applyAlignment="1">
      <alignment horizontal="center" vertical="top" wrapText="1"/>
    </xf>
    <xf numFmtId="164" fontId="20" fillId="0" borderId="4" xfId="1" applyFont="1" applyBorder="1" applyAlignment="1">
      <alignment horizontal="center" vertical="top" wrapText="1"/>
    </xf>
    <xf numFmtId="1" fontId="21" fillId="0" borderId="4" xfId="1" applyNumberFormat="1" applyFont="1" applyBorder="1" applyAlignment="1">
      <alignment horizontal="center" vertical="top" wrapText="1" shrinkToFit="1"/>
    </xf>
    <xf numFmtId="164" fontId="21" fillId="0" borderId="4" xfId="1" applyFont="1" applyBorder="1" applyAlignment="1">
      <alignment horizontal="center" vertical="top" wrapText="1" shrinkToFit="1"/>
    </xf>
    <xf numFmtId="49" fontId="21" fillId="0" borderId="4" xfId="1" applyNumberFormat="1" applyFont="1" applyBorder="1" applyAlignment="1">
      <alignment horizontal="center" vertical="top" wrapText="1" shrinkToFit="1"/>
    </xf>
    <xf numFmtId="164" fontId="9" fillId="0" borderId="4" xfId="1" applyNumberFormat="1" applyFont="1" applyBorder="1" applyAlignment="1">
      <alignment horizontal="left" vertical="top" wrapText="1"/>
    </xf>
    <xf numFmtId="164" fontId="9" fillId="0" borderId="4" xfId="1" applyFont="1" applyBorder="1" applyAlignment="1">
      <alignment horizontal="left" vertical="top" wrapText="1"/>
    </xf>
    <xf numFmtId="164" fontId="9" fillId="0" borderId="4" xfId="1" applyFont="1" applyBorder="1" applyAlignment="1">
      <alignment horizontal="center" vertical="top" wrapText="1"/>
    </xf>
    <xf numFmtId="1" fontId="9" fillId="0" borderId="4" xfId="1" applyNumberFormat="1" applyFont="1" applyBorder="1" applyAlignment="1">
      <alignment horizontal="center" vertical="top" wrapText="1"/>
    </xf>
    <xf numFmtId="164" fontId="6" fillId="0" borderId="4" xfId="1" applyFont="1" applyBorder="1" applyAlignment="1">
      <alignment vertical="top" wrapText="1"/>
    </xf>
    <xf numFmtId="1" fontId="6" fillId="0" borderId="4" xfId="1" applyNumberFormat="1" applyFont="1" applyBorder="1" applyAlignment="1">
      <alignment horizontal="center" vertical="top" wrapText="1"/>
    </xf>
    <xf numFmtId="164" fontId="14" fillId="0" borderId="4" xfId="1" applyFont="1" applyBorder="1" applyAlignment="1">
      <alignment horizontal="left" vertical="top" wrapText="1"/>
    </xf>
    <xf numFmtId="164" fontId="15" fillId="0" borderId="4" xfId="1" applyFont="1" applyBorder="1" applyAlignment="1">
      <alignment vertical="top" wrapText="1"/>
    </xf>
    <xf numFmtId="164" fontId="7" fillId="0" borderId="4" xfId="1" applyNumberFormat="1" applyFont="1" applyBorder="1" applyAlignment="1">
      <alignment horizontal="right" vertical="top" wrapText="1"/>
    </xf>
    <xf numFmtId="164" fontId="7" fillId="0" borderId="4" xfId="1" applyNumberFormat="1" applyFont="1" applyBorder="1" applyAlignment="1">
      <alignment vertical="top" wrapText="1"/>
    </xf>
    <xf numFmtId="164" fontId="9" fillId="0" borderId="4" xfId="1" applyFont="1" applyBorder="1" applyAlignment="1">
      <alignment horizontal="right" vertical="top" wrapText="1"/>
    </xf>
    <xf numFmtId="1" fontId="9" fillId="0" borderId="4" xfId="1" applyNumberFormat="1" applyFont="1" applyBorder="1" applyAlignment="1">
      <alignment horizontal="right" vertical="top" wrapText="1"/>
    </xf>
    <xf numFmtId="164" fontId="6" fillId="0" borderId="4" xfId="1" applyFont="1" applyBorder="1" applyAlignment="1">
      <alignment horizontal="right" vertical="top" wrapText="1"/>
    </xf>
    <xf numFmtId="164" fontId="6" fillId="0" borderId="4" xfId="1" applyNumberFormat="1" applyFont="1" applyBorder="1" applyAlignment="1">
      <alignment horizontal="center" vertical="top" wrapText="1"/>
    </xf>
    <xf numFmtId="164" fontId="6" fillId="0" borderId="4" xfId="1" applyFont="1" applyBorder="1" applyAlignment="1">
      <alignment horizontal="center" vertical="top" wrapText="1"/>
    </xf>
    <xf numFmtId="1" fontId="5" fillId="0" borderId="4" xfId="1" applyNumberFormat="1" applyFont="1" applyBorder="1" applyAlignment="1">
      <alignment horizontal="center" vertical="top" wrapText="1" shrinkToFit="1"/>
    </xf>
    <xf numFmtId="164" fontId="5" fillId="0" borderId="4" xfId="1" applyFont="1" applyBorder="1" applyAlignment="1">
      <alignment horizontal="center" vertical="top" wrapText="1" shrinkToFit="1"/>
    </xf>
    <xf numFmtId="49" fontId="5" fillId="0" borderId="4" xfId="1" applyNumberFormat="1" applyFont="1" applyBorder="1" applyAlignment="1">
      <alignment horizontal="center" vertical="top" wrapText="1" shrinkToFit="1"/>
    </xf>
    <xf numFmtId="164" fontId="6" fillId="0" borderId="4" xfId="1" applyFont="1" applyFill="1" applyBorder="1" applyAlignment="1">
      <alignment horizontal="left" vertical="top" wrapText="1"/>
    </xf>
    <xf numFmtId="164" fontId="9" fillId="0" borderId="4" xfId="1" applyFont="1" applyFill="1" applyBorder="1" applyAlignment="1">
      <alignment horizontal="center" vertical="top" wrapText="1"/>
    </xf>
    <xf numFmtId="1" fontId="9" fillId="0" borderId="4" xfId="1" applyNumberFormat="1" applyFont="1" applyFill="1" applyBorder="1" applyAlignment="1">
      <alignment horizontal="center" vertical="top" wrapText="1"/>
    </xf>
    <xf numFmtId="164" fontId="10" fillId="0" borderId="4" xfId="1" applyFont="1" applyFill="1" applyBorder="1" applyAlignment="1">
      <alignment horizontal="left" vertical="top" wrapText="1"/>
    </xf>
    <xf numFmtId="1" fontId="6" fillId="0" borderId="4" xfId="1" applyNumberFormat="1" applyFont="1" applyFill="1" applyBorder="1" applyAlignment="1">
      <alignment horizontal="center" vertical="top" wrapText="1"/>
    </xf>
    <xf numFmtId="165" fontId="6" fillId="0" borderId="4" xfId="1" applyNumberFormat="1" applyFont="1" applyBorder="1" applyAlignment="1">
      <alignment horizontal="center" vertical="top" wrapText="1"/>
    </xf>
    <xf numFmtId="165" fontId="6" fillId="0" borderId="4" xfId="1" applyNumberFormat="1" applyFont="1" applyBorder="1" applyAlignment="1">
      <alignment horizontal="center" vertical="top"/>
    </xf>
    <xf numFmtId="164" fontId="6" fillId="0" borderId="4" xfId="1" applyNumberFormat="1" applyFont="1" applyBorder="1" applyAlignment="1">
      <alignment horizontal="center" vertical="top"/>
    </xf>
    <xf numFmtId="164" fontId="7" fillId="0" borderId="4" xfId="1" applyFont="1" applyBorder="1" applyAlignment="1">
      <alignment horizontal="right" vertical="top"/>
    </xf>
    <xf numFmtId="164" fontId="7" fillId="0" borderId="4" xfId="1" applyFont="1" applyBorder="1" applyAlignment="1">
      <alignment vertical="top"/>
    </xf>
    <xf numFmtId="164" fontId="7" fillId="0" borderId="4" xfId="1" applyFont="1" applyBorder="1" applyAlignment="1">
      <alignment vertical="top" wrapText="1"/>
    </xf>
    <xf numFmtId="164" fontId="6" fillId="0" borderId="4" xfId="1" applyNumberFormat="1" applyFont="1" applyBorder="1" applyAlignment="1">
      <alignment vertical="top" wrapText="1"/>
    </xf>
    <xf numFmtId="1" fontId="6" fillId="0" borderId="4" xfId="1" applyNumberFormat="1" applyFont="1" applyBorder="1" applyAlignment="1">
      <alignment horizontal="center" vertical="top"/>
    </xf>
    <xf numFmtId="164" fontId="6" fillId="0" borderId="4" xfId="1" applyFont="1" applyBorder="1" applyAlignment="1">
      <alignment vertical="top"/>
    </xf>
    <xf numFmtId="164" fontId="6" fillId="0" borderId="4" xfId="1" applyFont="1" applyBorder="1" applyAlignment="1">
      <alignment horizontal="left" vertical="top" wrapText="1"/>
    </xf>
    <xf numFmtId="164" fontId="7" fillId="0" borderId="4" xfId="1" applyNumberFormat="1" applyFont="1" applyBorder="1" applyAlignment="1">
      <alignment horizontal="left" vertical="top"/>
    </xf>
    <xf numFmtId="1" fontId="7" fillId="0" borderId="4" xfId="1" applyNumberFormat="1" applyFont="1" applyBorder="1" applyAlignment="1">
      <alignment horizontal="left" vertical="top"/>
    </xf>
    <xf numFmtId="1" fontId="7" fillId="0" borderId="4" xfId="1" applyNumberFormat="1" applyFont="1" applyBorder="1" applyAlignment="1">
      <alignment horizontal="center" vertical="top"/>
    </xf>
    <xf numFmtId="164" fontId="9" fillId="0" borderId="4" xfId="1" applyFont="1" applyBorder="1" applyAlignment="1">
      <alignment vertical="top" wrapText="1"/>
    </xf>
    <xf numFmtId="164" fontId="6" fillId="0" borderId="4" xfId="1" applyNumberFormat="1" applyFont="1" applyBorder="1" applyAlignment="1">
      <alignment vertical="top"/>
    </xf>
    <xf numFmtId="1" fontId="6" fillId="0" borderId="4" xfId="1" applyNumberFormat="1" applyFont="1" applyBorder="1" applyAlignment="1">
      <alignment vertical="top"/>
    </xf>
    <xf numFmtId="164" fontId="7" fillId="0" borderId="4" xfId="1" applyNumberFormat="1" applyFont="1" applyBorder="1" applyAlignment="1">
      <alignment vertical="top"/>
    </xf>
    <xf numFmtId="1" fontId="7" fillId="0" borderId="4" xfId="1" applyNumberFormat="1" applyFont="1" applyBorder="1" applyAlignment="1">
      <alignment vertical="top"/>
    </xf>
    <xf numFmtId="164" fontId="9" fillId="0" borderId="4" xfId="1" applyFont="1" applyFill="1" applyBorder="1" applyAlignment="1">
      <alignment horizontal="left" vertical="top" wrapText="1"/>
    </xf>
    <xf numFmtId="49" fontId="9" fillId="0" borderId="4" xfId="1" applyNumberFormat="1" applyFont="1" applyBorder="1" applyAlignment="1">
      <alignment horizontal="left" vertical="top" wrapText="1"/>
    </xf>
    <xf numFmtId="164" fontId="3" fillId="0" borderId="4" xfId="1" applyBorder="1" applyAlignment="1">
      <alignment vertical="top" wrapText="1"/>
    </xf>
    <xf numFmtId="49" fontId="6" fillId="0" borderId="4" xfId="1" applyNumberFormat="1" applyFont="1" applyFill="1" applyBorder="1" applyAlignment="1">
      <alignment vertical="top" wrapText="1"/>
    </xf>
    <xf numFmtId="165" fontId="6" fillId="0" borderId="4" xfId="1" applyNumberFormat="1" applyFont="1" applyFill="1" applyBorder="1" applyAlignment="1">
      <alignment horizontal="center" vertical="top" wrapText="1"/>
    </xf>
    <xf numFmtId="164" fontId="6" fillId="0" borderId="4" xfId="1" applyFont="1" applyFill="1" applyBorder="1" applyAlignment="1">
      <alignment vertical="top"/>
    </xf>
    <xf numFmtId="1" fontId="6" fillId="0" borderId="4" xfId="1" applyNumberFormat="1" applyFont="1" applyFill="1" applyBorder="1" applyAlignment="1">
      <alignment vertical="top"/>
    </xf>
    <xf numFmtId="164" fontId="6" fillId="0" borderId="4" xfId="1" applyFont="1" applyFill="1" applyBorder="1" applyAlignment="1">
      <alignment vertical="top" wrapText="1"/>
    </xf>
    <xf numFmtId="1" fontId="6" fillId="0" borderId="4" xfId="1" applyNumberFormat="1" applyFont="1" applyFill="1" applyBorder="1" applyAlignment="1">
      <alignment horizontal="center" vertical="top"/>
    </xf>
    <xf numFmtId="164" fontId="6" fillId="0" borderId="4" xfId="1" applyFont="1" applyFill="1" applyBorder="1" applyAlignment="1">
      <alignment horizontal="center" vertical="top" wrapText="1"/>
    </xf>
    <xf numFmtId="1" fontId="5" fillId="0" borderId="4" xfId="1" applyNumberFormat="1" applyFont="1" applyFill="1" applyBorder="1" applyAlignment="1">
      <alignment horizontal="center" vertical="top" wrapText="1" shrinkToFit="1"/>
    </xf>
    <xf numFmtId="1" fontId="7" fillId="0" borderId="4" xfId="1" applyNumberFormat="1" applyFont="1" applyBorder="1" applyAlignment="1">
      <alignment horizontal="right" vertical="top"/>
    </xf>
    <xf numFmtId="164" fontId="17" fillId="0" borderId="4" xfId="1" applyNumberFormat="1" applyFont="1" applyBorder="1" applyAlignment="1">
      <alignment horizontal="center" vertical="top" wrapText="1"/>
    </xf>
    <xf numFmtId="1" fontId="17" fillId="0" borderId="4" xfId="1" applyNumberFormat="1" applyFont="1" applyBorder="1" applyAlignment="1">
      <alignment horizontal="center" vertical="top" wrapText="1"/>
    </xf>
    <xf numFmtId="164" fontId="9" fillId="0" borderId="4" xfId="1" applyNumberFormat="1" applyFont="1" applyFill="1" applyBorder="1" applyAlignment="1">
      <alignment horizontal="left" vertical="top" wrapText="1"/>
    </xf>
    <xf numFmtId="49" fontId="9" fillId="0" borderId="4" xfId="1" applyNumberFormat="1" applyFont="1" applyFill="1" applyBorder="1" applyAlignment="1">
      <alignment horizontal="left" vertical="top" wrapText="1"/>
    </xf>
    <xf numFmtId="164" fontId="6" fillId="0" borderId="4" xfId="1" applyNumberFormat="1" applyFont="1" applyFill="1" applyBorder="1" applyAlignment="1">
      <alignment horizontal="center" vertical="top" wrapText="1"/>
    </xf>
    <xf numFmtId="164" fontId="6" fillId="0" borderId="4" xfId="1" applyNumberFormat="1" applyFont="1" applyFill="1" applyBorder="1" applyAlignment="1">
      <alignment horizontal="center" vertical="top"/>
    </xf>
    <xf numFmtId="164" fontId="7" fillId="0" borderId="4" xfId="1" applyFont="1" applyFill="1" applyBorder="1" applyAlignment="1">
      <alignment horizontal="right" vertical="top"/>
    </xf>
    <xf numFmtId="164" fontId="7" fillId="0" borderId="4" xfId="1" applyFont="1" applyFill="1" applyBorder="1" applyAlignment="1">
      <alignment vertical="top"/>
    </xf>
    <xf numFmtId="165" fontId="6" fillId="0" borderId="4" xfId="1" applyNumberFormat="1" applyFont="1" applyFill="1" applyBorder="1" applyAlignment="1">
      <alignment horizontal="center" vertical="top"/>
    </xf>
    <xf numFmtId="164" fontId="17" fillId="0" borderId="4" xfId="1" applyNumberFormat="1" applyFont="1" applyFill="1" applyBorder="1" applyAlignment="1">
      <alignment horizontal="center" vertical="top" wrapText="1"/>
    </xf>
    <xf numFmtId="164" fontId="17" fillId="0" borderId="4" xfId="1" applyFont="1" applyFill="1" applyBorder="1" applyAlignment="1">
      <alignment horizontal="center" vertical="top" wrapText="1"/>
    </xf>
    <xf numFmtId="1" fontId="17" fillId="0" borderId="4" xfId="1" applyNumberFormat="1" applyFont="1" applyFill="1" applyBorder="1" applyAlignment="1">
      <alignment horizontal="center" vertical="top" wrapText="1"/>
    </xf>
    <xf numFmtId="164" fontId="12" fillId="0" borderId="4" xfId="1" applyFont="1" applyFill="1" applyBorder="1" applyAlignment="1">
      <alignment horizontal="center" vertical="top" wrapText="1"/>
    </xf>
    <xf numFmtId="1" fontId="12" fillId="0" borderId="4" xfId="1" applyNumberFormat="1" applyFont="1" applyFill="1" applyBorder="1" applyAlignment="1">
      <alignment horizontal="center" vertical="top" wrapText="1"/>
    </xf>
    <xf numFmtId="1" fontId="7" fillId="0" borderId="4" xfId="1" applyNumberFormat="1" applyFont="1" applyFill="1" applyBorder="1" applyAlignment="1">
      <alignment horizontal="right" vertical="top"/>
    </xf>
    <xf numFmtId="1" fontId="7" fillId="0" borderId="4" xfId="1" applyNumberFormat="1" applyFont="1" applyFill="1" applyBorder="1" applyAlignment="1">
      <alignment horizontal="center" vertical="top"/>
    </xf>
    <xf numFmtId="49" fontId="6" fillId="0" borderId="4" xfId="1" applyNumberFormat="1" applyFont="1" applyFill="1" applyBorder="1" applyAlignment="1">
      <alignment horizontal="center" vertical="top" wrapText="1"/>
    </xf>
    <xf numFmtId="49" fontId="9" fillId="0" borderId="4" xfId="1" applyNumberFormat="1" applyFont="1" applyFill="1" applyBorder="1" applyAlignment="1">
      <alignment horizontal="center" vertical="top" wrapText="1"/>
    </xf>
    <xf numFmtId="1" fontId="6" fillId="0" borderId="4" xfId="1" applyNumberFormat="1" applyFont="1" applyFill="1" applyBorder="1" applyAlignment="1">
      <alignment horizontal="center" vertical="top" wrapText="1" shrinkToFit="1"/>
    </xf>
    <xf numFmtId="1" fontId="18" fillId="0" borderId="4" xfId="1" applyNumberFormat="1" applyFont="1" applyFill="1" applyBorder="1" applyAlignment="1">
      <alignment horizontal="center" vertical="top"/>
    </xf>
    <xf numFmtId="164" fontId="25" fillId="0" borderId="0" xfId="1" applyFont="1" applyBorder="1" applyAlignment="1">
      <alignment horizontal="right" vertical="top"/>
    </xf>
    <xf numFmtId="0" fontId="2" fillId="0" borderId="0" xfId="0" applyFont="1" applyAlignment="1">
      <alignment horizontal="right" vertical="top"/>
    </xf>
    <xf numFmtId="164" fontId="7" fillId="0" borderId="4" xfId="1" applyNumberFormat="1" applyFont="1" applyBorder="1" applyAlignment="1">
      <alignment horizontal="center" vertical="top" wrapText="1"/>
    </xf>
    <xf numFmtId="164" fontId="7" fillId="0" borderId="4" xfId="1" applyFont="1" applyFill="1" applyBorder="1" applyAlignment="1">
      <alignment horizontal="right" vertical="top"/>
    </xf>
    <xf numFmtId="164" fontId="7" fillId="0" borderId="4" xfId="1" applyNumberFormat="1" applyFont="1" applyFill="1" applyBorder="1" applyAlignment="1">
      <alignment horizontal="left" vertical="top" wrapText="1"/>
    </xf>
    <xf numFmtId="164" fontId="7" fillId="0" borderId="4" xfId="1" applyFont="1" applyBorder="1" applyAlignment="1">
      <alignment horizontal="right" vertical="top"/>
    </xf>
    <xf numFmtId="164" fontId="7" fillId="0" borderId="4" xfId="1" applyNumberFormat="1" applyFont="1" applyBorder="1" applyAlignment="1">
      <alignment horizontal="left" vertical="top"/>
    </xf>
    <xf numFmtId="164" fontId="7" fillId="0" borderId="4" xfId="1" applyNumberFormat="1" applyFont="1" applyBorder="1" applyAlignment="1">
      <alignment horizontal="left" vertical="top" wrapText="1"/>
    </xf>
    <xf numFmtId="164" fontId="6" fillId="0" borderId="4" xfId="1" applyNumberFormat="1" applyFont="1" applyFill="1" applyBorder="1" applyAlignment="1">
      <alignment horizontal="center" vertical="top" wrapText="1"/>
    </xf>
    <xf numFmtId="164" fontId="13" fillId="0" borderId="0" xfId="1" applyFont="1" applyBorder="1" applyAlignment="1">
      <alignment horizontal="center" vertical="top"/>
    </xf>
    <xf numFmtId="164" fontId="7" fillId="0" borderId="0" xfId="1" applyFont="1" applyBorder="1" applyAlignment="1">
      <alignment horizontal="center" vertical="top" wrapText="1"/>
    </xf>
    <xf numFmtId="164" fontId="7" fillId="0" borderId="4" xfId="1" applyFont="1" applyBorder="1" applyAlignment="1">
      <alignment horizontal="left" vertical="top" wrapText="1"/>
    </xf>
    <xf numFmtId="164" fontId="7" fillId="0" borderId="4" xfId="1" applyNumberFormat="1" applyFont="1" applyBorder="1" applyAlignment="1">
      <alignment horizontal="right" vertical="top" wrapText="1"/>
    </xf>
    <xf numFmtId="0" fontId="1" fillId="0" borderId="0" xfId="0" applyFont="1" applyAlignment="1">
      <alignment horizontal="right" vertical="top"/>
    </xf>
  </cellXfs>
  <cellStyles count="4">
    <cellStyle name="Excel Built-in Explanatory Text"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262"/>
  <sheetViews>
    <sheetView tabSelected="1" topLeftCell="B4" workbookViewId="0">
      <pane ySplit="28" topLeftCell="A32" activePane="bottomLeft" state="frozen"/>
      <selection activeCell="A7" sqref="A7"/>
      <selection pane="bottomLeft" activeCell="M241" sqref="M241"/>
    </sheetView>
  </sheetViews>
  <sheetFormatPr defaultColWidth="9.109375" defaultRowHeight="14.4" x14ac:dyDescent="0.3"/>
  <cols>
    <col min="1" max="1" width="9.109375" style="22"/>
    <col min="2" max="2" width="21" style="22" customWidth="1"/>
    <col min="3" max="3" width="9.109375" style="22"/>
    <col min="4" max="4" width="9.109375" style="37"/>
    <col min="5" max="5" width="25.33203125" style="22" customWidth="1"/>
    <col min="6" max="6" width="5" style="23" customWidth="1"/>
    <col min="7" max="8" width="9.109375" style="22"/>
    <col min="9" max="9" width="11.44140625" style="22" bestFit="1" customWidth="1"/>
    <col min="10" max="10" width="13.44140625" style="22" bestFit="1" customWidth="1"/>
    <col min="11" max="11" width="10.88671875" style="22" customWidth="1"/>
    <col min="12" max="12" width="11.33203125" style="22" customWidth="1"/>
    <col min="13" max="13" width="14.44140625" style="22" customWidth="1"/>
    <col min="14" max="14" width="12.6640625" style="22" customWidth="1"/>
    <col min="15" max="15" width="13.44140625" style="24" customWidth="1"/>
    <col min="16" max="16" width="9.109375" style="37"/>
    <col min="17" max="17" width="10.33203125" style="22" customWidth="1"/>
    <col min="18" max="16384" width="9.109375" style="22"/>
  </cols>
  <sheetData>
    <row r="2" spans="1:17" x14ac:dyDescent="0.3">
      <c r="A2" s="153" t="s">
        <v>0</v>
      </c>
      <c r="B2" s="153"/>
      <c r="C2" s="153"/>
      <c r="D2" s="153"/>
      <c r="E2" s="153"/>
      <c r="F2" s="153"/>
      <c r="G2" s="153"/>
      <c r="H2" s="153"/>
      <c r="I2" s="153"/>
      <c r="J2" s="153"/>
      <c r="K2" s="153"/>
      <c r="L2" s="153"/>
      <c r="M2" s="153"/>
      <c r="N2" s="153"/>
      <c r="O2" s="153"/>
      <c r="P2" s="36"/>
    </row>
    <row r="3" spans="1:17" x14ac:dyDescent="0.3">
      <c r="A3" s="153" t="s">
        <v>1</v>
      </c>
      <c r="B3" s="153"/>
      <c r="C3" s="153"/>
      <c r="D3" s="153"/>
      <c r="E3" s="153"/>
      <c r="F3" s="153"/>
      <c r="G3" s="153"/>
      <c r="H3" s="153"/>
      <c r="I3" s="153"/>
      <c r="J3" s="153"/>
      <c r="K3" s="153"/>
      <c r="L3" s="153"/>
      <c r="M3" s="153"/>
      <c r="N3" s="153"/>
      <c r="O3" s="153"/>
      <c r="P3" s="36"/>
    </row>
    <row r="4" spans="1:17" x14ac:dyDescent="0.3">
      <c r="A4" s="58"/>
      <c r="B4" s="58"/>
      <c r="C4" s="58"/>
      <c r="D4" s="58"/>
      <c r="E4" s="58"/>
      <c r="F4" s="58"/>
      <c r="G4" s="58"/>
      <c r="H4" s="58"/>
      <c r="I4" s="58"/>
      <c r="J4" s="58"/>
      <c r="K4" s="58"/>
      <c r="L4" s="58"/>
      <c r="M4" s="144" t="s">
        <v>456</v>
      </c>
      <c r="N4" s="144"/>
      <c r="O4" s="144"/>
      <c r="P4" s="144"/>
      <c r="Q4" s="144"/>
    </row>
    <row r="5" spans="1:17" ht="22.8" customHeight="1" x14ac:dyDescent="0.3">
      <c r="M5" s="157" t="s">
        <v>457</v>
      </c>
      <c r="N5" s="145"/>
      <c r="O5" s="145"/>
      <c r="P5" s="145"/>
      <c r="Q5" s="145"/>
    </row>
    <row r="6" spans="1:17" ht="19.8" customHeight="1" x14ac:dyDescent="0.3">
      <c r="A6" s="154" t="s">
        <v>2</v>
      </c>
      <c r="B6" s="154"/>
      <c r="C6" s="154"/>
      <c r="D6" s="154"/>
      <c r="E6" s="154"/>
      <c r="F6" s="154"/>
      <c r="G6" s="154"/>
      <c r="H6" s="154"/>
      <c r="I6" s="154"/>
      <c r="J6" s="154"/>
      <c r="K6" s="154"/>
      <c r="L6" s="154"/>
      <c r="M6" s="154"/>
      <c r="N6" s="154"/>
      <c r="O6" s="154"/>
      <c r="P6" s="36"/>
    </row>
    <row r="7" spans="1:17" x14ac:dyDescent="0.3">
      <c r="A7" s="25"/>
      <c r="B7" s="4"/>
      <c r="C7" s="25"/>
      <c r="D7" s="39"/>
      <c r="E7" s="25"/>
      <c r="F7" s="26"/>
      <c r="G7" s="25"/>
      <c r="H7" s="25"/>
      <c r="I7" s="25"/>
      <c r="J7" s="25"/>
      <c r="K7" s="25"/>
      <c r="L7" s="25"/>
      <c r="M7" s="25"/>
      <c r="N7" s="25"/>
      <c r="O7" s="25"/>
      <c r="P7" s="36"/>
    </row>
    <row r="8" spans="1:17" s="27" customFormat="1" ht="81.599999999999994" customHeight="1" x14ac:dyDescent="0.3">
      <c r="A8" s="64" t="s">
        <v>3</v>
      </c>
      <c r="B8" s="65" t="s">
        <v>4</v>
      </c>
      <c r="C8" s="65" t="s">
        <v>5</v>
      </c>
      <c r="D8" s="66" t="s">
        <v>6</v>
      </c>
      <c r="E8" s="67" t="s">
        <v>7</v>
      </c>
      <c r="F8" s="68" t="s">
        <v>8</v>
      </c>
      <c r="G8" s="69" t="s">
        <v>9</v>
      </c>
      <c r="H8" s="69" t="s">
        <v>10</v>
      </c>
      <c r="I8" s="70" t="s">
        <v>11</v>
      </c>
      <c r="J8" s="70" t="s">
        <v>12</v>
      </c>
      <c r="K8" s="17" t="s">
        <v>13</v>
      </c>
      <c r="L8" s="17" t="s">
        <v>14</v>
      </c>
      <c r="M8" s="18" t="s">
        <v>15</v>
      </c>
      <c r="N8" s="18" t="s">
        <v>16</v>
      </c>
      <c r="O8" s="65" t="s">
        <v>17</v>
      </c>
      <c r="P8" s="43" t="s">
        <v>420</v>
      </c>
      <c r="Q8" s="44" t="s">
        <v>428</v>
      </c>
    </row>
    <row r="9" spans="1:17" hidden="1" x14ac:dyDescent="0.3">
      <c r="A9" s="155" t="s">
        <v>18</v>
      </c>
      <c r="B9" s="155"/>
      <c r="C9" s="155"/>
      <c r="D9" s="155"/>
      <c r="E9" s="155"/>
      <c r="F9" s="155"/>
      <c r="G9" s="155"/>
      <c r="H9" s="155"/>
      <c r="I9" s="155"/>
      <c r="J9" s="155"/>
      <c r="K9" s="155"/>
      <c r="L9" s="155"/>
      <c r="M9" s="155"/>
      <c r="N9" s="155"/>
      <c r="O9" s="155"/>
      <c r="P9" s="45"/>
      <c r="Q9" s="46"/>
    </row>
    <row r="10" spans="1:17" ht="39.6" hidden="1" x14ac:dyDescent="0.3">
      <c r="A10" s="71" t="s">
        <v>19</v>
      </c>
      <c r="B10" s="72" t="s">
        <v>20</v>
      </c>
      <c r="C10" s="73" t="s">
        <v>21</v>
      </c>
      <c r="D10" s="74">
        <v>3</v>
      </c>
      <c r="E10" s="75" t="s">
        <v>22</v>
      </c>
      <c r="F10" s="76"/>
      <c r="G10" s="75"/>
      <c r="H10" s="75"/>
      <c r="I10" s="75"/>
      <c r="J10" s="75"/>
      <c r="K10" s="75"/>
      <c r="L10" s="75"/>
      <c r="M10" s="75"/>
      <c r="N10" s="75"/>
      <c r="O10" s="75"/>
      <c r="P10" s="47"/>
      <c r="Q10" s="46"/>
    </row>
    <row r="11" spans="1:17" ht="26.4" hidden="1" x14ac:dyDescent="0.3">
      <c r="A11" s="71" t="s">
        <v>23</v>
      </c>
      <c r="B11" s="72" t="s">
        <v>24</v>
      </c>
      <c r="C11" s="73" t="s">
        <v>21</v>
      </c>
      <c r="D11" s="74">
        <v>3</v>
      </c>
      <c r="E11" s="75" t="s">
        <v>22</v>
      </c>
      <c r="F11" s="76"/>
      <c r="G11" s="75"/>
      <c r="H11" s="75"/>
      <c r="I11" s="75"/>
      <c r="J11" s="75"/>
      <c r="K11" s="75"/>
      <c r="L11" s="75"/>
      <c r="M11" s="75"/>
      <c r="N11" s="75"/>
      <c r="O11" s="75"/>
      <c r="P11" s="47"/>
      <c r="Q11" s="46"/>
    </row>
    <row r="12" spans="1:17" ht="39.6" hidden="1" x14ac:dyDescent="0.3">
      <c r="A12" s="71" t="s">
        <v>25</v>
      </c>
      <c r="B12" s="72" t="s">
        <v>26</v>
      </c>
      <c r="C12" s="73" t="s">
        <v>21</v>
      </c>
      <c r="D12" s="74">
        <v>3</v>
      </c>
      <c r="E12" s="75" t="s">
        <v>27</v>
      </c>
      <c r="F12" s="76"/>
      <c r="G12" s="75"/>
      <c r="H12" s="75"/>
      <c r="I12" s="75"/>
      <c r="J12" s="75"/>
      <c r="K12" s="75"/>
      <c r="L12" s="75"/>
      <c r="M12" s="75"/>
      <c r="N12" s="75"/>
      <c r="O12" s="75"/>
      <c r="P12" s="47"/>
      <c r="Q12" s="46"/>
    </row>
    <row r="13" spans="1:17" ht="39.6" hidden="1" x14ac:dyDescent="0.3">
      <c r="A13" s="71" t="s">
        <v>28</v>
      </c>
      <c r="B13" s="72" t="s">
        <v>29</v>
      </c>
      <c r="C13" s="73" t="s">
        <v>21</v>
      </c>
      <c r="D13" s="74">
        <v>3</v>
      </c>
      <c r="E13" s="75" t="s">
        <v>27</v>
      </c>
      <c r="F13" s="76"/>
      <c r="G13" s="75"/>
      <c r="H13" s="75"/>
      <c r="I13" s="75"/>
      <c r="J13" s="75"/>
      <c r="K13" s="75"/>
      <c r="L13" s="75"/>
      <c r="M13" s="75"/>
      <c r="N13" s="75"/>
      <c r="O13" s="75"/>
      <c r="P13" s="47"/>
      <c r="Q13" s="46"/>
    </row>
    <row r="14" spans="1:17" ht="39.6" hidden="1" x14ac:dyDescent="0.3">
      <c r="A14" s="71" t="s">
        <v>30</v>
      </c>
      <c r="B14" s="72" t="s">
        <v>31</v>
      </c>
      <c r="C14" s="73" t="s">
        <v>21</v>
      </c>
      <c r="D14" s="74">
        <v>3</v>
      </c>
      <c r="E14" s="75" t="s">
        <v>32</v>
      </c>
      <c r="F14" s="76"/>
      <c r="G14" s="75"/>
      <c r="H14" s="75"/>
      <c r="I14" s="75"/>
      <c r="J14" s="75"/>
      <c r="K14" s="75"/>
      <c r="L14" s="75"/>
      <c r="M14" s="75"/>
      <c r="N14" s="75"/>
      <c r="O14" s="75"/>
      <c r="P14" s="47"/>
      <c r="Q14" s="46"/>
    </row>
    <row r="15" spans="1:17" ht="26.4" hidden="1" x14ac:dyDescent="0.3">
      <c r="A15" s="71" t="s">
        <v>33</v>
      </c>
      <c r="B15" s="72" t="s">
        <v>34</v>
      </c>
      <c r="C15" s="73" t="s">
        <v>21</v>
      </c>
      <c r="D15" s="74">
        <v>3</v>
      </c>
      <c r="E15" s="75" t="s">
        <v>35</v>
      </c>
      <c r="F15" s="76"/>
      <c r="G15" s="75"/>
      <c r="H15" s="75"/>
      <c r="I15" s="75"/>
      <c r="J15" s="75"/>
      <c r="K15" s="75"/>
      <c r="L15" s="75"/>
      <c r="M15" s="75"/>
      <c r="N15" s="75"/>
      <c r="O15" s="75"/>
      <c r="P15" s="47"/>
      <c r="Q15" s="46"/>
    </row>
    <row r="16" spans="1:17" ht="52.8" hidden="1" x14ac:dyDescent="0.3">
      <c r="A16" s="71" t="s">
        <v>36</v>
      </c>
      <c r="B16" s="72" t="s">
        <v>37</v>
      </c>
      <c r="C16" s="73" t="s">
        <v>21</v>
      </c>
      <c r="D16" s="74">
        <v>3</v>
      </c>
      <c r="E16" s="75" t="s">
        <v>38</v>
      </c>
      <c r="F16" s="76"/>
      <c r="G16" s="75"/>
      <c r="H16" s="75"/>
      <c r="I16" s="75"/>
      <c r="J16" s="75"/>
      <c r="K16" s="75"/>
      <c r="L16" s="75"/>
      <c r="M16" s="75"/>
      <c r="N16" s="75"/>
      <c r="O16" s="75"/>
      <c r="P16" s="47"/>
      <c r="Q16" s="46"/>
    </row>
    <row r="17" spans="1:17" ht="66" hidden="1" x14ac:dyDescent="0.3">
      <c r="A17" s="71" t="s">
        <v>39</v>
      </c>
      <c r="B17" s="72" t="s">
        <v>40</v>
      </c>
      <c r="C17" s="73" t="s">
        <v>21</v>
      </c>
      <c r="D17" s="74">
        <v>3</v>
      </c>
      <c r="E17" s="75" t="s">
        <v>41</v>
      </c>
      <c r="F17" s="76"/>
      <c r="G17" s="75"/>
      <c r="H17" s="75"/>
      <c r="I17" s="75"/>
      <c r="J17" s="75"/>
      <c r="K17" s="75"/>
      <c r="L17" s="75"/>
      <c r="M17" s="75"/>
      <c r="N17" s="75"/>
      <c r="O17" s="75"/>
      <c r="P17" s="47"/>
      <c r="Q17" s="46"/>
    </row>
    <row r="18" spans="1:17" ht="26.4" hidden="1" x14ac:dyDescent="0.3">
      <c r="A18" s="71" t="s">
        <v>42</v>
      </c>
      <c r="B18" s="72" t="s">
        <v>43</v>
      </c>
      <c r="C18" s="73" t="s">
        <v>21</v>
      </c>
      <c r="D18" s="74">
        <v>3</v>
      </c>
      <c r="E18" s="75" t="s">
        <v>44</v>
      </c>
      <c r="F18" s="76"/>
      <c r="G18" s="75"/>
      <c r="H18" s="75"/>
      <c r="I18" s="75"/>
      <c r="J18" s="75"/>
      <c r="K18" s="75"/>
      <c r="L18" s="75"/>
      <c r="M18" s="75"/>
      <c r="N18" s="75"/>
      <c r="O18" s="75"/>
      <c r="P18" s="47"/>
      <c r="Q18" s="46"/>
    </row>
    <row r="19" spans="1:17" ht="26.4" hidden="1" x14ac:dyDescent="0.3">
      <c r="A19" s="71" t="s">
        <v>45</v>
      </c>
      <c r="B19" s="77" t="s">
        <v>46</v>
      </c>
      <c r="C19" s="73" t="s">
        <v>21</v>
      </c>
      <c r="D19" s="74">
        <v>3</v>
      </c>
      <c r="E19" s="75" t="s">
        <v>47</v>
      </c>
      <c r="F19" s="76"/>
      <c r="G19" s="75"/>
      <c r="H19" s="75"/>
      <c r="I19" s="75"/>
      <c r="J19" s="75"/>
      <c r="K19" s="75"/>
      <c r="L19" s="75"/>
      <c r="M19" s="75"/>
      <c r="N19" s="75"/>
      <c r="O19" s="75"/>
      <c r="P19" s="47"/>
      <c r="Q19" s="46"/>
    </row>
    <row r="20" spans="1:17" ht="52.8" hidden="1" x14ac:dyDescent="0.3">
      <c r="A20" s="71" t="s">
        <v>48</v>
      </c>
      <c r="B20" s="77" t="s">
        <v>49</v>
      </c>
      <c r="C20" s="73" t="s">
        <v>21</v>
      </c>
      <c r="D20" s="74">
        <v>3</v>
      </c>
      <c r="E20" s="75" t="s">
        <v>50</v>
      </c>
      <c r="F20" s="76"/>
      <c r="G20" s="75"/>
      <c r="H20" s="75"/>
      <c r="I20" s="75"/>
      <c r="J20" s="75"/>
      <c r="K20" s="75"/>
      <c r="L20" s="75"/>
      <c r="M20" s="75"/>
      <c r="N20" s="75"/>
      <c r="O20" s="75"/>
      <c r="P20" s="47"/>
      <c r="Q20" s="46"/>
    </row>
    <row r="21" spans="1:17" ht="39.6" hidden="1" x14ac:dyDescent="0.3">
      <c r="A21" s="71" t="s">
        <v>51</v>
      </c>
      <c r="B21" s="77" t="s">
        <v>52</v>
      </c>
      <c r="C21" s="73" t="s">
        <v>21</v>
      </c>
      <c r="D21" s="74">
        <v>3</v>
      </c>
      <c r="E21" s="75" t="s">
        <v>32</v>
      </c>
      <c r="F21" s="76"/>
      <c r="G21" s="75"/>
      <c r="H21" s="75"/>
      <c r="I21" s="75"/>
      <c r="J21" s="75"/>
      <c r="K21" s="75"/>
      <c r="L21" s="75"/>
      <c r="M21" s="75"/>
      <c r="N21" s="75"/>
      <c r="O21" s="75"/>
      <c r="P21" s="47"/>
      <c r="Q21" s="46"/>
    </row>
    <row r="22" spans="1:17" ht="52.8" hidden="1" x14ac:dyDescent="0.3">
      <c r="A22" s="71" t="s">
        <v>53</v>
      </c>
      <c r="B22" s="72" t="s">
        <v>54</v>
      </c>
      <c r="C22" s="73" t="s">
        <v>21</v>
      </c>
      <c r="D22" s="74">
        <v>3</v>
      </c>
      <c r="E22" s="75" t="s">
        <v>55</v>
      </c>
      <c r="F22" s="76"/>
      <c r="G22" s="75"/>
      <c r="H22" s="75"/>
      <c r="I22" s="75"/>
      <c r="J22" s="75"/>
      <c r="K22" s="75"/>
      <c r="L22" s="75"/>
      <c r="M22" s="75"/>
      <c r="N22" s="75"/>
      <c r="O22" s="75"/>
      <c r="P22" s="47"/>
      <c r="Q22" s="46"/>
    </row>
    <row r="23" spans="1:17" ht="39.6" hidden="1" x14ac:dyDescent="0.3">
      <c r="A23" s="71" t="s">
        <v>56</v>
      </c>
      <c r="B23" s="72" t="s">
        <v>57</v>
      </c>
      <c r="C23" s="73" t="s">
        <v>21</v>
      </c>
      <c r="D23" s="74">
        <v>3</v>
      </c>
      <c r="E23" s="75" t="s">
        <v>58</v>
      </c>
      <c r="F23" s="76"/>
      <c r="G23" s="75"/>
      <c r="H23" s="75"/>
      <c r="I23" s="75"/>
      <c r="J23" s="75"/>
      <c r="K23" s="75"/>
      <c r="L23" s="75"/>
      <c r="M23" s="75"/>
      <c r="N23" s="75"/>
      <c r="O23" s="75"/>
      <c r="P23" s="47"/>
      <c r="Q23" s="46"/>
    </row>
    <row r="24" spans="1:17" ht="26.4" hidden="1" x14ac:dyDescent="0.3">
      <c r="A24" s="71" t="s">
        <v>59</v>
      </c>
      <c r="B24" s="72" t="s">
        <v>60</v>
      </c>
      <c r="C24" s="73" t="s">
        <v>21</v>
      </c>
      <c r="D24" s="74">
        <v>3</v>
      </c>
      <c r="E24" s="75" t="s">
        <v>61</v>
      </c>
      <c r="F24" s="76"/>
      <c r="G24" s="75"/>
      <c r="H24" s="75"/>
      <c r="I24" s="75"/>
      <c r="J24" s="75"/>
      <c r="K24" s="75"/>
      <c r="L24" s="75"/>
      <c r="M24" s="75"/>
      <c r="N24" s="75"/>
      <c r="O24" s="75"/>
      <c r="P24" s="47"/>
      <c r="Q24" s="46"/>
    </row>
    <row r="25" spans="1:17" ht="39.6" hidden="1" x14ac:dyDescent="0.3">
      <c r="A25" s="71" t="s">
        <v>62</v>
      </c>
      <c r="B25" s="72" t="s">
        <v>63</v>
      </c>
      <c r="C25" s="73" t="s">
        <v>21</v>
      </c>
      <c r="D25" s="74">
        <v>3</v>
      </c>
      <c r="E25" s="75" t="s">
        <v>64</v>
      </c>
      <c r="F25" s="76"/>
      <c r="G25" s="75"/>
      <c r="H25" s="75"/>
      <c r="I25" s="75"/>
      <c r="J25" s="75"/>
      <c r="K25" s="75"/>
      <c r="L25" s="75"/>
      <c r="M25" s="75"/>
      <c r="N25" s="75"/>
      <c r="O25" s="75"/>
      <c r="P25" s="47"/>
      <c r="Q25" s="46"/>
    </row>
    <row r="26" spans="1:17" ht="39.6" hidden="1" x14ac:dyDescent="0.3">
      <c r="A26" s="71" t="s">
        <v>65</v>
      </c>
      <c r="B26" s="77" t="s">
        <v>66</v>
      </c>
      <c r="C26" s="73" t="s">
        <v>21</v>
      </c>
      <c r="D26" s="74">
        <v>3</v>
      </c>
      <c r="E26" s="75" t="s">
        <v>67</v>
      </c>
      <c r="F26" s="76"/>
      <c r="G26" s="75"/>
      <c r="H26" s="75"/>
      <c r="I26" s="75"/>
      <c r="J26" s="75"/>
      <c r="K26" s="75"/>
      <c r="L26" s="75"/>
      <c r="M26" s="75"/>
      <c r="N26" s="75"/>
      <c r="O26" s="75"/>
      <c r="P26" s="47"/>
      <c r="Q26" s="46"/>
    </row>
    <row r="27" spans="1:17" ht="26.4" hidden="1" x14ac:dyDescent="0.3">
      <c r="A27" s="71" t="s">
        <v>68</v>
      </c>
      <c r="B27" s="77" t="s">
        <v>69</v>
      </c>
      <c r="C27" s="73" t="s">
        <v>21</v>
      </c>
      <c r="D27" s="74">
        <v>3</v>
      </c>
      <c r="E27" s="78" t="s">
        <v>70</v>
      </c>
      <c r="F27" s="76"/>
      <c r="G27" s="75"/>
      <c r="H27" s="75"/>
      <c r="I27" s="75"/>
      <c r="J27" s="75"/>
      <c r="K27" s="75"/>
      <c r="L27" s="75"/>
      <c r="M27" s="75"/>
      <c r="N27" s="75"/>
      <c r="O27" s="75"/>
      <c r="P27" s="47"/>
      <c r="Q27" s="46"/>
    </row>
    <row r="28" spans="1:17" ht="52.8" hidden="1" x14ac:dyDescent="0.3">
      <c r="A28" s="71" t="s">
        <v>71</v>
      </c>
      <c r="B28" s="77" t="s">
        <v>72</v>
      </c>
      <c r="C28" s="73" t="s">
        <v>21</v>
      </c>
      <c r="D28" s="74">
        <v>3</v>
      </c>
      <c r="E28" s="78" t="s">
        <v>73</v>
      </c>
      <c r="F28" s="76"/>
      <c r="G28" s="75"/>
      <c r="H28" s="75"/>
      <c r="I28" s="75"/>
      <c r="J28" s="75"/>
      <c r="K28" s="75"/>
      <c r="L28" s="75"/>
      <c r="M28" s="75"/>
      <c r="N28" s="75"/>
      <c r="O28" s="75"/>
      <c r="P28" s="47"/>
      <c r="Q28" s="46"/>
    </row>
    <row r="29" spans="1:17" ht="52.8" hidden="1" x14ac:dyDescent="0.3">
      <c r="A29" s="71" t="s">
        <v>74</v>
      </c>
      <c r="B29" s="77" t="s">
        <v>75</v>
      </c>
      <c r="C29" s="73" t="s">
        <v>21</v>
      </c>
      <c r="D29" s="74">
        <v>3</v>
      </c>
      <c r="E29" s="78" t="s">
        <v>76</v>
      </c>
      <c r="F29" s="76"/>
      <c r="G29" s="75"/>
      <c r="H29" s="75"/>
      <c r="I29" s="75"/>
      <c r="J29" s="75"/>
      <c r="K29" s="75"/>
      <c r="L29" s="75"/>
      <c r="M29" s="75"/>
      <c r="N29" s="75"/>
      <c r="O29" s="75"/>
      <c r="P29" s="47"/>
      <c r="Q29" s="46"/>
    </row>
    <row r="30" spans="1:17" ht="39.6" hidden="1" x14ac:dyDescent="0.3">
      <c r="A30" s="71" t="s">
        <v>77</v>
      </c>
      <c r="B30" s="72" t="s">
        <v>78</v>
      </c>
      <c r="C30" s="73" t="s">
        <v>21</v>
      </c>
      <c r="D30" s="74">
        <v>3</v>
      </c>
      <c r="E30" s="75" t="s">
        <v>79</v>
      </c>
      <c r="F30" s="76"/>
      <c r="G30" s="75"/>
      <c r="H30" s="75"/>
      <c r="I30" s="75"/>
      <c r="J30" s="75"/>
      <c r="K30" s="75"/>
      <c r="L30" s="75"/>
      <c r="M30" s="75"/>
      <c r="N30" s="75"/>
      <c r="O30" s="75"/>
      <c r="P30" s="47"/>
      <c r="Q30" s="46"/>
    </row>
    <row r="31" spans="1:17" hidden="1" x14ac:dyDescent="0.3">
      <c r="A31" s="156" t="s">
        <v>80</v>
      </c>
      <c r="B31" s="156"/>
      <c r="C31" s="156"/>
      <c r="D31" s="156"/>
      <c r="E31" s="156"/>
      <c r="F31" s="156"/>
      <c r="G31" s="156"/>
      <c r="H31" s="79"/>
      <c r="I31" s="80"/>
      <c r="J31" s="80"/>
      <c r="K31" s="80"/>
      <c r="L31" s="80"/>
      <c r="M31" s="80"/>
      <c r="N31" s="80"/>
      <c r="O31" s="80"/>
      <c r="P31" s="47"/>
      <c r="Q31" s="46"/>
    </row>
    <row r="32" spans="1:17" hidden="1" x14ac:dyDescent="0.3">
      <c r="A32" s="79"/>
      <c r="B32" s="81"/>
      <c r="C32" s="81"/>
      <c r="D32" s="82"/>
      <c r="E32" s="83"/>
      <c r="F32" s="76"/>
      <c r="G32" s="83"/>
      <c r="H32" s="83"/>
      <c r="I32" s="83"/>
      <c r="J32" s="83"/>
      <c r="K32" s="83"/>
      <c r="L32" s="83"/>
      <c r="M32" s="83"/>
      <c r="N32" s="83"/>
      <c r="O32" s="83"/>
      <c r="P32" s="48"/>
      <c r="Q32" s="46"/>
    </row>
    <row r="33" spans="1:17" ht="108" hidden="1" x14ac:dyDescent="0.3">
      <c r="A33" s="84" t="s">
        <v>3</v>
      </c>
      <c r="B33" s="85" t="s">
        <v>4</v>
      </c>
      <c r="C33" s="85" t="s">
        <v>5</v>
      </c>
      <c r="D33" s="76" t="s">
        <v>6</v>
      </c>
      <c r="E33" s="73" t="s">
        <v>7</v>
      </c>
      <c r="F33" s="86" t="s">
        <v>8</v>
      </c>
      <c r="G33" s="87" t="s">
        <v>9</v>
      </c>
      <c r="H33" s="87" t="s">
        <v>10</v>
      </c>
      <c r="I33" s="88" t="s">
        <v>11</v>
      </c>
      <c r="J33" s="88" t="s">
        <v>12</v>
      </c>
      <c r="K33" s="15" t="s">
        <v>13</v>
      </c>
      <c r="L33" s="15" t="s">
        <v>14</v>
      </c>
      <c r="M33" s="16" t="s">
        <v>15</v>
      </c>
      <c r="N33" s="16" t="s">
        <v>16</v>
      </c>
      <c r="O33" s="85" t="s">
        <v>17</v>
      </c>
      <c r="P33" s="45"/>
      <c r="Q33" s="46"/>
    </row>
    <row r="34" spans="1:17" hidden="1" x14ac:dyDescent="0.3">
      <c r="A34" s="155" t="s">
        <v>81</v>
      </c>
      <c r="B34" s="155"/>
      <c r="C34" s="155"/>
      <c r="D34" s="155"/>
      <c r="E34" s="155"/>
      <c r="F34" s="155"/>
      <c r="G34" s="155"/>
      <c r="H34" s="155"/>
      <c r="I34" s="155"/>
      <c r="J34" s="155"/>
      <c r="K34" s="155"/>
      <c r="L34" s="155"/>
      <c r="M34" s="155"/>
      <c r="N34" s="155"/>
      <c r="O34" s="155"/>
      <c r="P34" s="45"/>
      <c r="Q34" s="46"/>
    </row>
    <row r="35" spans="1:17" ht="105.6" hidden="1" x14ac:dyDescent="0.3">
      <c r="A35" s="71" t="s">
        <v>82</v>
      </c>
      <c r="B35" s="89" t="s">
        <v>83</v>
      </c>
      <c r="C35" s="90" t="s">
        <v>21</v>
      </c>
      <c r="D35" s="91">
        <v>3</v>
      </c>
      <c r="E35" s="92" t="s">
        <v>84</v>
      </c>
      <c r="F35" s="93"/>
      <c r="G35" s="94"/>
      <c r="H35" s="94"/>
      <c r="I35" s="95"/>
      <c r="J35" s="96"/>
      <c r="K35" s="96"/>
      <c r="L35" s="96"/>
      <c r="M35" s="96"/>
      <c r="N35" s="96"/>
      <c r="O35" s="75"/>
      <c r="P35" s="47"/>
      <c r="Q35" s="46"/>
    </row>
    <row r="36" spans="1:17" ht="66" hidden="1" x14ac:dyDescent="0.3">
      <c r="A36" s="71" t="s">
        <v>85</v>
      </c>
      <c r="B36" s="72" t="s">
        <v>86</v>
      </c>
      <c r="C36" s="73" t="s">
        <v>21</v>
      </c>
      <c r="D36" s="74">
        <v>3</v>
      </c>
      <c r="E36" s="75" t="s">
        <v>87</v>
      </c>
      <c r="F36" s="76"/>
      <c r="G36" s="75"/>
      <c r="H36" s="75"/>
      <c r="I36" s="75"/>
      <c r="J36" s="29"/>
      <c r="K36" s="29"/>
      <c r="L36" s="29"/>
      <c r="M36" s="29"/>
      <c r="N36" s="29"/>
      <c r="O36" s="75"/>
      <c r="P36" s="47"/>
      <c r="Q36" s="46"/>
    </row>
    <row r="37" spans="1:17" ht="79.2" hidden="1" x14ac:dyDescent="0.3">
      <c r="A37" s="71" t="s">
        <v>88</v>
      </c>
      <c r="B37" s="89" t="s">
        <v>89</v>
      </c>
      <c r="C37" s="90" t="s">
        <v>21</v>
      </c>
      <c r="D37" s="91">
        <v>12</v>
      </c>
      <c r="E37" s="92" t="s">
        <v>90</v>
      </c>
      <c r="F37" s="93"/>
      <c r="G37" s="94"/>
      <c r="H37" s="94"/>
      <c r="I37" s="95"/>
      <c r="J37" s="96"/>
      <c r="K37" s="96"/>
      <c r="L37" s="96"/>
      <c r="M37" s="96"/>
      <c r="N37" s="96"/>
      <c r="O37" s="75"/>
      <c r="P37" s="47"/>
      <c r="Q37" s="46"/>
    </row>
    <row r="38" spans="1:17" ht="52.8" hidden="1" x14ac:dyDescent="0.3">
      <c r="A38" s="71" t="s">
        <v>91</v>
      </c>
      <c r="B38" s="89" t="s">
        <v>92</v>
      </c>
      <c r="C38" s="90" t="s">
        <v>21</v>
      </c>
      <c r="D38" s="91">
        <v>6</v>
      </c>
      <c r="E38" s="92" t="s">
        <v>93</v>
      </c>
      <c r="F38" s="93"/>
      <c r="G38" s="94"/>
      <c r="H38" s="94"/>
      <c r="I38" s="95"/>
      <c r="J38" s="96"/>
      <c r="K38" s="96"/>
      <c r="L38" s="96"/>
      <c r="M38" s="96"/>
      <c r="N38" s="96"/>
      <c r="O38" s="75"/>
      <c r="P38" s="47"/>
      <c r="Q38" s="46"/>
    </row>
    <row r="39" spans="1:17" ht="52.8" hidden="1" x14ac:dyDescent="0.3">
      <c r="A39" s="71" t="s">
        <v>94</v>
      </c>
      <c r="B39" s="72" t="s">
        <v>95</v>
      </c>
      <c r="C39" s="73" t="s">
        <v>21</v>
      </c>
      <c r="D39" s="74">
        <v>3</v>
      </c>
      <c r="E39" s="75" t="s">
        <v>96</v>
      </c>
      <c r="F39" s="76"/>
      <c r="G39" s="75"/>
      <c r="H39" s="75"/>
      <c r="I39" s="75"/>
      <c r="J39" s="75"/>
      <c r="K39" s="75"/>
      <c r="L39" s="75"/>
      <c r="M39" s="75"/>
      <c r="N39" s="75"/>
      <c r="O39" s="75"/>
      <c r="P39" s="47"/>
      <c r="Q39" s="46"/>
    </row>
    <row r="40" spans="1:17" ht="52.8" hidden="1" x14ac:dyDescent="0.3">
      <c r="A40" s="71" t="s">
        <v>97</v>
      </c>
      <c r="B40" s="72" t="s">
        <v>98</v>
      </c>
      <c r="C40" s="73" t="s">
        <v>21</v>
      </c>
      <c r="D40" s="74">
        <v>3</v>
      </c>
      <c r="E40" s="75" t="s">
        <v>99</v>
      </c>
      <c r="F40" s="76"/>
      <c r="G40" s="75"/>
      <c r="H40" s="75"/>
      <c r="I40" s="75"/>
      <c r="J40" s="75"/>
      <c r="K40" s="75"/>
      <c r="L40" s="75"/>
      <c r="M40" s="75"/>
      <c r="N40" s="75"/>
      <c r="O40" s="75"/>
      <c r="P40" s="47"/>
      <c r="Q40" s="46"/>
    </row>
    <row r="41" spans="1:17" ht="39.6" hidden="1" x14ac:dyDescent="0.3">
      <c r="A41" s="71" t="s">
        <v>100</v>
      </c>
      <c r="B41" s="72" t="s">
        <v>101</v>
      </c>
      <c r="C41" s="73" t="s">
        <v>21</v>
      </c>
      <c r="D41" s="74">
        <v>3</v>
      </c>
      <c r="E41" s="75" t="s">
        <v>102</v>
      </c>
      <c r="F41" s="76"/>
      <c r="G41" s="75"/>
      <c r="H41" s="75"/>
      <c r="I41" s="75"/>
      <c r="J41" s="75"/>
      <c r="K41" s="75"/>
      <c r="L41" s="75"/>
      <c r="M41" s="75"/>
      <c r="N41" s="75"/>
      <c r="O41" s="75"/>
      <c r="P41" s="47"/>
      <c r="Q41" s="46"/>
    </row>
    <row r="42" spans="1:17" ht="39.6" hidden="1" x14ac:dyDescent="0.3">
      <c r="A42" s="71" t="s">
        <v>103</v>
      </c>
      <c r="B42" s="72" t="s">
        <v>104</v>
      </c>
      <c r="C42" s="73" t="s">
        <v>21</v>
      </c>
      <c r="D42" s="74">
        <v>3</v>
      </c>
      <c r="E42" s="75" t="s">
        <v>105</v>
      </c>
      <c r="F42" s="76"/>
      <c r="G42" s="75"/>
      <c r="H42" s="75"/>
      <c r="I42" s="75"/>
      <c r="J42" s="75"/>
      <c r="K42" s="75"/>
      <c r="L42" s="75"/>
      <c r="M42" s="75"/>
      <c r="N42" s="75"/>
      <c r="O42" s="75"/>
      <c r="P42" s="47"/>
      <c r="Q42" s="46"/>
    </row>
    <row r="43" spans="1:17" ht="39.6" hidden="1" x14ac:dyDescent="0.3">
      <c r="A43" s="71" t="s">
        <v>106</v>
      </c>
      <c r="B43" s="72" t="s">
        <v>78</v>
      </c>
      <c r="C43" s="73" t="s">
        <v>21</v>
      </c>
      <c r="D43" s="74">
        <v>3</v>
      </c>
      <c r="E43" s="75" t="s">
        <v>79</v>
      </c>
      <c r="F43" s="76"/>
      <c r="G43" s="75"/>
      <c r="H43" s="75"/>
      <c r="I43" s="75"/>
      <c r="J43" s="75"/>
      <c r="K43" s="75"/>
      <c r="L43" s="75"/>
      <c r="M43" s="75"/>
      <c r="N43" s="75"/>
      <c r="O43" s="75"/>
      <c r="P43" s="47"/>
      <c r="Q43" s="46"/>
    </row>
    <row r="44" spans="1:17" hidden="1" x14ac:dyDescent="0.3">
      <c r="A44" s="149" t="s">
        <v>107</v>
      </c>
      <c r="B44" s="149"/>
      <c r="C44" s="149"/>
      <c r="D44" s="149"/>
      <c r="E44" s="149"/>
      <c r="F44" s="149"/>
      <c r="G44" s="149"/>
      <c r="H44" s="97"/>
      <c r="I44" s="98"/>
      <c r="J44" s="98"/>
      <c r="K44" s="98"/>
      <c r="L44" s="98"/>
      <c r="M44" s="98"/>
      <c r="N44" s="98"/>
      <c r="O44" s="99"/>
      <c r="P44" s="47"/>
      <c r="Q44" s="46"/>
    </row>
    <row r="45" spans="1:17" hidden="1" x14ac:dyDescent="0.3">
      <c r="A45" s="100"/>
      <c r="B45" s="75"/>
      <c r="C45" s="75"/>
      <c r="D45" s="49"/>
      <c r="E45" s="75"/>
      <c r="F45" s="76"/>
      <c r="G45" s="75"/>
      <c r="H45" s="75"/>
      <c r="I45" s="75"/>
      <c r="J45" s="75"/>
      <c r="K45" s="75"/>
      <c r="L45" s="75"/>
      <c r="M45" s="75"/>
      <c r="N45" s="75"/>
      <c r="O45" s="75"/>
      <c r="P45" s="45"/>
      <c r="Q45" s="46"/>
    </row>
    <row r="46" spans="1:17" ht="108" hidden="1" x14ac:dyDescent="0.3">
      <c r="A46" s="84" t="s">
        <v>3</v>
      </c>
      <c r="B46" s="85" t="s">
        <v>4</v>
      </c>
      <c r="C46" s="85" t="s">
        <v>5</v>
      </c>
      <c r="D46" s="76" t="s">
        <v>6</v>
      </c>
      <c r="E46" s="73" t="s">
        <v>7</v>
      </c>
      <c r="F46" s="86" t="s">
        <v>8</v>
      </c>
      <c r="G46" s="87" t="s">
        <v>9</v>
      </c>
      <c r="H46" s="87" t="s">
        <v>10</v>
      </c>
      <c r="I46" s="88" t="s">
        <v>11</v>
      </c>
      <c r="J46" s="88" t="s">
        <v>12</v>
      </c>
      <c r="K46" s="15" t="s">
        <v>13</v>
      </c>
      <c r="L46" s="15" t="s">
        <v>14</v>
      </c>
      <c r="M46" s="16" t="s">
        <v>15</v>
      </c>
      <c r="N46" s="16" t="s">
        <v>16</v>
      </c>
      <c r="O46" s="85" t="s">
        <v>17</v>
      </c>
      <c r="P46" s="45"/>
      <c r="Q46" s="46"/>
    </row>
    <row r="47" spans="1:17" hidden="1" x14ac:dyDescent="0.3">
      <c r="A47" s="150" t="s">
        <v>108</v>
      </c>
      <c r="B47" s="150"/>
      <c r="C47" s="150"/>
      <c r="D47" s="150"/>
      <c r="E47" s="150"/>
      <c r="F47" s="150"/>
      <c r="G47" s="150"/>
      <c r="H47" s="150"/>
      <c r="I47" s="150"/>
      <c r="J47" s="150"/>
      <c r="K47" s="150"/>
      <c r="L47" s="150"/>
      <c r="M47" s="150"/>
      <c r="N47" s="150"/>
      <c r="O47" s="150"/>
      <c r="P47" s="45"/>
      <c r="Q47" s="46"/>
    </row>
    <row r="48" spans="1:17" ht="52.8" hidden="1" x14ac:dyDescent="0.3">
      <c r="A48" s="71" t="s">
        <v>109</v>
      </c>
      <c r="B48" s="72" t="s">
        <v>110</v>
      </c>
      <c r="C48" s="73" t="s">
        <v>111</v>
      </c>
      <c r="D48" s="91">
        <v>3</v>
      </c>
      <c r="E48" s="75" t="s">
        <v>112</v>
      </c>
      <c r="F48" s="101"/>
      <c r="G48" s="102"/>
      <c r="H48" s="102"/>
      <c r="I48" s="102"/>
      <c r="J48" s="102"/>
      <c r="K48" s="102"/>
      <c r="L48" s="102"/>
      <c r="M48" s="102"/>
      <c r="N48" s="102"/>
      <c r="O48" s="75"/>
      <c r="P48" s="45"/>
      <c r="Q48" s="46"/>
    </row>
    <row r="49" spans="1:17" ht="26.4" hidden="1" x14ac:dyDescent="0.3">
      <c r="A49" s="71" t="s">
        <v>113</v>
      </c>
      <c r="B49" s="72" t="s">
        <v>114</v>
      </c>
      <c r="C49" s="73" t="s">
        <v>111</v>
      </c>
      <c r="D49" s="91">
        <v>3</v>
      </c>
      <c r="E49" s="75" t="s">
        <v>112</v>
      </c>
      <c r="F49" s="101"/>
      <c r="G49" s="102"/>
      <c r="H49" s="102"/>
      <c r="I49" s="102"/>
      <c r="J49" s="102"/>
      <c r="K49" s="102"/>
      <c r="L49" s="102"/>
      <c r="M49" s="102"/>
      <c r="N49" s="102"/>
      <c r="O49" s="75"/>
      <c r="P49" s="45"/>
      <c r="Q49" s="46"/>
    </row>
    <row r="50" spans="1:17" ht="26.4" hidden="1" x14ac:dyDescent="0.3">
      <c r="A50" s="71" t="s">
        <v>115</v>
      </c>
      <c r="B50" s="72" t="s">
        <v>116</v>
      </c>
      <c r="C50" s="73" t="s">
        <v>111</v>
      </c>
      <c r="D50" s="91">
        <v>3</v>
      </c>
      <c r="E50" s="75" t="s">
        <v>112</v>
      </c>
      <c r="F50" s="101"/>
      <c r="G50" s="102"/>
      <c r="H50" s="102"/>
      <c r="I50" s="102"/>
      <c r="J50" s="102"/>
      <c r="K50" s="102"/>
      <c r="L50" s="102"/>
      <c r="M50" s="102"/>
      <c r="N50" s="102"/>
      <c r="O50" s="75"/>
      <c r="P50" s="45"/>
      <c r="Q50" s="46"/>
    </row>
    <row r="51" spans="1:17" ht="26.4" hidden="1" x14ac:dyDescent="0.3">
      <c r="A51" s="71" t="s">
        <v>117</v>
      </c>
      <c r="B51" s="72" t="s">
        <v>118</v>
      </c>
      <c r="C51" s="73" t="s">
        <v>111</v>
      </c>
      <c r="D51" s="91">
        <v>3</v>
      </c>
      <c r="E51" s="75" t="s">
        <v>112</v>
      </c>
      <c r="F51" s="101"/>
      <c r="G51" s="102"/>
      <c r="H51" s="102"/>
      <c r="I51" s="102"/>
      <c r="J51" s="102"/>
      <c r="K51" s="102"/>
      <c r="L51" s="102"/>
      <c r="M51" s="102"/>
      <c r="N51" s="102"/>
      <c r="O51" s="75"/>
      <c r="P51" s="45"/>
      <c r="Q51" s="46"/>
    </row>
    <row r="52" spans="1:17" ht="26.4" hidden="1" x14ac:dyDescent="0.3">
      <c r="A52" s="71" t="s">
        <v>119</v>
      </c>
      <c r="B52" s="72" t="s">
        <v>120</v>
      </c>
      <c r="C52" s="73" t="s">
        <v>111</v>
      </c>
      <c r="D52" s="91">
        <v>3</v>
      </c>
      <c r="E52" s="75" t="s">
        <v>112</v>
      </c>
      <c r="F52" s="101"/>
      <c r="G52" s="102"/>
      <c r="H52" s="102"/>
      <c r="I52" s="102"/>
      <c r="J52" s="102"/>
      <c r="K52" s="102"/>
      <c r="L52" s="102"/>
      <c r="M52" s="102"/>
      <c r="N52" s="102"/>
      <c r="O52" s="75"/>
      <c r="P52" s="45"/>
      <c r="Q52" s="46"/>
    </row>
    <row r="53" spans="1:17" ht="26.4" hidden="1" x14ac:dyDescent="0.3">
      <c r="A53" s="71" t="s">
        <v>121</v>
      </c>
      <c r="B53" s="72" t="s">
        <v>122</v>
      </c>
      <c r="C53" s="73" t="s">
        <v>111</v>
      </c>
      <c r="D53" s="91">
        <v>3</v>
      </c>
      <c r="E53" s="75" t="s">
        <v>112</v>
      </c>
      <c r="F53" s="101"/>
      <c r="G53" s="102"/>
      <c r="H53" s="102"/>
      <c r="I53" s="102"/>
      <c r="J53" s="102"/>
      <c r="K53" s="102"/>
      <c r="L53" s="102"/>
      <c r="M53" s="102"/>
      <c r="N53" s="102"/>
      <c r="O53" s="75"/>
      <c r="P53" s="47"/>
      <c r="Q53" s="46"/>
    </row>
    <row r="54" spans="1:17" ht="26.4" hidden="1" x14ac:dyDescent="0.3">
      <c r="A54" s="71" t="s">
        <v>123</v>
      </c>
      <c r="B54" s="72" t="s">
        <v>124</v>
      </c>
      <c r="C54" s="73" t="s">
        <v>111</v>
      </c>
      <c r="D54" s="91">
        <v>3</v>
      </c>
      <c r="E54" s="75" t="s">
        <v>112</v>
      </c>
      <c r="F54" s="101"/>
      <c r="G54" s="102"/>
      <c r="H54" s="102"/>
      <c r="I54" s="102"/>
      <c r="J54" s="102"/>
      <c r="K54" s="102"/>
      <c r="L54" s="102"/>
      <c r="M54" s="102"/>
      <c r="N54" s="102"/>
      <c r="O54" s="75"/>
      <c r="P54" s="45"/>
      <c r="Q54" s="46"/>
    </row>
    <row r="55" spans="1:17" ht="26.4" hidden="1" x14ac:dyDescent="0.3">
      <c r="A55" s="71" t="s">
        <v>125</v>
      </c>
      <c r="B55" s="72" t="s">
        <v>126</v>
      </c>
      <c r="C55" s="73" t="s">
        <v>111</v>
      </c>
      <c r="D55" s="91">
        <v>3</v>
      </c>
      <c r="E55" s="75" t="s">
        <v>112</v>
      </c>
      <c r="F55" s="101"/>
      <c r="G55" s="102"/>
      <c r="H55" s="102"/>
      <c r="I55" s="102"/>
      <c r="J55" s="102"/>
      <c r="K55" s="102"/>
      <c r="L55" s="102"/>
      <c r="M55" s="102"/>
      <c r="N55" s="102"/>
      <c r="O55" s="75"/>
      <c r="P55" s="45"/>
      <c r="Q55" s="46"/>
    </row>
    <row r="56" spans="1:17" ht="26.4" hidden="1" x14ac:dyDescent="0.3">
      <c r="A56" s="71" t="s">
        <v>127</v>
      </c>
      <c r="B56" s="72" t="s">
        <v>128</v>
      </c>
      <c r="C56" s="73" t="s">
        <v>111</v>
      </c>
      <c r="D56" s="91">
        <v>3</v>
      </c>
      <c r="E56" s="75" t="s">
        <v>112</v>
      </c>
      <c r="F56" s="101"/>
      <c r="G56" s="102"/>
      <c r="H56" s="102"/>
      <c r="I56" s="102"/>
      <c r="J56" s="102"/>
      <c r="K56" s="102"/>
      <c r="L56" s="102"/>
      <c r="M56" s="102"/>
      <c r="N56" s="102"/>
      <c r="O56" s="75"/>
      <c r="P56" s="45"/>
      <c r="Q56" s="46"/>
    </row>
    <row r="57" spans="1:17" ht="26.4" hidden="1" x14ac:dyDescent="0.3">
      <c r="A57" s="71" t="s">
        <v>129</v>
      </c>
      <c r="B57" s="72" t="s">
        <v>130</v>
      </c>
      <c r="C57" s="73" t="s">
        <v>111</v>
      </c>
      <c r="D57" s="91">
        <v>3</v>
      </c>
      <c r="E57" s="75" t="s">
        <v>112</v>
      </c>
      <c r="F57" s="101"/>
      <c r="G57" s="102"/>
      <c r="H57" s="102"/>
      <c r="I57" s="102"/>
      <c r="J57" s="102"/>
      <c r="K57" s="102"/>
      <c r="L57" s="102"/>
      <c r="M57" s="102"/>
      <c r="N57" s="102"/>
      <c r="O57" s="75"/>
      <c r="P57" s="45"/>
      <c r="Q57" s="46"/>
    </row>
    <row r="58" spans="1:17" ht="26.4" hidden="1" x14ac:dyDescent="0.3">
      <c r="A58" s="71" t="s">
        <v>131</v>
      </c>
      <c r="B58" s="72" t="s">
        <v>132</v>
      </c>
      <c r="C58" s="73" t="s">
        <v>111</v>
      </c>
      <c r="D58" s="91">
        <v>3</v>
      </c>
      <c r="E58" s="75" t="s">
        <v>112</v>
      </c>
      <c r="F58" s="101"/>
      <c r="G58" s="102"/>
      <c r="H58" s="102"/>
      <c r="I58" s="102"/>
      <c r="J58" s="102"/>
      <c r="K58" s="102"/>
      <c r="L58" s="102"/>
      <c r="M58" s="102"/>
      <c r="N58" s="102"/>
      <c r="O58" s="75"/>
      <c r="P58" s="45"/>
      <c r="Q58" s="46"/>
    </row>
    <row r="59" spans="1:17" ht="26.4" hidden="1" x14ac:dyDescent="0.3">
      <c r="A59" s="71" t="s">
        <v>133</v>
      </c>
      <c r="B59" s="72" t="s">
        <v>134</v>
      </c>
      <c r="C59" s="73" t="s">
        <v>111</v>
      </c>
      <c r="D59" s="91">
        <v>3</v>
      </c>
      <c r="E59" s="75" t="s">
        <v>112</v>
      </c>
      <c r="F59" s="101"/>
      <c r="G59" s="102"/>
      <c r="H59" s="102"/>
      <c r="I59" s="102"/>
      <c r="J59" s="102"/>
      <c r="K59" s="102"/>
      <c r="L59" s="102"/>
      <c r="M59" s="102"/>
      <c r="N59" s="102"/>
      <c r="O59" s="75"/>
      <c r="P59" s="45"/>
      <c r="Q59" s="46"/>
    </row>
    <row r="60" spans="1:17" ht="26.4" hidden="1" x14ac:dyDescent="0.3">
      <c r="A60" s="71" t="s">
        <v>135</v>
      </c>
      <c r="B60" s="72" t="s">
        <v>136</v>
      </c>
      <c r="C60" s="73" t="s">
        <v>111</v>
      </c>
      <c r="D60" s="91">
        <v>3</v>
      </c>
      <c r="E60" s="75" t="s">
        <v>112</v>
      </c>
      <c r="F60" s="101"/>
      <c r="G60" s="102"/>
      <c r="H60" s="102"/>
      <c r="I60" s="102"/>
      <c r="J60" s="102"/>
      <c r="K60" s="102"/>
      <c r="L60" s="102"/>
      <c r="M60" s="102"/>
      <c r="N60" s="102"/>
      <c r="O60" s="75"/>
      <c r="P60" s="45"/>
      <c r="Q60" s="46"/>
    </row>
    <row r="61" spans="1:17" ht="26.4" hidden="1" x14ac:dyDescent="0.3">
      <c r="A61" s="71" t="s">
        <v>137</v>
      </c>
      <c r="B61" s="72" t="s">
        <v>138</v>
      </c>
      <c r="C61" s="73" t="s">
        <v>111</v>
      </c>
      <c r="D61" s="91">
        <v>3</v>
      </c>
      <c r="E61" s="75" t="s">
        <v>112</v>
      </c>
      <c r="F61" s="101"/>
      <c r="G61" s="102"/>
      <c r="H61" s="102"/>
      <c r="I61" s="102"/>
      <c r="J61" s="102"/>
      <c r="K61" s="102"/>
      <c r="L61" s="102"/>
      <c r="M61" s="102"/>
      <c r="N61" s="102"/>
      <c r="O61" s="75"/>
      <c r="P61" s="45"/>
      <c r="Q61" s="46"/>
    </row>
    <row r="62" spans="1:17" ht="26.4" hidden="1" x14ac:dyDescent="0.3">
      <c r="A62" s="71" t="s">
        <v>139</v>
      </c>
      <c r="B62" s="72" t="s">
        <v>140</v>
      </c>
      <c r="C62" s="73" t="s">
        <v>111</v>
      </c>
      <c r="D62" s="91">
        <v>3</v>
      </c>
      <c r="E62" s="75" t="s">
        <v>112</v>
      </c>
      <c r="F62" s="101"/>
      <c r="G62" s="102"/>
      <c r="H62" s="102"/>
      <c r="I62" s="102"/>
      <c r="J62" s="102"/>
      <c r="K62" s="102"/>
      <c r="L62" s="102"/>
      <c r="M62" s="102"/>
      <c r="N62" s="102"/>
      <c r="O62" s="75"/>
      <c r="P62" s="45"/>
      <c r="Q62" s="46"/>
    </row>
    <row r="63" spans="1:17" ht="26.4" hidden="1" x14ac:dyDescent="0.3">
      <c r="A63" s="71" t="s">
        <v>141</v>
      </c>
      <c r="B63" s="72" t="s">
        <v>142</v>
      </c>
      <c r="C63" s="73" t="s">
        <v>111</v>
      </c>
      <c r="D63" s="91">
        <v>3</v>
      </c>
      <c r="E63" s="75" t="s">
        <v>112</v>
      </c>
      <c r="F63" s="101"/>
      <c r="G63" s="102"/>
      <c r="H63" s="102"/>
      <c r="I63" s="102"/>
      <c r="J63" s="102"/>
      <c r="K63" s="102"/>
      <c r="L63" s="102"/>
      <c r="M63" s="102"/>
      <c r="N63" s="102"/>
      <c r="O63" s="75"/>
      <c r="P63" s="45"/>
      <c r="Q63" s="46"/>
    </row>
    <row r="64" spans="1:17" ht="26.4" hidden="1" x14ac:dyDescent="0.3">
      <c r="A64" s="71" t="s">
        <v>143</v>
      </c>
      <c r="B64" s="72" t="s">
        <v>144</v>
      </c>
      <c r="C64" s="73" t="s">
        <v>111</v>
      </c>
      <c r="D64" s="91">
        <v>3</v>
      </c>
      <c r="E64" s="75" t="s">
        <v>112</v>
      </c>
      <c r="F64" s="101"/>
      <c r="G64" s="102"/>
      <c r="H64" s="102"/>
      <c r="I64" s="102"/>
      <c r="J64" s="102"/>
      <c r="K64" s="102"/>
      <c r="L64" s="102"/>
      <c r="M64" s="102"/>
      <c r="N64" s="102"/>
      <c r="O64" s="75"/>
      <c r="P64" s="45"/>
      <c r="Q64" s="46"/>
    </row>
    <row r="65" spans="1:17" ht="26.4" hidden="1" x14ac:dyDescent="0.3">
      <c r="A65" s="71" t="s">
        <v>145</v>
      </c>
      <c r="B65" s="72" t="s">
        <v>146</v>
      </c>
      <c r="C65" s="73" t="s">
        <v>111</v>
      </c>
      <c r="D65" s="91">
        <v>3</v>
      </c>
      <c r="E65" s="75" t="s">
        <v>112</v>
      </c>
      <c r="F65" s="101"/>
      <c r="G65" s="102"/>
      <c r="H65" s="102"/>
      <c r="I65" s="102"/>
      <c r="J65" s="102"/>
      <c r="K65" s="102"/>
      <c r="L65" s="102"/>
      <c r="M65" s="102"/>
      <c r="N65" s="102"/>
      <c r="O65" s="75"/>
      <c r="P65" s="45"/>
      <c r="Q65" s="46"/>
    </row>
    <row r="66" spans="1:17" ht="26.4" hidden="1" x14ac:dyDescent="0.3">
      <c r="A66" s="71" t="s">
        <v>147</v>
      </c>
      <c r="B66" s="72" t="s">
        <v>148</v>
      </c>
      <c r="C66" s="73" t="s">
        <v>111</v>
      </c>
      <c r="D66" s="91">
        <v>3</v>
      </c>
      <c r="E66" s="75" t="s">
        <v>112</v>
      </c>
      <c r="F66" s="101"/>
      <c r="G66" s="102"/>
      <c r="H66" s="102"/>
      <c r="I66" s="102"/>
      <c r="J66" s="102"/>
      <c r="K66" s="102"/>
      <c r="L66" s="102"/>
      <c r="M66" s="102"/>
      <c r="N66" s="102"/>
      <c r="O66" s="75"/>
      <c r="P66" s="45"/>
      <c r="Q66" s="46"/>
    </row>
    <row r="67" spans="1:17" ht="26.4" hidden="1" x14ac:dyDescent="0.3">
      <c r="A67" s="71" t="s">
        <v>149</v>
      </c>
      <c r="B67" s="103" t="s">
        <v>150</v>
      </c>
      <c r="C67" s="73" t="s">
        <v>111</v>
      </c>
      <c r="D67" s="91">
        <v>3</v>
      </c>
      <c r="E67" s="75" t="s">
        <v>112</v>
      </c>
      <c r="F67" s="101"/>
      <c r="G67" s="102"/>
      <c r="H67" s="102"/>
      <c r="I67" s="102"/>
      <c r="J67" s="102"/>
      <c r="K67" s="102"/>
      <c r="L67" s="102"/>
      <c r="M67" s="102"/>
      <c r="N67" s="102"/>
      <c r="O67" s="75"/>
      <c r="P67" s="45"/>
      <c r="Q67" s="46"/>
    </row>
    <row r="68" spans="1:17" ht="26.4" hidden="1" x14ac:dyDescent="0.3">
      <c r="A68" s="71" t="s">
        <v>151</v>
      </c>
      <c r="B68" s="72" t="s">
        <v>152</v>
      </c>
      <c r="C68" s="73" t="s">
        <v>111</v>
      </c>
      <c r="D68" s="91">
        <v>3</v>
      </c>
      <c r="E68" s="75" t="s">
        <v>112</v>
      </c>
      <c r="F68" s="101"/>
      <c r="G68" s="102"/>
      <c r="H68" s="102"/>
      <c r="I68" s="102"/>
      <c r="J68" s="102"/>
      <c r="K68" s="102"/>
      <c r="L68" s="102"/>
      <c r="M68" s="102"/>
      <c r="N68" s="102"/>
      <c r="O68" s="75"/>
      <c r="P68" s="45"/>
      <c r="Q68" s="46"/>
    </row>
    <row r="69" spans="1:17" ht="26.4" hidden="1" x14ac:dyDescent="0.3">
      <c r="A69" s="71" t="s">
        <v>153</v>
      </c>
      <c r="B69" s="72" t="s">
        <v>154</v>
      </c>
      <c r="C69" s="73" t="s">
        <v>111</v>
      </c>
      <c r="D69" s="91">
        <v>3</v>
      </c>
      <c r="E69" s="75" t="s">
        <v>112</v>
      </c>
      <c r="F69" s="101"/>
      <c r="G69" s="102"/>
      <c r="H69" s="102"/>
      <c r="I69" s="102"/>
      <c r="J69" s="102"/>
      <c r="K69" s="102"/>
      <c r="L69" s="102"/>
      <c r="M69" s="102"/>
      <c r="N69" s="102"/>
      <c r="O69" s="75"/>
      <c r="P69" s="45"/>
      <c r="Q69" s="46"/>
    </row>
    <row r="70" spans="1:17" ht="26.4" hidden="1" x14ac:dyDescent="0.3">
      <c r="A70" s="71" t="s">
        <v>155</v>
      </c>
      <c r="B70" s="72" t="s">
        <v>156</v>
      </c>
      <c r="C70" s="73" t="s">
        <v>111</v>
      </c>
      <c r="D70" s="91">
        <v>3</v>
      </c>
      <c r="E70" s="75" t="s">
        <v>112</v>
      </c>
      <c r="F70" s="101"/>
      <c r="G70" s="102"/>
      <c r="H70" s="102"/>
      <c r="I70" s="102"/>
      <c r="J70" s="102"/>
      <c r="K70" s="102"/>
      <c r="L70" s="102"/>
      <c r="M70" s="102"/>
      <c r="N70" s="102"/>
      <c r="O70" s="75"/>
      <c r="P70" s="45"/>
      <c r="Q70" s="46"/>
    </row>
    <row r="71" spans="1:17" ht="26.4" hidden="1" x14ac:dyDescent="0.3">
      <c r="A71" s="71" t="s">
        <v>157</v>
      </c>
      <c r="B71" s="72" t="s">
        <v>158</v>
      </c>
      <c r="C71" s="73" t="s">
        <v>111</v>
      </c>
      <c r="D71" s="91">
        <v>3</v>
      </c>
      <c r="E71" s="75" t="s">
        <v>112</v>
      </c>
      <c r="F71" s="101"/>
      <c r="G71" s="102"/>
      <c r="H71" s="102"/>
      <c r="I71" s="102"/>
      <c r="J71" s="102"/>
      <c r="K71" s="102"/>
      <c r="L71" s="102"/>
      <c r="M71" s="102"/>
      <c r="N71" s="102"/>
      <c r="O71" s="75"/>
      <c r="P71" s="45"/>
      <c r="Q71" s="46"/>
    </row>
    <row r="72" spans="1:17" hidden="1" x14ac:dyDescent="0.3">
      <c r="A72" s="71" t="s">
        <v>159</v>
      </c>
      <c r="B72" s="72" t="s">
        <v>160</v>
      </c>
      <c r="C72" s="73" t="s">
        <v>111</v>
      </c>
      <c r="D72" s="91">
        <v>3</v>
      </c>
      <c r="E72" s="75" t="s">
        <v>112</v>
      </c>
      <c r="F72" s="101"/>
      <c r="G72" s="102"/>
      <c r="H72" s="102"/>
      <c r="I72" s="102"/>
      <c r="J72" s="102"/>
      <c r="K72" s="102"/>
      <c r="L72" s="102"/>
      <c r="M72" s="102"/>
      <c r="N72" s="102"/>
      <c r="O72" s="75"/>
      <c r="P72" s="45"/>
      <c r="Q72" s="46"/>
    </row>
    <row r="73" spans="1:17" hidden="1" x14ac:dyDescent="0.3">
      <c r="A73" s="71">
        <v>92.26</v>
      </c>
      <c r="B73" s="72" t="s">
        <v>161</v>
      </c>
      <c r="C73" s="73" t="s">
        <v>111</v>
      </c>
      <c r="D73" s="91">
        <v>3</v>
      </c>
      <c r="E73" s="75" t="s">
        <v>112</v>
      </c>
      <c r="F73" s="101"/>
      <c r="G73" s="102"/>
      <c r="H73" s="102"/>
      <c r="I73" s="102"/>
      <c r="J73" s="102"/>
      <c r="K73" s="102"/>
      <c r="L73" s="102"/>
      <c r="M73" s="102"/>
      <c r="N73" s="102"/>
      <c r="O73" s="75"/>
      <c r="P73" s="45"/>
      <c r="Q73" s="46"/>
    </row>
    <row r="74" spans="1:17" hidden="1" x14ac:dyDescent="0.3">
      <c r="A74" s="71" t="s">
        <v>162</v>
      </c>
      <c r="B74" s="72" t="s">
        <v>163</v>
      </c>
      <c r="C74" s="73" t="s">
        <v>111</v>
      </c>
      <c r="D74" s="91">
        <v>3</v>
      </c>
      <c r="E74" s="75" t="s">
        <v>112</v>
      </c>
      <c r="F74" s="101"/>
      <c r="G74" s="102"/>
      <c r="H74" s="102"/>
      <c r="I74" s="102"/>
      <c r="J74" s="102"/>
      <c r="K74" s="102"/>
      <c r="L74" s="102"/>
      <c r="M74" s="102"/>
      <c r="N74" s="102"/>
      <c r="O74" s="75"/>
      <c r="P74" s="45"/>
      <c r="Q74" s="46"/>
    </row>
    <row r="75" spans="1:17" hidden="1" x14ac:dyDescent="0.3">
      <c r="A75" s="71" t="s">
        <v>164</v>
      </c>
      <c r="B75" s="72" t="s">
        <v>165</v>
      </c>
      <c r="C75" s="73" t="s">
        <v>111</v>
      </c>
      <c r="D75" s="91">
        <v>3</v>
      </c>
      <c r="E75" s="75" t="s">
        <v>112</v>
      </c>
      <c r="F75" s="101"/>
      <c r="G75" s="102"/>
      <c r="H75" s="102"/>
      <c r="I75" s="102"/>
      <c r="J75" s="102"/>
      <c r="K75" s="102"/>
      <c r="L75" s="102"/>
      <c r="M75" s="102"/>
      <c r="N75" s="102"/>
      <c r="O75" s="75"/>
      <c r="P75" s="45"/>
      <c r="Q75" s="46"/>
    </row>
    <row r="76" spans="1:17" ht="26.4" hidden="1" x14ac:dyDescent="0.3">
      <c r="A76" s="71">
        <v>92.29</v>
      </c>
      <c r="B76" s="72" t="s">
        <v>166</v>
      </c>
      <c r="C76" s="73" t="s">
        <v>111</v>
      </c>
      <c r="D76" s="91">
        <v>3</v>
      </c>
      <c r="E76" s="75" t="s">
        <v>112</v>
      </c>
      <c r="F76" s="101"/>
      <c r="G76" s="102"/>
      <c r="H76" s="102"/>
      <c r="I76" s="102"/>
      <c r="J76" s="102"/>
      <c r="K76" s="102"/>
      <c r="L76" s="102"/>
      <c r="M76" s="102"/>
      <c r="N76" s="102"/>
      <c r="O76" s="75"/>
      <c r="P76" s="45"/>
      <c r="Q76" s="46"/>
    </row>
    <row r="77" spans="1:17" ht="26.4" hidden="1" x14ac:dyDescent="0.3">
      <c r="A77" s="71" t="s">
        <v>167</v>
      </c>
      <c r="B77" s="72" t="s">
        <v>168</v>
      </c>
      <c r="C77" s="73" t="s">
        <v>111</v>
      </c>
      <c r="D77" s="91">
        <v>3</v>
      </c>
      <c r="E77" s="75" t="s">
        <v>112</v>
      </c>
      <c r="F77" s="101"/>
      <c r="G77" s="102"/>
      <c r="H77" s="102"/>
      <c r="I77" s="102"/>
      <c r="J77" s="102"/>
      <c r="K77" s="102"/>
      <c r="L77" s="102"/>
      <c r="M77" s="102"/>
      <c r="N77" s="102"/>
      <c r="O77" s="75"/>
      <c r="P77" s="45"/>
      <c r="Q77" s="46"/>
    </row>
    <row r="78" spans="1:17" ht="26.4" hidden="1" x14ac:dyDescent="0.3">
      <c r="A78" s="71" t="s">
        <v>169</v>
      </c>
      <c r="B78" s="72" t="s">
        <v>170</v>
      </c>
      <c r="C78" s="73" t="s">
        <v>111</v>
      </c>
      <c r="D78" s="91">
        <v>3</v>
      </c>
      <c r="E78" s="75" t="s">
        <v>112</v>
      </c>
      <c r="F78" s="101"/>
      <c r="G78" s="102"/>
      <c r="H78" s="102"/>
      <c r="I78" s="102"/>
      <c r="J78" s="102"/>
      <c r="K78" s="102"/>
      <c r="L78" s="102"/>
      <c r="M78" s="102"/>
      <c r="N78" s="102"/>
      <c r="O78" s="75"/>
      <c r="P78" s="45"/>
      <c r="Q78" s="46"/>
    </row>
    <row r="79" spans="1:17" ht="26.4" hidden="1" x14ac:dyDescent="0.3">
      <c r="A79" s="71" t="s">
        <v>171</v>
      </c>
      <c r="B79" s="72" t="s">
        <v>172</v>
      </c>
      <c r="C79" s="73" t="s">
        <v>111</v>
      </c>
      <c r="D79" s="91">
        <v>3</v>
      </c>
      <c r="E79" s="75" t="s">
        <v>112</v>
      </c>
      <c r="F79" s="101"/>
      <c r="G79" s="102"/>
      <c r="H79" s="102"/>
      <c r="I79" s="102"/>
      <c r="J79" s="102"/>
      <c r="K79" s="102"/>
      <c r="L79" s="102"/>
      <c r="M79" s="102"/>
      <c r="N79" s="102"/>
      <c r="O79" s="75"/>
      <c r="P79" s="45"/>
      <c r="Q79" s="46"/>
    </row>
    <row r="80" spans="1:17" ht="26.4" hidden="1" x14ac:dyDescent="0.3">
      <c r="A80" s="71" t="s">
        <v>173</v>
      </c>
      <c r="B80" s="72" t="s">
        <v>174</v>
      </c>
      <c r="C80" s="73" t="s">
        <v>111</v>
      </c>
      <c r="D80" s="91">
        <v>3</v>
      </c>
      <c r="E80" s="75" t="s">
        <v>112</v>
      </c>
      <c r="F80" s="101"/>
      <c r="G80" s="102"/>
      <c r="H80" s="102"/>
      <c r="I80" s="102"/>
      <c r="J80" s="102"/>
      <c r="K80" s="102"/>
      <c r="L80" s="102"/>
      <c r="M80" s="102"/>
      <c r="N80" s="102"/>
      <c r="O80" s="75"/>
      <c r="P80" s="45"/>
      <c r="Q80" s="46"/>
    </row>
    <row r="81" spans="1:18" ht="26.4" hidden="1" x14ac:dyDescent="0.3">
      <c r="A81" s="71" t="s">
        <v>175</v>
      </c>
      <c r="B81" s="72" t="s">
        <v>176</v>
      </c>
      <c r="C81" s="73" t="s">
        <v>111</v>
      </c>
      <c r="D81" s="91">
        <v>3</v>
      </c>
      <c r="E81" s="75" t="s">
        <v>112</v>
      </c>
      <c r="F81" s="101"/>
      <c r="G81" s="102"/>
      <c r="H81" s="102"/>
      <c r="I81" s="102"/>
      <c r="J81" s="102"/>
      <c r="K81" s="102"/>
      <c r="L81" s="102"/>
      <c r="M81" s="102"/>
      <c r="N81" s="102"/>
      <c r="O81" s="75"/>
      <c r="P81" s="47"/>
      <c r="Q81" s="46"/>
    </row>
    <row r="82" spans="1:18" ht="26.4" hidden="1" x14ac:dyDescent="0.3">
      <c r="A82" s="71" t="s">
        <v>177</v>
      </c>
      <c r="B82" s="72" t="s">
        <v>178</v>
      </c>
      <c r="C82" s="73" t="s">
        <v>111</v>
      </c>
      <c r="D82" s="91">
        <v>3</v>
      </c>
      <c r="E82" s="75" t="s">
        <v>112</v>
      </c>
      <c r="F82" s="101"/>
      <c r="G82" s="102"/>
      <c r="H82" s="102"/>
      <c r="I82" s="102"/>
      <c r="J82" s="102"/>
      <c r="K82" s="102"/>
      <c r="L82" s="102"/>
      <c r="M82" s="102"/>
      <c r="N82" s="102"/>
      <c r="O82" s="75"/>
      <c r="P82" s="45"/>
      <c r="Q82" s="29"/>
      <c r="R82" s="21"/>
    </row>
    <row r="83" spans="1:18" hidden="1" x14ac:dyDescent="0.3">
      <c r="A83" s="149" t="s">
        <v>179</v>
      </c>
      <c r="B83" s="149"/>
      <c r="C83" s="149"/>
      <c r="D83" s="149"/>
      <c r="E83" s="149"/>
      <c r="F83" s="149"/>
      <c r="G83" s="149"/>
      <c r="H83" s="97"/>
      <c r="I83" s="97"/>
      <c r="J83" s="102"/>
      <c r="K83" s="102"/>
      <c r="L83" s="102"/>
      <c r="M83" s="102"/>
      <c r="N83" s="102"/>
      <c r="O83" s="75"/>
      <c r="P83" s="47"/>
      <c r="Q83" s="29"/>
      <c r="R83" s="21"/>
    </row>
    <row r="84" spans="1:18" x14ac:dyDescent="0.3">
      <c r="A84" s="104" t="s">
        <v>444</v>
      </c>
      <c r="B84" s="104"/>
      <c r="C84" s="104"/>
      <c r="D84" s="105"/>
      <c r="E84" s="104"/>
      <c r="F84" s="106"/>
      <c r="G84" s="104"/>
      <c r="H84" s="104"/>
      <c r="I84" s="104"/>
      <c r="J84" s="104"/>
      <c r="K84" s="104"/>
      <c r="L84" s="104"/>
      <c r="M84" s="146" t="s">
        <v>435</v>
      </c>
      <c r="N84" s="146"/>
      <c r="O84" s="146"/>
      <c r="P84" s="47"/>
      <c r="Q84" s="29"/>
      <c r="R84" s="21"/>
    </row>
    <row r="85" spans="1:18" ht="66" x14ac:dyDescent="0.3">
      <c r="A85" s="71" t="s">
        <v>180</v>
      </c>
      <c r="B85" s="72" t="s">
        <v>181</v>
      </c>
      <c r="C85" s="73" t="s">
        <v>21</v>
      </c>
      <c r="D85" s="74">
        <v>3500</v>
      </c>
      <c r="E85" s="72" t="s">
        <v>182</v>
      </c>
      <c r="F85" s="101">
        <v>5</v>
      </c>
      <c r="G85" s="102">
        <f t="shared" ref="G85:G91" si="0">Q85/P85</f>
        <v>3</v>
      </c>
      <c r="H85" s="102">
        <f t="shared" ref="H85:H91" si="1">G85*1.05</f>
        <v>3.1500000000000004</v>
      </c>
      <c r="I85" s="102">
        <f t="shared" ref="I85:I91" si="2">G85*D85</f>
        <v>10500</v>
      </c>
      <c r="J85" s="102">
        <f t="shared" ref="J85:J91" si="3">H85*D85</f>
        <v>11025.000000000002</v>
      </c>
      <c r="K85" s="102">
        <f t="shared" ref="K85:L91" si="4">I85*0.1</f>
        <v>1050</v>
      </c>
      <c r="L85" s="102">
        <f t="shared" si="4"/>
        <v>1102.5000000000002</v>
      </c>
      <c r="M85" s="102">
        <f>I85+K85</f>
        <v>11550</v>
      </c>
      <c r="N85" s="102">
        <f>J85+L85</f>
        <v>12127.500000000002</v>
      </c>
      <c r="O85" s="75" t="s">
        <v>421</v>
      </c>
      <c r="P85" s="47">
        <v>10</v>
      </c>
      <c r="Q85" s="29">
        <v>30</v>
      </c>
      <c r="R85" s="21"/>
    </row>
    <row r="86" spans="1:18" ht="39.6" x14ac:dyDescent="0.3">
      <c r="A86" s="71" t="s">
        <v>183</v>
      </c>
      <c r="B86" s="72" t="s">
        <v>184</v>
      </c>
      <c r="C86" s="73" t="s">
        <v>21</v>
      </c>
      <c r="D86" s="74">
        <v>5500</v>
      </c>
      <c r="E86" s="107"/>
      <c r="F86" s="101">
        <v>5</v>
      </c>
      <c r="G86" s="102">
        <f t="shared" si="0"/>
        <v>0.43</v>
      </c>
      <c r="H86" s="102">
        <f t="shared" si="1"/>
        <v>0.45150000000000001</v>
      </c>
      <c r="I86" s="102">
        <f t="shared" si="2"/>
        <v>2365</v>
      </c>
      <c r="J86" s="102">
        <f t="shared" si="3"/>
        <v>2483.25</v>
      </c>
      <c r="K86" s="102">
        <f t="shared" si="4"/>
        <v>236.5</v>
      </c>
      <c r="L86" s="102">
        <f t="shared" si="4"/>
        <v>248.32500000000002</v>
      </c>
      <c r="M86" s="102">
        <f t="shared" ref="M86:M91" si="5">I86+K86</f>
        <v>2601.5</v>
      </c>
      <c r="N86" s="102">
        <f t="shared" ref="N86:N91" si="6">J86+L86</f>
        <v>2731.5749999999998</v>
      </c>
      <c r="O86" s="75" t="s">
        <v>422</v>
      </c>
      <c r="P86" s="47">
        <v>100</v>
      </c>
      <c r="Q86" s="29">
        <v>43</v>
      </c>
      <c r="R86" s="21"/>
    </row>
    <row r="87" spans="1:18" ht="26.4" x14ac:dyDescent="0.3">
      <c r="A87" s="71" t="s">
        <v>185</v>
      </c>
      <c r="B87" s="72" t="s">
        <v>186</v>
      </c>
      <c r="C87" s="73" t="s">
        <v>21</v>
      </c>
      <c r="D87" s="74">
        <v>300</v>
      </c>
      <c r="E87" s="72" t="s">
        <v>187</v>
      </c>
      <c r="F87" s="101">
        <v>5</v>
      </c>
      <c r="G87" s="102">
        <f t="shared" si="0"/>
        <v>1.8</v>
      </c>
      <c r="H87" s="102">
        <f t="shared" si="1"/>
        <v>1.8900000000000001</v>
      </c>
      <c r="I87" s="102">
        <f t="shared" si="2"/>
        <v>540</v>
      </c>
      <c r="J87" s="102">
        <f t="shared" si="3"/>
        <v>567</v>
      </c>
      <c r="K87" s="102">
        <f t="shared" si="4"/>
        <v>54</v>
      </c>
      <c r="L87" s="102">
        <f t="shared" si="4"/>
        <v>56.7</v>
      </c>
      <c r="M87" s="102">
        <f t="shared" si="5"/>
        <v>594</v>
      </c>
      <c r="N87" s="102">
        <f t="shared" si="6"/>
        <v>623.70000000000005</v>
      </c>
      <c r="O87" s="75" t="s">
        <v>423</v>
      </c>
      <c r="P87" s="47">
        <v>10</v>
      </c>
      <c r="Q87" s="29">
        <v>18</v>
      </c>
      <c r="R87" s="21"/>
    </row>
    <row r="88" spans="1:18" ht="26.4" x14ac:dyDescent="0.3">
      <c r="A88" s="71" t="s">
        <v>188</v>
      </c>
      <c r="B88" s="72" t="s">
        <v>189</v>
      </c>
      <c r="C88" s="73" t="s">
        <v>21</v>
      </c>
      <c r="D88" s="74">
        <v>2000</v>
      </c>
      <c r="E88" s="72" t="s">
        <v>187</v>
      </c>
      <c r="F88" s="101">
        <v>5</v>
      </c>
      <c r="G88" s="102">
        <f t="shared" si="0"/>
        <v>1.8</v>
      </c>
      <c r="H88" s="102">
        <f t="shared" si="1"/>
        <v>1.8900000000000001</v>
      </c>
      <c r="I88" s="102">
        <f t="shared" si="2"/>
        <v>3600</v>
      </c>
      <c r="J88" s="102">
        <f t="shared" si="3"/>
        <v>3780.0000000000005</v>
      </c>
      <c r="K88" s="102">
        <f t="shared" si="4"/>
        <v>360</v>
      </c>
      <c r="L88" s="102">
        <f t="shared" si="4"/>
        <v>378.00000000000006</v>
      </c>
      <c r="M88" s="102">
        <f t="shared" si="5"/>
        <v>3960</v>
      </c>
      <c r="N88" s="102">
        <f t="shared" si="6"/>
        <v>4158.0000000000009</v>
      </c>
      <c r="O88" s="75" t="s">
        <v>424</v>
      </c>
      <c r="P88" s="47">
        <v>10</v>
      </c>
      <c r="Q88" s="29">
        <v>18</v>
      </c>
      <c r="R88" s="21"/>
    </row>
    <row r="89" spans="1:18" ht="39.6" x14ac:dyDescent="0.3">
      <c r="A89" s="71" t="s">
        <v>190</v>
      </c>
      <c r="B89" s="72" t="s">
        <v>191</v>
      </c>
      <c r="C89" s="73" t="s">
        <v>21</v>
      </c>
      <c r="D89" s="74">
        <v>600</v>
      </c>
      <c r="E89" s="72" t="s">
        <v>187</v>
      </c>
      <c r="F89" s="101">
        <v>5</v>
      </c>
      <c r="G89" s="102">
        <f t="shared" si="0"/>
        <v>1.7</v>
      </c>
      <c r="H89" s="102">
        <f t="shared" si="1"/>
        <v>1.7849999999999999</v>
      </c>
      <c r="I89" s="102">
        <f t="shared" si="2"/>
        <v>1020</v>
      </c>
      <c r="J89" s="102">
        <f t="shared" si="3"/>
        <v>1071</v>
      </c>
      <c r="K89" s="102">
        <f t="shared" si="4"/>
        <v>102</v>
      </c>
      <c r="L89" s="102">
        <f t="shared" si="4"/>
        <v>107.10000000000001</v>
      </c>
      <c r="M89" s="102">
        <f t="shared" si="5"/>
        <v>1122</v>
      </c>
      <c r="N89" s="102">
        <f t="shared" si="6"/>
        <v>1178.0999999999999</v>
      </c>
      <c r="O89" s="75" t="s">
        <v>425</v>
      </c>
      <c r="P89" s="47">
        <v>10</v>
      </c>
      <c r="Q89" s="29">
        <v>17</v>
      </c>
      <c r="R89" s="21"/>
    </row>
    <row r="90" spans="1:18" ht="79.2" x14ac:dyDescent="0.3">
      <c r="A90" s="71" t="s">
        <v>192</v>
      </c>
      <c r="B90" s="72" t="s">
        <v>193</v>
      </c>
      <c r="C90" s="73" t="s">
        <v>21</v>
      </c>
      <c r="D90" s="74">
        <v>1000</v>
      </c>
      <c r="E90" s="107" t="s">
        <v>194</v>
      </c>
      <c r="F90" s="101">
        <v>5</v>
      </c>
      <c r="G90" s="102">
        <f t="shared" si="0"/>
        <v>2.35</v>
      </c>
      <c r="H90" s="102">
        <f t="shared" si="1"/>
        <v>2.4675000000000002</v>
      </c>
      <c r="I90" s="102">
        <f t="shared" si="2"/>
        <v>2350</v>
      </c>
      <c r="J90" s="102">
        <f t="shared" si="3"/>
        <v>2467.5000000000005</v>
      </c>
      <c r="K90" s="102">
        <f t="shared" si="4"/>
        <v>235</v>
      </c>
      <c r="L90" s="102">
        <f t="shared" si="4"/>
        <v>246.75000000000006</v>
      </c>
      <c r="M90" s="102">
        <f t="shared" si="5"/>
        <v>2585</v>
      </c>
      <c r="N90" s="102">
        <f t="shared" si="6"/>
        <v>2714.2500000000005</v>
      </c>
      <c r="O90" s="75" t="s">
        <v>426</v>
      </c>
      <c r="P90" s="47">
        <v>20</v>
      </c>
      <c r="Q90" s="29">
        <v>47</v>
      </c>
      <c r="R90" s="21"/>
    </row>
    <row r="91" spans="1:18" ht="39.6" x14ac:dyDescent="0.3">
      <c r="A91" s="71" t="s">
        <v>195</v>
      </c>
      <c r="B91" s="72" t="s">
        <v>196</v>
      </c>
      <c r="C91" s="73" t="s">
        <v>21</v>
      </c>
      <c r="D91" s="74">
        <v>10</v>
      </c>
      <c r="E91" s="72" t="s">
        <v>197</v>
      </c>
      <c r="F91" s="101">
        <v>5</v>
      </c>
      <c r="G91" s="102">
        <f t="shared" si="0"/>
        <v>134</v>
      </c>
      <c r="H91" s="102">
        <f t="shared" si="1"/>
        <v>140.70000000000002</v>
      </c>
      <c r="I91" s="102">
        <f t="shared" si="2"/>
        <v>1340</v>
      </c>
      <c r="J91" s="102">
        <f t="shared" si="3"/>
        <v>1407.0000000000002</v>
      </c>
      <c r="K91" s="102">
        <f t="shared" si="4"/>
        <v>134</v>
      </c>
      <c r="L91" s="102">
        <f t="shared" si="4"/>
        <v>140.70000000000002</v>
      </c>
      <c r="M91" s="102">
        <f t="shared" si="5"/>
        <v>1474</v>
      </c>
      <c r="N91" s="102">
        <f t="shared" si="6"/>
        <v>1547.7000000000003</v>
      </c>
      <c r="O91" s="75" t="s">
        <v>427</v>
      </c>
      <c r="P91" s="47">
        <v>1</v>
      </c>
      <c r="Q91" s="29">
        <v>134</v>
      </c>
      <c r="R91" s="21"/>
    </row>
    <row r="92" spans="1:18" x14ac:dyDescent="0.3">
      <c r="A92" s="149" t="s">
        <v>198</v>
      </c>
      <c r="B92" s="149"/>
      <c r="C92" s="149"/>
      <c r="D92" s="149"/>
      <c r="E92" s="149"/>
      <c r="F92" s="149"/>
      <c r="G92" s="149"/>
      <c r="H92" s="97"/>
      <c r="I92" s="98">
        <f>SUM(I85:I91)</f>
        <v>21715</v>
      </c>
      <c r="J92" s="98">
        <f>SUM(J85:J91)</f>
        <v>22800.750000000004</v>
      </c>
      <c r="K92" s="98"/>
      <c r="L92" s="98"/>
      <c r="M92" s="98">
        <f>SUM(M85:M91)</f>
        <v>23886.5</v>
      </c>
      <c r="N92" s="98">
        <f>SUM(N85:N91)</f>
        <v>25080.825000000001</v>
      </c>
      <c r="O92" s="99"/>
      <c r="P92" s="47"/>
      <c r="Q92" s="29"/>
      <c r="R92" s="28"/>
    </row>
    <row r="93" spans="1:18" x14ac:dyDescent="0.3">
      <c r="A93" s="108"/>
      <c r="B93" s="102"/>
      <c r="C93" s="102"/>
      <c r="D93" s="109"/>
      <c r="E93" s="75"/>
      <c r="F93" s="101"/>
      <c r="G93" s="102"/>
      <c r="H93" s="102"/>
      <c r="I93" s="102"/>
      <c r="J93" s="102"/>
      <c r="K93" s="102"/>
      <c r="L93" s="102"/>
      <c r="M93" s="102"/>
      <c r="N93" s="102"/>
      <c r="O93" s="75"/>
      <c r="P93" s="45"/>
      <c r="Q93" s="29"/>
      <c r="R93" s="21"/>
    </row>
    <row r="94" spans="1:18" ht="158.4" hidden="1" x14ac:dyDescent="0.3">
      <c r="A94" s="84" t="s">
        <v>3</v>
      </c>
      <c r="B94" s="85" t="s">
        <v>4</v>
      </c>
      <c r="C94" s="85" t="s">
        <v>5</v>
      </c>
      <c r="D94" s="76" t="s">
        <v>6</v>
      </c>
      <c r="E94" s="73" t="s">
        <v>7</v>
      </c>
      <c r="F94" s="86" t="s">
        <v>8</v>
      </c>
      <c r="G94" s="87" t="s">
        <v>9</v>
      </c>
      <c r="H94" s="87" t="s">
        <v>10</v>
      </c>
      <c r="I94" s="88" t="s">
        <v>11</v>
      </c>
      <c r="J94" s="88" t="s">
        <v>12</v>
      </c>
      <c r="K94" s="88" t="s">
        <v>13</v>
      </c>
      <c r="L94" s="15" t="s">
        <v>14</v>
      </c>
      <c r="M94" s="15" t="s">
        <v>15</v>
      </c>
      <c r="N94" s="16" t="s">
        <v>16</v>
      </c>
      <c r="O94" s="85" t="s">
        <v>17</v>
      </c>
      <c r="P94" s="45"/>
      <c r="Q94" s="29"/>
      <c r="R94" s="21"/>
    </row>
    <row r="95" spans="1:18" ht="26.4" hidden="1" x14ac:dyDescent="0.3">
      <c r="A95" s="110" t="s">
        <v>199</v>
      </c>
      <c r="B95" s="110"/>
      <c r="C95" s="110"/>
      <c r="D95" s="111"/>
      <c r="E95" s="110"/>
      <c r="F95" s="106"/>
      <c r="G95" s="110"/>
      <c r="H95" s="110"/>
      <c r="I95" s="110"/>
      <c r="J95" s="110"/>
      <c r="K95" s="110"/>
      <c r="L95" s="110"/>
      <c r="M95" s="110"/>
      <c r="N95" s="110"/>
      <c r="O95" s="80" t="s">
        <v>419</v>
      </c>
      <c r="P95" s="45"/>
      <c r="Q95" s="29"/>
      <c r="R95" s="21"/>
    </row>
    <row r="96" spans="1:18" ht="92.4" hidden="1" x14ac:dyDescent="0.3">
      <c r="A96" s="71" t="s">
        <v>200</v>
      </c>
      <c r="B96" s="112" t="s">
        <v>201</v>
      </c>
      <c r="C96" s="90" t="s">
        <v>21</v>
      </c>
      <c r="D96" s="91">
        <v>3000</v>
      </c>
      <c r="E96" s="112" t="s">
        <v>202</v>
      </c>
      <c r="F96" s="101">
        <v>5</v>
      </c>
      <c r="G96" s="102">
        <f>Q96/P96</f>
        <v>0.41199999999999998</v>
      </c>
      <c r="H96" s="102">
        <f>G96*1.05</f>
        <v>0.43259999999999998</v>
      </c>
      <c r="I96" s="102">
        <f>G96*D96</f>
        <v>1236</v>
      </c>
      <c r="J96" s="102">
        <f>H96*D96</f>
        <v>1297.8</v>
      </c>
      <c r="K96" s="102">
        <f t="shared" ref="K96:L99" si="7">I96*0.1</f>
        <v>123.60000000000001</v>
      </c>
      <c r="L96" s="102">
        <f t="shared" si="7"/>
        <v>129.78</v>
      </c>
      <c r="M96" s="102">
        <f t="shared" ref="M96:M99" si="8">I96+K96</f>
        <v>1359.6</v>
      </c>
      <c r="N96" s="102">
        <f t="shared" ref="N96:N99" si="9">J96+L96</f>
        <v>1427.58</v>
      </c>
      <c r="O96" s="75" t="s">
        <v>436</v>
      </c>
      <c r="P96" s="47">
        <v>250</v>
      </c>
      <c r="Q96" s="46">
        <v>103</v>
      </c>
    </row>
    <row r="97" spans="1:17" ht="92.4" hidden="1" x14ac:dyDescent="0.3">
      <c r="A97" s="71" t="s">
        <v>203</v>
      </c>
      <c r="B97" s="72" t="s">
        <v>204</v>
      </c>
      <c r="C97" s="73" t="s">
        <v>21</v>
      </c>
      <c r="D97" s="74">
        <v>3000</v>
      </c>
      <c r="E97" s="72" t="s">
        <v>205</v>
      </c>
      <c r="F97" s="101">
        <v>5</v>
      </c>
      <c r="G97" s="102">
        <f>Q97/P97</f>
        <v>7.1999999999999995E-2</v>
      </c>
      <c r="H97" s="102">
        <f>G97*1.05</f>
        <v>7.5600000000000001E-2</v>
      </c>
      <c r="I97" s="102">
        <f>G97*D97</f>
        <v>215.99999999999997</v>
      </c>
      <c r="J97" s="102">
        <f>H97*D97</f>
        <v>226.8</v>
      </c>
      <c r="K97" s="102">
        <f t="shared" si="7"/>
        <v>21.599999999999998</v>
      </c>
      <c r="L97" s="102">
        <f t="shared" si="7"/>
        <v>22.680000000000003</v>
      </c>
      <c r="M97" s="102">
        <f t="shared" si="8"/>
        <v>237.59999999999997</v>
      </c>
      <c r="N97" s="102">
        <f t="shared" si="9"/>
        <v>249.48000000000002</v>
      </c>
      <c r="O97" s="75" t="s">
        <v>437</v>
      </c>
      <c r="P97" s="47">
        <v>250</v>
      </c>
      <c r="Q97" s="46">
        <v>18</v>
      </c>
    </row>
    <row r="98" spans="1:17" ht="92.4" hidden="1" x14ac:dyDescent="0.3">
      <c r="A98" s="71" t="s">
        <v>206</v>
      </c>
      <c r="B98" s="72" t="s">
        <v>207</v>
      </c>
      <c r="C98" s="73" t="s">
        <v>21</v>
      </c>
      <c r="D98" s="74">
        <v>600</v>
      </c>
      <c r="E98" s="72" t="s">
        <v>208</v>
      </c>
      <c r="F98" s="101">
        <v>5</v>
      </c>
      <c r="G98" s="102">
        <f>Q98/P98</f>
        <v>3.32</v>
      </c>
      <c r="H98" s="102">
        <f>G98*1.05</f>
        <v>3.4859999999999998</v>
      </c>
      <c r="I98" s="102">
        <f>G98*D98</f>
        <v>1992</v>
      </c>
      <c r="J98" s="102">
        <f>H98*D98</f>
        <v>2091.6</v>
      </c>
      <c r="K98" s="102">
        <f t="shared" si="7"/>
        <v>199.20000000000002</v>
      </c>
      <c r="L98" s="102">
        <f t="shared" si="7"/>
        <v>209.16</v>
      </c>
      <c r="M98" s="102">
        <f t="shared" si="8"/>
        <v>2191.1999999999998</v>
      </c>
      <c r="N98" s="102">
        <f t="shared" si="9"/>
        <v>2300.7599999999998</v>
      </c>
      <c r="O98" s="75" t="s">
        <v>438</v>
      </c>
      <c r="P98" s="47">
        <v>25</v>
      </c>
      <c r="Q98" s="46">
        <v>83</v>
      </c>
    </row>
    <row r="99" spans="1:17" ht="92.4" hidden="1" x14ac:dyDescent="0.3">
      <c r="A99" s="71" t="s">
        <v>209</v>
      </c>
      <c r="B99" s="72" t="s">
        <v>210</v>
      </c>
      <c r="C99" s="73" t="s">
        <v>21</v>
      </c>
      <c r="D99" s="74">
        <v>400</v>
      </c>
      <c r="E99" s="72" t="s">
        <v>205</v>
      </c>
      <c r="F99" s="101">
        <v>5</v>
      </c>
      <c r="G99" s="102">
        <f>Q99/P99</f>
        <v>0.18</v>
      </c>
      <c r="H99" s="102">
        <f>G99*1.05</f>
        <v>0.189</v>
      </c>
      <c r="I99" s="102">
        <f>G99*D99</f>
        <v>72</v>
      </c>
      <c r="J99" s="102">
        <f>H99*D99</f>
        <v>75.599999999999994</v>
      </c>
      <c r="K99" s="102">
        <f t="shared" si="7"/>
        <v>7.2</v>
      </c>
      <c r="L99" s="102">
        <f t="shared" si="7"/>
        <v>7.56</v>
      </c>
      <c r="M99" s="102">
        <f t="shared" si="8"/>
        <v>79.2</v>
      </c>
      <c r="N99" s="102">
        <f t="shared" si="9"/>
        <v>83.16</v>
      </c>
      <c r="O99" s="75" t="s">
        <v>439</v>
      </c>
      <c r="P99" s="47">
        <v>50</v>
      </c>
      <c r="Q99" s="46">
        <v>9</v>
      </c>
    </row>
    <row r="100" spans="1:17" ht="108" hidden="1" x14ac:dyDescent="0.3">
      <c r="A100" s="84" t="s">
        <v>3</v>
      </c>
      <c r="B100" s="85" t="s">
        <v>4</v>
      </c>
      <c r="C100" s="85" t="s">
        <v>5</v>
      </c>
      <c r="D100" s="76" t="s">
        <v>6</v>
      </c>
      <c r="E100" s="73" t="s">
        <v>7</v>
      </c>
      <c r="F100" s="86" t="s">
        <v>8</v>
      </c>
      <c r="G100" s="87" t="s">
        <v>9</v>
      </c>
      <c r="H100" s="87" t="s">
        <v>10</v>
      </c>
      <c r="I100" s="88" t="s">
        <v>11</v>
      </c>
      <c r="J100" s="88" t="s">
        <v>12</v>
      </c>
      <c r="K100" s="15" t="s">
        <v>13</v>
      </c>
      <c r="L100" s="15" t="s">
        <v>14</v>
      </c>
      <c r="M100" s="16" t="s">
        <v>15</v>
      </c>
      <c r="N100" s="16" t="s">
        <v>16</v>
      </c>
      <c r="O100" s="85" t="s">
        <v>17</v>
      </c>
      <c r="P100" s="45"/>
      <c r="Q100" s="46"/>
    </row>
    <row r="101" spans="1:17" hidden="1" x14ac:dyDescent="0.3">
      <c r="A101" s="151" t="s">
        <v>211</v>
      </c>
      <c r="B101" s="151"/>
      <c r="C101" s="151"/>
      <c r="D101" s="151"/>
      <c r="E101" s="151"/>
      <c r="F101" s="151"/>
      <c r="G101" s="151"/>
      <c r="H101" s="151"/>
      <c r="I101" s="151"/>
      <c r="J101" s="151"/>
      <c r="K101" s="151"/>
      <c r="L101" s="151"/>
      <c r="M101" s="151"/>
      <c r="N101" s="151"/>
      <c r="O101" s="151"/>
      <c r="P101" s="45"/>
      <c r="Q101" s="46"/>
    </row>
    <row r="102" spans="1:17" ht="184.8" hidden="1" x14ac:dyDescent="0.3">
      <c r="A102" s="71" t="s">
        <v>212</v>
      </c>
      <c r="B102" s="72" t="s">
        <v>213</v>
      </c>
      <c r="C102" s="73" t="s">
        <v>214</v>
      </c>
      <c r="D102" s="91">
        <v>12</v>
      </c>
      <c r="E102" s="113" t="s">
        <v>215</v>
      </c>
      <c r="F102" s="101"/>
      <c r="G102" s="84"/>
      <c r="H102" s="84"/>
      <c r="I102" s="96"/>
      <c r="J102" s="96"/>
      <c r="K102" s="96"/>
      <c r="L102" s="96"/>
      <c r="M102" s="96"/>
      <c r="N102" s="96"/>
      <c r="O102" s="114"/>
      <c r="P102" s="49"/>
      <c r="Q102" s="46"/>
    </row>
    <row r="103" spans="1:17" ht="145.19999999999999" hidden="1" x14ac:dyDescent="0.3">
      <c r="A103" s="71" t="s">
        <v>216</v>
      </c>
      <c r="B103" s="72" t="s">
        <v>217</v>
      </c>
      <c r="C103" s="73" t="s">
        <v>214</v>
      </c>
      <c r="D103" s="91">
        <v>6</v>
      </c>
      <c r="E103" s="113" t="s">
        <v>218</v>
      </c>
      <c r="F103" s="101"/>
      <c r="G103" s="84"/>
      <c r="H103" s="84"/>
      <c r="I103" s="96"/>
      <c r="J103" s="96"/>
      <c r="K103" s="96"/>
      <c r="L103" s="96"/>
      <c r="M103" s="96"/>
      <c r="N103" s="96"/>
      <c r="O103" s="75"/>
      <c r="P103" s="50"/>
      <c r="Q103" s="46"/>
    </row>
    <row r="104" spans="1:17" ht="145.19999999999999" hidden="1" x14ac:dyDescent="0.3">
      <c r="A104" s="71" t="s">
        <v>219</v>
      </c>
      <c r="B104" s="112" t="s">
        <v>220</v>
      </c>
      <c r="C104" s="90" t="s">
        <v>214</v>
      </c>
      <c r="D104" s="91">
        <v>6</v>
      </c>
      <c r="E104" s="115" t="s">
        <v>221</v>
      </c>
      <c r="F104" s="93"/>
      <c r="G104" s="116"/>
      <c r="H104" s="116"/>
      <c r="I104" s="95"/>
      <c r="J104" s="96"/>
      <c r="K104" s="96"/>
      <c r="L104" s="96"/>
      <c r="M104" s="96"/>
      <c r="N104" s="96"/>
      <c r="O104" s="75"/>
      <c r="P104" s="47"/>
      <c r="Q104" s="46"/>
    </row>
    <row r="105" spans="1:17" ht="105.6" hidden="1" x14ac:dyDescent="0.3">
      <c r="A105" s="71" t="s">
        <v>222</v>
      </c>
      <c r="B105" s="112" t="s">
        <v>223</v>
      </c>
      <c r="C105" s="90" t="s">
        <v>21</v>
      </c>
      <c r="D105" s="91">
        <v>5000</v>
      </c>
      <c r="E105" s="112" t="s">
        <v>224</v>
      </c>
      <c r="F105" s="93"/>
      <c r="G105" s="116"/>
      <c r="H105" s="116"/>
      <c r="I105" s="95"/>
      <c r="J105" s="96"/>
      <c r="K105" s="96"/>
      <c r="L105" s="96"/>
      <c r="M105" s="96"/>
      <c r="N105" s="96"/>
      <c r="O105" s="75"/>
      <c r="P105" s="47"/>
      <c r="Q105" s="46"/>
    </row>
    <row r="106" spans="1:17" hidden="1" x14ac:dyDescent="0.3">
      <c r="A106" s="149" t="s">
        <v>225</v>
      </c>
      <c r="B106" s="149"/>
      <c r="C106" s="149"/>
      <c r="D106" s="149"/>
      <c r="E106" s="149"/>
      <c r="F106" s="149"/>
      <c r="G106" s="149"/>
      <c r="H106" s="97"/>
      <c r="I106" s="98"/>
      <c r="J106" s="98"/>
      <c r="K106" s="98"/>
      <c r="L106" s="98"/>
      <c r="M106" s="98"/>
      <c r="N106" s="98"/>
      <c r="O106" s="99"/>
      <c r="P106" s="47"/>
      <c r="Q106" s="46"/>
    </row>
    <row r="107" spans="1:17" hidden="1" x14ac:dyDescent="0.3">
      <c r="A107" s="108"/>
      <c r="B107" s="117"/>
      <c r="C107" s="117"/>
      <c r="D107" s="118"/>
      <c r="E107" s="119"/>
      <c r="F107" s="120"/>
      <c r="G107" s="117"/>
      <c r="H107" s="117"/>
      <c r="I107" s="102"/>
      <c r="J107" s="102"/>
      <c r="K107" s="102"/>
      <c r="L107" s="102"/>
      <c r="M107" s="102"/>
      <c r="N107" s="102"/>
      <c r="O107" s="75"/>
      <c r="P107" s="45"/>
      <c r="Q107" s="46"/>
    </row>
    <row r="108" spans="1:17" ht="108" hidden="1" x14ac:dyDescent="0.3">
      <c r="A108" s="84" t="s">
        <v>3</v>
      </c>
      <c r="B108" s="121" t="s">
        <v>4</v>
      </c>
      <c r="C108" s="121" t="s">
        <v>5</v>
      </c>
      <c r="D108" s="93" t="s">
        <v>6</v>
      </c>
      <c r="E108" s="90" t="s">
        <v>7</v>
      </c>
      <c r="F108" s="122" t="s">
        <v>8</v>
      </c>
      <c r="G108" s="87" t="s">
        <v>9</v>
      </c>
      <c r="H108" s="87" t="s">
        <v>10</v>
      </c>
      <c r="I108" s="88" t="s">
        <v>11</v>
      </c>
      <c r="J108" s="88" t="s">
        <v>12</v>
      </c>
      <c r="K108" s="15" t="s">
        <v>13</v>
      </c>
      <c r="L108" s="15" t="s">
        <v>14</v>
      </c>
      <c r="M108" s="16" t="s">
        <v>15</v>
      </c>
      <c r="N108" s="16" t="s">
        <v>16</v>
      </c>
      <c r="O108" s="85" t="s">
        <v>17</v>
      </c>
      <c r="P108" s="45"/>
      <c r="Q108" s="46"/>
    </row>
    <row r="109" spans="1:17" hidden="1" x14ac:dyDescent="0.3">
      <c r="A109" s="110" t="s">
        <v>226</v>
      </c>
      <c r="B109" s="110"/>
      <c r="C109" s="110"/>
      <c r="D109" s="111"/>
      <c r="E109" s="110"/>
      <c r="F109" s="106"/>
      <c r="G109" s="110"/>
      <c r="H109" s="110"/>
      <c r="I109" s="110"/>
      <c r="J109" s="110"/>
      <c r="K109" s="110"/>
      <c r="L109" s="110"/>
      <c r="M109" s="110"/>
      <c r="N109" s="110"/>
      <c r="O109" s="80"/>
      <c r="P109" s="45"/>
      <c r="Q109" s="46"/>
    </row>
    <row r="110" spans="1:17" ht="52.8" hidden="1" x14ac:dyDescent="0.3">
      <c r="A110" s="71" t="s">
        <v>227</v>
      </c>
      <c r="B110" s="112" t="s">
        <v>228</v>
      </c>
      <c r="C110" s="90" t="s">
        <v>229</v>
      </c>
      <c r="D110" s="91">
        <v>15</v>
      </c>
      <c r="E110" s="112" t="s">
        <v>230</v>
      </c>
      <c r="F110" s="120"/>
      <c r="G110" s="117"/>
      <c r="H110" s="117"/>
      <c r="I110" s="102"/>
      <c r="J110" s="102"/>
      <c r="K110" s="102"/>
      <c r="L110" s="102"/>
      <c r="M110" s="102"/>
      <c r="N110" s="102"/>
      <c r="O110" s="75"/>
      <c r="P110" s="47"/>
      <c r="Q110" s="46"/>
    </row>
    <row r="111" spans="1:17" ht="52.8" hidden="1" x14ac:dyDescent="0.3">
      <c r="A111" s="71" t="s">
        <v>231</v>
      </c>
      <c r="B111" s="112" t="s">
        <v>232</v>
      </c>
      <c r="C111" s="90" t="s">
        <v>229</v>
      </c>
      <c r="D111" s="91">
        <v>6</v>
      </c>
      <c r="E111" s="112" t="s">
        <v>230</v>
      </c>
      <c r="F111" s="120"/>
      <c r="G111" s="117"/>
      <c r="H111" s="117"/>
      <c r="I111" s="102"/>
      <c r="J111" s="102"/>
      <c r="K111" s="102"/>
      <c r="L111" s="102"/>
      <c r="M111" s="102"/>
      <c r="N111" s="102"/>
      <c r="O111" s="75"/>
      <c r="P111" s="47"/>
      <c r="Q111" s="46"/>
    </row>
    <row r="112" spans="1:17" ht="52.8" hidden="1" x14ac:dyDescent="0.3">
      <c r="A112" s="71" t="s">
        <v>233</v>
      </c>
      <c r="B112" s="112" t="s">
        <v>234</v>
      </c>
      <c r="C112" s="90" t="s">
        <v>229</v>
      </c>
      <c r="D112" s="91">
        <v>6</v>
      </c>
      <c r="E112" s="112" t="s">
        <v>230</v>
      </c>
      <c r="F112" s="120"/>
      <c r="G112" s="117"/>
      <c r="H112" s="117"/>
      <c r="I112" s="102"/>
      <c r="J112" s="102"/>
      <c r="K112" s="102"/>
      <c r="L112" s="102"/>
      <c r="M112" s="102"/>
      <c r="N112" s="102"/>
      <c r="O112" s="75"/>
      <c r="P112" s="47"/>
      <c r="Q112" s="46"/>
    </row>
    <row r="113" spans="1:17" ht="52.8" hidden="1" x14ac:dyDescent="0.3">
      <c r="A113" s="71" t="s">
        <v>235</v>
      </c>
      <c r="B113" s="112" t="s">
        <v>236</v>
      </c>
      <c r="C113" s="90" t="s">
        <v>229</v>
      </c>
      <c r="D113" s="91">
        <v>6</v>
      </c>
      <c r="E113" s="112" t="s">
        <v>230</v>
      </c>
      <c r="F113" s="120"/>
      <c r="G113" s="117"/>
      <c r="H113" s="117"/>
      <c r="I113" s="102"/>
      <c r="J113" s="102"/>
      <c r="K113" s="102"/>
      <c r="L113" s="102"/>
      <c r="M113" s="102"/>
      <c r="N113" s="102"/>
      <c r="O113" s="75"/>
      <c r="P113" s="47"/>
      <c r="Q113" s="46"/>
    </row>
    <row r="114" spans="1:17" ht="52.8" hidden="1" x14ac:dyDescent="0.3">
      <c r="A114" s="71" t="s">
        <v>237</v>
      </c>
      <c r="B114" s="72" t="s">
        <v>238</v>
      </c>
      <c r="C114" s="73" t="s">
        <v>229</v>
      </c>
      <c r="D114" s="91">
        <v>6</v>
      </c>
      <c r="E114" s="72" t="s">
        <v>230</v>
      </c>
      <c r="F114" s="101"/>
      <c r="G114" s="102"/>
      <c r="H114" s="102"/>
      <c r="I114" s="102"/>
      <c r="J114" s="102"/>
      <c r="K114" s="102"/>
      <c r="L114" s="102"/>
      <c r="M114" s="102"/>
      <c r="N114" s="102"/>
      <c r="O114" s="75"/>
      <c r="P114" s="47"/>
      <c r="Q114" s="46"/>
    </row>
    <row r="115" spans="1:17" hidden="1" x14ac:dyDescent="0.3">
      <c r="A115" s="149" t="s">
        <v>239</v>
      </c>
      <c r="B115" s="149"/>
      <c r="C115" s="149"/>
      <c r="D115" s="149"/>
      <c r="E115" s="149"/>
      <c r="F115" s="149"/>
      <c r="G115" s="149"/>
      <c r="H115" s="97"/>
      <c r="I115" s="98"/>
      <c r="J115" s="98"/>
      <c r="K115" s="98"/>
      <c r="L115" s="98"/>
      <c r="M115" s="98"/>
      <c r="N115" s="98"/>
      <c r="O115" s="99"/>
      <c r="P115" s="47"/>
      <c r="Q115" s="46"/>
    </row>
    <row r="116" spans="1:17" hidden="1" x14ac:dyDescent="0.3">
      <c r="A116" s="108"/>
      <c r="B116" s="102"/>
      <c r="C116" s="102"/>
      <c r="D116" s="109"/>
      <c r="E116" s="75"/>
      <c r="F116" s="101"/>
      <c r="G116" s="102"/>
      <c r="H116" s="102"/>
      <c r="I116" s="102"/>
      <c r="J116" s="102"/>
      <c r="K116" s="102"/>
      <c r="L116" s="102"/>
      <c r="M116" s="102"/>
      <c r="N116" s="102"/>
      <c r="O116" s="75"/>
      <c r="P116" s="45"/>
      <c r="Q116" s="46"/>
    </row>
    <row r="117" spans="1:17" ht="108" hidden="1" x14ac:dyDescent="0.3">
      <c r="A117" s="84" t="s">
        <v>3</v>
      </c>
      <c r="B117" s="85" t="s">
        <v>4</v>
      </c>
      <c r="C117" s="85" t="s">
        <v>5</v>
      </c>
      <c r="D117" s="76" t="s">
        <v>6</v>
      </c>
      <c r="E117" s="73" t="s">
        <v>7</v>
      </c>
      <c r="F117" s="86" t="s">
        <v>8</v>
      </c>
      <c r="G117" s="87" t="s">
        <v>9</v>
      </c>
      <c r="H117" s="87" t="s">
        <v>10</v>
      </c>
      <c r="I117" s="88" t="s">
        <v>11</v>
      </c>
      <c r="J117" s="88" t="s">
        <v>12</v>
      </c>
      <c r="K117" s="15" t="s">
        <v>13</v>
      </c>
      <c r="L117" s="15" t="s">
        <v>14</v>
      </c>
      <c r="M117" s="16" t="s">
        <v>15</v>
      </c>
      <c r="N117" s="16" t="s">
        <v>16</v>
      </c>
      <c r="O117" s="85" t="s">
        <v>17</v>
      </c>
      <c r="P117" s="45"/>
      <c r="Q117" s="46"/>
    </row>
    <row r="118" spans="1:17" hidden="1" x14ac:dyDescent="0.3">
      <c r="A118" s="110" t="s">
        <v>240</v>
      </c>
      <c r="B118" s="110"/>
      <c r="C118" s="110"/>
      <c r="D118" s="111"/>
      <c r="E118" s="110"/>
      <c r="F118" s="106"/>
      <c r="G118" s="110"/>
      <c r="H118" s="110"/>
      <c r="I118" s="110"/>
      <c r="J118" s="110"/>
      <c r="K118" s="110"/>
      <c r="L118" s="110"/>
      <c r="M118" s="110"/>
      <c r="N118" s="110"/>
      <c r="O118" s="80"/>
      <c r="P118" s="45"/>
      <c r="Q118" s="46"/>
    </row>
    <row r="119" spans="1:17" ht="52.8" hidden="1" x14ac:dyDescent="0.3">
      <c r="A119" s="71" t="s">
        <v>241</v>
      </c>
      <c r="B119" s="72" t="s">
        <v>242</v>
      </c>
      <c r="C119" s="73" t="s">
        <v>229</v>
      </c>
      <c r="D119" s="74">
        <v>6</v>
      </c>
      <c r="E119" s="72" t="s">
        <v>230</v>
      </c>
      <c r="F119" s="101"/>
      <c r="G119" s="102"/>
      <c r="H119" s="102"/>
      <c r="I119" s="102"/>
      <c r="J119" s="102"/>
      <c r="K119" s="102"/>
      <c r="L119" s="102"/>
      <c r="M119" s="102"/>
      <c r="N119" s="102"/>
      <c r="O119" s="75"/>
      <c r="P119" s="45"/>
      <c r="Q119" s="46"/>
    </row>
    <row r="120" spans="1:17" ht="118.8" hidden="1" x14ac:dyDescent="0.3">
      <c r="A120" s="71" t="s">
        <v>243</v>
      </c>
      <c r="B120" s="72" t="s">
        <v>244</v>
      </c>
      <c r="C120" s="73" t="s">
        <v>245</v>
      </c>
      <c r="D120" s="74">
        <v>2</v>
      </c>
      <c r="E120" s="72" t="s">
        <v>246</v>
      </c>
      <c r="F120" s="101"/>
      <c r="G120" s="102"/>
      <c r="H120" s="102"/>
      <c r="I120" s="102"/>
      <c r="J120" s="102"/>
      <c r="K120" s="102"/>
      <c r="L120" s="102"/>
      <c r="M120" s="102"/>
      <c r="N120" s="102"/>
      <c r="O120" s="75"/>
      <c r="P120" s="45"/>
      <c r="Q120" s="46"/>
    </row>
    <row r="121" spans="1:17" hidden="1" x14ac:dyDescent="0.3">
      <c r="A121" s="149" t="s">
        <v>247</v>
      </c>
      <c r="B121" s="149"/>
      <c r="C121" s="149"/>
      <c r="D121" s="149"/>
      <c r="E121" s="149"/>
      <c r="F121" s="149"/>
      <c r="G121" s="149"/>
      <c r="H121" s="97"/>
      <c r="I121" s="97"/>
      <c r="J121" s="102"/>
      <c r="K121" s="102"/>
      <c r="L121" s="102"/>
      <c r="M121" s="102"/>
      <c r="N121" s="102"/>
      <c r="O121" s="75"/>
      <c r="P121" s="47"/>
      <c r="Q121" s="46"/>
    </row>
    <row r="122" spans="1:17" hidden="1" x14ac:dyDescent="0.3">
      <c r="A122" s="108"/>
      <c r="B122" s="102"/>
      <c r="C122" s="102"/>
      <c r="D122" s="109"/>
      <c r="E122" s="75"/>
      <c r="F122" s="101"/>
      <c r="G122" s="102"/>
      <c r="H122" s="102"/>
      <c r="I122" s="102"/>
      <c r="J122" s="102"/>
      <c r="K122" s="102"/>
      <c r="L122" s="102"/>
      <c r="M122" s="102"/>
      <c r="N122" s="102"/>
      <c r="O122" s="75"/>
      <c r="P122" s="45"/>
      <c r="Q122" s="46"/>
    </row>
    <row r="123" spans="1:17" ht="108" hidden="1" x14ac:dyDescent="0.3">
      <c r="A123" s="84" t="s">
        <v>3</v>
      </c>
      <c r="B123" s="85" t="s">
        <v>4</v>
      </c>
      <c r="C123" s="85" t="s">
        <v>5</v>
      </c>
      <c r="D123" s="76" t="s">
        <v>6</v>
      </c>
      <c r="E123" s="73" t="s">
        <v>7</v>
      </c>
      <c r="F123" s="86" t="s">
        <v>8</v>
      </c>
      <c r="G123" s="87" t="s">
        <v>9</v>
      </c>
      <c r="H123" s="87" t="s">
        <v>10</v>
      </c>
      <c r="I123" s="88" t="s">
        <v>11</v>
      </c>
      <c r="J123" s="88" t="s">
        <v>12</v>
      </c>
      <c r="K123" s="15" t="s">
        <v>13</v>
      </c>
      <c r="L123" s="15" t="s">
        <v>14</v>
      </c>
      <c r="M123" s="16" t="s">
        <v>15</v>
      </c>
      <c r="N123" s="16" t="s">
        <v>16</v>
      </c>
      <c r="O123" s="85" t="s">
        <v>17</v>
      </c>
      <c r="P123" s="45"/>
      <c r="Q123" s="46"/>
    </row>
    <row r="124" spans="1:17" hidden="1" x14ac:dyDescent="0.3">
      <c r="A124" s="110" t="s">
        <v>248</v>
      </c>
      <c r="B124" s="110"/>
      <c r="C124" s="110"/>
      <c r="D124" s="111"/>
      <c r="E124" s="110"/>
      <c r="F124" s="106"/>
      <c r="G124" s="110"/>
      <c r="H124" s="110"/>
      <c r="I124" s="110"/>
      <c r="J124" s="110"/>
      <c r="K124" s="110"/>
      <c r="L124" s="110"/>
      <c r="M124" s="110"/>
      <c r="N124" s="110"/>
      <c r="O124" s="80"/>
      <c r="P124" s="45"/>
      <c r="Q124" s="46"/>
    </row>
    <row r="125" spans="1:17" ht="26.4" hidden="1" x14ac:dyDescent="0.3">
      <c r="A125" s="71" t="s">
        <v>249</v>
      </c>
      <c r="B125" s="72" t="s">
        <v>250</v>
      </c>
      <c r="C125" s="73" t="s">
        <v>21</v>
      </c>
      <c r="D125" s="74">
        <v>6000</v>
      </c>
      <c r="E125" s="72" t="s">
        <v>251</v>
      </c>
      <c r="F125" s="101"/>
      <c r="G125" s="102"/>
      <c r="H125" s="102"/>
      <c r="I125" s="102"/>
      <c r="J125" s="102"/>
      <c r="K125" s="102"/>
      <c r="L125" s="102"/>
      <c r="M125" s="102"/>
      <c r="N125" s="102"/>
      <c r="O125" s="75"/>
      <c r="P125" s="51"/>
      <c r="Q125" s="46"/>
    </row>
    <row r="126" spans="1:17" ht="39.6" hidden="1" x14ac:dyDescent="0.3">
      <c r="A126" s="71" t="s">
        <v>252</v>
      </c>
      <c r="B126" s="72" t="s">
        <v>253</v>
      </c>
      <c r="C126" s="73" t="s">
        <v>21</v>
      </c>
      <c r="D126" s="74">
        <v>2000</v>
      </c>
      <c r="E126" s="72" t="s">
        <v>254</v>
      </c>
      <c r="F126" s="101"/>
      <c r="G126" s="102"/>
      <c r="H126" s="102"/>
      <c r="I126" s="102"/>
      <c r="J126" s="102"/>
      <c r="K126" s="102"/>
      <c r="L126" s="102"/>
      <c r="M126" s="102"/>
      <c r="N126" s="102"/>
      <c r="O126" s="75"/>
      <c r="P126" s="47"/>
      <c r="Q126" s="46"/>
    </row>
    <row r="127" spans="1:17" ht="26.4" hidden="1" x14ac:dyDescent="0.3">
      <c r="A127" s="71" t="s">
        <v>255</v>
      </c>
      <c r="B127" s="72" t="s">
        <v>253</v>
      </c>
      <c r="C127" s="73" t="s">
        <v>21</v>
      </c>
      <c r="D127" s="74">
        <v>6000</v>
      </c>
      <c r="E127" s="72" t="s">
        <v>256</v>
      </c>
      <c r="F127" s="101"/>
      <c r="G127" s="102"/>
      <c r="H127" s="102"/>
      <c r="I127" s="102"/>
      <c r="J127" s="102"/>
      <c r="K127" s="102"/>
      <c r="L127" s="102"/>
      <c r="M127" s="102"/>
      <c r="N127" s="102"/>
      <c r="O127" s="75"/>
      <c r="P127" s="47"/>
      <c r="Q127" s="46"/>
    </row>
    <row r="128" spans="1:17" ht="26.4" hidden="1" x14ac:dyDescent="0.3">
      <c r="A128" s="71" t="s">
        <v>257</v>
      </c>
      <c r="B128" s="72" t="s">
        <v>258</v>
      </c>
      <c r="C128" s="73" t="s">
        <v>21</v>
      </c>
      <c r="D128" s="74">
        <v>6000</v>
      </c>
      <c r="E128" s="72" t="s">
        <v>259</v>
      </c>
      <c r="F128" s="101"/>
      <c r="G128" s="102"/>
      <c r="H128" s="102"/>
      <c r="I128" s="102"/>
      <c r="J128" s="102"/>
      <c r="K128" s="102"/>
      <c r="L128" s="102"/>
      <c r="M128" s="102"/>
      <c r="N128" s="102"/>
      <c r="O128" s="75"/>
      <c r="P128" s="47"/>
      <c r="Q128" s="46"/>
    </row>
    <row r="129" spans="1:17" hidden="1" x14ac:dyDescent="0.3">
      <c r="A129" s="149" t="s">
        <v>260</v>
      </c>
      <c r="B129" s="149"/>
      <c r="C129" s="149"/>
      <c r="D129" s="149"/>
      <c r="E129" s="149"/>
      <c r="F129" s="149"/>
      <c r="G129" s="149"/>
      <c r="H129" s="97"/>
      <c r="I129" s="97"/>
      <c r="J129" s="102"/>
      <c r="K129" s="102"/>
      <c r="L129" s="102"/>
      <c r="M129" s="102"/>
      <c r="N129" s="102"/>
      <c r="O129" s="75"/>
      <c r="P129" s="47"/>
      <c r="Q129" s="46"/>
    </row>
    <row r="130" spans="1:17" hidden="1" x14ac:dyDescent="0.3">
      <c r="A130" s="108"/>
      <c r="B130" s="102"/>
      <c r="C130" s="102"/>
      <c r="D130" s="109"/>
      <c r="E130" s="75"/>
      <c r="F130" s="101"/>
      <c r="G130" s="102"/>
      <c r="H130" s="102"/>
      <c r="I130" s="102"/>
      <c r="J130" s="102"/>
      <c r="K130" s="102"/>
      <c r="L130" s="102"/>
      <c r="M130" s="102"/>
      <c r="N130" s="102"/>
      <c r="O130" s="75"/>
      <c r="P130" s="45"/>
      <c r="Q130" s="46"/>
    </row>
    <row r="131" spans="1:17" ht="108" hidden="1" x14ac:dyDescent="0.3">
      <c r="A131" s="84" t="s">
        <v>3</v>
      </c>
      <c r="B131" s="85" t="s">
        <v>4</v>
      </c>
      <c r="C131" s="85" t="s">
        <v>5</v>
      </c>
      <c r="D131" s="76" t="s">
        <v>6</v>
      </c>
      <c r="E131" s="73" t="s">
        <v>7</v>
      </c>
      <c r="F131" s="86" t="s">
        <v>8</v>
      </c>
      <c r="G131" s="87" t="s">
        <v>9</v>
      </c>
      <c r="H131" s="87" t="s">
        <v>10</v>
      </c>
      <c r="I131" s="88" t="s">
        <v>11</v>
      </c>
      <c r="J131" s="88" t="s">
        <v>12</v>
      </c>
      <c r="K131" s="15" t="s">
        <v>13</v>
      </c>
      <c r="L131" s="15" t="s">
        <v>14</v>
      </c>
      <c r="M131" s="16" t="s">
        <v>15</v>
      </c>
      <c r="N131" s="16" t="s">
        <v>16</v>
      </c>
      <c r="O131" s="85" t="s">
        <v>17</v>
      </c>
      <c r="P131" s="45"/>
      <c r="Q131" s="46"/>
    </row>
    <row r="132" spans="1:17" hidden="1" x14ac:dyDescent="0.3">
      <c r="A132" s="151" t="s">
        <v>261</v>
      </c>
      <c r="B132" s="151"/>
      <c r="C132" s="151"/>
      <c r="D132" s="151"/>
      <c r="E132" s="151"/>
      <c r="F132" s="151"/>
      <c r="G132" s="151"/>
      <c r="H132" s="151"/>
      <c r="I132" s="151"/>
      <c r="J132" s="151"/>
      <c r="K132" s="151"/>
      <c r="L132" s="151"/>
      <c r="M132" s="151"/>
      <c r="N132" s="151"/>
      <c r="O132" s="151"/>
      <c r="P132" s="45"/>
      <c r="Q132" s="46"/>
    </row>
    <row r="133" spans="1:17" ht="132" hidden="1" x14ac:dyDescent="0.3">
      <c r="A133" s="71" t="s">
        <v>262</v>
      </c>
      <c r="B133" s="72" t="s">
        <v>263</v>
      </c>
      <c r="C133" s="73" t="s">
        <v>21</v>
      </c>
      <c r="D133" s="74">
        <v>6000</v>
      </c>
      <c r="E133" s="72" t="s">
        <v>264</v>
      </c>
      <c r="F133" s="101"/>
      <c r="G133" s="102"/>
      <c r="H133" s="102"/>
      <c r="I133" s="102"/>
      <c r="J133" s="102"/>
      <c r="K133" s="102"/>
      <c r="L133" s="102"/>
      <c r="M133" s="102"/>
      <c r="N133" s="102"/>
      <c r="O133" s="75"/>
      <c r="P133" s="45"/>
      <c r="Q133" s="46"/>
    </row>
    <row r="134" spans="1:17" ht="132" hidden="1" x14ac:dyDescent="0.3">
      <c r="A134" s="71" t="s">
        <v>265</v>
      </c>
      <c r="B134" s="72" t="s">
        <v>266</v>
      </c>
      <c r="C134" s="73" t="s">
        <v>21</v>
      </c>
      <c r="D134" s="74">
        <v>150</v>
      </c>
      <c r="E134" s="72" t="s">
        <v>264</v>
      </c>
      <c r="F134" s="101"/>
      <c r="G134" s="102"/>
      <c r="H134" s="102"/>
      <c r="I134" s="102"/>
      <c r="J134" s="102"/>
      <c r="K134" s="102"/>
      <c r="L134" s="102"/>
      <c r="M134" s="102"/>
      <c r="N134" s="102"/>
      <c r="O134" s="75"/>
      <c r="P134" s="45"/>
      <c r="Q134" s="46"/>
    </row>
    <row r="135" spans="1:17" ht="132" hidden="1" x14ac:dyDescent="0.3">
      <c r="A135" s="71" t="s">
        <v>267</v>
      </c>
      <c r="B135" s="72" t="s">
        <v>268</v>
      </c>
      <c r="C135" s="73" t="s">
        <v>21</v>
      </c>
      <c r="D135" s="74">
        <v>300</v>
      </c>
      <c r="E135" s="72" t="s">
        <v>264</v>
      </c>
      <c r="F135" s="101"/>
      <c r="G135" s="102"/>
      <c r="H135" s="102"/>
      <c r="I135" s="102"/>
      <c r="J135" s="102"/>
      <c r="K135" s="102"/>
      <c r="L135" s="102"/>
      <c r="M135" s="102"/>
      <c r="N135" s="102"/>
      <c r="O135" s="75"/>
      <c r="P135" s="45"/>
      <c r="Q135" s="46"/>
    </row>
    <row r="136" spans="1:17" ht="92.4" hidden="1" x14ac:dyDescent="0.3">
      <c r="A136" s="71" t="s">
        <v>269</v>
      </c>
      <c r="B136" s="72" t="s">
        <v>270</v>
      </c>
      <c r="C136" s="73" t="s">
        <v>21</v>
      </c>
      <c r="D136" s="74">
        <v>600</v>
      </c>
      <c r="E136" s="72" t="s">
        <v>271</v>
      </c>
      <c r="F136" s="101"/>
      <c r="G136" s="102"/>
      <c r="H136" s="102"/>
      <c r="I136" s="102"/>
      <c r="J136" s="102"/>
      <c r="K136" s="102"/>
      <c r="L136" s="102"/>
      <c r="M136" s="102"/>
      <c r="N136" s="102"/>
      <c r="O136" s="103"/>
      <c r="P136" s="47"/>
      <c r="Q136" s="46"/>
    </row>
    <row r="137" spans="1:17" ht="105.6" hidden="1" x14ac:dyDescent="0.3">
      <c r="A137" s="71" t="s">
        <v>272</v>
      </c>
      <c r="B137" s="72" t="s">
        <v>273</v>
      </c>
      <c r="C137" s="73" t="s">
        <v>21</v>
      </c>
      <c r="D137" s="74">
        <v>9000</v>
      </c>
      <c r="E137" s="72" t="s">
        <v>274</v>
      </c>
      <c r="F137" s="101"/>
      <c r="G137" s="102"/>
      <c r="H137" s="102"/>
      <c r="I137" s="102"/>
      <c r="J137" s="102"/>
      <c r="K137" s="102"/>
      <c r="L137" s="102"/>
      <c r="M137" s="102"/>
      <c r="N137" s="102"/>
      <c r="O137" s="75"/>
      <c r="P137" s="45"/>
      <c r="Q137" s="46"/>
    </row>
    <row r="138" spans="1:17" ht="118.8" hidden="1" x14ac:dyDescent="0.3">
      <c r="A138" s="71" t="s">
        <v>275</v>
      </c>
      <c r="B138" s="72" t="s">
        <v>276</v>
      </c>
      <c r="C138" s="73" t="s">
        <v>21</v>
      </c>
      <c r="D138" s="74">
        <v>300</v>
      </c>
      <c r="E138" s="72" t="s">
        <v>277</v>
      </c>
      <c r="F138" s="74"/>
      <c r="G138" s="102"/>
      <c r="H138" s="102"/>
      <c r="I138" s="102"/>
      <c r="J138" s="102"/>
      <c r="K138" s="102"/>
      <c r="L138" s="102"/>
      <c r="M138" s="102"/>
      <c r="N138" s="102"/>
      <c r="O138" s="75"/>
      <c r="P138" s="45"/>
      <c r="Q138" s="46"/>
    </row>
    <row r="139" spans="1:17" hidden="1" x14ac:dyDescent="0.3">
      <c r="A139" s="149" t="s">
        <v>278</v>
      </c>
      <c r="B139" s="149"/>
      <c r="C139" s="149"/>
      <c r="D139" s="149"/>
      <c r="E139" s="149"/>
      <c r="F139" s="149"/>
      <c r="G139" s="149"/>
      <c r="H139" s="97"/>
      <c r="I139" s="97"/>
      <c r="J139" s="102"/>
      <c r="K139" s="102"/>
      <c r="L139" s="102"/>
      <c r="M139" s="102"/>
      <c r="N139" s="102"/>
      <c r="O139" s="75"/>
      <c r="P139" s="47"/>
      <c r="Q139" s="46"/>
    </row>
    <row r="140" spans="1:17" hidden="1" x14ac:dyDescent="0.3">
      <c r="A140" s="108"/>
      <c r="B140" s="102"/>
      <c r="C140" s="102"/>
      <c r="D140" s="109"/>
      <c r="E140" s="75"/>
      <c r="F140" s="101"/>
      <c r="G140" s="102"/>
      <c r="H140" s="102"/>
      <c r="I140" s="102"/>
      <c r="J140" s="102"/>
      <c r="K140" s="102"/>
      <c r="L140" s="102"/>
      <c r="M140" s="102"/>
      <c r="N140" s="102"/>
      <c r="O140" s="75"/>
      <c r="P140" s="47"/>
      <c r="Q140" s="46"/>
    </row>
    <row r="141" spans="1:17" ht="108" hidden="1" x14ac:dyDescent="0.3">
      <c r="A141" s="84" t="s">
        <v>3</v>
      </c>
      <c r="B141" s="85" t="s">
        <v>4</v>
      </c>
      <c r="C141" s="85" t="s">
        <v>5</v>
      </c>
      <c r="D141" s="76" t="s">
        <v>6</v>
      </c>
      <c r="E141" s="73" t="s">
        <v>7</v>
      </c>
      <c r="F141" s="86" t="s">
        <v>8</v>
      </c>
      <c r="G141" s="87" t="s">
        <v>9</v>
      </c>
      <c r="H141" s="87" t="s">
        <v>10</v>
      </c>
      <c r="I141" s="88" t="s">
        <v>11</v>
      </c>
      <c r="J141" s="88" t="s">
        <v>12</v>
      </c>
      <c r="K141" s="15" t="s">
        <v>13</v>
      </c>
      <c r="L141" s="15" t="s">
        <v>14</v>
      </c>
      <c r="M141" s="16" t="s">
        <v>15</v>
      </c>
      <c r="N141" s="16" t="s">
        <v>16</v>
      </c>
      <c r="O141" s="85" t="s">
        <v>17</v>
      </c>
      <c r="P141" s="45"/>
      <c r="Q141" s="46"/>
    </row>
    <row r="142" spans="1:17" hidden="1" x14ac:dyDescent="0.3">
      <c r="A142" s="151" t="s">
        <v>279</v>
      </c>
      <c r="B142" s="151"/>
      <c r="C142" s="151"/>
      <c r="D142" s="151"/>
      <c r="E142" s="151"/>
      <c r="F142" s="151"/>
      <c r="G142" s="151"/>
      <c r="H142" s="151"/>
      <c r="I142" s="151"/>
      <c r="J142" s="151"/>
      <c r="K142" s="151"/>
      <c r="L142" s="151"/>
      <c r="M142" s="151"/>
      <c r="N142" s="151"/>
      <c r="O142" s="151"/>
      <c r="P142" s="45"/>
      <c r="Q142" s="46"/>
    </row>
    <row r="143" spans="1:17" ht="105.6" hidden="1" x14ac:dyDescent="0.3">
      <c r="A143" s="71" t="s">
        <v>280</v>
      </c>
      <c r="B143" s="72" t="s">
        <v>281</v>
      </c>
      <c r="C143" s="73" t="s">
        <v>21</v>
      </c>
      <c r="D143" s="74">
        <v>1200</v>
      </c>
      <c r="E143" s="72" t="s">
        <v>282</v>
      </c>
      <c r="F143" s="101"/>
      <c r="G143" s="102"/>
      <c r="H143" s="102"/>
      <c r="I143" s="102"/>
      <c r="J143" s="102"/>
      <c r="K143" s="102"/>
      <c r="L143" s="102"/>
      <c r="M143" s="102"/>
      <c r="N143" s="102"/>
      <c r="O143" s="75"/>
      <c r="P143" s="47"/>
      <c r="Q143" s="46"/>
    </row>
    <row r="144" spans="1:17" ht="92.4" hidden="1" x14ac:dyDescent="0.3">
      <c r="A144" s="71" t="s">
        <v>283</v>
      </c>
      <c r="B144" s="72" t="s">
        <v>281</v>
      </c>
      <c r="C144" s="73" t="s">
        <v>21</v>
      </c>
      <c r="D144" s="74">
        <v>1000</v>
      </c>
      <c r="E144" s="72" t="s">
        <v>284</v>
      </c>
      <c r="F144" s="101"/>
      <c r="G144" s="102"/>
      <c r="H144" s="102"/>
      <c r="I144" s="102"/>
      <c r="J144" s="102"/>
      <c r="K144" s="102"/>
      <c r="L144" s="102"/>
      <c r="M144" s="102"/>
      <c r="N144" s="102"/>
      <c r="O144" s="75"/>
      <c r="P144" s="47"/>
      <c r="Q144" s="46"/>
    </row>
    <row r="145" spans="1:17" hidden="1" x14ac:dyDescent="0.3">
      <c r="A145" s="149" t="s">
        <v>285</v>
      </c>
      <c r="B145" s="149"/>
      <c r="C145" s="149"/>
      <c r="D145" s="149"/>
      <c r="E145" s="149"/>
      <c r="F145" s="149"/>
      <c r="G145" s="149"/>
      <c r="H145" s="97"/>
      <c r="I145" s="97"/>
      <c r="J145" s="102"/>
      <c r="K145" s="102"/>
      <c r="L145" s="102"/>
      <c r="M145" s="102"/>
      <c r="N145" s="102"/>
      <c r="O145" s="75"/>
      <c r="P145" s="47"/>
      <c r="Q145" s="46"/>
    </row>
    <row r="146" spans="1:17" hidden="1" x14ac:dyDescent="0.3">
      <c r="A146" s="108"/>
      <c r="B146" s="102"/>
      <c r="C146" s="102"/>
      <c r="D146" s="109"/>
      <c r="E146" s="75"/>
      <c r="F146" s="101"/>
      <c r="G146" s="102"/>
      <c r="H146" s="102"/>
      <c r="I146" s="102"/>
      <c r="J146" s="102"/>
      <c r="K146" s="102"/>
      <c r="L146" s="102"/>
      <c r="M146" s="102"/>
      <c r="N146" s="102"/>
      <c r="O146" s="75"/>
      <c r="P146" s="45"/>
      <c r="Q146" s="46"/>
    </row>
    <row r="147" spans="1:17" ht="108" hidden="1" x14ac:dyDescent="0.3">
      <c r="A147" s="84" t="s">
        <v>3</v>
      </c>
      <c r="B147" s="85" t="s">
        <v>4</v>
      </c>
      <c r="C147" s="85" t="s">
        <v>5</v>
      </c>
      <c r="D147" s="76" t="s">
        <v>6</v>
      </c>
      <c r="E147" s="73" t="s">
        <v>7</v>
      </c>
      <c r="F147" s="86" t="s">
        <v>8</v>
      </c>
      <c r="G147" s="87" t="s">
        <v>9</v>
      </c>
      <c r="H147" s="87" t="s">
        <v>10</v>
      </c>
      <c r="I147" s="88" t="s">
        <v>11</v>
      </c>
      <c r="J147" s="88" t="s">
        <v>12</v>
      </c>
      <c r="K147" s="15" t="s">
        <v>13</v>
      </c>
      <c r="L147" s="15" t="s">
        <v>14</v>
      </c>
      <c r="M147" s="16" t="s">
        <v>15</v>
      </c>
      <c r="N147" s="16" t="s">
        <v>16</v>
      </c>
      <c r="O147" s="85" t="s">
        <v>17</v>
      </c>
      <c r="P147" s="45"/>
      <c r="Q147" s="46"/>
    </row>
    <row r="148" spans="1:17" hidden="1" x14ac:dyDescent="0.3">
      <c r="A148" s="150" t="s">
        <v>286</v>
      </c>
      <c r="B148" s="150"/>
      <c r="C148" s="150"/>
      <c r="D148" s="150"/>
      <c r="E148" s="150"/>
      <c r="F148" s="150"/>
      <c r="G148" s="150"/>
      <c r="H148" s="150"/>
      <c r="I148" s="150"/>
      <c r="J148" s="150"/>
      <c r="K148" s="150"/>
      <c r="L148" s="150"/>
      <c r="M148" s="150"/>
      <c r="N148" s="150"/>
      <c r="O148" s="150"/>
      <c r="P148" s="45"/>
      <c r="Q148" s="46"/>
    </row>
    <row r="149" spans="1:17" ht="39.6" hidden="1" x14ac:dyDescent="0.3">
      <c r="A149" s="71" t="s">
        <v>287</v>
      </c>
      <c r="B149" s="72" t="s">
        <v>288</v>
      </c>
      <c r="C149" s="73" t="s">
        <v>21</v>
      </c>
      <c r="D149" s="74">
        <v>9000</v>
      </c>
      <c r="E149" s="72" t="s">
        <v>289</v>
      </c>
      <c r="F149" s="101"/>
      <c r="G149" s="102"/>
      <c r="H149" s="102"/>
      <c r="I149" s="102"/>
      <c r="J149" s="102"/>
      <c r="K149" s="102"/>
      <c r="L149" s="102"/>
      <c r="M149" s="102"/>
      <c r="N149" s="102"/>
      <c r="O149" s="75"/>
      <c r="P149" s="47"/>
      <c r="Q149" s="46"/>
    </row>
    <row r="150" spans="1:17" ht="39.6" hidden="1" x14ac:dyDescent="0.3">
      <c r="A150" s="71" t="s">
        <v>290</v>
      </c>
      <c r="B150" s="72" t="s">
        <v>288</v>
      </c>
      <c r="C150" s="73" t="s">
        <v>21</v>
      </c>
      <c r="D150" s="74">
        <v>4000</v>
      </c>
      <c r="E150" s="72" t="s">
        <v>291</v>
      </c>
      <c r="F150" s="101"/>
      <c r="G150" s="102"/>
      <c r="H150" s="102"/>
      <c r="I150" s="102"/>
      <c r="J150" s="102"/>
      <c r="K150" s="102"/>
      <c r="L150" s="102"/>
      <c r="M150" s="102"/>
      <c r="N150" s="102"/>
      <c r="O150" s="75"/>
      <c r="P150" s="47"/>
      <c r="Q150" s="46"/>
    </row>
    <row r="151" spans="1:17" ht="92.4" hidden="1" x14ac:dyDescent="0.3">
      <c r="A151" s="71" t="s">
        <v>292</v>
      </c>
      <c r="B151" s="72" t="s">
        <v>293</v>
      </c>
      <c r="C151" s="73" t="s">
        <v>21</v>
      </c>
      <c r="D151" s="74">
        <v>30000</v>
      </c>
      <c r="E151" s="72" t="s">
        <v>294</v>
      </c>
      <c r="F151" s="101"/>
      <c r="G151" s="102"/>
      <c r="H151" s="102"/>
      <c r="I151" s="102"/>
      <c r="J151" s="102"/>
      <c r="K151" s="102"/>
      <c r="L151" s="102"/>
      <c r="M151" s="102"/>
      <c r="N151" s="102"/>
      <c r="O151" s="75"/>
      <c r="P151" s="47"/>
      <c r="Q151" s="46"/>
    </row>
    <row r="152" spans="1:17" hidden="1" x14ac:dyDescent="0.3">
      <c r="A152" s="149" t="s">
        <v>295</v>
      </c>
      <c r="B152" s="149"/>
      <c r="C152" s="149"/>
      <c r="D152" s="149"/>
      <c r="E152" s="149"/>
      <c r="F152" s="149"/>
      <c r="G152" s="149"/>
      <c r="H152" s="97"/>
      <c r="I152" s="97"/>
      <c r="J152" s="102"/>
      <c r="K152" s="102"/>
      <c r="L152" s="102"/>
      <c r="M152" s="102"/>
      <c r="N152" s="102"/>
      <c r="O152" s="75"/>
      <c r="P152" s="47"/>
      <c r="Q152" s="46"/>
    </row>
    <row r="153" spans="1:17" hidden="1" x14ac:dyDescent="0.3">
      <c r="A153" s="108"/>
      <c r="B153" s="102"/>
      <c r="C153" s="102"/>
      <c r="D153" s="109"/>
      <c r="E153" s="75"/>
      <c r="F153" s="101"/>
      <c r="G153" s="102"/>
      <c r="H153" s="102"/>
      <c r="I153" s="102"/>
      <c r="J153" s="102"/>
      <c r="K153" s="102"/>
      <c r="L153" s="102"/>
      <c r="M153" s="102"/>
      <c r="N153" s="102"/>
      <c r="O153" s="75"/>
      <c r="P153" s="45"/>
      <c r="Q153" s="46"/>
    </row>
    <row r="154" spans="1:17" ht="108" hidden="1" x14ac:dyDescent="0.3">
      <c r="A154" s="84" t="s">
        <v>3</v>
      </c>
      <c r="B154" s="85" t="s">
        <v>4</v>
      </c>
      <c r="C154" s="85" t="s">
        <v>5</v>
      </c>
      <c r="D154" s="76" t="s">
        <v>6</v>
      </c>
      <c r="E154" s="73" t="s">
        <v>7</v>
      </c>
      <c r="F154" s="86" t="s">
        <v>8</v>
      </c>
      <c r="G154" s="87" t="s">
        <v>9</v>
      </c>
      <c r="H154" s="87" t="s">
        <v>10</v>
      </c>
      <c r="I154" s="88" t="s">
        <v>11</v>
      </c>
      <c r="J154" s="88" t="s">
        <v>12</v>
      </c>
      <c r="K154" s="15" t="s">
        <v>13</v>
      </c>
      <c r="L154" s="15" t="s">
        <v>14</v>
      </c>
      <c r="M154" s="16" t="s">
        <v>15</v>
      </c>
      <c r="N154" s="16" t="s">
        <v>16</v>
      </c>
      <c r="O154" s="85" t="s">
        <v>17</v>
      </c>
      <c r="P154" s="45"/>
      <c r="Q154" s="46"/>
    </row>
    <row r="155" spans="1:17" hidden="1" x14ac:dyDescent="0.3">
      <c r="A155" s="150" t="s">
        <v>296</v>
      </c>
      <c r="B155" s="150"/>
      <c r="C155" s="150"/>
      <c r="D155" s="150"/>
      <c r="E155" s="150"/>
      <c r="F155" s="150"/>
      <c r="G155" s="150"/>
      <c r="H155" s="150"/>
      <c r="I155" s="150"/>
      <c r="J155" s="150"/>
      <c r="K155" s="150"/>
      <c r="L155" s="150"/>
      <c r="M155" s="150"/>
      <c r="N155" s="150"/>
      <c r="O155" s="150"/>
      <c r="P155" s="45"/>
      <c r="Q155" s="46"/>
    </row>
    <row r="156" spans="1:17" ht="52.8" hidden="1" x14ac:dyDescent="0.3">
      <c r="A156" s="71" t="s">
        <v>297</v>
      </c>
      <c r="B156" s="72" t="s">
        <v>298</v>
      </c>
      <c r="C156" s="73" t="s">
        <v>21</v>
      </c>
      <c r="D156" s="74">
        <v>120000</v>
      </c>
      <c r="E156" s="72" t="s">
        <v>299</v>
      </c>
      <c r="F156" s="101"/>
      <c r="G156" s="102"/>
      <c r="H156" s="102"/>
      <c r="I156" s="102"/>
      <c r="J156" s="102"/>
      <c r="K156" s="102"/>
      <c r="L156" s="102"/>
      <c r="M156" s="102"/>
      <c r="N156" s="102"/>
      <c r="O156" s="75"/>
      <c r="P156" s="45"/>
      <c r="Q156" s="46"/>
    </row>
    <row r="157" spans="1:17" ht="52.8" hidden="1" x14ac:dyDescent="0.3">
      <c r="A157" s="71" t="s">
        <v>300</v>
      </c>
      <c r="B157" s="72" t="s">
        <v>301</v>
      </c>
      <c r="C157" s="73" t="s">
        <v>21</v>
      </c>
      <c r="D157" s="74">
        <v>6000</v>
      </c>
      <c r="E157" s="72" t="s">
        <v>302</v>
      </c>
      <c r="F157" s="101"/>
      <c r="G157" s="102"/>
      <c r="H157" s="102"/>
      <c r="I157" s="102"/>
      <c r="J157" s="102"/>
      <c r="K157" s="102"/>
      <c r="L157" s="102"/>
      <c r="M157" s="102"/>
      <c r="N157" s="102"/>
      <c r="O157" s="75"/>
      <c r="P157" s="45"/>
      <c r="Q157" s="46"/>
    </row>
    <row r="158" spans="1:17" ht="52.8" hidden="1" x14ac:dyDescent="0.3">
      <c r="A158" s="71" t="s">
        <v>303</v>
      </c>
      <c r="B158" s="72" t="s">
        <v>298</v>
      </c>
      <c r="C158" s="73" t="s">
        <v>21</v>
      </c>
      <c r="D158" s="74">
        <v>3000</v>
      </c>
      <c r="E158" s="72" t="s">
        <v>304</v>
      </c>
      <c r="F158" s="101"/>
      <c r="G158" s="102"/>
      <c r="H158" s="102"/>
      <c r="I158" s="102"/>
      <c r="J158" s="102"/>
      <c r="K158" s="102"/>
      <c r="L158" s="102"/>
      <c r="M158" s="102"/>
      <c r="N158" s="102"/>
      <c r="O158" s="75"/>
      <c r="P158" s="45"/>
      <c r="Q158" s="46"/>
    </row>
    <row r="159" spans="1:17" hidden="1" x14ac:dyDescent="0.3">
      <c r="A159" s="149" t="s">
        <v>305</v>
      </c>
      <c r="B159" s="149"/>
      <c r="C159" s="149"/>
      <c r="D159" s="149"/>
      <c r="E159" s="149"/>
      <c r="F159" s="149"/>
      <c r="G159" s="149"/>
      <c r="H159" s="97"/>
      <c r="I159" s="97"/>
      <c r="J159" s="102"/>
      <c r="K159" s="102"/>
      <c r="L159" s="102"/>
      <c r="M159" s="102"/>
      <c r="N159" s="102"/>
      <c r="O159" s="75"/>
      <c r="P159" s="47"/>
      <c r="Q159" s="46"/>
    </row>
    <row r="160" spans="1:17" hidden="1" x14ac:dyDescent="0.3">
      <c r="A160" s="108"/>
      <c r="B160" s="102"/>
      <c r="C160" s="102"/>
      <c r="D160" s="109"/>
      <c r="E160" s="75"/>
      <c r="F160" s="101"/>
      <c r="G160" s="102"/>
      <c r="H160" s="102"/>
      <c r="I160" s="102"/>
      <c r="J160" s="102"/>
      <c r="K160" s="102"/>
      <c r="L160" s="102"/>
      <c r="M160" s="102"/>
      <c r="N160" s="102"/>
      <c r="O160" s="75"/>
      <c r="P160" s="45"/>
      <c r="Q160" s="46"/>
    </row>
    <row r="161" spans="1:18" ht="108" hidden="1" x14ac:dyDescent="0.3">
      <c r="A161" s="84" t="s">
        <v>3</v>
      </c>
      <c r="B161" s="85" t="s">
        <v>4</v>
      </c>
      <c r="C161" s="85" t="s">
        <v>5</v>
      </c>
      <c r="D161" s="76" t="s">
        <v>6</v>
      </c>
      <c r="E161" s="73" t="s">
        <v>7</v>
      </c>
      <c r="F161" s="86" t="s">
        <v>8</v>
      </c>
      <c r="G161" s="87" t="s">
        <v>9</v>
      </c>
      <c r="H161" s="87" t="s">
        <v>10</v>
      </c>
      <c r="I161" s="88" t="s">
        <v>11</v>
      </c>
      <c r="J161" s="88" t="s">
        <v>12</v>
      </c>
      <c r="K161" s="15" t="s">
        <v>13</v>
      </c>
      <c r="L161" s="15" t="s">
        <v>14</v>
      </c>
      <c r="M161" s="16" t="s">
        <v>15</v>
      </c>
      <c r="N161" s="16" t="s">
        <v>16</v>
      </c>
      <c r="O161" s="85" t="s">
        <v>17</v>
      </c>
      <c r="P161" s="45"/>
      <c r="Q161" s="46"/>
    </row>
    <row r="162" spans="1:18" hidden="1" x14ac:dyDescent="0.3">
      <c r="A162" s="150" t="s">
        <v>306</v>
      </c>
      <c r="B162" s="150"/>
      <c r="C162" s="150"/>
      <c r="D162" s="150"/>
      <c r="E162" s="150"/>
      <c r="F162" s="150"/>
      <c r="G162" s="150"/>
      <c r="H162" s="150"/>
      <c r="I162" s="150"/>
      <c r="J162" s="150"/>
      <c r="K162" s="150"/>
      <c r="L162" s="150"/>
      <c r="M162" s="150"/>
      <c r="N162" s="150"/>
      <c r="O162" s="150"/>
      <c r="P162" s="45"/>
      <c r="Q162" s="46"/>
    </row>
    <row r="163" spans="1:18" ht="79.2" hidden="1" x14ac:dyDescent="0.3">
      <c r="A163" s="71" t="s">
        <v>307</v>
      </c>
      <c r="B163" s="72" t="s">
        <v>308</v>
      </c>
      <c r="C163" s="73" t="s">
        <v>229</v>
      </c>
      <c r="D163" s="74">
        <v>2000</v>
      </c>
      <c r="E163" s="112" t="s">
        <v>309</v>
      </c>
      <c r="F163" s="101"/>
      <c r="G163" s="102"/>
      <c r="H163" s="102"/>
      <c r="I163" s="102"/>
      <c r="J163" s="102"/>
      <c r="K163" s="102"/>
      <c r="L163" s="102"/>
      <c r="M163" s="102"/>
      <c r="N163" s="102"/>
      <c r="O163" s="75"/>
      <c r="P163" s="47"/>
      <c r="Q163" s="46"/>
    </row>
    <row r="164" spans="1:18" ht="66" hidden="1" x14ac:dyDescent="0.3">
      <c r="A164" s="71" t="s">
        <v>310</v>
      </c>
      <c r="B164" s="103" t="s">
        <v>311</v>
      </c>
      <c r="C164" s="73" t="s">
        <v>21</v>
      </c>
      <c r="D164" s="74">
        <v>10</v>
      </c>
      <c r="E164" s="72" t="s">
        <v>312</v>
      </c>
      <c r="F164" s="101"/>
      <c r="G164" s="102"/>
      <c r="H164" s="102"/>
      <c r="I164" s="102"/>
      <c r="J164" s="102"/>
      <c r="K164" s="102"/>
      <c r="L164" s="102"/>
      <c r="M164" s="102"/>
      <c r="N164" s="102"/>
      <c r="O164" s="75"/>
      <c r="P164" s="47"/>
      <c r="Q164" s="46"/>
    </row>
    <row r="165" spans="1:18" ht="132" hidden="1" x14ac:dyDescent="0.3">
      <c r="A165" s="71" t="s">
        <v>313</v>
      </c>
      <c r="B165" s="103" t="s">
        <v>314</v>
      </c>
      <c r="C165" s="73" t="s">
        <v>21</v>
      </c>
      <c r="D165" s="74">
        <v>9000</v>
      </c>
      <c r="E165" s="72" t="s">
        <v>315</v>
      </c>
      <c r="F165" s="101"/>
      <c r="G165" s="102"/>
      <c r="H165" s="102"/>
      <c r="I165" s="102"/>
      <c r="J165" s="102"/>
      <c r="K165" s="102"/>
      <c r="L165" s="102"/>
      <c r="M165" s="102"/>
      <c r="N165" s="102"/>
      <c r="O165" s="75"/>
      <c r="P165" s="47"/>
      <c r="Q165" s="46"/>
    </row>
    <row r="166" spans="1:18" hidden="1" x14ac:dyDescent="0.3">
      <c r="A166" s="149" t="s">
        <v>316</v>
      </c>
      <c r="B166" s="149"/>
      <c r="C166" s="149"/>
      <c r="D166" s="149"/>
      <c r="E166" s="149"/>
      <c r="F166" s="149"/>
      <c r="G166" s="149"/>
      <c r="H166" s="97"/>
      <c r="I166" s="97"/>
      <c r="J166" s="102"/>
      <c r="K166" s="102"/>
      <c r="L166" s="102"/>
      <c r="M166" s="102"/>
      <c r="N166" s="102"/>
      <c r="O166" s="75"/>
      <c r="P166" s="47"/>
      <c r="Q166" s="46"/>
    </row>
    <row r="167" spans="1:18" hidden="1" x14ac:dyDescent="0.3">
      <c r="A167" s="108"/>
      <c r="B167" s="102"/>
      <c r="C167" s="102"/>
      <c r="D167" s="109"/>
      <c r="E167" s="75"/>
      <c r="F167" s="101"/>
      <c r="G167" s="102"/>
      <c r="H167" s="102"/>
      <c r="I167" s="102"/>
      <c r="J167" s="102"/>
      <c r="K167" s="102"/>
      <c r="L167" s="102"/>
      <c r="M167" s="102"/>
      <c r="N167" s="102"/>
      <c r="O167" s="75"/>
      <c r="P167" s="45"/>
      <c r="Q167" s="46"/>
    </row>
    <row r="168" spans="1:18" ht="108" hidden="1" x14ac:dyDescent="0.3">
      <c r="A168" s="84" t="s">
        <v>3</v>
      </c>
      <c r="B168" s="85" t="s">
        <v>4</v>
      </c>
      <c r="C168" s="85" t="s">
        <v>5</v>
      </c>
      <c r="D168" s="76" t="s">
        <v>6</v>
      </c>
      <c r="E168" s="73" t="s">
        <v>7</v>
      </c>
      <c r="F168" s="86" t="s">
        <v>8</v>
      </c>
      <c r="G168" s="87" t="s">
        <v>9</v>
      </c>
      <c r="H168" s="87" t="s">
        <v>10</v>
      </c>
      <c r="I168" s="88" t="s">
        <v>11</v>
      </c>
      <c r="J168" s="88" t="s">
        <v>12</v>
      </c>
      <c r="K168" s="15" t="s">
        <v>13</v>
      </c>
      <c r="L168" s="15" t="s">
        <v>14</v>
      </c>
      <c r="M168" s="16" t="s">
        <v>15</v>
      </c>
      <c r="N168" s="16" t="s">
        <v>16</v>
      </c>
      <c r="O168" s="85" t="s">
        <v>17</v>
      </c>
      <c r="P168" s="45"/>
      <c r="Q168" s="46"/>
    </row>
    <row r="169" spans="1:18" hidden="1" x14ac:dyDescent="0.3">
      <c r="A169" s="150" t="s">
        <v>317</v>
      </c>
      <c r="B169" s="150"/>
      <c r="C169" s="150"/>
      <c r="D169" s="150"/>
      <c r="E169" s="150"/>
      <c r="F169" s="150"/>
      <c r="G169" s="150"/>
      <c r="H169" s="150"/>
      <c r="I169" s="150"/>
      <c r="J169" s="150"/>
      <c r="K169" s="150"/>
      <c r="L169" s="150"/>
      <c r="M169" s="150"/>
      <c r="N169" s="150"/>
      <c r="O169" s="150"/>
      <c r="P169" s="45"/>
      <c r="Q169" s="46"/>
    </row>
    <row r="170" spans="1:18" ht="39.6" hidden="1" x14ac:dyDescent="0.3">
      <c r="A170" s="71" t="s">
        <v>318</v>
      </c>
      <c r="B170" s="72" t="s">
        <v>319</v>
      </c>
      <c r="C170" s="73" t="s">
        <v>21</v>
      </c>
      <c r="D170" s="74">
        <v>6000</v>
      </c>
      <c r="E170" s="72" t="s">
        <v>320</v>
      </c>
      <c r="F170" s="101"/>
      <c r="G170" s="102"/>
      <c r="H170" s="102"/>
      <c r="I170" s="102"/>
      <c r="J170" s="102"/>
      <c r="K170" s="102"/>
      <c r="L170" s="102"/>
      <c r="M170" s="102"/>
      <c r="N170" s="102"/>
      <c r="O170" s="75"/>
      <c r="P170" s="47"/>
      <c r="Q170" s="46"/>
    </row>
    <row r="171" spans="1:18" ht="79.2" hidden="1" x14ac:dyDescent="0.3">
      <c r="A171" s="71" t="s">
        <v>321</v>
      </c>
      <c r="B171" s="72" t="s">
        <v>322</v>
      </c>
      <c r="C171" s="73" t="s">
        <v>21</v>
      </c>
      <c r="D171" s="74">
        <v>30</v>
      </c>
      <c r="E171" s="72" t="s">
        <v>323</v>
      </c>
      <c r="F171" s="101"/>
      <c r="G171" s="102"/>
      <c r="H171" s="102"/>
      <c r="I171" s="102"/>
      <c r="J171" s="102"/>
      <c r="K171" s="102"/>
      <c r="L171" s="102"/>
      <c r="M171" s="102"/>
      <c r="N171" s="102"/>
      <c r="O171" s="75"/>
      <c r="P171" s="47"/>
      <c r="Q171" s="46"/>
    </row>
    <row r="172" spans="1:18" hidden="1" x14ac:dyDescent="0.3">
      <c r="A172" s="149" t="s">
        <v>324</v>
      </c>
      <c r="B172" s="149"/>
      <c r="C172" s="149"/>
      <c r="D172" s="149"/>
      <c r="E172" s="149"/>
      <c r="F172" s="149"/>
      <c r="G172" s="149"/>
      <c r="H172" s="97"/>
      <c r="I172" s="98"/>
      <c r="J172" s="98"/>
      <c r="K172" s="98"/>
      <c r="L172" s="98"/>
      <c r="M172" s="98"/>
      <c r="N172" s="98"/>
      <c r="O172" s="99"/>
      <c r="P172" s="47"/>
      <c r="Q172" s="46"/>
    </row>
    <row r="173" spans="1:18" hidden="1" x14ac:dyDescent="0.3">
      <c r="A173" s="97"/>
      <c r="B173" s="97"/>
      <c r="C173" s="97"/>
      <c r="D173" s="123"/>
      <c r="E173" s="97"/>
      <c r="F173" s="106"/>
      <c r="G173" s="97"/>
      <c r="H173" s="97"/>
      <c r="I173" s="97"/>
      <c r="J173" s="102"/>
      <c r="K173" s="102"/>
      <c r="L173" s="102"/>
      <c r="M173" s="102"/>
      <c r="N173" s="102"/>
      <c r="O173" s="75"/>
      <c r="P173" s="45"/>
      <c r="Q173" s="46"/>
    </row>
    <row r="174" spans="1:18" ht="108" hidden="1" x14ac:dyDescent="0.3">
      <c r="A174" s="84" t="s">
        <v>3</v>
      </c>
      <c r="B174" s="85" t="s">
        <v>4</v>
      </c>
      <c r="C174" s="85" t="s">
        <v>5</v>
      </c>
      <c r="D174" s="76" t="s">
        <v>6</v>
      </c>
      <c r="E174" s="73" t="s">
        <v>7</v>
      </c>
      <c r="F174" s="86" t="s">
        <v>8</v>
      </c>
      <c r="G174" s="87" t="s">
        <v>9</v>
      </c>
      <c r="H174" s="87" t="s">
        <v>10</v>
      </c>
      <c r="I174" s="88" t="s">
        <v>11</v>
      </c>
      <c r="J174" s="88" t="s">
        <v>12</v>
      </c>
      <c r="K174" s="15" t="s">
        <v>13</v>
      </c>
      <c r="L174" s="15" t="s">
        <v>14</v>
      </c>
      <c r="M174" s="16" t="s">
        <v>15</v>
      </c>
      <c r="N174" s="16" t="s">
        <v>16</v>
      </c>
      <c r="O174" s="85" t="s">
        <v>17</v>
      </c>
      <c r="P174" s="45"/>
      <c r="Q174" s="29"/>
      <c r="R174" s="21"/>
    </row>
    <row r="175" spans="1:18" hidden="1" x14ac:dyDescent="0.3">
      <c r="A175" s="150" t="s">
        <v>325</v>
      </c>
      <c r="B175" s="150"/>
      <c r="C175" s="150"/>
      <c r="D175" s="150"/>
      <c r="E175" s="150"/>
      <c r="F175" s="150"/>
      <c r="G175" s="150"/>
      <c r="H175" s="150"/>
      <c r="I175" s="150"/>
      <c r="J175" s="150"/>
      <c r="K175" s="150"/>
      <c r="L175" s="150"/>
      <c r="M175" s="150"/>
      <c r="N175" s="150"/>
      <c r="O175" s="150"/>
      <c r="P175" s="45"/>
      <c r="Q175" s="29"/>
      <c r="R175" s="21"/>
    </row>
    <row r="176" spans="1:18" ht="92.4" hidden="1" x14ac:dyDescent="0.3">
      <c r="A176" s="71" t="s">
        <v>326</v>
      </c>
      <c r="B176" s="72" t="s">
        <v>327</v>
      </c>
      <c r="C176" s="73" t="s">
        <v>328</v>
      </c>
      <c r="D176" s="74">
        <v>3000</v>
      </c>
      <c r="E176" s="112" t="s">
        <v>329</v>
      </c>
      <c r="F176" s="101"/>
      <c r="G176" s="102"/>
      <c r="H176" s="102"/>
      <c r="I176" s="102"/>
      <c r="J176" s="102"/>
      <c r="K176" s="102"/>
      <c r="L176" s="102"/>
      <c r="M176" s="102"/>
      <c r="N176" s="102"/>
      <c r="O176" s="75"/>
      <c r="P176" s="47"/>
      <c r="Q176" s="29"/>
      <c r="R176" s="21"/>
    </row>
    <row r="177" spans="1:18" ht="92.4" hidden="1" x14ac:dyDescent="0.3">
      <c r="A177" s="71" t="s">
        <v>330</v>
      </c>
      <c r="B177" s="72" t="s">
        <v>327</v>
      </c>
      <c r="C177" s="73" t="s">
        <v>328</v>
      </c>
      <c r="D177" s="74">
        <v>3000</v>
      </c>
      <c r="E177" s="72" t="s">
        <v>331</v>
      </c>
      <c r="F177" s="101"/>
      <c r="G177" s="102"/>
      <c r="H177" s="102"/>
      <c r="I177" s="102"/>
      <c r="J177" s="102"/>
      <c r="K177" s="102"/>
      <c r="L177" s="102"/>
      <c r="M177" s="102"/>
      <c r="N177" s="102"/>
      <c r="O177" s="75"/>
      <c r="P177" s="47"/>
      <c r="Q177" s="29"/>
      <c r="R177" s="21"/>
    </row>
    <row r="178" spans="1:18" ht="66" hidden="1" x14ac:dyDescent="0.3">
      <c r="A178" s="71" t="s">
        <v>332</v>
      </c>
      <c r="B178" s="72" t="s">
        <v>333</v>
      </c>
      <c r="C178" s="73" t="s">
        <v>21</v>
      </c>
      <c r="D178" s="74">
        <v>1500</v>
      </c>
      <c r="E178" s="72" t="s">
        <v>334</v>
      </c>
      <c r="F178" s="101"/>
      <c r="G178" s="102"/>
      <c r="H178" s="102"/>
      <c r="I178" s="102"/>
      <c r="J178" s="102"/>
      <c r="K178" s="102"/>
      <c r="L178" s="102"/>
      <c r="M178" s="102"/>
      <c r="N178" s="102"/>
      <c r="O178" s="75"/>
      <c r="P178" s="47"/>
      <c r="Q178" s="29"/>
      <c r="R178" s="21"/>
    </row>
    <row r="179" spans="1:18" hidden="1" x14ac:dyDescent="0.3">
      <c r="A179" s="149" t="s">
        <v>335</v>
      </c>
      <c r="B179" s="149"/>
      <c r="C179" s="149"/>
      <c r="D179" s="149"/>
      <c r="E179" s="149"/>
      <c r="F179" s="149"/>
      <c r="G179" s="149"/>
      <c r="H179" s="97"/>
      <c r="I179" s="98"/>
      <c r="J179" s="98"/>
      <c r="K179" s="98"/>
      <c r="L179" s="98"/>
      <c r="M179" s="98"/>
      <c r="N179" s="98"/>
      <c r="O179" s="99"/>
      <c r="P179" s="47"/>
      <c r="Q179" s="29"/>
      <c r="R179" s="21"/>
    </row>
    <row r="180" spans="1:18" hidden="1" x14ac:dyDescent="0.3">
      <c r="A180" s="124"/>
      <c r="B180" s="124"/>
      <c r="C180" s="124"/>
      <c r="D180" s="125"/>
      <c r="E180" s="124"/>
      <c r="F180" s="125"/>
      <c r="G180" s="124"/>
      <c r="H180" s="124"/>
      <c r="I180" s="124"/>
      <c r="J180" s="124"/>
      <c r="K180" s="124"/>
      <c r="L180" s="124"/>
      <c r="M180" s="124"/>
      <c r="N180" s="124"/>
      <c r="O180" s="124"/>
      <c r="P180" s="45"/>
      <c r="Q180" s="29"/>
      <c r="R180" s="10"/>
    </row>
    <row r="181" spans="1:18" ht="108" hidden="1" x14ac:dyDescent="0.3">
      <c r="A181" s="84" t="s">
        <v>3</v>
      </c>
      <c r="B181" s="85" t="s">
        <v>4</v>
      </c>
      <c r="C181" s="85" t="s">
        <v>5</v>
      </c>
      <c r="D181" s="76" t="s">
        <v>6</v>
      </c>
      <c r="E181" s="73" t="s">
        <v>7</v>
      </c>
      <c r="F181" s="86" t="s">
        <v>8</v>
      </c>
      <c r="G181" s="87" t="s">
        <v>9</v>
      </c>
      <c r="H181" s="87" t="s">
        <v>10</v>
      </c>
      <c r="I181" s="88" t="s">
        <v>11</v>
      </c>
      <c r="J181" s="88" t="s">
        <v>12</v>
      </c>
      <c r="K181" s="15" t="s">
        <v>13</v>
      </c>
      <c r="L181" s="15" t="s">
        <v>14</v>
      </c>
      <c r="M181" s="16" t="s">
        <v>15</v>
      </c>
      <c r="N181" s="16" t="s">
        <v>16</v>
      </c>
      <c r="O181" s="85" t="s">
        <v>17</v>
      </c>
      <c r="P181" s="45"/>
      <c r="Q181" s="29"/>
      <c r="R181" s="21"/>
    </row>
    <row r="182" spans="1:18" s="56" customFormat="1" ht="60" customHeight="1" x14ac:dyDescent="0.3">
      <c r="A182" s="148" t="s">
        <v>336</v>
      </c>
      <c r="B182" s="148"/>
      <c r="C182" s="148"/>
      <c r="D182" s="148"/>
      <c r="E182" s="148"/>
      <c r="F182" s="148"/>
      <c r="G182" s="148"/>
      <c r="H182" s="148"/>
      <c r="I182" s="148"/>
      <c r="J182" s="148"/>
      <c r="K182" s="148"/>
      <c r="L182" s="148"/>
      <c r="M182" s="148"/>
      <c r="N182" s="148"/>
      <c r="O182" s="152" t="s">
        <v>440</v>
      </c>
      <c r="P182" s="152"/>
      <c r="Q182" s="152"/>
      <c r="R182" s="31"/>
    </row>
    <row r="183" spans="1:18" s="56" customFormat="1" ht="211.2" x14ac:dyDescent="0.3">
      <c r="A183" s="126" t="s">
        <v>337</v>
      </c>
      <c r="B183" s="112" t="s">
        <v>338</v>
      </c>
      <c r="C183" s="90" t="s">
        <v>339</v>
      </c>
      <c r="D183" s="91">
        <v>1800</v>
      </c>
      <c r="E183" s="127" t="s">
        <v>340</v>
      </c>
      <c r="F183" s="120">
        <v>5</v>
      </c>
      <c r="G183" s="128">
        <f>Q183/P183</f>
        <v>6.8</v>
      </c>
      <c r="H183" s="128">
        <f>G183*(1+F183/100)</f>
        <v>7.14</v>
      </c>
      <c r="I183" s="129">
        <f>G183*D183</f>
        <v>12240</v>
      </c>
      <c r="J183" s="129">
        <f>H183*D183</f>
        <v>12852</v>
      </c>
      <c r="K183" s="117">
        <f t="shared" ref="K183:L186" si="10">I183*0.1</f>
        <v>1224</v>
      </c>
      <c r="L183" s="117">
        <f t="shared" si="10"/>
        <v>1285.2</v>
      </c>
      <c r="M183" s="102">
        <f t="shared" ref="M183:M184" si="11">I183+K183</f>
        <v>13464</v>
      </c>
      <c r="N183" s="102">
        <f t="shared" ref="N183:N184" si="12">J183+L183</f>
        <v>14137.2</v>
      </c>
      <c r="O183" s="119" t="s">
        <v>429</v>
      </c>
      <c r="P183" s="52">
        <v>10</v>
      </c>
      <c r="Q183" s="53">
        <v>68</v>
      </c>
      <c r="R183" s="31"/>
    </row>
    <row r="184" spans="1:18" s="56" customFormat="1" ht="79.2" x14ac:dyDescent="0.3">
      <c r="A184" s="126" t="s">
        <v>341</v>
      </c>
      <c r="B184" s="112" t="s">
        <v>342</v>
      </c>
      <c r="C184" s="90" t="s">
        <v>339</v>
      </c>
      <c r="D184" s="91">
        <v>1800</v>
      </c>
      <c r="E184" s="112" t="s">
        <v>343</v>
      </c>
      <c r="F184" s="120">
        <v>5</v>
      </c>
      <c r="G184" s="128">
        <f>Q184/P184</f>
        <v>0.8</v>
      </c>
      <c r="H184" s="128">
        <f>G184*(1+F184/100)</f>
        <v>0.84000000000000008</v>
      </c>
      <c r="I184" s="129">
        <f>G184*D184</f>
        <v>1440</v>
      </c>
      <c r="J184" s="129">
        <f>H184*D184</f>
        <v>1512.0000000000002</v>
      </c>
      <c r="K184" s="117">
        <f t="shared" si="10"/>
        <v>144</v>
      </c>
      <c r="L184" s="117">
        <f t="shared" si="10"/>
        <v>151.20000000000002</v>
      </c>
      <c r="M184" s="102">
        <f t="shared" si="11"/>
        <v>1584</v>
      </c>
      <c r="N184" s="102">
        <f t="shared" si="12"/>
        <v>1663.2000000000003</v>
      </c>
      <c r="O184" s="119" t="s">
        <v>432</v>
      </c>
      <c r="P184" s="52">
        <v>100</v>
      </c>
      <c r="Q184" s="53">
        <v>80</v>
      </c>
      <c r="R184" s="31"/>
    </row>
    <row r="185" spans="1:18" s="56" customFormat="1" ht="66" x14ac:dyDescent="0.3">
      <c r="A185" s="126" t="s">
        <v>344</v>
      </c>
      <c r="B185" s="112" t="s">
        <v>345</v>
      </c>
      <c r="C185" s="90" t="s">
        <v>21</v>
      </c>
      <c r="D185" s="91">
        <v>14400</v>
      </c>
      <c r="E185" s="119" t="s">
        <v>346</v>
      </c>
      <c r="F185" s="93">
        <v>21</v>
      </c>
      <c r="G185" s="128">
        <f>Q185/P185</f>
        <v>0.125</v>
      </c>
      <c r="H185" s="128">
        <f>G185*(1+F185/100)</f>
        <v>0.15125</v>
      </c>
      <c r="I185" s="129">
        <f>G185*D185</f>
        <v>1800</v>
      </c>
      <c r="J185" s="129">
        <f>H185*D185</f>
        <v>2178</v>
      </c>
      <c r="K185" s="117">
        <f t="shared" si="10"/>
        <v>180</v>
      </c>
      <c r="L185" s="117">
        <f t="shared" si="10"/>
        <v>217.8</v>
      </c>
      <c r="M185" s="117">
        <f>I185+L185</f>
        <v>2017.8</v>
      </c>
      <c r="N185" s="117">
        <f>J185+L185</f>
        <v>2395.8000000000002</v>
      </c>
      <c r="O185" s="119" t="s">
        <v>431</v>
      </c>
      <c r="P185" s="52">
        <v>960</v>
      </c>
      <c r="Q185" s="53">
        <v>120</v>
      </c>
      <c r="R185" s="31"/>
    </row>
    <row r="186" spans="1:18" s="56" customFormat="1" ht="79.2" x14ac:dyDescent="0.3">
      <c r="A186" s="126" t="s">
        <v>347</v>
      </c>
      <c r="B186" s="112" t="s">
        <v>348</v>
      </c>
      <c r="C186" s="90" t="s">
        <v>21</v>
      </c>
      <c r="D186" s="91">
        <v>1800</v>
      </c>
      <c r="E186" s="112" t="s">
        <v>349</v>
      </c>
      <c r="F186" s="93">
        <v>21</v>
      </c>
      <c r="G186" s="128">
        <f>Q186/P186</f>
        <v>0.67</v>
      </c>
      <c r="H186" s="128">
        <f>G186*(1+F186/100)</f>
        <v>0.81069999999999998</v>
      </c>
      <c r="I186" s="129">
        <f>G186*D186</f>
        <v>1206</v>
      </c>
      <c r="J186" s="129">
        <f>H186*D186</f>
        <v>1459.26</v>
      </c>
      <c r="K186" s="117">
        <f t="shared" si="10"/>
        <v>120.60000000000001</v>
      </c>
      <c r="L186" s="117">
        <f t="shared" si="10"/>
        <v>145.92600000000002</v>
      </c>
      <c r="M186" s="117">
        <f>I186+L186</f>
        <v>1351.9259999999999</v>
      </c>
      <c r="N186" s="117">
        <f>J186+L186</f>
        <v>1605.1859999999999</v>
      </c>
      <c r="O186" s="119" t="s">
        <v>430</v>
      </c>
      <c r="P186" s="52">
        <v>200</v>
      </c>
      <c r="Q186" s="53">
        <v>134</v>
      </c>
      <c r="R186" s="31"/>
    </row>
    <row r="187" spans="1:18" s="56" customFormat="1" x14ac:dyDescent="0.3">
      <c r="A187" s="147" t="s">
        <v>350</v>
      </c>
      <c r="B187" s="147"/>
      <c r="C187" s="147"/>
      <c r="D187" s="147"/>
      <c r="E187" s="147"/>
      <c r="F187" s="147"/>
      <c r="G187" s="147"/>
      <c r="H187" s="130"/>
      <c r="I187" s="131">
        <f t="shared" ref="I187:N187" si="13">SUM(I183:I186)</f>
        <v>16686</v>
      </c>
      <c r="J187" s="131">
        <f t="shared" si="13"/>
        <v>18001.259999999998</v>
      </c>
      <c r="K187" s="131">
        <f t="shared" si="13"/>
        <v>1668.6</v>
      </c>
      <c r="L187" s="131">
        <f t="shared" si="13"/>
        <v>1800.126</v>
      </c>
      <c r="M187" s="131">
        <f t="shared" si="13"/>
        <v>18417.725999999999</v>
      </c>
      <c r="N187" s="131">
        <f t="shared" si="13"/>
        <v>19801.386000000002</v>
      </c>
      <c r="O187" s="16"/>
      <c r="P187" s="52"/>
      <c r="Q187" s="53"/>
      <c r="R187" s="31"/>
    </row>
    <row r="188" spans="1:18" ht="108" hidden="1" x14ac:dyDescent="0.3">
      <c r="A188" s="128" t="s">
        <v>3</v>
      </c>
      <c r="B188" s="121" t="s">
        <v>4</v>
      </c>
      <c r="C188" s="121" t="s">
        <v>5</v>
      </c>
      <c r="D188" s="93" t="s">
        <v>6</v>
      </c>
      <c r="E188" s="90" t="s">
        <v>7</v>
      </c>
      <c r="F188" s="122" t="s">
        <v>8</v>
      </c>
      <c r="G188" s="87" t="s">
        <v>9</v>
      </c>
      <c r="H188" s="87" t="s">
        <v>10</v>
      </c>
      <c r="I188" s="88" t="s">
        <v>11</v>
      </c>
      <c r="J188" s="88" t="s">
        <v>12</v>
      </c>
      <c r="K188" s="15" t="s">
        <v>13</v>
      </c>
      <c r="L188" s="15" t="s">
        <v>14</v>
      </c>
      <c r="M188" s="16" t="s">
        <v>15</v>
      </c>
      <c r="N188" s="16" t="s">
        <v>16</v>
      </c>
      <c r="O188" s="121" t="s">
        <v>17</v>
      </c>
      <c r="P188" s="54"/>
      <c r="Q188" s="53"/>
      <c r="R188" s="21"/>
    </row>
    <row r="189" spans="1:18" hidden="1" x14ac:dyDescent="0.3">
      <c r="A189" s="148" t="s">
        <v>356</v>
      </c>
      <c r="B189" s="148"/>
      <c r="C189" s="148"/>
      <c r="D189" s="148"/>
      <c r="E189" s="148"/>
      <c r="F189" s="148"/>
      <c r="G189" s="148"/>
      <c r="H189" s="148"/>
      <c r="I189" s="148"/>
      <c r="J189" s="148"/>
      <c r="K189" s="148"/>
      <c r="L189" s="148"/>
      <c r="M189" s="148"/>
      <c r="N189" s="148"/>
      <c r="O189" s="148"/>
      <c r="P189" s="54"/>
      <c r="Q189" s="53"/>
      <c r="R189" s="21"/>
    </row>
    <row r="190" spans="1:18" ht="171.6" hidden="1" x14ac:dyDescent="0.3">
      <c r="A190" s="126" t="s">
        <v>357</v>
      </c>
      <c r="B190" s="112" t="s">
        <v>358</v>
      </c>
      <c r="C190" s="90" t="s">
        <v>339</v>
      </c>
      <c r="D190" s="91">
        <v>120</v>
      </c>
      <c r="E190" s="127" t="s">
        <v>418</v>
      </c>
      <c r="F190" s="120"/>
      <c r="G190" s="128"/>
      <c r="H190" s="128"/>
      <c r="I190" s="129"/>
      <c r="J190" s="129"/>
      <c r="K190" s="129"/>
      <c r="L190" s="129"/>
      <c r="M190" s="129"/>
      <c r="N190" s="129"/>
      <c r="O190" s="119"/>
      <c r="P190" s="52"/>
      <c r="Q190" s="53"/>
      <c r="R190" s="21"/>
    </row>
    <row r="191" spans="1:18" ht="79.2" hidden="1" x14ac:dyDescent="0.3">
      <c r="A191" s="126" t="s">
        <v>360</v>
      </c>
      <c r="B191" s="112" t="s">
        <v>342</v>
      </c>
      <c r="C191" s="90" t="s">
        <v>339</v>
      </c>
      <c r="D191" s="91">
        <v>120</v>
      </c>
      <c r="E191" s="112" t="s">
        <v>361</v>
      </c>
      <c r="F191" s="120"/>
      <c r="G191" s="128"/>
      <c r="H191" s="128"/>
      <c r="I191" s="129"/>
      <c r="J191" s="129"/>
      <c r="K191" s="129"/>
      <c r="L191" s="129"/>
      <c r="M191" s="129"/>
      <c r="N191" s="129"/>
      <c r="O191" s="119"/>
      <c r="P191" s="52"/>
      <c r="Q191" s="53"/>
      <c r="R191" s="21"/>
    </row>
    <row r="192" spans="1:18" ht="66" hidden="1" x14ac:dyDescent="0.3">
      <c r="A192" s="126" t="s">
        <v>362</v>
      </c>
      <c r="B192" s="112" t="s">
        <v>345</v>
      </c>
      <c r="C192" s="90" t="s">
        <v>21</v>
      </c>
      <c r="D192" s="91">
        <v>960</v>
      </c>
      <c r="E192" s="119" t="s">
        <v>346</v>
      </c>
      <c r="F192" s="93"/>
      <c r="G192" s="116"/>
      <c r="H192" s="116"/>
      <c r="I192" s="132"/>
      <c r="J192" s="129"/>
      <c r="K192" s="129"/>
      <c r="L192" s="129"/>
      <c r="M192" s="129"/>
      <c r="N192" s="129"/>
      <c r="O192" s="119"/>
      <c r="P192" s="52"/>
      <c r="Q192" s="53"/>
      <c r="R192" s="21"/>
    </row>
    <row r="193" spans="1:18" ht="79.2" hidden="1" x14ac:dyDescent="0.3">
      <c r="A193" s="126" t="s">
        <v>363</v>
      </c>
      <c r="B193" s="112" t="s">
        <v>348</v>
      </c>
      <c r="C193" s="90" t="s">
        <v>21</v>
      </c>
      <c r="D193" s="91">
        <v>120</v>
      </c>
      <c r="E193" s="112" t="s">
        <v>349</v>
      </c>
      <c r="F193" s="93"/>
      <c r="G193" s="116"/>
      <c r="H193" s="116"/>
      <c r="I193" s="132"/>
      <c r="J193" s="129"/>
      <c r="K193" s="129"/>
      <c r="L193" s="129"/>
      <c r="M193" s="129"/>
      <c r="N193" s="129"/>
      <c r="O193" s="119"/>
      <c r="P193" s="52"/>
      <c r="Q193" s="53"/>
      <c r="R193" s="21"/>
    </row>
    <row r="194" spans="1:18" hidden="1" x14ac:dyDescent="0.3">
      <c r="A194" s="147" t="s">
        <v>364</v>
      </c>
      <c r="B194" s="147"/>
      <c r="C194" s="147"/>
      <c r="D194" s="147"/>
      <c r="E194" s="147"/>
      <c r="F194" s="147"/>
      <c r="G194" s="147"/>
      <c r="H194" s="130"/>
      <c r="I194" s="131"/>
      <c r="J194" s="131"/>
      <c r="K194" s="131"/>
      <c r="L194" s="131"/>
      <c r="M194" s="131"/>
      <c r="N194" s="131"/>
      <c r="O194" s="16"/>
      <c r="P194" s="52"/>
      <c r="Q194" s="53"/>
      <c r="R194" s="21"/>
    </row>
    <row r="195" spans="1:18" hidden="1" x14ac:dyDescent="0.3">
      <c r="A195" s="133"/>
      <c r="B195" s="134"/>
      <c r="C195" s="134"/>
      <c r="D195" s="135"/>
      <c r="E195" s="136"/>
      <c r="F195" s="137"/>
      <c r="G195" s="136"/>
      <c r="H195" s="136"/>
      <c r="I195" s="136"/>
      <c r="J195" s="136"/>
      <c r="K195" s="136"/>
      <c r="L195" s="136"/>
      <c r="M195" s="136"/>
      <c r="N195" s="136"/>
      <c r="O195" s="136"/>
      <c r="P195" s="54"/>
      <c r="Q195" s="53"/>
      <c r="R195" s="10"/>
    </row>
    <row r="196" spans="1:18" ht="108" hidden="1" x14ac:dyDescent="0.3">
      <c r="A196" s="128" t="s">
        <v>3</v>
      </c>
      <c r="B196" s="121" t="s">
        <v>4</v>
      </c>
      <c r="C196" s="121" t="s">
        <v>5</v>
      </c>
      <c r="D196" s="93" t="s">
        <v>6</v>
      </c>
      <c r="E196" s="90" t="s">
        <v>7</v>
      </c>
      <c r="F196" s="122" t="s">
        <v>8</v>
      </c>
      <c r="G196" s="87" t="s">
        <v>9</v>
      </c>
      <c r="H196" s="87" t="s">
        <v>10</v>
      </c>
      <c r="I196" s="88" t="s">
        <v>11</v>
      </c>
      <c r="J196" s="88" t="s">
        <v>12</v>
      </c>
      <c r="K196" s="15" t="s">
        <v>13</v>
      </c>
      <c r="L196" s="15" t="s">
        <v>14</v>
      </c>
      <c r="M196" s="16" t="s">
        <v>15</v>
      </c>
      <c r="N196" s="16" t="s">
        <v>16</v>
      </c>
      <c r="O196" s="121" t="s">
        <v>17</v>
      </c>
      <c r="P196" s="54"/>
      <c r="Q196" s="53"/>
      <c r="R196" s="21"/>
    </row>
    <row r="197" spans="1:18" hidden="1" x14ac:dyDescent="0.3">
      <c r="A197" s="148" t="s">
        <v>365</v>
      </c>
      <c r="B197" s="148"/>
      <c r="C197" s="148"/>
      <c r="D197" s="148"/>
      <c r="E197" s="148"/>
      <c r="F197" s="148"/>
      <c r="G197" s="148"/>
      <c r="H197" s="148"/>
      <c r="I197" s="148"/>
      <c r="J197" s="148"/>
      <c r="K197" s="148"/>
      <c r="L197" s="148"/>
      <c r="M197" s="148"/>
      <c r="N197" s="148"/>
      <c r="O197" s="148"/>
      <c r="P197" s="54"/>
      <c r="Q197" s="53"/>
      <c r="R197" s="21"/>
    </row>
    <row r="198" spans="1:18" ht="158.4" hidden="1" x14ac:dyDescent="0.3">
      <c r="A198" s="126" t="s">
        <v>366</v>
      </c>
      <c r="B198" s="112" t="s">
        <v>338</v>
      </c>
      <c r="C198" s="90" t="s">
        <v>339</v>
      </c>
      <c r="D198" s="91">
        <v>120</v>
      </c>
      <c r="E198" s="127" t="s">
        <v>367</v>
      </c>
      <c r="F198" s="120"/>
      <c r="G198" s="128"/>
      <c r="H198" s="128"/>
      <c r="I198" s="129"/>
      <c r="J198" s="129"/>
      <c r="K198" s="129"/>
      <c r="L198" s="129"/>
      <c r="M198" s="129"/>
      <c r="N198" s="129"/>
      <c r="O198" s="119"/>
      <c r="P198" s="52"/>
      <c r="Q198" s="53"/>
      <c r="R198" s="21"/>
    </row>
    <row r="199" spans="1:18" ht="66" hidden="1" x14ac:dyDescent="0.3">
      <c r="A199" s="126" t="s">
        <v>368</v>
      </c>
      <c r="B199" s="112" t="s">
        <v>342</v>
      </c>
      <c r="C199" s="90" t="s">
        <v>339</v>
      </c>
      <c r="D199" s="91">
        <v>120</v>
      </c>
      <c r="E199" s="112" t="s">
        <v>369</v>
      </c>
      <c r="F199" s="120"/>
      <c r="G199" s="128"/>
      <c r="H199" s="128"/>
      <c r="I199" s="129"/>
      <c r="J199" s="129"/>
      <c r="K199" s="129"/>
      <c r="L199" s="129"/>
      <c r="M199" s="129"/>
      <c r="N199" s="129"/>
      <c r="O199" s="119"/>
      <c r="P199" s="52"/>
      <c r="Q199" s="53"/>
      <c r="R199" s="21"/>
    </row>
    <row r="200" spans="1:18" ht="66" hidden="1" x14ac:dyDescent="0.3">
      <c r="A200" s="126" t="s">
        <v>370</v>
      </c>
      <c r="B200" s="112" t="s">
        <v>345</v>
      </c>
      <c r="C200" s="90" t="s">
        <v>21</v>
      </c>
      <c r="D200" s="91">
        <v>960</v>
      </c>
      <c r="E200" s="119" t="s">
        <v>346</v>
      </c>
      <c r="F200" s="93"/>
      <c r="G200" s="116"/>
      <c r="H200" s="116"/>
      <c r="I200" s="132"/>
      <c r="J200" s="129"/>
      <c r="K200" s="129"/>
      <c r="L200" s="129"/>
      <c r="M200" s="129"/>
      <c r="N200" s="129"/>
      <c r="O200" s="119"/>
      <c r="P200" s="52"/>
      <c r="Q200" s="53"/>
      <c r="R200" s="21"/>
    </row>
    <row r="201" spans="1:18" ht="79.2" hidden="1" x14ac:dyDescent="0.3">
      <c r="A201" s="126" t="s">
        <v>371</v>
      </c>
      <c r="B201" s="112" t="s">
        <v>348</v>
      </c>
      <c r="C201" s="90" t="s">
        <v>21</v>
      </c>
      <c r="D201" s="91">
        <v>120</v>
      </c>
      <c r="E201" s="112" t="s">
        <v>349</v>
      </c>
      <c r="F201" s="93"/>
      <c r="G201" s="116"/>
      <c r="H201" s="116"/>
      <c r="I201" s="132"/>
      <c r="J201" s="129"/>
      <c r="K201" s="129"/>
      <c r="L201" s="129"/>
      <c r="M201" s="129"/>
      <c r="N201" s="129"/>
      <c r="O201" s="119"/>
      <c r="P201" s="52"/>
      <c r="Q201" s="53"/>
      <c r="R201" s="21"/>
    </row>
    <row r="202" spans="1:18" hidden="1" x14ac:dyDescent="0.3">
      <c r="A202" s="147" t="s">
        <v>372</v>
      </c>
      <c r="B202" s="147"/>
      <c r="C202" s="147"/>
      <c r="D202" s="147"/>
      <c r="E202" s="147"/>
      <c r="F202" s="147"/>
      <c r="G202" s="147"/>
      <c r="H202" s="130"/>
      <c r="I202" s="131"/>
      <c r="J202" s="131"/>
      <c r="K202" s="131"/>
      <c r="L202" s="131"/>
      <c r="M202" s="131"/>
      <c r="N202" s="131"/>
      <c r="O202" s="16"/>
      <c r="P202" s="52"/>
      <c r="Q202" s="53"/>
      <c r="R202" s="21"/>
    </row>
    <row r="203" spans="1:18" hidden="1" x14ac:dyDescent="0.3">
      <c r="A203" s="133"/>
      <c r="B203" s="134"/>
      <c r="C203" s="134"/>
      <c r="D203" s="135"/>
      <c r="E203" s="136"/>
      <c r="F203" s="137"/>
      <c r="G203" s="136"/>
      <c r="H203" s="136"/>
      <c r="I203" s="136"/>
      <c r="J203" s="136"/>
      <c r="K203" s="136"/>
      <c r="L203" s="136"/>
      <c r="M203" s="136"/>
      <c r="N203" s="136"/>
      <c r="O203" s="136"/>
      <c r="P203" s="54"/>
      <c r="Q203" s="53"/>
      <c r="R203" s="10"/>
    </row>
    <row r="204" spans="1:18" ht="108" hidden="1" x14ac:dyDescent="0.3">
      <c r="A204" s="128" t="s">
        <v>3</v>
      </c>
      <c r="B204" s="121" t="s">
        <v>4</v>
      </c>
      <c r="C204" s="121" t="s">
        <v>5</v>
      </c>
      <c r="D204" s="93" t="s">
        <v>6</v>
      </c>
      <c r="E204" s="90" t="s">
        <v>7</v>
      </c>
      <c r="F204" s="122" t="s">
        <v>8</v>
      </c>
      <c r="G204" s="87" t="s">
        <v>9</v>
      </c>
      <c r="H204" s="87" t="s">
        <v>10</v>
      </c>
      <c r="I204" s="88" t="s">
        <v>11</v>
      </c>
      <c r="J204" s="88" t="s">
        <v>12</v>
      </c>
      <c r="K204" s="15" t="s">
        <v>13</v>
      </c>
      <c r="L204" s="15" t="s">
        <v>14</v>
      </c>
      <c r="M204" s="16" t="s">
        <v>15</v>
      </c>
      <c r="N204" s="16" t="s">
        <v>16</v>
      </c>
      <c r="O204" s="121" t="s">
        <v>17</v>
      </c>
      <c r="P204" s="54"/>
      <c r="Q204" s="53"/>
      <c r="R204" s="21"/>
    </row>
    <row r="205" spans="1:18" hidden="1" x14ac:dyDescent="0.3">
      <c r="A205" s="148" t="s">
        <v>373</v>
      </c>
      <c r="B205" s="148"/>
      <c r="C205" s="148"/>
      <c r="D205" s="148"/>
      <c r="E205" s="148"/>
      <c r="F205" s="148"/>
      <c r="G205" s="148"/>
      <c r="H205" s="148"/>
      <c r="I205" s="148"/>
      <c r="J205" s="148"/>
      <c r="K205" s="148"/>
      <c r="L205" s="148"/>
      <c r="M205" s="148"/>
      <c r="N205" s="148"/>
      <c r="O205" s="148"/>
      <c r="P205" s="54"/>
      <c r="Q205" s="53"/>
    </row>
    <row r="206" spans="1:18" ht="145.19999999999999" hidden="1" x14ac:dyDescent="0.3">
      <c r="A206" s="126" t="s">
        <v>374</v>
      </c>
      <c r="B206" s="112" t="s">
        <v>375</v>
      </c>
      <c r="C206" s="90" t="s">
        <v>339</v>
      </c>
      <c r="D206" s="91">
        <v>120</v>
      </c>
      <c r="E206" s="127" t="s">
        <v>376</v>
      </c>
      <c r="F206" s="120"/>
      <c r="G206" s="128"/>
      <c r="H206" s="128"/>
      <c r="I206" s="129"/>
      <c r="J206" s="129"/>
      <c r="K206" s="129"/>
      <c r="L206" s="129"/>
      <c r="M206" s="129"/>
      <c r="N206" s="129"/>
      <c r="O206" s="119"/>
      <c r="P206" s="52"/>
      <c r="Q206" s="53"/>
    </row>
    <row r="207" spans="1:18" ht="79.2" hidden="1" x14ac:dyDescent="0.3">
      <c r="A207" s="126" t="s">
        <v>377</v>
      </c>
      <c r="B207" s="112" t="s">
        <v>342</v>
      </c>
      <c r="C207" s="90" t="s">
        <v>339</v>
      </c>
      <c r="D207" s="91">
        <v>120</v>
      </c>
      <c r="E207" s="112" t="s">
        <v>378</v>
      </c>
      <c r="F207" s="120"/>
      <c r="G207" s="128"/>
      <c r="H207" s="128"/>
      <c r="I207" s="129"/>
      <c r="J207" s="129"/>
      <c r="K207" s="129"/>
      <c r="L207" s="129"/>
      <c r="M207" s="129"/>
      <c r="N207" s="129"/>
      <c r="O207" s="119"/>
      <c r="P207" s="52"/>
      <c r="Q207" s="53"/>
    </row>
    <row r="208" spans="1:18" ht="66" hidden="1" x14ac:dyDescent="0.3">
      <c r="A208" s="126" t="s">
        <v>379</v>
      </c>
      <c r="B208" s="112" t="s">
        <v>345</v>
      </c>
      <c r="C208" s="90" t="s">
        <v>21</v>
      </c>
      <c r="D208" s="91">
        <v>960</v>
      </c>
      <c r="E208" s="119" t="s">
        <v>346</v>
      </c>
      <c r="F208" s="93"/>
      <c r="G208" s="116"/>
      <c r="H208" s="116"/>
      <c r="I208" s="132"/>
      <c r="J208" s="129"/>
      <c r="K208" s="129"/>
      <c r="L208" s="129"/>
      <c r="M208" s="129"/>
      <c r="N208" s="129"/>
      <c r="O208" s="119"/>
      <c r="P208" s="52"/>
      <c r="Q208" s="53"/>
    </row>
    <row r="209" spans="1:17" ht="79.2" hidden="1" x14ac:dyDescent="0.3">
      <c r="A209" s="126" t="s">
        <v>380</v>
      </c>
      <c r="B209" s="112" t="s">
        <v>348</v>
      </c>
      <c r="C209" s="90" t="s">
        <v>21</v>
      </c>
      <c r="D209" s="91">
        <v>120</v>
      </c>
      <c r="E209" s="112" t="s">
        <v>349</v>
      </c>
      <c r="F209" s="93"/>
      <c r="G209" s="116"/>
      <c r="H209" s="116"/>
      <c r="I209" s="132"/>
      <c r="J209" s="129"/>
      <c r="K209" s="129"/>
      <c r="L209" s="129"/>
      <c r="M209" s="129"/>
      <c r="N209" s="129"/>
      <c r="O209" s="119"/>
      <c r="P209" s="52"/>
      <c r="Q209" s="53"/>
    </row>
    <row r="210" spans="1:17" hidden="1" x14ac:dyDescent="0.3">
      <c r="A210" s="147" t="s">
        <v>381</v>
      </c>
      <c r="B210" s="147"/>
      <c r="C210" s="147"/>
      <c r="D210" s="147"/>
      <c r="E210" s="147"/>
      <c r="F210" s="147"/>
      <c r="G210" s="147"/>
      <c r="H210" s="130"/>
      <c r="I210" s="131"/>
      <c r="J210" s="131"/>
      <c r="K210" s="131"/>
      <c r="L210" s="131"/>
      <c r="M210" s="131"/>
      <c r="N210" s="131"/>
      <c r="O210" s="16"/>
      <c r="P210" s="52"/>
      <c r="Q210" s="53"/>
    </row>
    <row r="211" spans="1:17" hidden="1" x14ac:dyDescent="0.3">
      <c r="A211" s="130"/>
      <c r="B211" s="130"/>
      <c r="C211" s="130"/>
      <c r="D211" s="138"/>
      <c r="E211" s="130"/>
      <c r="F211" s="139"/>
      <c r="G211" s="130"/>
      <c r="H211" s="130"/>
      <c r="I211" s="130"/>
      <c r="J211" s="117"/>
      <c r="K211" s="117"/>
      <c r="L211" s="117"/>
      <c r="M211" s="117"/>
      <c r="N211" s="117"/>
      <c r="O211" s="119"/>
      <c r="P211" s="54"/>
      <c r="Q211" s="53"/>
    </row>
    <row r="212" spans="1:17" ht="108" hidden="1" x14ac:dyDescent="0.3">
      <c r="A212" s="128" t="s">
        <v>3</v>
      </c>
      <c r="B212" s="121" t="s">
        <v>4</v>
      </c>
      <c r="C212" s="121" t="s">
        <v>5</v>
      </c>
      <c r="D212" s="93" t="s">
        <v>6</v>
      </c>
      <c r="E212" s="90" t="s">
        <v>7</v>
      </c>
      <c r="F212" s="122" t="s">
        <v>8</v>
      </c>
      <c r="G212" s="87" t="s">
        <v>9</v>
      </c>
      <c r="H212" s="87" t="s">
        <v>10</v>
      </c>
      <c r="I212" s="88" t="s">
        <v>11</v>
      </c>
      <c r="J212" s="88" t="s">
        <v>12</v>
      </c>
      <c r="K212" s="15" t="s">
        <v>13</v>
      </c>
      <c r="L212" s="15" t="s">
        <v>14</v>
      </c>
      <c r="M212" s="16" t="s">
        <v>15</v>
      </c>
      <c r="N212" s="16" t="s">
        <v>16</v>
      </c>
      <c r="O212" s="121" t="s">
        <v>17</v>
      </c>
      <c r="P212" s="54"/>
      <c r="Q212" s="53"/>
    </row>
    <row r="213" spans="1:17" hidden="1" x14ac:dyDescent="0.3">
      <c r="A213" s="148" t="s">
        <v>382</v>
      </c>
      <c r="B213" s="148"/>
      <c r="C213" s="148"/>
      <c r="D213" s="148"/>
      <c r="E213" s="148"/>
      <c r="F213" s="148"/>
      <c r="G213" s="148"/>
      <c r="H213" s="148"/>
      <c r="I213" s="148"/>
      <c r="J213" s="148"/>
      <c r="K213" s="148"/>
      <c r="L213" s="148"/>
      <c r="M213" s="148"/>
      <c r="N213" s="148"/>
      <c r="O213" s="148"/>
      <c r="P213" s="54"/>
      <c r="Q213" s="53"/>
    </row>
    <row r="214" spans="1:17" ht="132" hidden="1" x14ac:dyDescent="0.3">
      <c r="A214" s="126" t="s">
        <v>383</v>
      </c>
      <c r="B214" s="112" t="s">
        <v>384</v>
      </c>
      <c r="C214" s="90" t="s">
        <v>21</v>
      </c>
      <c r="D214" s="91">
        <v>360</v>
      </c>
      <c r="E214" s="127" t="s">
        <v>385</v>
      </c>
      <c r="F214" s="120"/>
      <c r="G214" s="128"/>
      <c r="H214" s="128"/>
      <c r="I214" s="129"/>
      <c r="J214" s="129"/>
      <c r="K214" s="129"/>
      <c r="L214" s="129"/>
      <c r="M214" s="129"/>
      <c r="N214" s="129"/>
      <c r="O214" s="119"/>
      <c r="P214" s="52"/>
      <c r="Q214" s="53"/>
    </row>
    <row r="215" spans="1:17" ht="66" hidden="1" x14ac:dyDescent="0.3">
      <c r="A215" s="126" t="s">
        <v>386</v>
      </c>
      <c r="B215" s="112" t="s">
        <v>342</v>
      </c>
      <c r="C215" s="90" t="s">
        <v>21</v>
      </c>
      <c r="D215" s="91">
        <v>360</v>
      </c>
      <c r="E215" s="112" t="s">
        <v>387</v>
      </c>
      <c r="F215" s="120"/>
      <c r="G215" s="128"/>
      <c r="H215" s="128"/>
      <c r="I215" s="129"/>
      <c r="J215" s="129"/>
      <c r="K215" s="129"/>
      <c r="L215" s="129"/>
      <c r="M215" s="129"/>
      <c r="N215" s="129"/>
      <c r="O215" s="119"/>
      <c r="P215" s="52"/>
      <c r="Q215" s="53"/>
    </row>
    <row r="216" spans="1:17" hidden="1" x14ac:dyDescent="0.3">
      <c r="A216" s="147" t="s">
        <v>388</v>
      </c>
      <c r="B216" s="147"/>
      <c r="C216" s="147"/>
      <c r="D216" s="147"/>
      <c r="E216" s="147"/>
      <c r="F216" s="147"/>
      <c r="G216" s="147"/>
      <c r="H216" s="130"/>
      <c r="I216" s="131"/>
      <c r="J216" s="131"/>
      <c r="K216" s="131"/>
      <c r="L216" s="131"/>
      <c r="M216" s="131"/>
      <c r="N216" s="131"/>
      <c r="O216" s="16"/>
      <c r="P216" s="52"/>
      <c r="Q216" s="53"/>
    </row>
    <row r="217" spans="1:17" hidden="1" x14ac:dyDescent="0.3">
      <c r="A217" s="130"/>
      <c r="B217" s="130"/>
      <c r="C217" s="130"/>
      <c r="D217" s="138"/>
      <c r="E217" s="130"/>
      <c r="F217" s="139"/>
      <c r="G217" s="130"/>
      <c r="H217" s="130"/>
      <c r="I217" s="130"/>
      <c r="J217" s="117"/>
      <c r="K217" s="117"/>
      <c r="L217" s="117"/>
      <c r="M217" s="117"/>
      <c r="N217" s="117"/>
      <c r="O217" s="119"/>
      <c r="P217" s="54"/>
      <c r="Q217" s="53"/>
    </row>
    <row r="218" spans="1:17" ht="108" hidden="1" x14ac:dyDescent="0.3">
      <c r="A218" s="140" t="s">
        <v>3</v>
      </c>
      <c r="B218" s="140" t="s">
        <v>4</v>
      </c>
      <c r="C218" s="140" t="s">
        <v>5</v>
      </c>
      <c r="D218" s="93" t="s">
        <v>6</v>
      </c>
      <c r="E218" s="141" t="s">
        <v>7</v>
      </c>
      <c r="F218" s="142" t="s">
        <v>8</v>
      </c>
      <c r="G218" s="87" t="s">
        <v>9</v>
      </c>
      <c r="H218" s="87" t="s">
        <v>10</v>
      </c>
      <c r="I218" s="88" t="s">
        <v>11</v>
      </c>
      <c r="J218" s="88" t="s">
        <v>12</v>
      </c>
      <c r="K218" s="15" t="s">
        <v>13</v>
      </c>
      <c r="L218" s="15" t="s">
        <v>14</v>
      </c>
      <c r="M218" s="16" t="s">
        <v>15</v>
      </c>
      <c r="N218" s="16" t="s">
        <v>16</v>
      </c>
      <c r="O218" s="140" t="s">
        <v>17</v>
      </c>
      <c r="P218" s="54"/>
      <c r="Q218" s="53"/>
    </row>
    <row r="219" spans="1:17" ht="66" hidden="1" x14ac:dyDescent="0.3">
      <c r="A219" s="127">
        <v>113</v>
      </c>
      <c r="B219" s="112" t="s">
        <v>389</v>
      </c>
      <c r="C219" s="90" t="s">
        <v>21</v>
      </c>
      <c r="D219" s="91">
        <v>3000</v>
      </c>
      <c r="E219" s="112" t="s">
        <v>390</v>
      </c>
      <c r="F219" s="120"/>
      <c r="G219" s="117"/>
      <c r="H219" s="117"/>
      <c r="I219" s="117"/>
      <c r="J219" s="117"/>
      <c r="K219" s="117"/>
      <c r="L219" s="117"/>
      <c r="M219" s="117"/>
      <c r="N219" s="117"/>
      <c r="O219" s="119"/>
      <c r="P219" s="52"/>
      <c r="Q219" s="53"/>
    </row>
    <row r="220" spans="1:17" ht="66" hidden="1" x14ac:dyDescent="0.3">
      <c r="A220" s="127">
        <v>114</v>
      </c>
      <c r="B220" s="112" t="s">
        <v>391</v>
      </c>
      <c r="C220" s="90" t="s">
        <v>392</v>
      </c>
      <c r="D220" s="91">
        <v>300</v>
      </c>
      <c r="E220" s="112" t="s">
        <v>393</v>
      </c>
      <c r="F220" s="120"/>
      <c r="G220" s="117"/>
      <c r="H220" s="117"/>
      <c r="I220" s="117"/>
      <c r="J220" s="117"/>
      <c r="K220" s="117"/>
      <c r="L220" s="117"/>
      <c r="M220" s="117"/>
      <c r="N220" s="117"/>
      <c r="O220" s="119"/>
      <c r="P220" s="52"/>
      <c r="Q220" s="53"/>
    </row>
    <row r="221" spans="1:17" s="56" customFormat="1" ht="132" x14ac:dyDescent="0.3">
      <c r="A221" s="127">
        <v>115</v>
      </c>
      <c r="B221" s="112" t="s">
        <v>394</v>
      </c>
      <c r="C221" s="90" t="s">
        <v>392</v>
      </c>
      <c r="D221" s="91">
        <v>300</v>
      </c>
      <c r="E221" s="112" t="s">
        <v>395</v>
      </c>
      <c r="F221" s="120">
        <v>5</v>
      </c>
      <c r="G221" s="128">
        <f>Q221/P221</f>
        <v>1.1333333333333333</v>
      </c>
      <c r="H221" s="128">
        <f>G221*(1+F221/100)</f>
        <v>1.19</v>
      </c>
      <c r="I221" s="129">
        <f>G221*D221</f>
        <v>340</v>
      </c>
      <c r="J221" s="129">
        <f>H221*D221</f>
        <v>357</v>
      </c>
      <c r="K221" s="117">
        <f>I221*0.1</f>
        <v>34</v>
      </c>
      <c r="L221" s="117">
        <f>J221*0.1</f>
        <v>35.700000000000003</v>
      </c>
      <c r="M221" s="102">
        <f>I221+K221</f>
        <v>374</v>
      </c>
      <c r="N221" s="102">
        <f>J221+L221</f>
        <v>392.7</v>
      </c>
      <c r="O221" s="119" t="s">
        <v>433</v>
      </c>
      <c r="P221" s="52">
        <v>60</v>
      </c>
      <c r="Q221" s="53">
        <v>68</v>
      </c>
    </row>
    <row r="222" spans="1:17" s="56" customFormat="1" ht="118.8" x14ac:dyDescent="0.3">
      <c r="A222" s="127">
        <v>116</v>
      </c>
      <c r="B222" s="112" t="s">
        <v>396</v>
      </c>
      <c r="C222" s="90" t="s">
        <v>392</v>
      </c>
      <c r="D222" s="91">
        <v>150</v>
      </c>
      <c r="E222" s="112" t="s">
        <v>397</v>
      </c>
      <c r="F222" s="143">
        <v>5</v>
      </c>
      <c r="G222" s="128">
        <f>Q222/P222</f>
        <v>2.98</v>
      </c>
      <c r="H222" s="128">
        <f>G222*(1+F222/100)</f>
        <v>3.129</v>
      </c>
      <c r="I222" s="129">
        <f>G222*D222</f>
        <v>447</v>
      </c>
      <c r="J222" s="129">
        <f>H222*D222</f>
        <v>469.35</v>
      </c>
      <c r="K222" s="117">
        <f>I222*0.1</f>
        <v>44.7</v>
      </c>
      <c r="L222" s="117">
        <f>J222*0.1</f>
        <v>46.935000000000002</v>
      </c>
      <c r="M222" s="102">
        <f>I222+K222</f>
        <v>491.7</v>
      </c>
      <c r="N222" s="102">
        <f>J222+L222</f>
        <v>516.28500000000008</v>
      </c>
      <c r="O222" s="119" t="s">
        <v>434</v>
      </c>
      <c r="P222" s="52">
        <v>50</v>
      </c>
      <c r="Q222" s="53">
        <v>149</v>
      </c>
    </row>
    <row r="223" spans="1:17" s="56" customFormat="1" ht="184.8" hidden="1" x14ac:dyDescent="0.3">
      <c r="A223" s="127">
        <v>117</v>
      </c>
      <c r="B223" s="112" t="s">
        <v>398</v>
      </c>
      <c r="C223" s="90" t="s">
        <v>392</v>
      </c>
      <c r="D223" s="91">
        <v>600</v>
      </c>
      <c r="E223" s="127" t="s">
        <v>399</v>
      </c>
      <c r="F223" s="120"/>
      <c r="G223" s="117"/>
      <c r="H223" s="117"/>
      <c r="I223" s="117"/>
      <c r="J223" s="117"/>
      <c r="K223" s="117"/>
      <c r="L223" s="117"/>
      <c r="M223" s="117"/>
      <c r="N223" s="117"/>
      <c r="O223" s="119"/>
      <c r="P223" s="52"/>
      <c r="Q223" s="53"/>
    </row>
    <row r="224" spans="1:17" s="56" customFormat="1" ht="118.8" hidden="1" x14ac:dyDescent="0.3">
      <c r="A224" s="127">
        <v>118</v>
      </c>
      <c r="B224" s="112" t="s">
        <v>400</v>
      </c>
      <c r="C224" s="90" t="s">
        <v>245</v>
      </c>
      <c r="D224" s="91">
        <v>60</v>
      </c>
      <c r="E224" s="112" t="s">
        <v>401</v>
      </c>
      <c r="F224" s="120"/>
      <c r="G224" s="117"/>
      <c r="H224" s="117"/>
      <c r="I224" s="117"/>
      <c r="J224" s="117"/>
      <c r="K224" s="117"/>
      <c r="L224" s="117"/>
      <c r="M224" s="117"/>
      <c r="N224" s="117"/>
      <c r="O224" s="119"/>
      <c r="P224" s="55"/>
      <c r="Q224" s="53"/>
    </row>
    <row r="225" spans="1:19" s="56" customFormat="1" hidden="1" x14ac:dyDescent="0.3">
      <c r="A225" s="127">
        <v>119</v>
      </c>
      <c r="B225" s="112" t="s">
        <v>402</v>
      </c>
      <c r="C225" s="90" t="s">
        <v>21</v>
      </c>
      <c r="D225" s="91">
        <v>3</v>
      </c>
      <c r="E225" s="112" t="s">
        <v>403</v>
      </c>
      <c r="F225" s="120"/>
      <c r="G225" s="117"/>
      <c r="H225" s="117"/>
      <c r="I225" s="117"/>
      <c r="J225" s="117"/>
      <c r="K225" s="117"/>
      <c r="L225" s="117"/>
      <c r="M225" s="117"/>
      <c r="N225" s="117"/>
      <c r="O225" s="119"/>
      <c r="P225" s="52"/>
      <c r="Q225" s="53"/>
    </row>
    <row r="226" spans="1:19" s="56" customFormat="1" ht="92.4" x14ac:dyDescent="0.3">
      <c r="A226" s="127">
        <v>132</v>
      </c>
      <c r="B226" s="89" t="s">
        <v>404</v>
      </c>
      <c r="C226" s="90" t="s">
        <v>21</v>
      </c>
      <c r="D226" s="91">
        <v>3000</v>
      </c>
      <c r="E226" s="112" t="s">
        <v>405</v>
      </c>
      <c r="F226" s="120">
        <v>5</v>
      </c>
      <c r="G226" s="128">
        <f>Q226/P226</f>
        <v>0.7</v>
      </c>
      <c r="H226" s="128">
        <f>G226*(1+F226/100)</f>
        <v>0.73499999999999999</v>
      </c>
      <c r="I226" s="129">
        <f>G226*D226</f>
        <v>2100</v>
      </c>
      <c r="J226" s="129">
        <f>H226*D226</f>
        <v>2205</v>
      </c>
      <c r="K226" s="117">
        <f t="shared" ref="K226:L228" si="14">I226*0.1</f>
        <v>210</v>
      </c>
      <c r="L226" s="117">
        <f t="shared" si="14"/>
        <v>220.5</v>
      </c>
      <c r="M226" s="102">
        <f t="shared" ref="M226:N227" si="15">I226+K226</f>
        <v>2310</v>
      </c>
      <c r="N226" s="102">
        <f t="shared" si="15"/>
        <v>2425.5</v>
      </c>
      <c r="O226" s="119" t="s">
        <v>441</v>
      </c>
      <c r="P226" s="57">
        <v>10</v>
      </c>
      <c r="Q226" s="53">
        <v>7</v>
      </c>
    </row>
    <row r="227" spans="1:19" s="56" customFormat="1" ht="132" x14ac:dyDescent="0.3">
      <c r="A227" s="127">
        <v>133</v>
      </c>
      <c r="B227" s="112" t="s">
        <v>406</v>
      </c>
      <c r="C227" s="90" t="s">
        <v>21</v>
      </c>
      <c r="D227" s="91">
        <v>4000</v>
      </c>
      <c r="E227" s="112" t="s">
        <v>407</v>
      </c>
      <c r="F227" s="120">
        <v>5</v>
      </c>
      <c r="G227" s="128">
        <f>Q227/P227</f>
        <v>0.64</v>
      </c>
      <c r="H227" s="128">
        <f>G227*(1+F227/100)</f>
        <v>0.67200000000000004</v>
      </c>
      <c r="I227" s="129">
        <f>G227*D227</f>
        <v>2560</v>
      </c>
      <c r="J227" s="129">
        <f>H227*D227</f>
        <v>2688</v>
      </c>
      <c r="K227" s="117">
        <f t="shared" si="14"/>
        <v>256</v>
      </c>
      <c r="L227" s="117">
        <f t="shared" si="14"/>
        <v>268.8</v>
      </c>
      <c r="M227" s="117">
        <f t="shared" si="15"/>
        <v>2816</v>
      </c>
      <c r="N227" s="117">
        <f t="shared" si="15"/>
        <v>2956.8</v>
      </c>
      <c r="O227" s="119" t="s">
        <v>442</v>
      </c>
      <c r="P227" s="52">
        <v>10</v>
      </c>
      <c r="Q227" s="53">
        <v>6.4</v>
      </c>
    </row>
    <row r="228" spans="1:19" s="56" customFormat="1" ht="105.6" x14ac:dyDescent="0.3">
      <c r="A228" s="127">
        <v>135</v>
      </c>
      <c r="B228" s="112" t="s">
        <v>408</v>
      </c>
      <c r="C228" s="90" t="s">
        <v>21</v>
      </c>
      <c r="D228" s="91">
        <v>1000</v>
      </c>
      <c r="E228" s="112" t="s">
        <v>409</v>
      </c>
      <c r="F228" s="120">
        <v>5</v>
      </c>
      <c r="G228" s="128">
        <f>Q228/P228</f>
        <v>0.65</v>
      </c>
      <c r="H228" s="128">
        <f>G228*(1+F228/100)</f>
        <v>0.68250000000000011</v>
      </c>
      <c r="I228" s="129">
        <f>G228*D228</f>
        <v>650</v>
      </c>
      <c r="J228" s="129">
        <f>H228*D228</f>
        <v>682.50000000000011</v>
      </c>
      <c r="K228" s="117">
        <f t="shared" si="14"/>
        <v>65</v>
      </c>
      <c r="L228" s="117">
        <f t="shared" si="14"/>
        <v>68.250000000000014</v>
      </c>
      <c r="M228" s="102">
        <f>I228+K228</f>
        <v>715</v>
      </c>
      <c r="N228" s="102">
        <f>J228+L228</f>
        <v>750.75000000000011</v>
      </c>
      <c r="O228" s="119" t="s">
        <v>443</v>
      </c>
      <c r="P228" s="52">
        <v>10</v>
      </c>
      <c r="Q228" s="53">
        <v>6.5</v>
      </c>
    </row>
    <row r="229" spans="1:19" s="56" customFormat="1" ht="66" hidden="1" x14ac:dyDescent="0.3">
      <c r="A229" s="13">
        <v>136</v>
      </c>
      <c r="B229" s="9" t="s">
        <v>410</v>
      </c>
      <c r="C229" s="14" t="s">
        <v>21</v>
      </c>
      <c r="D229" s="40">
        <v>1000</v>
      </c>
      <c r="E229" s="9" t="s">
        <v>411</v>
      </c>
      <c r="F229" s="32"/>
      <c r="G229" s="33"/>
      <c r="H229" s="33"/>
      <c r="I229" s="33"/>
      <c r="J229" s="33"/>
      <c r="K229" s="33"/>
      <c r="L229" s="33"/>
      <c r="M229" s="33"/>
      <c r="N229" s="33"/>
      <c r="O229" s="42"/>
      <c r="P229" s="62"/>
      <c r="Q229" s="63"/>
    </row>
    <row r="230" spans="1:19" s="56" customFormat="1" ht="39.6" hidden="1" x14ac:dyDescent="0.3">
      <c r="A230" s="13">
        <v>137</v>
      </c>
      <c r="B230" s="1" t="s">
        <v>412</v>
      </c>
      <c r="C230" s="6" t="s">
        <v>21</v>
      </c>
      <c r="D230" s="20">
        <v>6000</v>
      </c>
      <c r="E230" s="1" t="s">
        <v>413</v>
      </c>
      <c r="F230" s="19"/>
      <c r="G230" s="30"/>
      <c r="H230" s="30"/>
      <c r="I230" s="30"/>
      <c r="J230" s="30"/>
      <c r="K230" s="30"/>
      <c r="L230" s="30"/>
      <c r="M230" s="30"/>
      <c r="N230" s="30"/>
      <c r="O230" s="41"/>
      <c r="P230" s="52"/>
      <c r="Q230" s="53"/>
    </row>
    <row r="231" spans="1:19" s="56" customFormat="1" ht="52.8" hidden="1" x14ac:dyDescent="0.3">
      <c r="A231" s="12">
        <v>138</v>
      </c>
      <c r="B231" s="1" t="s">
        <v>414</v>
      </c>
      <c r="C231" s="6" t="s">
        <v>21</v>
      </c>
      <c r="D231" s="20">
        <v>5000</v>
      </c>
      <c r="E231" s="1" t="s">
        <v>415</v>
      </c>
      <c r="F231" s="19"/>
      <c r="G231" s="30"/>
      <c r="H231" s="30"/>
      <c r="I231" s="30"/>
      <c r="J231" s="30"/>
      <c r="K231" s="30"/>
      <c r="L231" s="30"/>
      <c r="M231" s="30"/>
      <c r="N231" s="30"/>
      <c r="O231" s="41"/>
      <c r="P231" s="52"/>
      <c r="Q231" s="53"/>
    </row>
    <row r="232" spans="1:19" s="56" customFormat="1" ht="39.6" hidden="1" x14ac:dyDescent="0.3">
      <c r="A232" s="12">
        <v>139</v>
      </c>
      <c r="B232" s="1" t="s">
        <v>416</v>
      </c>
      <c r="C232" s="6" t="s">
        <v>21</v>
      </c>
      <c r="D232" s="20">
        <v>6000</v>
      </c>
      <c r="E232" s="1" t="s">
        <v>417</v>
      </c>
      <c r="F232" s="19"/>
      <c r="G232" s="30"/>
      <c r="H232" s="30"/>
      <c r="I232" s="30"/>
      <c r="J232" s="30"/>
      <c r="K232" s="30"/>
      <c r="L232" s="30"/>
      <c r="M232" s="30"/>
      <c r="N232" s="30"/>
      <c r="O232" s="41"/>
      <c r="P232" s="52"/>
      <c r="Q232" s="53"/>
    </row>
    <row r="233" spans="1:19" x14ac:dyDescent="0.3">
      <c r="A233" s="31"/>
      <c r="B233" s="31"/>
      <c r="C233" s="31"/>
      <c r="D233" s="38"/>
      <c r="E233" s="31"/>
      <c r="F233" s="34"/>
      <c r="G233" s="31"/>
      <c r="H233" s="31"/>
      <c r="I233" s="31"/>
      <c r="J233" s="31"/>
      <c r="K233" s="31"/>
      <c r="L233" s="31"/>
      <c r="M233" s="31"/>
      <c r="N233" s="31"/>
      <c r="O233" s="35"/>
      <c r="P233" s="38"/>
      <c r="Q233" s="31"/>
      <c r="R233" s="21"/>
      <c r="S233" s="21"/>
    </row>
    <row r="234" spans="1:19" x14ac:dyDescent="0.3">
      <c r="A234" s="59" t="s">
        <v>455</v>
      </c>
      <c r="B234" s="59"/>
      <c r="C234" s="59"/>
      <c r="D234" s="60"/>
      <c r="E234" s="59"/>
      <c r="F234" s="60"/>
      <c r="G234" s="59"/>
      <c r="H234" s="59"/>
      <c r="I234" s="59"/>
      <c r="J234" s="59"/>
      <c r="K234" s="31"/>
      <c r="L234" s="31"/>
      <c r="M234" s="31"/>
      <c r="N234" s="31"/>
      <c r="O234" s="35"/>
      <c r="P234" s="38"/>
      <c r="Q234" s="31"/>
      <c r="R234" s="21"/>
      <c r="S234" s="21"/>
    </row>
    <row r="235" spans="1:19" x14ac:dyDescent="0.3">
      <c r="A235" s="59"/>
      <c r="B235" s="59"/>
      <c r="C235" s="59"/>
      <c r="D235" s="60"/>
      <c r="E235" s="59"/>
      <c r="F235" s="60"/>
      <c r="G235" s="59"/>
      <c r="H235" s="59"/>
      <c r="I235" s="59"/>
      <c r="J235" s="59"/>
      <c r="K235" s="31"/>
      <c r="L235" s="31"/>
      <c r="M235" s="31"/>
      <c r="N235" s="31"/>
      <c r="O235" s="35"/>
      <c r="P235" s="38"/>
      <c r="Q235" s="31"/>
      <c r="R235" s="21"/>
      <c r="S235" s="21"/>
    </row>
    <row r="236" spans="1:19" x14ac:dyDescent="0.3">
      <c r="A236" s="59" t="s">
        <v>445</v>
      </c>
      <c r="B236" s="59"/>
      <c r="C236" s="59"/>
      <c r="D236" s="60"/>
      <c r="E236" s="61"/>
      <c r="F236" s="60"/>
      <c r="G236" s="59"/>
      <c r="H236" s="59" t="s">
        <v>446</v>
      </c>
      <c r="I236" s="59"/>
      <c r="J236" s="59"/>
      <c r="K236" s="31"/>
      <c r="L236" s="31"/>
      <c r="M236" s="31"/>
      <c r="N236" s="31"/>
      <c r="O236" s="35"/>
      <c r="P236" s="38"/>
      <c r="Q236" s="31"/>
      <c r="R236" s="21"/>
      <c r="S236" s="21"/>
    </row>
    <row r="237" spans="1:19" x14ac:dyDescent="0.3">
      <c r="A237" s="59" t="s">
        <v>447</v>
      </c>
      <c r="B237" s="59"/>
      <c r="C237" s="61"/>
      <c r="D237" s="60"/>
      <c r="E237" s="59"/>
      <c r="F237" s="60"/>
      <c r="G237" s="59"/>
      <c r="H237" s="59" t="s">
        <v>448</v>
      </c>
      <c r="I237" s="59"/>
      <c r="J237" s="59"/>
      <c r="K237" s="31"/>
      <c r="L237" s="31"/>
      <c r="M237" s="31"/>
      <c r="N237" s="31"/>
      <c r="O237" s="35"/>
      <c r="P237" s="38"/>
      <c r="Q237" s="31"/>
      <c r="R237" s="21"/>
      <c r="S237" s="21"/>
    </row>
    <row r="238" spans="1:19" x14ac:dyDescent="0.3">
      <c r="A238" s="59"/>
      <c r="B238" s="59"/>
      <c r="C238" s="59"/>
      <c r="D238" s="60"/>
      <c r="E238" s="59"/>
      <c r="F238" s="60"/>
      <c r="G238" s="59"/>
      <c r="H238" s="59"/>
      <c r="I238" s="59"/>
      <c r="J238" s="59"/>
      <c r="K238" s="31"/>
      <c r="L238" s="31"/>
      <c r="M238" s="31"/>
      <c r="N238" s="31"/>
      <c r="O238" s="35"/>
      <c r="P238" s="38"/>
      <c r="Q238" s="31"/>
    </row>
    <row r="239" spans="1:19" x14ac:dyDescent="0.3">
      <c r="A239" s="59" t="s">
        <v>449</v>
      </c>
      <c r="B239" s="59"/>
      <c r="C239" s="59"/>
      <c r="D239" s="60"/>
      <c r="E239" s="61"/>
      <c r="F239" s="60"/>
      <c r="G239" s="59"/>
      <c r="H239" s="59" t="s">
        <v>449</v>
      </c>
      <c r="I239" s="59"/>
      <c r="J239" s="59"/>
      <c r="K239" s="31"/>
      <c r="L239" s="31"/>
      <c r="M239" s="31"/>
      <c r="N239" s="31"/>
      <c r="O239" s="35"/>
      <c r="P239" s="38"/>
      <c r="Q239" s="31"/>
    </row>
    <row r="240" spans="1:19" x14ac:dyDescent="0.3">
      <c r="A240" s="59"/>
      <c r="B240" s="59"/>
      <c r="C240" s="59"/>
      <c r="D240" s="60"/>
      <c r="E240" s="59"/>
      <c r="F240" s="60"/>
      <c r="G240" s="59"/>
      <c r="H240" s="59"/>
      <c r="I240" s="59"/>
      <c r="J240" s="59"/>
      <c r="K240" s="31"/>
      <c r="L240" s="31"/>
      <c r="M240" s="31"/>
      <c r="N240" s="31"/>
      <c r="O240" s="35"/>
      <c r="P240" s="38"/>
      <c r="Q240" s="31"/>
    </row>
    <row r="241" spans="1:17" x14ac:dyDescent="0.3">
      <c r="A241" s="59" t="s">
        <v>450</v>
      </c>
      <c r="B241" s="59"/>
      <c r="C241" s="61"/>
      <c r="D241" s="60"/>
      <c r="E241" s="59"/>
      <c r="F241" s="60"/>
      <c r="G241" s="59"/>
      <c r="H241" s="59" t="s">
        <v>450</v>
      </c>
      <c r="I241" s="59"/>
      <c r="J241" s="59"/>
      <c r="K241" s="31"/>
      <c r="L241" s="31"/>
      <c r="M241" s="31"/>
      <c r="N241" s="31"/>
      <c r="O241" s="35"/>
      <c r="P241" s="38"/>
      <c r="Q241" s="31"/>
    </row>
    <row r="242" spans="1:17" x14ac:dyDescent="0.3">
      <c r="A242" s="59" t="s">
        <v>451</v>
      </c>
      <c r="B242" s="61"/>
      <c r="C242" s="59" t="s">
        <v>454</v>
      </c>
      <c r="D242" s="61"/>
      <c r="E242" s="61"/>
      <c r="F242" s="60"/>
      <c r="G242" s="59"/>
      <c r="H242" s="60" t="s">
        <v>452</v>
      </c>
      <c r="I242" s="59"/>
      <c r="J242" s="59" t="s">
        <v>453</v>
      </c>
      <c r="K242" s="31"/>
      <c r="L242" s="31"/>
      <c r="M242" s="31"/>
      <c r="N242" s="31"/>
      <c r="O242" s="35"/>
      <c r="P242" s="38"/>
      <c r="Q242" s="31"/>
    </row>
    <row r="243" spans="1:17" x14ac:dyDescent="0.3">
      <c r="A243" s="59"/>
      <c r="B243" s="59"/>
      <c r="C243" s="59"/>
      <c r="D243" s="60"/>
      <c r="E243" s="59"/>
      <c r="F243" s="60"/>
      <c r="G243" s="59"/>
      <c r="H243" s="59"/>
      <c r="I243" s="59"/>
      <c r="J243" s="59"/>
      <c r="K243" s="31"/>
      <c r="L243" s="31"/>
      <c r="M243" s="31"/>
      <c r="N243" s="31"/>
      <c r="O243" s="35"/>
      <c r="P243" s="38"/>
      <c r="Q243" s="31"/>
    </row>
    <row r="244" spans="1:17" x14ac:dyDescent="0.3">
      <c r="A244" s="31"/>
      <c r="B244" s="31"/>
      <c r="C244" s="31"/>
      <c r="D244" s="38"/>
      <c r="E244" s="31"/>
      <c r="F244" s="34"/>
      <c r="G244" s="31"/>
      <c r="H244" s="31"/>
      <c r="I244" s="31"/>
      <c r="J244" s="31"/>
      <c r="K244" s="31"/>
      <c r="L244" s="31"/>
      <c r="M244" s="31"/>
      <c r="N244" s="31"/>
      <c r="O244" s="35"/>
      <c r="P244" s="38"/>
      <c r="Q244" s="31"/>
    </row>
    <row r="245" spans="1:17" x14ac:dyDescent="0.3">
      <c r="A245" s="31"/>
      <c r="B245" s="31"/>
      <c r="C245" s="31"/>
      <c r="D245" s="38"/>
      <c r="E245" s="31"/>
      <c r="F245" s="34"/>
      <c r="G245" s="31"/>
      <c r="H245" s="31"/>
      <c r="I245" s="31"/>
      <c r="J245" s="31"/>
      <c r="K245" s="31"/>
      <c r="L245" s="31"/>
      <c r="M245" s="31"/>
      <c r="N245" s="31"/>
      <c r="O245" s="35"/>
      <c r="P245" s="38"/>
      <c r="Q245" s="31"/>
    </row>
    <row r="246" spans="1:17" x14ac:dyDescent="0.3">
      <c r="A246" s="31"/>
      <c r="B246" s="31"/>
      <c r="C246" s="31"/>
      <c r="D246" s="38"/>
      <c r="E246" s="31"/>
      <c r="F246" s="34"/>
      <c r="G246" s="31"/>
      <c r="H246" s="31"/>
      <c r="I246" s="31"/>
      <c r="J246" s="31"/>
      <c r="K246" s="31"/>
      <c r="L246" s="31"/>
      <c r="M246" s="31"/>
      <c r="N246" s="31"/>
      <c r="O246" s="35"/>
      <c r="P246" s="38"/>
      <c r="Q246" s="31"/>
    </row>
    <row r="247" spans="1:17" x14ac:dyDescent="0.3">
      <c r="A247" s="31"/>
      <c r="B247" s="31"/>
      <c r="C247" s="31"/>
      <c r="D247" s="38"/>
      <c r="E247" s="31"/>
      <c r="F247" s="34"/>
      <c r="G247" s="31"/>
      <c r="H247" s="31"/>
      <c r="I247" s="31"/>
      <c r="J247" s="31"/>
      <c r="K247" s="31"/>
      <c r="L247" s="31"/>
      <c r="M247" s="31"/>
      <c r="N247" s="31"/>
      <c r="O247" s="35"/>
      <c r="P247" s="38"/>
      <c r="Q247" s="31"/>
    </row>
    <row r="248" spans="1:17" x14ac:dyDescent="0.3">
      <c r="A248" s="31"/>
      <c r="B248" s="31"/>
      <c r="C248" s="31"/>
      <c r="D248" s="38"/>
      <c r="E248" s="31"/>
      <c r="F248" s="34"/>
      <c r="G248" s="31"/>
      <c r="H248" s="31"/>
      <c r="I248" s="31"/>
      <c r="J248" s="31"/>
      <c r="K248" s="31"/>
      <c r="L248" s="31"/>
      <c r="M248" s="31"/>
      <c r="N248" s="31"/>
      <c r="O248" s="35"/>
      <c r="P248" s="38"/>
      <c r="Q248" s="31"/>
    </row>
    <row r="249" spans="1:17" x14ac:dyDescent="0.3">
      <c r="A249" s="31"/>
      <c r="B249" s="31"/>
      <c r="C249" s="31"/>
      <c r="D249" s="38"/>
      <c r="E249" s="31"/>
      <c r="F249" s="34"/>
      <c r="G249" s="31"/>
      <c r="H249" s="31"/>
      <c r="I249" s="31"/>
      <c r="J249" s="31"/>
      <c r="K249" s="31"/>
      <c r="L249" s="31"/>
      <c r="M249" s="31"/>
      <c r="N249" s="31"/>
      <c r="O249" s="35"/>
      <c r="P249" s="38"/>
      <c r="Q249" s="31"/>
    </row>
    <row r="250" spans="1:17" x14ac:dyDescent="0.3">
      <c r="A250" s="31"/>
      <c r="B250" s="31"/>
      <c r="C250" s="31"/>
      <c r="D250" s="38"/>
      <c r="E250" s="31"/>
      <c r="F250" s="34"/>
      <c r="G250" s="31"/>
      <c r="H250" s="31"/>
      <c r="I250" s="31"/>
      <c r="J250" s="31"/>
      <c r="K250" s="31"/>
      <c r="L250" s="31"/>
      <c r="M250" s="31"/>
      <c r="N250" s="31"/>
      <c r="O250" s="35"/>
      <c r="P250" s="38"/>
      <c r="Q250" s="31"/>
    </row>
    <row r="251" spans="1:17" x14ac:dyDescent="0.3">
      <c r="A251" s="31"/>
      <c r="B251" s="31"/>
      <c r="C251" s="31"/>
      <c r="D251" s="38"/>
      <c r="E251" s="31"/>
      <c r="F251" s="34"/>
      <c r="G251" s="31"/>
      <c r="H251" s="31"/>
      <c r="I251" s="31"/>
      <c r="J251" s="31"/>
      <c r="K251" s="31"/>
      <c r="L251" s="31"/>
      <c r="M251" s="31"/>
      <c r="N251" s="31"/>
      <c r="O251" s="35"/>
      <c r="P251" s="38"/>
      <c r="Q251" s="31"/>
    </row>
    <row r="252" spans="1:17" x14ac:dyDescent="0.3">
      <c r="A252" s="31"/>
      <c r="B252" s="31"/>
      <c r="C252" s="31"/>
      <c r="D252" s="38"/>
      <c r="E252" s="31"/>
      <c r="F252" s="34"/>
      <c r="G252" s="31"/>
      <c r="H252" s="31"/>
      <c r="I252" s="31"/>
      <c r="J252" s="31"/>
      <c r="K252" s="31"/>
      <c r="L252" s="31"/>
      <c r="M252" s="31"/>
      <c r="N252" s="31"/>
      <c r="O252" s="35"/>
      <c r="P252" s="38"/>
      <c r="Q252" s="31"/>
    </row>
    <row r="253" spans="1:17" x14ac:dyDescent="0.3">
      <c r="A253" s="31"/>
      <c r="B253" s="31"/>
      <c r="C253" s="31"/>
      <c r="D253" s="38"/>
      <c r="E253" s="31"/>
      <c r="F253" s="34"/>
      <c r="G253" s="31"/>
      <c r="H253" s="31"/>
      <c r="I253" s="31"/>
      <c r="J253" s="31"/>
      <c r="K253" s="31"/>
      <c r="L253" s="31"/>
      <c r="M253" s="31"/>
      <c r="N253" s="31"/>
      <c r="O253" s="35"/>
      <c r="P253" s="38"/>
      <c r="Q253" s="31"/>
    </row>
    <row r="254" spans="1:17" x14ac:dyDescent="0.3">
      <c r="A254" s="31"/>
      <c r="B254" s="31"/>
      <c r="C254" s="31"/>
      <c r="D254" s="38"/>
      <c r="E254" s="31"/>
      <c r="F254" s="34"/>
      <c r="G254" s="31"/>
      <c r="H254" s="31"/>
      <c r="I254" s="31"/>
      <c r="J254" s="31"/>
      <c r="K254" s="31"/>
      <c r="L254" s="31"/>
      <c r="M254" s="31"/>
      <c r="N254" s="31"/>
      <c r="O254" s="35"/>
      <c r="P254" s="38"/>
      <c r="Q254" s="31"/>
    </row>
    <row r="255" spans="1:17" x14ac:dyDescent="0.3">
      <c r="A255" s="31"/>
      <c r="B255" s="31"/>
      <c r="C255" s="31"/>
      <c r="D255" s="38"/>
      <c r="E255" s="31"/>
      <c r="F255" s="34"/>
      <c r="G255" s="31"/>
      <c r="H255" s="31"/>
      <c r="I255" s="31"/>
      <c r="J255" s="31"/>
      <c r="K255" s="31"/>
      <c r="L255" s="31"/>
      <c r="M255" s="31"/>
      <c r="N255" s="31"/>
      <c r="O255" s="35"/>
      <c r="P255" s="38"/>
      <c r="Q255" s="31"/>
    </row>
    <row r="256" spans="1:17" x14ac:dyDescent="0.3">
      <c r="A256" s="31"/>
      <c r="B256" s="31"/>
      <c r="C256" s="31"/>
      <c r="D256" s="38"/>
      <c r="E256" s="31"/>
      <c r="F256" s="34"/>
      <c r="G256" s="31"/>
      <c r="H256" s="31"/>
      <c r="I256" s="31"/>
      <c r="J256" s="31"/>
      <c r="K256" s="31"/>
      <c r="L256" s="31"/>
      <c r="M256" s="31"/>
      <c r="N256" s="31"/>
      <c r="O256" s="35"/>
      <c r="P256" s="38"/>
      <c r="Q256" s="31"/>
    </row>
    <row r="257" spans="1:17" x14ac:dyDescent="0.3">
      <c r="A257" s="31"/>
      <c r="B257" s="31"/>
      <c r="C257" s="31"/>
      <c r="D257" s="38"/>
      <c r="E257" s="31"/>
      <c r="F257" s="34"/>
      <c r="G257" s="31"/>
      <c r="H257" s="31"/>
      <c r="I257" s="31"/>
      <c r="J257" s="31"/>
      <c r="K257" s="31"/>
      <c r="L257" s="31"/>
      <c r="M257" s="31"/>
      <c r="N257" s="31"/>
      <c r="O257" s="35"/>
      <c r="P257" s="38"/>
      <c r="Q257" s="31"/>
    </row>
    <row r="258" spans="1:17" x14ac:dyDescent="0.3">
      <c r="A258" s="31"/>
      <c r="B258" s="31"/>
      <c r="C258" s="31"/>
      <c r="D258" s="38"/>
      <c r="E258" s="31"/>
      <c r="F258" s="34"/>
      <c r="G258" s="31"/>
      <c r="H258" s="31"/>
      <c r="I258" s="31"/>
      <c r="J258" s="31"/>
      <c r="K258" s="31"/>
      <c r="L258" s="31"/>
      <c r="M258" s="31"/>
      <c r="N258" s="31"/>
      <c r="O258" s="35"/>
      <c r="P258" s="38"/>
      <c r="Q258" s="31"/>
    </row>
    <row r="259" spans="1:17" x14ac:dyDescent="0.3">
      <c r="A259" s="31"/>
      <c r="B259" s="31"/>
      <c r="C259" s="31"/>
      <c r="D259" s="38"/>
      <c r="E259" s="31"/>
      <c r="F259" s="34"/>
      <c r="G259" s="31"/>
      <c r="H259" s="31"/>
      <c r="I259" s="31"/>
      <c r="J259" s="31"/>
      <c r="K259" s="31"/>
      <c r="L259" s="31"/>
      <c r="M259" s="31"/>
      <c r="N259" s="31"/>
      <c r="O259" s="35"/>
      <c r="P259" s="38"/>
      <c r="Q259" s="31"/>
    </row>
    <row r="260" spans="1:17" x14ac:dyDescent="0.3">
      <c r="A260" s="31"/>
      <c r="B260" s="31"/>
      <c r="C260" s="31"/>
      <c r="D260" s="38"/>
      <c r="E260" s="31"/>
      <c r="F260" s="34"/>
      <c r="G260" s="31"/>
      <c r="H260" s="31"/>
      <c r="I260" s="31"/>
      <c r="J260" s="31"/>
      <c r="K260" s="31"/>
      <c r="L260" s="31"/>
      <c r="M260" s="31"/>
      <c r="N260" s="31"/>
      <c r="O260" s="35"/>
      <c r="P260" s="38"/>
      <c r="Q260" s="31"/>
    </row>
    <row r="261" spans="1:17" x14ac:dyDescent="0.3">
      <c r="A261" s="31"/>
      <c r="B261" s="31"/>
      <c r="C261" s="31"/>
      <c r="D261" s="38"/>
      <c r="E261" s="31"/>
      <c r="F261" s="34"/>
      <c r="G261" s="31"/>
      <c r="H261" s="31"/>
      <c r="I261" s="31"/>
      <c r="J261" s="31"/>
      <c r="K261" s="31"/>
      <c r="L261" s="31"/>
      <c r="M261" s="31"/>
      <c r="N261" s="31"/>
      <c r="O261" s="35"/>
      <c r="P261" s="38"/>
      <c r="Q261" s="31"/>
    </row>
    <row r="262" spans="1:17" x14ac:dyDescent="0.3">
      <c r="A262" s="31"/>
      <c r="B262" s="31"/>
      <c r="C262" s="31"/>
      <c r="D262" s="38"/>
      <c r="E262" s="31"/>
      <c r="F262" s="34"/>
      <c r="G262" s="31"/>
      <c r="H262" s="31"/>
      <c r="I262" s="31"/>
      <c r="J262" s="31"/>
      <c r="K262" s="31"/>
      <c r="L262" s="31"/>
      <c r="M262" s="31"/>
      <c r="N262" s="31"/>
      <c r="O262" s="35"/>
      <c r="P262" s="38"/>
      <c r="Q262" s="31"/>
    </row>
  </sheetData>
  <mergeCells count="43">
    <mergeCell ref="A101:O101"/>
    <mergeCell ref="A106:G106"/>
    <mergeCell ref="A34:O34"/>
    <mergeCell ref="A44:G44"/>
    <mergeCell ref="A47:O47"/>
    <mergeCell ref="A83:G83"/>
    <mergeCell ref="A92:G92"/>
    <mergeCell ref="A2:O2"/>
    <mergeCell ref="A3:O3"/>
    <mergeCell ref="A6:O6"/>
    <mergeCell ref="A9:O9"/>
    <mergeCell ref="A31:G31"/>
    <mergeCell ref="A115:G115"/>
    <mergeCell ref="A121:G121"/>
    <mergeCell ref="A129:G129"/>
    <mergeCell ref="A132:O132"/>
    <mergeCell ref="A139:G139"/>
    <mergeCell ref="A175:O175"/>
    <mergeCell ref="A179:G179"/>
    <mergeCell ref="A187:G187"/>
    <mergeCell ref="A182:N182"/>
    <mergeCell ref="O182:Q182"/>
    <mergeCell ref="A142:O142"/>
    <mergeCell ref="A145:G145"/>
    <mergeCell ref="A148:O148"/>
    <mergeCell ref="A152:G152"/>
    <mergeCell ref="A155:O155"/>
    <mergeCell ref="M4:Q4"/>
    <mergeCell ref="M5:Q5"/>
    <mergeCell ref="M84:O84"/>
    <mergeCell ref="A216:G216"/>
    <mergeCell ref="A189:O189"/>
    <mergeCell ref="A194:G194"/>
    <mergeCell ref="A197:O197"/>
    <mergeCell ref="A202:G202"/>
    <mergeCell ref="A210:G210"/>
    <mergeCell ref="A213:O213"/>
    <mergeCell ref="A159:G159"/>
    <mergeCell ref="A162:O162"/>
    <mergeCell ref="A166:G166"/>
    <mergeCell ref="A169:O169"/>
    <mergeCell ref="A205:O205"/>
    <mergeCell ref="A172:G172"/>
  </mergeCells>
  <pageMargins left="0.7" right="0.7"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F1048576"/>
    </sheetView>
  </sheetViews>
  <sheetFormatPr defaultRowHeight="14.4" x14ac:dyDescent="0.3"/>
  <cols>
    <col min="1" max="1" width="10.6640625" customWidth="1"/>
    <col min="2" max="2" width="38.5546875" customWidth="1"/>
    <col min="3" max="3" width="26"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D2" sqref="D2"/>
    </sheetView>
  </sheetViews>
  <sheetFormatPr defaultRowHeight="14.4" x14ac:dyDescent="0.3"/>
  <cols>
    <col min="1" max="1" width="6.5546875" customWidth="1"/>
    <col min="2" max="2" width="27" customWidth="1"/>
    <col min="5" max="5" width="61.6640625" customWidth="1"/>
  </cols>
  <sheetData>
    <row r="1" spans="1:5" ht="76.5" customHeight="1" x14ac:dyDescent="0.3">
      <c r="A1" s="5" t="s">
        <v>337</v>
      </c>
      <c r="B1" s="2" t="s">
        <v>338</v>
      </c>
      <c r="C1" s="3" t="s">
        <v>339</v>
      </c>
      <c r="D1" s="7">
        <v>1800</v>
      </c>
      <c r="E1" s="8" t="s">
        <v>340</v>
      </c>
    </row>
    <row r="2" spans="1:5" ht="78.75" customHeight="1" x14ac:dyDescent="0.3">
      <c r="A2" s="5" t="s">
        <v>351</v>
      </c>
      <c r="B2" s="2" t="s">
        <v>338</v>
      </c>
      <c r="C2" s="3" t="s">
        <v>339</v>
      </c>
      <c r="D2" s="7">
        <v>600</v>
      </c>
      <c r="E2" s="8" t="s">
        <v>352</v>
      </c>
    </row>
    <row r="3" spans="1:5" ht="55.5" customHeight="1" x14ac:dyDescent="0.3">
      <c r="A3" s="5" t="s">
        <v>353</v>
      </c>
      <c r="B3" s="2" t="s">
        <v>354</v>
      </c>
      <c r="C3" s="3" t="s">
        <v>339</v>
      </c>
      <c r="D3" s="7">
        <v>200</v>
      </c>
      <c r="E3" s="8" t="s">
        <v>355</v>
      </c>
    </row>
    <row r="4" spans="1:5" ht="79.2" x14ac:dyDescent="0.3">
      <c r="A4" s="11" t="s">
        <v>357</v>
      </c>
      <c r="B4" s="1" t="s">
        <v>358</v>
      </c>
      <c r="C4" s="6" t="s">
        <v>339</v>
      </c>
      <c r="D4" s="7">
        <v>120</v>
      </c>
      <c r="E4" s="12" t="s">
        <v>359</v>
      </c>
    </row>
    <row r="5" spans="1:5" ht="79.2" x14ac:dyDescent="0.3">
      <c r="A5" s="11" t="s">
        <v>366</v>
      </c>
      <c r="B5" s="1" t="s">
        <v>338</v>
      </c>
      <c r="C5" s="6" t="s">
        <v>339</v>
      </c>
      <c r="D5" s="7">
        <v>120</v>
      </c>
      <c r="E5" s="12" t="s">
        <v>367</v>
      </c>
    </row>
    <row r="6" spans="1:5" ht="66" x14ac:dyDescent="0.3">
      <c r="A6" s="11" t="s">
        <v>374</v>
      </c>
      <c r="B6" s="1" t="s">
        <v>375</v>
      </c>
      <c r="C6" s="6" t="s">
        <v>339</v>
      </c>
      <c r="D6" s="7">
        <v>120</v>
      </c>
      <c r="E6" s="12" t="s">
        <v>376</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90-167 PD mikrobiolog. labor.</vt:lpstr>
      <vt:lpstr>Sheet2</vt:lpstr>
      <vt:lpstr>Sheet1</vt:lpstr>
      <vt:lpstr>'90-167 PD mikrobiolog. labor.'!Print_Area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2021-12-29T12:05:12Z</dcterms:modified>
</cp:coreProperties>
</file>