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3372E0C3-779F-46E2-8F87-284EE60A6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iedas" sheetId="2" r:id="rId1"/>
  </sheets>
  <definedNames>
    <definedName name="_xlnm._FilterDatabase" localSheetId="0" hidden="1">'1 priedas'!$A$2:$N$30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5" i="2" l="1"/>
  <c r="N25" i="2" s="1"/>
  <c r="L25" i="2"/>
  <c r="M30" i="2" l="1"/>
  <c r="N30" i="2" s="1"/>
  <c r="L30" i="2"/>
  <c r="M29" i="2"/>
  <c r="N29" i="2" s="1"/>
  <c r="L29" i="2"/>
  <c r="M28" i="2"/>
  <c r="N28" i="2" s="1"/>
  <c r="L28" i="2"/>
  <c r="M27" i="2"/>
  <c r="N27" i="2" s="1"/>
  <c r="L27" i="2"/>
  <c r="M26" i="2"/>
  <c r="N26" i="2" s="1"/>
  <c r="L26" i="2"/>
  <c r="M4" i="2"/>
  <c r="N4" i="2" s="1"/>
  <c r="L4" i="2"/>
  <c r="M9" i="2"/>
  <c r="N9" i="2" s="1"/>
  <c r="L9" i="2"/>
  <c r="M24" i="2"/>
  <c r="N24" i="2" s="1"/>
  <c r="L24" i="2"/>
  <c r="M23" i="2"/>
  <c r="N23" i="2" s="1"/>
  <c r="L23" i="2"/>
  <c r="M22" i="2"/>
  <c r="N22" i="2" s="1"/>
  <c r="L22" i="2"/>
  <c r="M20" i="2"/>
  <c r="N20" i="2" s="1"/>
  <c r="L20" i="2"/>
  <c r="M19" i="2"/>
  <c r="N19" i="2" s="1"/>
  <c r="L19" i="2"/>
  <c r="M18" i="2"/>
  <c r="N18" i="2" s="1"/>
  <c r="L18" i="2"/>
  <c r="M17" i="2"/>
  <c r="N17" i="2" s="1"/>
  <c r="L17" i="2"/>
  <c r="M16" i="2"/>
  <c r="N16" i="2" s="1"/>
  <c r="L16" i="2"/>
  <c r="M15" i="2"/>
  <c r="N15" i="2" s="1"/>
  <c r="L15" i="2"/>
  <c r="M13" i="2"/>
  <c r="N13" i="2" s="1"/>
  <c r="L13" i="2"/>
  <c r="M12" i="2"/>
  <c r="N12" i="2" s="1"/>
  <c r="L12" i="2"/>
  <c r="L10" i="2"/>
  <c r="M10" i="2"/>
  <c r="N10" i="2" s="1"/>
  <c r="M3" i="2"/>
  <c r="N3" i="2" s="1"/>
  <c r="L3" i="2"/>
  <c r="M11" i="2" l="1"/>
  <c r="N11" i="2" s="1"/>
  <c r="M14" i="2"/>
  <c r="N14" i="2" s="1"/>
  <c r="M21" i="2"/>
  <c r="N21" i="2" s="1"/>
  <c r="M7" i="2"/>
  <c r="N7" i="2" s="1"/>
  <c r="M8" i="2"/>
  <c r="N8" i="2" s="1"/>
  <c r="L7" i="2"/>
  <c r="L8" i="2"/>
  <c r="M6" i="2"/>
  <c r="N6" i="2" s="1"/>
  <c r="L6" i="2"/>
  <c r="M5" i="2"/>
  <c r="N5" i="2" s="1"/>
  <c r="L5" i="2"/>
</calcChain>
</file>

<file path=xl/sharedStrings.xml><?xml version="1.0" encoding="utf-8"?>
<sst xmlns="http://schemas.openxmlformats.org/spreadsheetml/2006/main" count="235" uniqueCount="155">
  <si>
    <t>38437110-1</t>
  </si>
  <si>
    <t>42671100-1</t>
  </si>
  <si>
    <t>Specifikacija</t>
  </si>
  <si>
    <t>PVM (%)</t>
  </si>
  <si>
    <t xml:space="preserve">Orientacinė vieneto kaina Eur su PVM </t>
  </si>
  <si>
    <t>Suma Eur su PVM (maks.orient.kiekiui)</t>
  </si>
  <si>
    <t>Mato vienetas</t>
  </si>
  <si>
    <t>Orentacinė  vieneto kaina Eur be PVM</t>
  </si>
  <si>
    <t>Suma Eur be PVM (maks.orient.kiekiui)</t>
  </si>
  <si>
    <t>Atviro konkurso sąlygų 1 priedas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</si>
  <si>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</si>
  <si>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</si>
  <si>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</si>
  <si>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Maksimalus (orientacinis)  vnt. kiekis</t>
  </si>
  <si>
    <t>Tamponai plastikas+vata, sterilūs</t>
  </si>
  <si>
    <t>33141118-0</t>
  </si>
  <si>
    <t>Sterilūs, supakuoti po vieną tamponą steriliai. Pakuotė ne daugiau 100 vnt.  Pateikti sterilumą patvirtinantį sertifikatą.</t>
  </si>
  <si>
    <t>33141625-7</t>
  </si>
  <si>
    <t>Triušio antiserumai prieš botulotoksiną</t>
  </si>
  <si>
    <t>Trijų triušio antiserumai prieš Clostridium botulinum toksino A, B arba E tipą (tipas tikslinamas užsakymo metu). Pakuotė ne mažiau 1 ml. Skirti Clostridium botulinum toksinų aktyvumo blokavimui atliekant tyrimus su pelėmis. Su paciento serumu skiedimas 1:100.</t>
  </si>
  <si>
    <t>Noro virusų nustatymo išmatose diagnostikumas</t>
  </si>
  <si>
    <t>Noro virusų  nustatymas  imunochromatografiniu metodu. Pakuotėje ne daugiau 50 vnt.</t>
  </si>
  <si>
    <t>Roto virusų nustatymo išmatose diagnostikumas</t>
  </si>
  <si>
    <t>Roto virusų nustatymas  imunochromatografiniu metodu. Pakuotėje ne daugiau 50 vnt.</t>
  </si>
  <si>
    <t>Lateks agliutinacijos testas Staphylococcus aureus nustatymui</t>
  </si>
  <si>
    <t xml:space="preserve">S.aureus nustatymui pagal "clumping" faktorių, baltymą A ir polisacharidinį kapsulės antigeną. Į rinkinio sudėtį įeina latekso agliutinacijos suspensija, teigiama kontrolė, kortelės agliutinavimui ir maišymo lazdelės. </t>
  </si>
  <si>
    <t>C.difficile toksinų A ir B nustatymo testas</t>
  </si>
  <si>
    <t>Tiesioginiam kokybiniam Clostridium difficile toksinų A ir B nustatymui fekalijų mėginiuose. Pakuotėje ne daugiau 50 vnt.</t>
  </si>
  <si>
    <t>Krepuotas popierius sterilizacijai</t>
  </si>
  <si>
    <t>33198200-6</t>
  </si>
  <si>
    <t>Krepinis popierius vandens garo sterilizatoriui. CE ženklinta pakuotė. Dydis 50 cm x 50 cm. Pakuotė 250-500 vnt</t>
  </si>
  <si>
    <t>33696500-0</t>
  </si>
  <si>
    <t>Serotipavimui agliutinacijos metodu ant stiklo. Pakuotė - 3 ml</t>
  </si>
  <si>
    <t>187.1</t>
  </si>
  <si>
    <t>187.2</t>
  </si>
  <si>
    <t>Serotipavimui dirbant su kaitintomis kultūromis. Visi serumai to paties gamintojo.</t>
  </si>
  <si>
    <t>188.1</t>
  </si>
  <si>
    <t>188.2</t>
  </si>
  <si>
    <t>Serotipavimui agliutinacijos metodu ant stiklo. Visi serumai to paties gamintojo.</t>
  </si>
  <si>
    <t>189.1</t>
  </si>
  <si>
    <t>189.2</t>
  </si>
  <si>
    <t>189.3</t>
  </si>
  <si>
    <t xml:space="preserve">Polivalentiniai, H:i-H:z83 fazių inversijai. Pagal poreikį. Flakone - 3 ml. </t>
  </si>
  <si>
    <t>Sven Gard agaras</t>
  </si>
  <si>
    <t>Pneumokokų serotipavimo reagentai</t>
  </si>
  <si>
    <t>Serotipavimui agliutinacijos metodu.</t>
  </si>
  <si>
    <t>Pneumokokų serotipo nustatymo rinkimys</t>
  </si>
  <si>
    <t>Antiserumų rinkinys, skirtas pneumokokų serotipo nustatymui, latekso agliutinacijos metodu.</t>
  </si>
  <si>
    <t>Pneumokokų tipų serumai</t>
  </si>
  <si>
    <t>Pneumokokų faktorių serumai</t>
  </si>
  <si>
    <t>33924000-3</t>
  </si>
  <si>
    <t>236</t>
  </si>
  <si>
    <t>Tiesioginiam kokybiniam Clostridium difficile GDH nustatymui fekalijų mėginiuose. Pakuotėje ne daugiau 50 vnt.</t>
  </si>
  <si>
    <t>38437100-8</t>
  </si>
  <si>
    <t>Pipetės plastikinės,10ml</t>
  </si>
  <si>
    <t>10 ml tūrio, iš polistireno (PS), sterilios, graduotos kas 0,1 ml, su vatos filtru, supakuotos po vieną.</t>
  </si>
  <si>
    <t>Vienkartiniai antgaliai Eppendorf, Finnpipette dozatoriams, 20-200 µl</t>
  </si>
  <si>
    <t>Stovas stikliniams mėgintuvėliams, 96 vietų</t>
  </si>
  <si>
    <t>Metalinis, skirtas 1-3 mL stikliniams mėgintuvėliams ir/ar buteliukams laikyti. Telpa 96 mėgintuvėliai (8 x 12 vnt.). Ilgis 29±1 cm, plotis 19,5±1 cm, aukštis 7,5±1 cm.Su rankenomis. Mėgintuvėliai atskirti metalinėmis pertvaromis. Autoklavuojamas.</t>
  </si>
  <si>
    <t>Stovas stikliniams mėgintuvėliams, 50 vietų</t>
  </si>
  <si>
    <t>Metalinis, skirtas 1-3 mL stikliniams mėgintuvėliams ir/ar buteliukams laikyti. Telpa 50 mėgintuvėlių (5 x 10 vnt.). Ilgis 24.5±1 cm, plotis 12±1 cm, aukštis 7.5±1 cm.Su rankenomis. Mėgintuvėliai atskirti metalinėmis pertvaromis. Autoklavuojamas.</t>
  </si>
  <si>
    <t>44613700-7</t>
  </si>
  <si>
    <t xml:space="preserve">Biologinių atliekų surinkimo konteineris, 1-2 L </t>
  </si>
  <si>
    <t>Plastikinis medicininių atliekų surinkimo konteineris 1-2 L . Geltonos spalvos, su biopavojaus ženklu. Autoklavuojamas.</t>
  </si>
  <si>
    <t>1 vnt.</t>
  </si>
  <si>
    <t>1 testas</t>
  </si>
  <si>
    <t>1 flak.</t>
  </si>
  <si>
    <t>1 pak.</t>
  </si>
  <si>
    <t>1 pak./1000 vnt.</t>
  </si>
  <si>
    <t>3</t>
  </si>
  <si>
    <t>4</t>
  </si>
  <si>
    <t>5</t>
  </si>
  <si>
    <t>10</t>
  </si>
  <si>
    <t>100</t>
  </si>
  <si>
    <t>2</t>
  </si>
  <si>
    <t>700</t>
  </si>
  <si>
    <t>25</t>
  </si>
  <si>
    <t>35800</t>
  </si>
  <si>
    <r>
      <t>Polivalentinis agliutinacinis serumas salmonelėms A-S</t>
    </r>
    <r>
      <rPr>
        <b/>
        <sz val="8"/>
        <rFont val="Calibri"/>
        <family val="2"/>
        <charset val="204"/>
      </rPr>
      <t>+Vi (1-25,27,28,30,34,35,38-41,46,Vi)</t>
    </r>
  </si>
  <si>
    <r>
      <t>Escherichia coli</t>
    </r>
    <r>
      <rPr>
        <b/>
        <sz val="8"/>
        <rFont val="Times New Roman"/>
        <family val="1"/>
        <charset val="204"/>
      </rPr>
      <t xml:space="preserve"> agliutinaciniai serumai kaitintoms kultūroms</t>
    </r>
  </si>
  <si>
    <r>
      <t xml:space="preserve">E. coli </t>
    </r>
    <r>
      <rPr>
        <b/>
        <sz val="8"/>
        <rFont val="Times New Roman"/>
        <family val="1"/>
        <charset val="204"/>
      </rPr>
      <t>polivalentiniai agliutinaciniai serumai kaitintoms kultūroms</t>
    </r>
  </si>
  <si>
    <r>
      <t xml:space="preserve">E. coli </t>
    </r>
    <r>
      <rPr>
        <b/>
        <sz val="8"/>
        <rFont val="Times New Roman"/>
        <family val="1"/>
        <charset val="204"/>
      </rPr>
      <t>monovalentiniai agliutinaciniai serumai kaitintoms kultūroms</t>
    </r>
  </si>
  <si>
    <r>
      <t>Salmonella</t>
    </r>
    <r>
      <rPr>
        <b/>
        <sz val="8"/>
        <rFont val="Times New Roman"/>
        <family val="1"/>
        <charset val="204"/>
      </rPr>
      <t xml:space="preserve"> agliutinaciniai serumai</t>
    </r>
  </si>
  <si>
    <r>
      <t xml:space="preserve">Salmonella </t>
    </r>
    <r>
      <rPr>
        <b/>
        <sz val="8"/>
        <rFont val="Times New Roman"/>
        <family val="1"/>
        <charset val="204"/>
      </rPr>
      <t xml:space="preserve">polivalentiniai agliutinaciniai serumai O antigeno nustatymui </t>
    </r>
  </si>
  <si>
    <r>
      <t xml:space="preserve">Salmonella </t>
    </r>
    <r>
      <rPr>
        <b/>
        <sz val="8"/>
        <rFont val="Times New Roman"/>
        <family val="1"/>
        <charset val="204"/>
      </rPr>
      <t xml:space="preserve">monovalentiniai agliutinaciniai serumai O antigeno nustatymui </t>
    </r>
  </si>
  <si>
    <r>
      <t xml:space="preserve">Salmonella </t>
    </r>
    <r>
      <rPr>
        <b/>
        <sz val="8"/>
        <rFont val="Times New Roman"/>
        <family val="1"/>
        <charset val="204"/>
      </rPr>
      <t xml:space="preserve">polivalentiniai agliutinaciniai serumai H antigeno nustatymui </t>
    </r>
  </si>
  <si>
    <r>
      <t xml:space="preserve">Salmonella </t>
    </r>
    <r>
      <rPr>
        <b/>
        <sz val="8"/>
        <rFont val="Times New Roman"/>
        <family val="1"/>
        <charset val="204"/>
      </rPr>
      <t xml:space="preserve">monovalentiniai agliutinaciniai serumai H antigeno nustatymui </t>
    </r>
  </si>
  <si>
    <r>
      <t xml:space="preserve">Salmonella </t>
    </r>
    <r>
      <rPr>
        <b/>
        <sz val="8"/>
        <rFont val="Times New Roman"/>
        <family val="1"/>
        <charset val="204"/>
      </rPr>
      <t xml:space="preserve"> agliutinaciniai serumai H fazės inversijai</t>
    </r>
  </si>
  <si>
    <r>
      <t xml:space="preserve">Pusiau skystas agaras </t>
    </r>
    <r>
      <rPr>
        <i/>
        <sz val="8"/>
        <rFont val="Times New Roman"/>
        <family val="1"/>
        <charset val="204"/>
      </rPr>
      <t>Salmonella spp.</t>
    </r>
    <r>
      <rPr>
        <sz val="8"/>
        <rFont val="Times New Roman"/>
        <family val="1"/>
        <charset val="204"/>
      </rPr>
      <t xml:space="preserve"> H fazės nustatymui Sven Gard metodu, supilstytas į flakonus po 60 ml. To paties gamintojo kaip ir Salmonella agliutinaciniai antiserumai.</t>
    </r>
  </si>
  <si>
    <r>
      <t>C.difficile</t>
    </r>
    <r>
      <rPr>
        <b/>
        <sz val="8"/>
        <rFont val="Times New Roman"/>
        <family val="1"/>
        <charset val="204"/>
      </rPr>
      <t xml:space="preserve"> toksinų GDH nustatymo testas</t>
    </r>
  </si>
  <si>
    <t>Pirkimo objekto dalies Nr.</t>
  </si>
  <si>
    <r>
      <t xml:space="preserve">Pirkimo objekto dalies </t>
    </r>
    <r>
      <rPr>
        <b/>
        <i/>
        <sz val="8"/>
        <rFont val="Times New Roman"/>
        <family val="1"/>
        <charset val="204"/>
      </rPr>
      <t>(prekių, paslaugų ar darbų) pavadinimas</t>
    </r>
  </si>
  <si>
    <t>20</t>
  </si>
  <si>
    <t>30</t>
  </si>
  <si>
    <t>96</t>
  </si>
  <si>
    <t>70</t>
  </si>
  <si>
    <t>550</t>
  </si>
  <si>
    <t>2000</t>
  </si>
  <si>
    <t>250</t>
  </si>
  <si>
    <t xml:space="preserve">Antgaliai turi tikti "Eppendorf", Finpipette 20-200 µl automatinėms pipetėms. Pakuotės po 1000 vnt. </t>
  </si>
  <si>
    <t xml:space="preserve">H:a-H:z91 fazės nustatymui. Flakone - 3 ml. </t>
  </si>
  <si>
    <t xml:space="preserve">O:1-O:67 grupių nustatymui. Flakone - 3 ml. </t>
  </si>
  <si>
    <t xml:space="preserve">O:1-O:188 grupių nustatymui. Flakone - 3 ml. </t>
  </si>
  <si>
    <t xml:space="preserve">Polivalentiniai serumai. O:1-O:188 grupių nustatymui. Flakone - 3 ml. </t>
  </si>
  <si>
    <t>Serumai, skirti pneumokokų kapsulinio polisacahrido nustatymui Quellung'o reakcija.</t>
  </si>
  <si>
    <t>188.3</t>
  </si>
  <si>
    <t>188.4</t>
  </si>
  <si>
    <t>188.5</t>
  </si>
  <si>
    <t>188.6</t>
  </si>
  <si>
    <t>Pagrindinis pirkimo objekto  dalies kodas pagal bendrąjį viešojo pirkimo žodyną (BVPŽ)</t>
  </si>
  <si>
    <t>Sterilūs (plastikas+vata), supakuoti po vieną.</t>
  </si>
  <si>
    <t>Kaltek, 3208, pakuotė 1000 vnt.</t>
  </si>
  <si>
    <t>Trijų triušio antiserumai prieš Clostridium botulinum toksino A, B arba E tipą , 1 ml;</t>
  </si>
  <si>
    <t>SSI, 51464-51468/1 ml</t>
  </si>
  <si>
    <t>Serotipavimui agliutinacijos metodu ant stiklo. Poly A-S + Vi; 1, 2, 3, 4, 5, 6, 7, 8, 9, 10, 11, 12, 13, 14, 15, 16, 17, 18, 19, 20, 21, 22, 23, 24, 25, 27, 28, 30, 34, 35, 38, 39, 40, 41, 46 + Vi;  150 tyr., 3 ml.</t>
  </si>
  <si>
    <t xml:space="preserve">E. coli polivalentiniai serumai. O:1-O:188 grupių nustatymui. Flakone - 3 ml. </t>
  </si>
  <si>
    <t xml:space="preserve">E. coli monovalentiniai serumai O:1-O:188 grupių nustatymui. Flakone - 3 ml. </t>
  </si>
  <si>
    <t>"SSI Diagnostica", 79983...80915, psl. 14, 3 ml</t>
  </si>
  <si>
    <t>SSI Diagnostica, 48954, psl. 30, 3 ml</t>
  </si>
  <si>
    <t>Salmonella agliutinaciniai serumai. Serotipavimui agliutinacijos metodu ant stiklo. Visi serumai to paties gamintojo.</t>
  </si>
  <si>
    <t xml:space="preserve">Salmonella polivalentiniai agliutinaciniai serumai O antigeno nustatymui,  O:1-O:67 grupių nustatymui. Flakone - 3 ml. </t>
  </si>
  <si>
    <t xml:space="preserve">"SSI Diagnostica", 40212...40219, psl. 30-31, 3 ml </t>
  </si>
  <si>
    <t xml:space="preserve">Salmonella monovalentiniai agliutinaciniai serumai O antigeno nustatymui,  O:1-O:67 grupių nustatymui. Flakone - 3 ml. </t>
  </si>
  <si>
    <t xml:space="preserve">"SSI Diagnostica", 40220...40268, psl. 31-32, 3 ml </t>
  </si>
  <si>
    <r>
      <t xml:space="preserve">Salmonella </t>
    </r>
    <r>
      <rPr>
        <b/>
        <sz val="8"/>
        <rFont val="Times New Roman"/>
        <family val="1"/>
        <charset val="204"/>
      </rPr>
      <t xml:space="preserve">polivalentiniai agliutinaciniai serumai H </t>
    </r>
    <r>
      <rPr>
        <sz val="8"/>
        <rFont val="Times New Roman"/>
        <family val="1"/>
      </rPr>
      <t xml:space="preserve">antigeno nustatymui , H:a-H:z91 fazės nustatymui. Flakone - 3 ml. </t>
    </r>
  </si>
  <si>
    <r>
      <t xml:space="preserve">Salmonella </t>
    </r>
    <r>
      <rPr>
        <b/>
        <sz val="8"/>
        <rFont val="Times New Roman"/>
        <family val="1"/>
        <charset val="204"/>
      </rPr>
      <t xml:space="preserve">monovalentiniai agliutinaciniai serumai H antigeno nustatymui </t>
    </r>
    <r>
      <rPr>
        <b/>
        <i/>
        <sz val="8"/>
        <rFont val="Times New Roman"/>
        <family val="1"/>
        <charset val="204"/>
      </rPr>
      <t>,</t>
    </r>
    <r>
      <rPr>
        <sz val="8"/>
        <rFont val="Times New Roman"/>
        <family val="1"/>
      </rPr>
      <t xml:space="preserve"> H:a-H:z91 fazės nustatymui. Flakone - 3 ml. </t>
    </r>
  </si>
  <si>
    <t xml:space="preserve">"SSI Diagnostica", 40291...73542, psl. 32-33, 3 ml </t>
  </si>
  <si>
    <t xml:space="preserve">"SSI Diagnostica", 40300...40351, psl. 33-34, 3 ml </t>
  </si>
  <si>
    <r>
      <t xml:space="preserve">Salmonella </t>
    </r>
    <r>
      <rPr>
        <b/>
        <sz val="8"/>
        <rFont val="Times New Roman"/>
        <family val="1"/>
        <charset val="204"/>
      </rPr>
      <t xml:space="preserve"> agliutinaciniai serumai H fazės inversijai, </t>
    </r>
    <r>
      <rPr>
        <sz val="8"/>
        <rFont val="Times New Roman"/>
        <family val="1"/>
      </rPr>
      <t xml:space="preserve">polivalentiniai, H:i-H:z83 fazių inversijai. Flakone - 3 ml. </t>
    </r>
  </si>
  <si>
    <t>"SSI Diagnostica", 86865...40402, psl. 35, 3 ml</t>
  </si>
  <si>
    <r>
      <t xml:space="preserve">Sven Gard pusiau skystas agaras </t>
    </r>
    <r>
      <rPr>
        <i/>
        <sz val="8"/>
        <rFont val="Times New Roman"/>
        <family val="1"/>
        <charset val="204"/>
      </rPr>
      <t>Salmonella spp.</t>
    </r>
    <r>
      <rPr>
        <sz val="8"/>
        <rFont val="Times New Roman"/>
        <family val="1"/>
        <charset val="204"/>
      </rPr>
      <t xml:space="preserve"> H fazės nustatymui Sven Gard metodu, supilstytas į flakonus po 60 ml. To paties gamintojo kaip ir Salmonella agliutinaciniai antiserumai.</t>
    </r>
  </si>
  <si>
    <t>"SSI Diagnostica", 82491, psl. 52, 60 ml</t>
  </si>
  <si>
    <t>Pneumokokų serotipo nustatymo rinkinys skirtas pneumokokų serotipo nustatymui, latekso agliutinacijos metodu</t>
  </si>
  <si>
    <t>"SSI Diagnostica", 51823, psl. 25, rinkinys</t>
  </si>
  <si>
    <t>Pneumokokų tipų serumai skirti pneumokokų kapsulinio polisacahrido nustatymui Quellung'o reakcija</t>
  </si>
  <si>
    <t>"SSI Diagnostica", 16744….16771, psl. 28 , 1 ml</t>
  </si>
  <si>
    <t>Pneumokokų faktorių serumai skirti pneumokokų kapsulinio polisacahrido nustatymui Quellung'o reakcija</t>
  </si>
  <si>
    <t>"SSI Diagnostica", 16922…16998, psl. 29 , 1 ml</t>
  </si>
  <si>
    <t>LP Italiana, 161010, 500 vnt.</t>
  </si>
  <si>
    <t xml:space="preserve">Vienkartiniai antgaliai tinkami Eppendorf, Finpipette    20-200 µl automatinėms pipetėms. </t>
  </si>
  <si>
    <t>"SSI Diagnostica", 78220, 40 psl., 1 vnt.</t>
  </si>
  <si>
    <t>"SSI Diagnostica", 78219, 40 psl., 1 vnt.</t>
  </si>
  <si>
    <t>FLMedical, 28052, pakuotė 1000 vnt.</t>
  </si>
  <si>
    <t>UAB Mediq Lietuva</t>
  </si>
  <si>
    <t>Noro virusų  nustatymas  imunochromatografiniu metodu. Pakuotėje 10 vnt.</t>
  </si>
  <si>
    <t>AcroBioTech Inc., JAV, INO-602ACRO Norovirus test N10</t>
  </si>
  <si>
    <t>AcroBioTech Inc., JAV, IRO-602 Rotavirus Rapid Test Cassette</t>
  </si>
  <si>
    <t>AcroBioTech Inc., JAV, ICDT-625 Clostridium diff. ToxinA+ToxinB N10</t>
  </si>
  <si>
    <t xml:space="preserve"> RapidLab Co, GB, RL-STA50 Staphylococcus Latex 50test kit</t>
  </si>
  <si>
    <t>MosLab BPTA00021</t>
  </si>
  <si>
    <t>Wipak, SPC50GE, N504</t>
  </si>
  <si>
    <t>Krepinis popierius vandens garo sterilizatoriui. CE ženklinta pakuotė. Dydis 50 cm x 50 cm. Pakuotė 504 vnt</t>
  </si>
  <si>
    <t>Plastikinis medicininių atliekų surinkimo konteineris 2 L . Geltonos spalvos, su biopavojaus ženklu. Autoklavuojamas.</t>
  </si>
  <si>
    <t>Tiesioginiam kokybiniam Clostridium difficile GDH nustatymui fekalijų mėginiuose. Pakuotėje 10 vnt.</t>
  </si>
  <si>
    <t xml:space="preserve">AcroBioTech Inc,ICDG-602 Clostridium diff. GDH rapid test N10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</si>
</sst>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0\ 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186"/>
    </font>
    <font>
      <sz val="8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" fillId="0" borderId="0"/>
    <xf numFmtId="0" fontId="2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Border="0" applyProtection="0"/>
    <xf numFmtId="0" fontId="2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12" applyNumberFormat="1" applyFont="1" applyFill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49" fontId="11" fillId="3" borderId="1" xfId="12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2" applyFont="1" applyFill="1" applyBorder="1" applyAlignment="1">
      <alignment horizontal="center" vertical="center" wrapText="1"/>
    </xf>
    <xf numFmtId="49" fontId="11" fillId="4" borderId="1" xfId="12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2" fontId="11" fillId="0" borderId="1" xfId="1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4" fontId="16" fillId="4" borderId="1" xfId="2" applyNumberFormat="1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 wrapText="1"/>
    </xf>
    <xf numFmtId="0" fontId="10" fillId="0" borderId="1" xfId="18" applyFont="1" applyFill="1" applyBorder="1" applyAlignment="1">
      <alignment horizontal="center" vertical="center" wrapText="1"/>
    </xf>
    <xf numFmtId="2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2" fontId="10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</cellXfs>
  <cellStyles count="21">
    <cellStyle name="Aiškinamasis tekstas 2" xfId="7" xr:uid="{00000000-0005-0000-0000-000000000000}"/>
    <cellStyle name="Įprastas 5" xfId="6" xr:uid="{00000000-0005-0000-0000-000001000000}"/>
    <cellStyle name="Kablelis 2" xfId="5" xr:uid="{00000000-0005-0000-0000-000002000000}"/>
    <cellStyle name="Normal" xfId="0" builtinId="0"/>
    <cellStyle name="Normal 13" xfId="11" xr:uid="{00000000-0005-0000-0000-000004000000}"/>
    <cellStyle name="Normal 14" xfId="17" xr:uid="{00000000-0005-0000-0000-000005000000}"/>
    <cellStyle name="Normal 17" xfId="14" xr:uid="{00000000-0005-0000-0000-000006000000}"/>
    <cellStyle name="Normal 18" xfId="15" xr:uid="{00000000-0005-0000-0000-000007000000}"/>
    <cellStyle name="Normal 19" xfId="16" xr:uid="{00000000-0005-0000-0000-000008000000}"/>
    <cellStyle name="Normal 2" xfId="4" xr:uid="{00000000-0005-0000-0000-000009000000}"/>
    <cellStyle name="Normal 2 10" xfId="20" xr:uid="{00000000-0005-0000-0000-00000A000000}"/>
    <cellStyle name="Normal 2 2" xfId="10" xr:uid="{00000000-0005-0000-0000-00000B000000}"/>
    <cellStyle name="Normal 2 3" xfId="3" xr:uid="{00000000-0005-0000-0000-00000C000000}"/>
    <cellStyle name="Normal 2 3 2" xfId="9" xr:uid="{00000000-0005-0000-0000-00000D000000}"/>
    <cellStyle name="Normal 20" xfId="19" xr:uid="{00000000-0005-0000-0000-00000E000000}"/>
    <cellStyle name="Normal 21" xfId="18" xr:uid="{00000000-0005-0000-0000-00000F000000}"/>
    <cellStyle name="Normal 3" xfId="12" xr:uid="{00000000-0005-0000-0000-000010000000}"/>
    <cellStyle name="Normal 4" xfId="2" xr:uid="{00000000-0005-0000-0000-000011000000}"/>
    <cellStyle name="Normal 5" xfId="13" xr:uid="{00000000-0005-0000-0000-000012000000}"/>
    <cellStyle name="Normal_Medikamentai Jordana" xfId="1" xr:uid="{00000000-0005-0000-0000-000013000000}"/>
    <cellStyle name="Procentai 3" xfId="8" xr:uid="{00000000-0005-0000-0000-000015000000}"/>
  </cellStyles>
  <dxfs count="0"/>
  <tableStyles count="0" defaultTableStyle="TableStyleMedium2" defaultPivotStyle="PivotStyleMedium9"/>
  <colors>
    <mruColors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pane ySplit="2" topLeftCell="A3" activePane="bottomLeft" state="frozen"/>
      <selection pane="bottomLeft" activeCell="A29" sqref="A29:XFD29"/>
    </sheetView>
  </sheetViews>
  <sheetFormatPr defaultColWidth="9.140625" defaultRowHeight="11.25" x14ac:dyDescent="0.25"/>
  <cols>
    <col min="1" max="1" width="7" style="2" customWidth="1"/>
    <col min="2" max="2" width="21.42578125" style="2" customWidth="1"/>
    <col min="3" max="3" width="12.5703125" style="1" customWidth="1"/>
    <col min="4" max="4" width="27.85546875" style="1" customWidth="1"/>
    <col min="5" max="5" width="14.140625" style="1" customWidth="1"/>
    <col min="6" max="6" width="20.42578125" style="1" customWidth="1"/>
    <col min="7" max="7" width="12.85546875" style="1" customWidth="1"/>
    <col min="8" max="8" width="12.140625" style="1" customWidth="1"/>
    <col min="9" max="9" width="13.140625" style="1" customWidth="1"/>
    <col min="10" max="10" width="11.5703125" style="37" customWidth="1"/>
    <col min="11" max="11" width="8.42578125" style="1" customWidth="1"/>
    <col min="12" max="12" width="13.5703125" style="37" customWidth="1"/>
    <col min="13" max="13" width="12.85546875" style="41" customWidth="1"/>
    <col min="14" max="14" width="11.85546875" style="41" customWidth="1"/>
    <col min="15" max="16384" width="9.140625" style="1"/>
  </cols>
  <sheetData>
    <row r="1" spans="1:14" x14ac:dyDescent="0.25">
      <c r="K1" s="2" t="s">
        <v>9</v>
      </c>
      <c r="L1" s="34"/>
      <c r="M1" s="38"/>
      <c r="N1" s="38"/>
    </row>
    <row r="2" spans="1:14" ht="107.25" customHeight="1" x14ac:dyDescent="0.25">
      <c r="A2" s="3" t="s">
        <v>90</v>
      </c>
      <c r="B2" s="3" t="s">
        <v>91</v>
      </c>
      <c r="C2" s="3" t="s">
        <v>109</v>
      </c>
      <c r="D2" s="3" t="s">
        <v>2</v>
      </c>
      <c r="E2" s="3" t="s">
        <v>10</v>
      </c>
      <c r="F2" s="4" t="s">
        <v>11</v>
      </c>
      <c r="G2" s="4" t="s">
        <v>12</v>
      </c>
      <c r="H2" s="3" t="s">
        <v>6</v>
      </c>
      <c r="I2" s="3" t="s">
        <v>13</v>
      </c>
      <c r="J2" s="35" t="s">
        <v>7</v>
      </c>
      <c r="K2" s="3" t="s">
        <v>3</v>
      </c>
      <c r="L2" s="35" t="s">
        <v>4</v>
      </c>
      <c r="M2" s="39" t="s">
        <v>8</v>
      </c>
      <c r="N2" s="39" t="s">
        <v>5</v>
      </c>
    </row>
    <row r="3" spans="1:14" s="42" customFormat="1" ht="45" x14ac:dyDescent="0.25">
      <c r="A3" s="5">
        <v>48</v>
      </c>
      <c r="B3" s="21" t="s">
        <v>14</v>
      </c>
      <c r="C3" s="6" t="s">
        <v>15</v>
      </c>
      <c r="D3" s="6" t="s">
        <v>16</v>
      </c>
      <c r="E3" s="7" t="s">
        <v>143</v>
      </c>
      <c r="F3" s="43" t="s">
        <v>110</v>
      </c>
      <c r="G3" s="43" t="s">
        <v>111</v>
      </c>
      <c r="H3" s="8" t="s">
        <v>64</v>
      </c>
      <c r="I3" s="9" t="s">
        <v>77</v>
      </c>
      <c r="J3" s="33">
        <v>2.5999999999999999E-2</v>
      </c>
      <c r="K3" s="7">
        <v>21</v>
      </c>
      <c r="L3" s="33">
        <f>+J3*1.21</f>
        <v>3.1459999999999995E-2</v>
      </c>
      <c r="M3" s="40">
        <f>+J3*I3</f>
        <v>930.8</v>
      </c>
      <c r="N3" s="40">
        <f>+M3*1.21</f>
        <v>1126.2679999999998</v>
      </c>
    </row>
    <row r="4" spans="1:14" ht="90" x14ac:dyDescent="0.25">
      <c r="A4" s="5">
        <v>58</v>
      </c>
      <c r="B4" s="23" t="s">
        <v>18</v>
      </c>
      <c r="C4" s="6" t="s">
        <v>17</v>
      </c>
      <c r="D4" s="6" t="s">
        <v>19</v>
      </c>
      <c r="E4" s="7" t="s">
        <v>143</v>
      </c>
      <c r="F4" s="44" t="s">
        <v>112</v>
      </c>
      <c r="G4" s="44" t="s">
        <v>113</v>
      </c>
      <c r="H4" s="8" t="s">
        <v>67</v>
      </c>
      <c r="I4" s="9" t="s">
        <v>69</v>
      </c>
      <c r="J4" s="40">
        <v>1150</v>
      </c>
      <c r="K4" s="7">
        <v>21</v>
      </c>
      <c r="L4" s="33">
        <f>+J4*1.21</f>
        <v>1391.5</v>
      </c>
      <c r="M4" s="40">
        <f>+J4*I4</f>
        <v>3450</v>
      </c>
      <c r="N4" s="40">
        <f>+M4*1.21</f>
        <v>4174.5</v>
      </c>
    </row>
    <row r="5" spans="1:14" s="42" customFormat="1" ht="64.5" customHeight="1" x14ac:dyDescent="0.25">
      <c r="A5" s="5">
        <v>60</v>
      </c>
      <c r="B5" s="26" t="s">
        <v>20</v>
      </c>
      <c r="C5" s="17" t="s">
        <v>17</v>
      </c>
      <c r="D5" s="6" t="s">
        <v>21</v>
      </c>
      <c r="E5" s="7" t="s">
        <v>143</v>
      </c>
      <c r="F5" s="7" t="s">
        <v>144</v>
      </c>
      <c r="G5" s="7" t="s">
        <v>145</v>
      </c>
      <c r="H5" s="45" t="s">
        <v>65</v>
      </c>
      <c r="I5" s="11" t="s">
        <v>75</v>
      </c>
      <c r="J5" s="33">
        <v>2.4500000000000002</v>
      </c>
      <c r="K5" s="7">
        <v>21</v>
      </c>
      <c r="L5" s="33">
        <f>J5*1.21</f>
        <v>2.9645000000000001</v>
      </c>
      <c r="M5" s="40">
        <f>I5*J5</f>
        <v>1715.0000000000002</v>
      </c>
      <c r="N5" s="40">
        <f>M5*1.21</f>
        <v>2075.15</v>
      </c>
    </row>
    <row r="6" spans="1:14" s="42" customFormat="1" ht="54.75" customHeight="1" x14ac:dyDescent="0.25">
      <c r="A6" s="5">
        <v>61</v>
      </c>
      <c r="B6" s="26" t="s">
        <v>22</v>
      </c>
      <c r="C6" s="17" t="s">
        <v>17</v>
      </c>
      <c r="D6" s="6" t="s">
        <v>23</v>
      </c>
      <c r="E6" s="7" t="s">
        <v>143</v>
      </c>
      <c r="F6" s="7" t="s">
        <v>23</v>
      </c>
      <c r="G6" s="7" t="s">
        <v>146</v>
      </c>
      <c r="H6" s="45" t="s">
        <v>65</v>
      </c>
      <c r="I6" s="11" t="s">
        <v>75</v>
      </c>
      <c r="J6" s="33">
        <v>0.72</v>
      </c>
      <c r="K6" s="7">
        <v>21</v>
      </c>
      <c r="L6" s="33">
        <f>J6*1.21</f>
        <v>0.87119999999999997</v>
      </c>
      <c r="M6" s="40">
        <f>I6*J6</f>
        <v>504</v>
      </c>
      <c r="N6" s="40">
        <f t="shared" ref="N6:N8" si="0">M6*1.21</f>
        <v>609.84</v>
      </c>
    </row>
    <row r="7" spans="1:14" s="42" customFormat="1" ht="101.25" x14ac:dyDescent="0.25">
      <c r="A7" s="5">
        <v>62</v>
      </c>
      <c r="B7" s="26" t="s">
        <v>24</v>
      </c>
      <c r="C7" s="17" t="s">
        <v>17</v>
      </c>
      <c r="D7" s="10" t="s">
        <v>25</v>
      </c>
      <c r="E7" s="7" t="s">
        <v>143</v>
      </c>
      <c r="F7" s="7" t="s">
        <v>25</v>
      </c>
      <c r="G7" s="7" t="s">
        <v>148</v>
      </c>
      <c r="H7" s="17" t="s">
        <v>65</v>
      </c>
      <c r="I7" s="17">
        <v>120</v>
      </c>
      <c r="J7" s="33">
        <v>0.32</v>
      </c>
      <c r="K7" s="7">
        <v>21</v>
      </c>
      <c r="L7" s="33">
        <f t="shared" ref="L7:L10" si="1">J7*1.21</f>
        <v>0.38719999999999999</v>
      </c>
      <c r="M7" s="40">
        <f t="shared" ref="M7:M8" si="2">I7*J7</f>
        <v>38.4</v>
      </c>
      <c r="N7" s="40">
        <f t="shared" si="0"/>
        <v>46.463999999999999</v>
      </c>
    </row>
    <row r="8" spans="1:14" s="42" customFormat="1" ht="72" customHeight="1" x14ac:dyDescent="0.25">
      <c r="A8" s="5">
        <v>63</v>
      </c>
      <c r="B8" s="26" t="s">
        <v>26</v>
      </c>
      <c r="C8" s="17" t="s">
        <v>17</v>
      </c>
      <c r="D8" s="46" t="s">
        <v>27</v>
      </c>
      <c r="E8" s="7" t="s">
        <v>143</v>
      </c>
      <c r="F8" s="7" t="s">
        <v>27</v>
      </c>
      <c r="G8" s="7" t="s">
        <v>147</v>
      </c>
      <c r="H8" s="45" t="s">
        <v>65</v>
      </c>
      <c r="I8" s="30">
        <v>450</v>
      </c>
      <c r="J8" s="40">
        <v>2.4</v>
      </c>
      <c r="K8" s="7">
        <v>21</v>
      </c>
      <c r="L8" s="33">
        <f t="shared" si="1"/>
        <v>2.9039999999999999</v>
      </c>
      <c r="M8" s="40">
        <f t="shared" si="2"/>
        <v>1080</v>
      </c>
      <c r="N8" s="40">
        <f t="shared" si="0"/>
        <v>1306.8</v>
      </c>
    </row>
    <row r="9" spans="1:14" ht="56.25" x14ac:dyDescent="0.25">
      <c r="A9" s="18">
        <v>153</v>
      </c>
      <c r="B9" s="26" t="s">
        <v>28</v>
      </c>
      <c r="C9" s="17" t="s">
        <v>29</v>
      </c>
      <c r="D9" s="10" t="s">
        <v>30</v>
      </c>
      <c r="E9" s="7" t="s">
        <v>143</v>
      </c>
      <c r="F9" s="10" t="s">
        <v>151</v>
      </c>
      <c r="G9" s="7" t="s">
        <v>150</v>
      </c>
      <c r="H9" s="8" t="s">
        <v>64</v>
      </c>
      <c r="I9" s="17">
        <v>3200</v>
      </c>
      <c r="J9" s="40">
        <v>7.0000000000000007E-2</v>
      </c>
      <c r="K9" s="7">
        <v>21</v>
      </c>
      <c r="L9" s="33">
        <f t="shared" ref="L9" si="3">J9*1.21</f>
        <v>8.4700000000000011E-2</v>
      </c>
      <c r="M9" s="40">
        <f>+J9*I9</f>
        <v>224.00000000000003</v>
      </c>
      <c r="N9" s="40">
        <f t="shared" ref="N9:N10" si="4">M9*1.21</f>
        <v>271.04000000000002</v>
      </c>
    </row>
    <row r="10" spans="1:14" s="42" customFormat="1" ht="90" x14ac:dyDescent="0.25">
      <c r="A10" s="18">
        <v>178</v>
      </c>
      <c r="B10" s="26" t="s">
        <v>78</v>
      </c>
      <c r="C10" s="17" t="s">
        <v>31</v>
      </c>
      <c r="D10" s="10" t="s">
        <v>32</v>
      </c>
      <c r="E10" s="7" t="s">
        <v>143</v>
      </c>
      <c r="F10" s="10" t="s">
        <v>114</v>
      </c>
      <c r="G10" s="47" t="s">
        <v>118</v>
      </c>
      <c r="H10" s="8" t="s">
        <v>64</v>
      </c>
      <c r="I10" s="9" t="s">
        <v>74</v>
      </c>
      <c r="J10" s="40">
        <v>98</v>
      </c>
      <c r="K10" s="7">
        <v>21</v>
      </c>
      <c r="L10" s="33">
        <f t="shared" si="1"/>
        <v>118.58</v>
      </c>
      <c r="M10" s="40">
        <f>+J10*I10</f>
        <v>196</v>
      </c>
      <c r="N10" s="40">
        <f t="shared" si="4"/>
        <v>237.16</v>
      </c>
    </row>
    <row r="11" spans="1:14" ht="37.5" customHeight="1" x14ac:dyDescent="0.25">
      <c r="A11" s="49">
        <v>187</v>
      </c>
      <c r="B11" s="29" t="s">
        <v>79</v>
      </c>
      <c r="C11" s="28" t="s">
        <v>31</v>
      </c>
      <c r="D11" s="36" t="s">
        <v>35</v>
      </c>
      <c r="E11" s="27"/>
      <c r="F11" s="36" t="s">
        <v>35</v>
      </c>
      <c r="G11" s="27"/>
      <c r="H11" s="29"/>
      <c r="I11" s="28"/>
      <c r="J11" s="36"/>
      <c r="K11" s="27"/>
      <c r="L11" s="36"/>
      <c r="M11" s="48">
        <f>SUM(M12:M13)</f>
        <v>36762</v>
      </c>
      <c r="N11" s="48">
        <f t="shared" ref="N11" si="5">M11*1.21</f>
        <v>44482.02</v>
      </c>
    </row>
    <row r="12" spans="1:14" ht="42" customHeight="1" x14ac:dyDescent="0.25">
      <c r="A12" s="20" t="s">
        <v>33</v>
      </c>
      <c r="B12" s="50" t="s">
        <v>80</v>
      </c>
      <c r="C12" s="51" t="s">
        <v>31</v>
      </c>
      <c r="D12" s="51" t="s">
        <v>103</v>
      </c>
      <c r="E12" s="7" t="s">
        <v>143</v>
      </c>
      <c r="F12" s="51" t="s">
        <v>115</v>
      </c>
      <c r="G12" s="7" t="s">
        <v>117</v>
      </c>
      <c r="H12" s="8" t="s">
        <v>66</v>
      </c>
      <c r="I12" s="11" t="s">
        <v>94</v>
      </c>
      <c r="J12" s="40">
        <v>232</v>
      </c>
      <c r="K12" s="7">
        <v>21</v>
      </c>
      <c r="L12" s="33">
        <f t="shared" ref="L12:L13" si="6">J12*1.21</f>
        <v>280.71999999999997</v>
      </c>
      <c r="M12" s="40">
        <f t="shared" ref="M12:M13" si="7">+J12*I12</f>
        <v>22272</v>
      </c>
      <c r="N12" s="40">
        <f t="shared" ref="N12:N24" si="8">M12*1.21</f>
        <v>26949.119999999999</v>
      </c>
    </row>
    <row r="13" spans="1:14" ht="38.25" customHeight="1" x14ac:dyDescent="0.25">
      <c r="A13" s="20" t="s">
        <v>34</v>
      </c>
      <c r="B13" s="50" t="s">
        <v>81</v>
      </c>
      <c r="C13" s="51" t="s">
        <v>31</v>
      </c>
      <c r="D13" s="51" t="s">
        <v>102</v>
      </c>
      <c r="E13" s="7" t="s">
        <v>143</v>
      </c>
      <c r="F13" s="51" t="s">
        <v>116</v>
      </c>
      <c r="G13" s="7" t="s">
        <v>117</v>
      </c>
      <c r="H13" s="8" t="s">
        <v>66</v>
      </c>
      <c r="I13" s="11" t="s">
        <v>95</v>
      </c>
      <c r="J13" s="40">
        <v>207</v>
      </c>
      <c r="K13" s="7">
        <v>21</v>
      </c>
      <c r="L13" s="33">
        <f t="shared" si="6"/>
        <v>250.47</v>
      </c>
      <c r="M13" s="40">
        <f t="shared" si="7"/>
        <v>14490</v>
      </c>
      <c r="N13" s="40">
        <f t="shared" si="8"/>
        <v>17532.899999999998</v>
      </c>
    </row>
    <row r="14" spans="1:14" ht="56.25" x14ac:dyDescent="0.25">
      <c r="A14" s="49">
        <v>188</v>
      </c>
      <c r="B14" s="29" t="s">
        <v>82</v>
      </c>
      <c r="C14" s="28" t="s">
        <v>31</v>
      </c>
      <c r="D14" s="36" t="s">
        <v>38</v>
      </c>
      <c r="E14" s="27"/>
      <c r="F14" s="36" t="s">
        <v>119</v>
      </c>
      <c r="G14" s="27"/>
      <c r="H14" s="29"/>
      <c r="I14" s="28"/>
      <c r="J14" s="36"/>
      <c r="K14" s="27"/>
      <c r="L14" s="36"/>
      <c r="M14" s="48">
        <f>SUM(M15:M20)</f>
        <v>27505</v>
      </c>
      <c r="N14" s="48">
        <f t="shared" si="8"/>
        <v>33281.049999999996</v>
      </c>
    </row>
    <row r="15" spans="1:14" ht="56.25" x14ac:dyDescent="0.25">
      <c r="A15" s="20" t="s">
        <v>36</v>
      </c>
      <c r="B15" s="50" t="s">
        <v>83</v>
      </c>
      <c r="C15" s="51" t="s">
        <v>31</v>
      </c>
      <c r="D15" s="51" t="s">
        <v>101</v>
      </c>
      <c r="E15" s="7" t="s">
        <v>143</v>
      </c>
      <c r="F15" s="51" t="s">
        <v>120</v>
      </c>
      <c r="G15" s="7" t="s">
        <v>121</v>
      </c>
      <c r="H15" s="8" t="s">
        <v>66</v>
      </c>
      <c r="I15" s="11" t="s">
        <v>93</v>
      </c>
      <c r="J15" s="40">
        <v>121</v>
      </c>
      <c r="K15" s="7">
        <v>21</v>
      </c>
      <c r="L15" s="33">
        <f t="shared" ref="L15:L16" si="9">J15*1.21</f>
        <v>146.41</v>
      </c>
      <c r="M15" s="40">
        <f t="shared" ref="M15:M16" si="10">+J15*I15</f>
        <v>3630</v>
      </c>
      <c r="N15" s="40">
        <f t="shared" si="8"/>
        <v>4392.3</v>
      </c>
    </row>
    <row r="16" spans="1:14" ht="56.25" x14ac:dyDescent="0.25">
      <c r="A16" s="20" t="s">
        <v>37</v>
      </c>
      <c r="B16" s="50" t="s">
        <v>84</v>
      </c>
      <c r="C16" s="51" t="s">
        <v>31</v>
      </c>
      <c r="D16" s="51" t="s">
        <v>101</v>
      </c>
      <c r="E16" s="7" t="s">
        <v>143</v>
      </c>
      <c r="F16" s="51" t="s">
        <v>122</v>
      </c>
      <c r="G16" s="7" t="s">
        <v>123</v>
      </c>
      <c r="H16" s="8" t="s">
        <v>66</v>
      </c>
      <c r="I16" s="11" t="s">
        <v>95</v>
      </c>
      <c r="J16" s="40">
        <v>121</v>
      </c>
      <c r="K16" s="7">
        <v>21</v>
      </c>
      <c r="L16" s="33">
        <f t="shared" si="9"/>
        <v>146.41</v>
      </c>
      <c r="M16" s="40">
        <f t="shared" si="10"/>
        <v>8470</v>
      </c>
      <c r="N16" s="40">
        <f t="shared" si="8"/>
        <v>10248.699999999999</v>
      </c>
    </row>
    <row r="17" spans="1:14" ht="55.5" x14ac:dyDescent="0.25">
      <c r="A17" s="20" t="s">
        <v>105</v>
      </c>
      <c r="B17" s="50" t="s">
        <v>85</v>
      </c>
      <c r="C17" s="51" t="s">
        <v>31</v>
      </c>
      <c r="D17" s="51" t="s">
        <v>100</v>
      </c>
      <c r="E17" s="7" t="s">
        <v>143</v>
      </c>
      <c r="F17" s="51" t="s">
        <v>124</v>
      </c>
      <c r="G17" s="7" t="s">
        <v>126</v>
      </c>
      <c r="H17" s="8" t="s">
        <v>66</v>
      </c>
      <c r="I17" s="11" t="s">
        <v>76</v>
      </c>
      <c r="J17" s="40">
        <v>121</v>
      </c>
      <c r="K17" s="7">
        <v>21</v>
      </c>
      <c r="L17" s="33">
        <f t="shared" ref="L17:L19" si="11">J17*1.21</f>
        <v>146.41</v>
      </c>
      <c r="M17" s="40">
        <f t="shared" ref="M17:M19" si="12">+J17*I17</f>
        <v>3025</v>
      </c>
      <c r="N17" s="40">
        <f t="shared" si="8"/>
        <v>3660.25</v>
      </c>
    </row>
    <row r="18" spans="1:14" ht="66" x14ac:dyDescent="0.25">
      <c r="A18" s="20" t="s">
        <v>106</v>
      </c>
      <c r="B18" s="50" t="s">
        <v>86</v>
      </c>
      <c r="C18" s="51" t="s">
        <v>31</v>
      </c>
      <c r="D18" s="51" t="s">
        <v>100</v>
      </c>
      <c r="E18" s="7" t="s">
        <v>143</v>
      </c>
      <c r="F18" s="51" t="s">
        <v>125</v>
      </c>
      <c r="G18" s="7" t="s">
        <v>127</v>
      </c>
      <c r="H18" s="8" t="s">
        <v>66</v>
      </c>
      <c r="I18" s="11" t="s">
        <v>95</v>
      </c>
      <c r="J18" s="40">
        <v>121</v>
      </c>
      <c r="K18" s="7">
        <v>21</v>
      </c>
      <c r="L18" s="33">
        <f t="shared" si="11"/>
        <v>146.41</v>
      </c>
      <c r="M18" s="40">
        <f t="shared" si="12"/>
        <v>8470</v>
      </c>
      <c r="N18" s="40">
        <f t="shared" si="8"/>
        <v>10248.699999999999</v>
      </c>
    </row>
    <row r="19" spans="1:14" ht="55.5" x14ac:dyDescent="0.25">
      <c r="A19" s="20" t="s">
        <v>107</v>
      </c>
      <c r="B19" s="50" t="s">
        <v>87</v>
      </c>
      <c r="C19" s="51" t="s">
        <v>31</v>
      </c>
      <c r="D19" s="51" t="s">
        <v>42</v>
      </c>
      <c r="E19" s="7" t="s">
        <v>143</v>
      </c>
      <c r="F19" s="51" t="s">
        <v>128</v>
      </c>
      <c r="G19" s="7" t="s">
        <v>129</v>
      </c>
      <c r="H19" s="8" t="s">
        <v>66</v>
      </c>
      <c r="I19" s="11" t="s">
        <v>72</v>
      </c>
      <c r="J19" s="40">
        <v>121</v>
      </c>
      <c r="K19" s="7">
        <v>21</v>
      </c>
      <c r="L19" s="33">
        <f t="shared" si="11"/>
        <v>146.41</v>
      </c>
      <c r="M19" s="40">
        <f t="shared" si="12"/>
        <v>1210</v>
      </c>
      <c r="N19" s="40">
        <f t="shared" si="8"/>
        <v>1464.1</v>
      </c>
    </row>
    <row r="20" spans="1:14" ht="78.75" x14ac:dyDescent="0.25">
      <c r="A20" s="20" t="s">
        <v>108</v>
      </c>
      <c r="B20" s="50" t="s">
        <v>43</v>
      </c>
      <c r="C20" s="51" t="s">
        <v>31</v>
      </c>
      <c r="D20" s="51" t="s">
        <v>88</v>
      </c>
      <c r="E20" s="7" t="s">
        <v>143</v>
      </c>
      <c r="F20" s="51" t="s">
        <v>130</v>
      </c>
      <c r="G20" s="7" t="s">
        <v>131</v>
      </c>
      <c r="H20" s="8" t="s">
        <v>66</v>
      </c>
      <c r="I20" s="11" t="s">
        <v>73</v>
      </c>
      <c r="J20" s="40">
        <v>27</v>
      </c>
      <c r="K20" s="7">
        <v>21</v>
      </c>
      <c r="L20" s="33">
        <f t="shared" ref="L20" si="13">J20*1.21</f>
        <v>32.67</v>
      </c>
      <c r="M20" s="40">
        <f t="shared" ref="M20" si="14">+J20*I20</f>
        <v>2700</v>
      </c>
      <c r="N20" s="40">
        <f t="shared" si="8"/>
        <v>3267</v>
      </c>
    </row>
    <row r="21" spans="1:14" ht="25.5" customHeight="1" x14ac:dyDescent="0.25">
      <c r="A21" s="49">
        <v>189</v>
      </c>
      <c r="B21" s="29" t="s">
        <v>44</v>
      </c>
      <c r="C21" s="28" t="s">
        <v>31</v>
      </c>
      <c r="D21" s="36" t="s">
        <v>45</v>
      </c>
      <c r="E21" s="27"/>
      <c r="F21" s="36"/>
      <c r="G21" s="27"/>
      <c r="H21" s="29"/>
      <c r="I21" s="28"/>
      <c r="J21" s="36"/>
      <c r="K21" s="27"/>
      <c r="L21" s="36"/>
      <c r="M21" s="48">
        <f>SUM(M22:M24)</f>
        <v>21520</v>
      </c>
      <c r="N21" s="48">
        <f t="shared" si="8"/>
        <v>26039.200000000001</v>
      </c>
    </row>
    <row r="22" spans="1:14" ht="56.25" customHeight="1" x14ac:dyDescent="0.25">
      <c r="A22" s="20" t="s">
        <v>39</v>
      </c>
      <c r="B22" s="50" t="s">
        <v>46</v>
      </c>
      <c r="C22" s="51" t="s">
        <v>31</v>
      </c>
      <c r="D22" s="51" t="s">
        <v>47</v>
      </c>
      <c r="E22" s="52" t="s">
        <v>143</v>
      </c>
      <c r="F22" s="51" t="s">
        <v>132</v>
      </c>
      <c r="G22" s="7" t="s">
        <v>133</v>
      </c>
      <c r="H22" s="8" t="s">
        <v>66</v>
      </c>
      <c r="I22" s="11" t="s">
        <v>71</v>
      </c>
      <c r="J22" s="40">
        <v>2690</v>
      </c>
      <c r="K22" s="7">
        <v>21</v>
      </c>
      <c r="L22" s="40">
        <f t="shared" ref="L22:L24" si="15">J22*1.21</f>
        <v>3254.9</v>
      </c>
      <c r="M22" s="40">
        <f t="shared" ref="M22:M24" si="16">+J22*I22</f>
        <v>13450</v>
      </c>
      <c r="N22" s="40">
        <f t="shared" si="8"/>
        <v>16274.5</v>
      </c>
    </row>
    <row r="23" spans="1:14" ht="56.25" customHeight="1" x14ac:dyDescent="0.25">
      <c r="A23" s="20" t="s">
        <v>40</v>
      </c>
      <c r="B23" s="50" t="s">
        <v>48</v>
      </c>
      <c r="C23" s="51" t="s">
        <v>31</v>
      </c>
      <c r="D23" s="51" t="s">
        <v>104</v>
      </c>
      <c r="E23" s="7" t="s">
        <v>143</v>
      </c>
      <c r="F23" s="51" t="s">
        <v>134</v>
      </c>
      <c r="G23" s="7" t="s">
        <v>135</v>
      </c>
      <c r="H23" s="8" t="s">
        <v>66</v>
      </c>
      <c r="I23" s="11" t="s">
        <v>72</v>
      </c>
      <c r="J23" s="40">
        <v>209</v>
      </c>
      <c r="K23" s="7">
        <v>21</v>
      </c>
      <c r="L23" s="33">
        <f t="shared" si="15"/>
        <v>252.89</v>
      </c>
      <c r="M23" s="40">
        <f t="shared" si="16"/>
        <v>2090</v>
      </c>
      <c r="N23" s="40">
        <f t="shared" si="8"/>
        <v>2528.9</v>
      </c>
    </row>
    <row r="24" spans="1:14" ht="59.25" customHeight="1" x14ac:dyDescent="0.25">
      <c r="A24" s="20" t="s">
        <v>41</v>
      </c>
      <c r="B24" s="50" t="s">
        <v>49</v>
      </c>
      <c r="C24" s="51" t="s">
        <v>31</v>
      </c>
      <c r="D24" s="51" t="s">
        <v>104</v>
      </c>
      <c r="E24" s="7" t="s">
        <v>143</v>
      </c>
      <c r="F24" s="51" t="s">
        <v>136</v>
      </c>
      <c r="G24" s="7" t="s">
        <v>137</v>
      </c>
      <c r="H24" s="8" t="s">
        <v>66</v>
      </c>
      <c r="I24" s="11" t="s">
        <v>92</v>
      </c>
      <c r="J24" s="40">
        <v>299</v>
      </c>
      <c r="K24" s="7">
        <v>21</v>
      </c>
      <c r="L24" s="33">
        <f t="shared" si="15"/>
        <v>361.78999999999996</v>
      </c>
      <c r="M24" s="40">
        <f t="shared" si="16"/>
        <v>5980</v>
      </c>
      <c r="N24" s="40">
        <f t="shared" si="8"/>
        <v>7235.8</v>
      </c>
    </row>
    <row r="25" spans="1:14" s="42" customFormat="1" ht="71.25" customHeight="1" x14ac:dyDescent="0.25">
      <c r="A25" s="53" t="s">
        <v>51</v>
      </c>
      <c r="B25" s="54" t="s">
        <v>89</v>
      </c>
      <c r="C25" s="55" t="s">
        <v>50</v>
      </c>
      <c r="D25" s="46" t="s">
        <v>52</v>
      </c>
      <c r="E25" s="56" t="s">
        <v>143</v>
      </c>
      <c r="F25" s="57" t="s">
        <v>153</v>
      </c>
      <c r="G25" s="58" t="s">
        <v>154</v>
      </c>
      <c r="H25" s="6" t="s">
        <v>65</v>
      </c>
      <c r="I25" s="11" t="s">
        <v>96</v>
      </c>
      <c r="J25" s="59">
        <v>2.11</v>
      </c>
      <c r="K25" s="56">
        <v>21</v>
      </c>
      <c r="L25" s="59">
        <f>J25*1.21</f>
        <v>2.5530999999999997</v>
      </c>
      <c r="M25" s="60">
        <f>I25*J25</f>
        <v>1160.5</v>
      </c>
      <c r="N25" s="60">
        <f>M25*1.21</f>
        <v>1404.2049999999999</v>
      </c>
    </row>
    <row r="26" spans="1:14" ht="56.25" customHeight="1" x14ac:dyDescent="0.25">
      <c r="A26" s="18">
        <v>268</v>
      </c>
      <c r="B26" s="24" t="s">
        <v>54</v>
      </c>
      <c r="C26" s="19" t="s">
        <v>53</v>
      </c>
      <c r="D26" s="16" t="s">
        <v>55</v>
      </c>
      <c r="E26" s="7" t="s">
        <v>143</v>
      </c>
      <c r="F26" s="16" t="s">
        <v>55</v>
      </c>
      <c r="G26" s="16" t="s">
        <v>138</v>
      </c>
      <c r="H26" s="12" t="s">
        <v>64</v>
      </c>
      <c r="I26" s="14" t="s">
        <v>97</v>
      </c>
      <c r="J26" s="33">
        <v>0.12</v>
      </c>
      <c r="K26" s="25">
        <v>21</v>
      </c>
      <c r="L26" s="33">
        <f t="shared" ref="L26:L29" si="17">J26*1.21</f>
        <v>0.1452</v>
      </c>
      <c r="M26" s="40">
        <f t="shared" ref="M26:M29" si="18">+J26*I26</f>
        <v>240</v>
      </c>
      <c r="N26" s="40">
        <f t="shared" ref="N26:N30" si="19">M26*1.21</f>
        <v>290.39999999999998</v>
      </c>
    </row>
    <row r="27" spans="1:14" ht="65.25" customHeight="1" x14ac:dyDescent="0.25">
      <c r="A27" s="18">
        <v>272</v>
      </c>
      <c r="B27" s="21" t="s">
        <v>56</v>
      </c>
      <c r="C27" s="15" t="s">
        <v>0</v>
      </c>
      <c r="D27" s="16" t="s">
        <v>99</v>
      </c>
      <c r="E27" s="7" t="s">
        <v>143</v>
      </c>
      <c r="F27" s="16" t="s">
        <v>139</v>
      </c>
      <c r="G27" s="25" t="s">
        <v>142</v>
      </c>
      <c r="H27" s="6" t="s">
        <v>68</v>
      </c>
      <c r="I27" s="13" t="s">
        <v>98</v>
      </c>
      <c r="J27" s="40">
        <v>2.8</v>
      </c>
      <c r="K27" s="25">
        <v>21</v>
      </c>
      <c r="L27" s="33">
        <f t="shared" si="17"/>
        <v>3.3879999999999999</v>
      </c>
      <c r="M27" s="40">
        <f t="shared" si="18"/>
        <v>700</v>
      </c>
      <c r="N27" s="40">
        <f t="shared" si="19"/>
        <v>847</v>
      </c>
    </row>
    <row r="28" spans="1:14" ht="112.5" x14ac:dyDescent="0.25">
      <c r="A28" s="18">
        <v>310</v>
      </c>
      <c r="B28" s="31" t="s">
        <v>57</v>
      </c>
      <c r="C28" s="22" t="s">
        <v>1</v>
      </c>
      <c r="D28" s="22" t="s">
        <v>58</v>
      </c>
      <c r="E28" s="7" t="s">
        <v>143</v>
      </c>
      <c r="F28" s="22" t="s">
        <v>58</v>
      </c>
      <c r="G28" s="32" t="s">
        <v>140</v>
      </c>
      <c r="H28" s="16" t="s">
        <v>64</v>
      </c>
      <c r="I28" s="13" t="s">
        <v>74</v>
      </c>
      <c r="J28" s="40">
        <v>81</v>
      </c>
      <c r="K28" s="25">
        <v>21</v>
      </c>
      <c r="L28" s="33">
        <f t="shared" si="17"/>
        <v>98.009999999999991</v>
      </c>
      <c r="M28" s="40">
        <f t="shared" si="18"/>
        <v>162</v>
      </c>
      <c r="N28" s="40">
        <f t="shared" si="19"/>
        <v>196.01999999999998</v>
      </c>
    </row>
    <row r="29" spans="1:14" ht="112.5" x14ac:dyDescent="0.25">
      <c r="A29" s="18">
        <v>311</v>
      </c>
      <c r="B29" s="31" t="s">
        <v>59</v>
      </c>
      <c r="C29" s="22" t="s">
        <v>1</v>
      </c>
      <c r="D29" s="22" t="s">
        <v>60</v>
      </c>
      <c r="E29" s="7" t="s">
        <v>143</v>
      </c>
      <c r="F29" s="22" t="s">
        <v>60</v>
      </c>
      <c r="G29" s="32" t="s">
        <v>141</v>
      </c>
      <c r="H29" s="16" t="s">
        <v>64</v>
      </c>
      <c r="I29" s="13" t="s">
        <v>70</v>
      </c>
      <c r="J29" s="40">
        <v>49</v>
      </c>
      <c r="K29" s="25">
        <v>21</v>
      </c>
      <c r="L29" s="33">
        <f t="shared" si="17"/>
        <v>59.29</v>
      </c>
      <c r="M29" s="40">
        <f t="shared" si="18"/>
        <v>196</v>
      </c>
      <c r="N29" s="40">
        <f t="shared" si="19"/>
        <v>237.16</v>
      </c>
    </row>
    <row r="30" spans="1:14" ht="56.25" x14ac:dyDescent="0.25">
      <c r="A30" s="18">
        <v>326</v>
      </c>
      <c r="B30" s="23" t="s">
        <v>62</v>
      </c>
      <c r="C30" s="16" t="s">
        <v>61</v>
      </c>
      <c r="D30" s="6" t="s">
        <v>63</v>
      </c>
      <c r="E30" s="7" t="s">
        <v>143</v>
      </c>
      <c r="F30" s="6" t="s">
        <v>152</v>
      </c>
      <c r="G30" s="32" t="s">
        <v>149</v>
      </c>
      <c r="H30" s="16" t="s">
        <v>64</v>
      </c>
      <c r="I30" s="13" t="s">
        <v>92</v>
      </c>
      <c r="J30" s="40">
        <v>0.86</v>
      </c>
      <c r="K30" s="25">
        <v>21</v>
      </c>
      <c r="L30" s="33">
        <f t="shared" ref="L30" si="20">J30*1.21</f>
        <v>1.0406</v>
      </c>
      <c r="M30" s="40">
        <f t="shared" ref="M30" si="21">+J30*I30</f>
        <v>17.2</v>
      </c>
      <c r="N30" s="40">
        <f t="shared" si="19"/>
        <v>20.811999999999998</v>
      </c>
    </row>
  </sheetData>
  <autoFilter ref="A2:N30" xr:uid="{00000000-0009-0000-0000-000000000000}"/>
  <pageMargins left="0.7" right="0.7" top="0.75" bottom="0.75" header="0.3" footer="0.3"/>
  <pageSetup orientation="landscape" r:id="rId1"/>
  <ignoredErrors>
    <ignoredError sqref="I4 I3 I5:I6 I10 I12:I13 A12:A13 I15:I20 A15:A20 I22:I24 A22:A24 I25 A25 I26 I27:I30" numberStoredAsText="1"/>
    <ignoredError sqref="M11 M14 M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2022-01-14T08:55:40Z</dcterms:modified>
</cp:coreProperties>
</file>