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rone\Desktop\medikamentai2021_11_30\sak_2021_11_30_1\pasiūlymai\"/>
    </mc:Choice>
  </mc:AlternateContent>
  <xr:revisionPtr revIDLastSave="0" documentId="13_ncr:1_{ADE97E8D-8A53-4A06-B90C-6056187D627C}" xr6:coauthVersionLast="47" xr6:coauthVersionMax="47" xr10:uidLastSave="{00000000-0000-0000-0000-000000000000}"/>
  <bookViews>
    <workbookView xWindow="-108" yWindow="-108" windowWidth="23256" windowHeight="12576" activeTab="1" xr2:uid="{C9984BC1-2B2B-40AF-99D3-FDF06192DC75}"/>
  </bookViews>
  <sheets>
    <sheet name="Sheet1" sheetId="1" r:id="rId1"/>
    <sheet name="Lapas1" sheetId="2" r:id="rId2"/>
  </sheets>
  <definedNames>
    <definedName name="_xlnm._FilterDatabase" localSheetId="0" hidden="1">Sheet1!$A$2:$I$140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2" l="1"/>
  <c r="F30" i="2"/>
  <c r="G30" i="2" s="1"/>
  <c r="F29" i="2"/>
  <c r="G29" i="2" s="1"/>
  <c r="F26" i="2"/>
  <c r="G26" i="2" s="1"/>
  <c r="F25" i="2"/>
  <c r="G25" i="2" s="1"/>
  <c r="F23" i="2"/>
  <c r="G23" i="2" s="1"/>
  <c r="F22" i="2"/>
  <c r="G22" i="2" s="1"/>
  <c r="F21" i="2"/>
  <c r="G21" i="2" s="1"/>
  <c r="F20" i="2"/>
  <c r="G20" i="2" s="1"/>
  <c r="F19" i="2"/>
  <c r="G19" i="2" s="1"/>
  <c r="F17" i="2"/>
  <c r="G17" i="2" s="1"/>
  <c r="F16" i="2"/>
  <c r="G16" i="2" s="1"/>
  <c r="F15" i="2"/>
  <c r="G15" i="2" s="1"/>
  <c r="F14" i="2"/>
  <c r="G14" i="2" s="1"/>
  <c r="F13" i="2"/>
  <c r="G13" i="2" s="1"/>
  <c r="F11" i="2"/>
  <c r="G11" i="2" s="1"/>
  <c r="F10" i="2"/>
  <c r="G10" i="2" s="1"/>
  <c r="F9" i="2"/>
  <c r="G9" i="2" s="1"/>
  <c r="F8" i="2"/>
  <c r="G8" i="2" s="1"/>
  <c r="F7" i="2"/>
  <c r="G7" i="2" s="1"/>
  <c r="F5" i="2"/>
  <c r="G5" i="2" s="1"/>
  <c r="F4" i="2"/>
  <c r="G4" i="2" s="1"/>
  <c r="F31" i="1"/>
  <c r="G31" i="1" s="1"/>
  <c r="F30" i="1"/>
  <c r="G30" i="1" s="1"/>
  <c r="F127" i="1"/>
  <c r="G127" i="1" s="1"/>
  <c r="F126" i="1"/>
  <c r="G126" i="1" s="1"/>
  <c r="F123" i="1"/>
  <c r="G123" i="1" s="1"/>
  <c r="F122" i="1"/>
  <c r="G122" i="1" s="1"/>
  <c r="G124" i="1" s="1"/>
  <c r="F118" i="1"/>
  <c r="G118" i="1" s="1"/>
  <c r="F117" i="1"/>
  <c r="G117" i="1" s="1"/>
  <c r="F116" i="1"/>
  <c r="G116" i="1" s="1"/>
  <c r="F115" i="1"/>
  <c r="G115" i="1" s="1"/>
  <c r="F114" i="1"/>
  <c r="G114" i="1" s="1"/>
  <c r="F81" i="1"/>
  <c r="G81" i="1" s="1"/>
  <c r="F82" i="1"/>
  <c r="G82" i="1" s="1"/>
  <c r="F52" i="1"/>
  <c r="G52" i="1" s="1"/>
  <c r="F51" i="1"/>
  <c r="G51" i="1" s="1"/>
  <c r="F14" i="1"/>
  <c r="G14" i="1" s="1"/>
  <c r="F16" i="1"/>
  <c r="G16" i="1" s="1"/>
  <c r="F26" i="1"/>
  <c r="G26" i="1" s="1"/>
  <c r="F7" i="1"/>
  <c r="G7" i="1" s="1"/>
  <c r="F10" i="1"/>
  <c r="G10" i="1" s="1"/>
  <c r="F9" i="1"/>
  <c r="G9" i="1" s="1"/>
  <c r="F6" i="1"/>
  <c r="G6" i="1" s="1"/>
  <c r="F4" i="1"/>
  <c r="G4" i="1" s="1"/>
  <c r="F5" i="1"/>
  <c r="G5" i="1" s="1"/>
  <c r="G11" i="1" l="1"/>
  <c r="G119" i="1"/>
  <c r="G32" i="1"/>
  <c r="G128" i="1"/>
  <c r="G139" i="1" l="1"/>
</calcChain>
</file>

<file path=xl/sharedStrings.xml><?xml version="1.0" encoding="utf-8"?>
<sst xmlns="http://schemas.openxmlformats.org/spreadsheetml/2006/main" count="404" uniqueCount="207">
  <si>
    <t>Eil. Nr.</t>
  </si>
  <si>
    <t>Cheminis pavadinimas, dozė, fasavimas</t>
  </si>
  <si>
    <t>Pirkimo dalies kaina, Eur su PVM</t>
  </si>
  <si>
    <t>Firminis pavadinimas, dozė, fasuotė, gamintojas</t>
  </si>
  <si>
    <t>Medikamento registracijos numeris</t>
  </si>
  <si>
    <t>Mato vienetas</t>
  </si>
  <si>
    <t>Pre-lim. Kiekis</t>
  </si>
  <si>
    <t>Vieneto kaina Eur su PVM</t>
  </si>
  <si>
    <t>T.Ac.ascorbinicum 500mg</t>
  </si>
  <si>
    <t>tabletė</t>
  </si>
  <si>
    <t>T.Acidum acetylsalicylicum 100mg (Aspirin cordio 100mg)</t>
  </si>
  <si>
    <t>T.Acidum acetylsalicylicum 150mg N90</t>
  </si>
  <si>
    <t>Sol.Amiodaronas 150 mg</t>
  </si>
  <si>
    <t>ampulė</t>
  </si>
  <si>
    <t>T.Allopurinolum</t>
  </si>
  <si>
    <t>T.Allopurinolum 100mg</t>
  </si>
  <si>
    <t>T.Allopurinolum  300mg</t>
  </si>
  <si>
    <t>Viso 5 d.</t>
  </si>
  <si>
    <t>T.Ac.ascorbinicum 50mg+ Rutozidum 50 mg</t>
  </si>
  <si>
    <t>Sir.Ambrocholo hydrochloridi 15mg./5ml 100 ml</t>
  </si>
  <si>
    <t>flakonas</t>
  </si>
  <si>
    <t>T.Amlodipinum 5mg</t>
  </si>
  <si>
    <t>T. Amlodipinas + Valsartanas 5mg + 160mg</t>
  </si>
  <si>
    <t>T.Aktyvinta anglis  0,25  N10</t>
  </si>
  <si>
    <t>T.Atenololum 25mg</t>
  </si>
  <si>
    <t>Argosept  hidrokoloidinis gelis  50g.</t>
  </si>
  <si>
    <t>T.Azathioprinum 50mg</t>
  </si>
  <si>
    <t xml:space="preserve">Susp.Azitromycinum 200/5 ml </t>
  </si>
  <si>
    <t>T.Azitromycinum</t>
  </si>
  <si>
    <t>T.Azitromycinum 250mg</t>
  </si>
  <si>
    <t>T.Azitromycinum 500mg</t>
  </si>
  <si>
    <t>Viso 15 d.</t>
  </si>
  <si>
    <t>Aer.Avamys 27,5mkg, 120 doz.</t>
  </si>
  <si>
    <t>T.Betaksololis 20 mg.</t>
  </si>
  <si>
    <t>T.Bilastanum 20 mg.</t>
  </si>
  <si>
    <t>T.Bisacodylum  5mg</t>
  </si>
  <si>
    <t>T.Baclofenum</t>
  </si>
  <si>
    <t>T.Baclofenum 10 mg. , N50</t>
  </si>
  <si>
    <t>T.Baclofenum  25 mg. , N50</t>
  </si>
  <si>
    <t>Viso 20 dalis</t>
  </si>
  <si>
    <t>Aer. Biclotymolum 25 mg./g 30 g.</t>
  </si>
  <si>
    <t>T.Bisoprololum/perindiprilum</t>
  </si>
  <si>
    <t>T.Bisoprololum/perindiprilum 5/5 mg. N30</t>
  </si>
  <si>
    <t>T.Bisoprololum/perindiprilum 10/5 mg. N30</t>
  </si>
  <si>
    <t>T.Bisoprololum/perindiprilum 10/10 mg. N30</t>
  </si>
  <si>
    <t>Viso 22 dalis</t>
  </si>
  <si>
    <t>Bronchipret TI  150mg/ 15 mg./g   100 ml</t>
  </si>
  <si>
    <t>Inh.Budesonidum 160mg , Farmoterolum 4,5mg</t>
  </si>
  <si>
    <t>Inh.Budesonidum 80mg , Farmoterolum 4,5mg</t>
  </si>
  <si>
    <t>Susp. Cefadroxilum 250mg/5ml – 60 ml.</t>
  </si>
  <si>
    <t>T.Cefadroxilum 500mg</t>
  </si>
  <si>
    <t>T.Cefadroxilum 250mg</t>
  </si>
  <si>
    <t>T.Condesartanum/hydrochlorthiazidum 32/25 mg. N30</t>
  </si>
  <si>
    <t>T.Compositum  N60</t>
  </si>
  <si>
    <t xml:space="preserve">tabletė </t>
  </si>
  <si>
    <t>T.Clorazepatum 5 mg</t>
  </si>
  <si>
    <t>Sol. Chlorhexidinum 0,02/1000,0</t>
  </si>
  <si>
    <t xml:space="preserve">flakonas </t>
  </si>
  <si>
    <t>Aer.Dexpanthenolum 4,63 g/100g. 130,00</t>
  </si>
  <si>
    <t>Puršk. Dimetindenum 0,25mg + 2,5mg fenilefrino (15ml)</t>
  </si>
  <si>
    <t>T.Digoxinum 0,25mg</t>
  </si>
  <si>
    <t>Sol.Deksketoprofenas 500/2ml</t>
  </si>
  <si>
    <t>Ung.Dexamethazonum 0,1%+ chloramfenikolum 0,2%- 3,5</t>
  </si>
  <si>
    <t>Balzamas Dexpanthenololum 0,05 / 1 g. 35,0</t>
  </si>
  <si>
    <t>T.Diklofenakas 75 mg.</t>
  </si>
  <si>
    <t>Ung. Diclofenac  5%-100,0</t>
  </si>
  <si>
    <t>įpakavimas</t>
  </si>
  <si>
    <t>T.Dilthiazem 180mg</t>
  </si>
  <si>
    <t>T.Drotaverinum 40mg</t>
  </si>
  <si>
    <t>T.Enalapril 10 mg</t>
  </si>
  <si>
    <t>Sol.Euphylini 2,4% 10 ml.</t>
  </si>
  <si>
    <t>Ampulė</t>
  </si>
  <si>
    <t>Faringospray 20ml, purškalas</t>
  </si>
  <si>
    <t>Aer. Fluticazono propion. 125mg   N60</t>
  </si>
  <si>
    <t>Ung.Fluocinolonum  act. 0,24 mg/1mg  - 15,00</t>
  </si>
  <si>
    <t>Lašai</t>
  </si>
  <si>
    <t>Gtt.Gentamicini  0,3% - 5,0</t>
  </si>
  <si>
    <t>Gtt.Dexamethazoni 1mg / Neomycini sulf. 3500IU+ Polymyxini B (anal.Maxitrol), 5ml</t>
  </si>
  <si>
    <t>Gtt.Dexamethazonum 0,1%+ chloramfenikolum 0,2%- 10,0 (Oftas Dexa Ulaci)</t>
  </si>
  <si>
    <t xml:space="preserve">Gtt.Dorzolamidum 2% + Timololum  0,5% – 5ml </t>
  </si>
  <si>
    <t>Gtt.Cetirizinum 10ml. – 20,00</t>
  </si>
  <si>
    <t>Viso 48 dalis</t>
  </si>
  <si>
    <t xml:space="preserve">Aer. Fluticazono propion. </t>
  </si>
  <si>
    <t>Aer. Fluticazono propion. 25mg   N60</t>
  </si>
  <si>
    <t>įp.</t>
  </si>
  <si>
    <t>Aer. Fluticazono propion. 50mg   N60</t>
  </si>
  <si>
    <t>Viso 49 dalis</t>
  </si>
  <si>
    <t>T.Fosinoprilum   20mg + 12,5 hydrochlorthiazidum</t>
  </si>
  <si>
    <t>T.Glyceryli trinitras 0,5mg  prailginto veikimo</t>
  </si>
  <si>
    <t>T.Gliclazidum 30mg (modifikuoto veikimo)</t>
  </si>
  <si>
    <t>Aer.Glyceryli trinitras 400mog/doz. N180</t>
  </si>
  <si>
    <t>Įp.</t>
  </si>
  <si>
    <t>T.Gliquidonum 30mg,</t>
  </si>
  <si>
    <t>T.Glimepiridum 2mg</t>
  </si>
  <si>
    <t>Heparinum 5000TV/ml 5ml</t>
  </si>
  <si>
    <t>T.Hipokin 100 mg  N20</t>
  </si>
  <si>
    <t>Ung.Hydrocortisonum 1% - 30,0</t>
  </si>
  <si>
    <t>Flakonas</t>
  </si>
  <si>
    <t>Isla Mint, pastilės</t>
  </si>
  <si>
    <t>Vnt.</t>
  </si>
  <si>
    <t>T.Indapamidum   SR 1,5mg</t>
  </si>
  <si>
    <t>Susup.Ibuprofen 100 mg./ 5 ml</t>
  </si>
  <si>
    <t>T.Ivabradin</t>
  </si>
  <si>
    <t>T.Ivabradin 5mg</t>
  </si>
  <si>
    <t>T.Ivabradin 7,5mg , N56</t>
  </si>
  <si>
    <t>Viso 62 dalis</t>
  </si>
  <si>
    <t>T.Isosorbidi dinitras 20mg</t>
  </si>
  <si>
    <t>T.Isosorbidi  mononitras  60mg (modifikuoto veikimo, Imdur)</t>
  </si>
  <si>
    <t>T.Isosorbidi mononitras 1 g. (ISMN 20 mg)</t>
  </si>
  <si>
    <t>Tirpalai</t>
  </si>
  <si>
    <t>Sol.Iodum 5% spirit. – 10,0</t>
  </si>
  <si>
    <t>Sol.Hydrogenii perox. 3% - 100,0</t>
  </si>
  <si>
    <t>Sol.Glucosum 5% - 250 ml</t>
  </si>
  <si>
    <t>Extr. Eleuterococi  50,0</t>
  </si>
  <si>
    <t>Tinct.Arnika 40,0</t>
  </si>
  <si>
    <t>Sol.Ac.salicylicum   1% spirit.  40,0</t>
  </si>
  <si>
    <t>Tinct.Leonuri  25,0</t>
  </si>
  <si>
    <t>Sol.Viride nitens 1% spirit.  - 10,0</t>
  </si>
  <si>
    <t>Viso 66 dalis</t>
  </si>
  <si>
    <t>T.Karvedilolum</t>
  </si>
  <si>
    <t>T.Karvedilolum 6,25 mg</t>
  </si>
  <si>
    <t>T.Karvedilolum 12,5 mg</t>
  </si>
  <si>
    <t>Viso 67 dalis</t>
  </si>
  <si>
    <t>T.Karvedilolum 25 mg</t>
  </si>
  <si>
    <t>T. Ketoraloci   trometamoli   10 mg    N20</t>
  </si>
  <si>
    <t>Tabletė</t>
  </si>
  <si>
    <t xml:space="preserve">susp. Klaritromycin 125mg/5ml – 60ml </t>
  </si>
  <si>
    <t>T.Klaritromycinum  250mg</t>
  </si>
  <si>
    <t>T.Klemastinum 1 mg</t>
  </si>
  <si>
    <t>Injekcijoms</t>
  </si>
  <si>
    <t>Sol.Dopamini   40mg/1ml  -5,0</t>
  </si>
  <si>
    <t>Sol.Atropini 1mg/1ml  -1,0</t>
  </si>
  <si>
    <t>Sol.Drotaverinum  40 mg. – 2ml.</t>
  </si>
  <si>
    <t>Sol.Gentamicini  40mg  -2,0</t>
  </si>
  <si>
    <t>sol.Klemastinum  2 ml</t>
  </si>
  <si>
    <t>Viso 73 dalis</t>
  </si>
  <si>
    <t>T.Kvinaprilum 10mg</t>
  </si>
  <si>
    <t xml:space="preserve">Puršk.Ksylometazolinum  </t>
  </si>
  <si>
    <t>Puršk.Ksylometazolinum  0,05%-10,0</t>
  </si>
  <si>
    <t>Puršk.Ksylometazolinum  0,01%-10,0</t>
  </si>
  <si>
    <t>Viso 75 dalis</t>
  </si>
  <si>
    <t>T.Kaptoprilum</t>
  </si>
  <si>
    <t>T.Kaptoprilum 25mg</t>
  </si>
  <si>
    <t>T.Kaptoprilum 50mg</t>
  </si>
  <si>
    <t>Viso 76 dalis</t>
  </si>
  <si>
    <t>Vit.A 30000TV + vit.E 70 mg</t>
  </si>
  <si>
    <t>caps</t>
  </si>
  <si>
    <t>Arbatos</t>
  </si>
  <si>
    <t>Kmynų vaisiai    50,0</t>
  </si>
  <si>
    <t>dėž</t>
  </si>
  <si>
    <t>Pipirmėtės lapai   50,0</t>
  </si>
  <si>
    <t>Ramunėlių žiedai   50,0</t>
  </si>
  <si>
    <t>Liepų žiedai      50,0</t>
  </si>
  <si>
    <t>Gudobelės vaisiai   50,0</t>
  </si>
  <si>
    <t>Čiobrelio žolė   50,0</t>
  </si>
  <si>
    <t>Lakišiaus žolė   50,0</t>
  </si>
  <si>
    <t>Nervus raminančių vaistažolių mišinys</t>
  </si>
  <si>
    <t>Vieneto kaina Eur be PVM</t>
  </si>
  <si>
    <t>Thrombo ASS 100mg tab.N100, GL Pharma</t>
  </si>
  <si>
    <t>LT/1/97/1774/006</t>
  </si>
  <si>
    <t>Vitaminas C 500mg tabletės N50 (Valentis)</t>
  </si>
  <si>
    <t>Notifikuotas</t>
  </si>
  <si>
    <t>Hjertemagnyl 150mg plėvele dengt.tab.N30, Takeda</t>
  </si>
  <si>
    <t>LT/1/95/1702/003</t>
  </si>
  <si>
    <t>Allopurinol-RPH 100mg tab.N50</t>
  </si>
  <si>
    <t>LT/1/95/1093/001</t>
  </si>
  <si>
    <t>Allopurinol-RPH 300mg tab.N50</t>
  </si>
  <si>
    <t>LT/1/95/1093/002</t>
  </si>
  <si>
    <t>LT/1/99/0927/003</t>
  </si>
  <si>
    <t>Amiokordin 50mg/3ml inj.tirp. amp.N5, KRKA</t>
  </si>
  <si>
    <t>Betaxolol 20mg tab.N30, ProMed</t>
  </si>
  <si>
    <t>LT/1/13/3412/003</t>
  </si>
  <si>
    <t>Aktyvinta anglis 0,25g tab.N10 (Irbito)</t>
  </si>
  <si>
    <t>Amlodipine Vitabalans 5mg tabletės N100</t>
  </si>
  <si>
    <t>LT/1/11/2536/003</t>
  </si>
  <si>
    <t>Mialdex 50mg/2ml injekcinis/infuzinis tirpalas N5, Ineli</t>
  </si>
  <si>
    <t>LT/1/14/3500/004</t>
  </si>
  <si>
    <t>Dixin 0,25mg tab. N10, Samarth</t>
  </si>
  <si>
    <t>Vardinis</t>
  </si>
  <si>
    <t>Hipokin 100mg tab.N20, GL Pharma</t>
  </si>
  <si>
    <t>LT/1/10/1966/001</t>
  </si>
  <si>
    <t>Heparinum WZF 5000 TV/ml injekcinis tirpalas 5ml N10, Ideal Trade Links</t>
  </si>
  <si>
    <t>LT/L/20/1212/001</t>
  </si>
  <si>
    <t>Dopamine 4% 5ml amp.N10, Polfa Warszawa</t>
  </si>
  <si>
    <t>LT/1/95/1991/001</t>
  </si>
  <si>
    <t>Atropine (sulfate) Aguettant 1mg/ml inj. tirp. 1ml amp. N10, Ideal Trade Links</t>
  </si>
  <si>
    <t>LT/L/20/1428/001</t>
  </si>
  <si>
    <t>No-spa 40mg 2ml N25, Sanofi</t>
  </si>
  <si>
    <t>LT/1/96/0784/004</t>
  </si>
  <si>
    <t>Clemastin WZF 1mg/ml injekcinis tirpalas 2ml N5, Ideal Trade Links</t>
  </si>
  <si>
    <t>LT/L/20/1204/001</t>
  </si>
  <si>
    <t>Gentamicin KRKA 80mg/2ml inj.N10</t>
  </si>
  <si>
    <t>LT/1/94/1723/002</t>
  </si>
  <si>
    <t>LT/1/94/1226/001</t>
  </si>
  <si>
    <t>Galazolin 0,05% nas.drops 10ml, Polfa Warszawa</t>
  </si>
  <si>
    <t>Galazolin 0,1% nas.drops 10ml, Polfa Warszawa</t>
  </si>
  <si>
    <t>LT/1/94/1226/002</t>
  </si>
  <si>
    <t>Captopril ARENA 25mg tabletės N20, Ideal Trade Links</t>
  </si>
  <si>
    <t>Captopril ARENA 50mg tabletės N20, Ideal Trade Links</t>
  </si>
  <si>
    <t>LT/L/21/1527/002</t>
  </si>
  <si>
    <t>LT/L/21/1528/002</t>
  </si>
  <si>
    <t>Baclosal 10mg tab.N50, Polfarma</t>
  </si>
  <si>
    <t>LT/1/97/1372/002</t>
  </si>
  <si>
    <t>Baclosal 25mg tab.N50, Polfarma</t>
  </si>
  <si>
    <t>LT/1/97/1372/001</t>
  </si>
  <si>
    <t>UAB Entafarma pasiūlymo priedas</t>
  </si>
  <si>
    <t>Viso su PVM: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</si>
</sst>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0.0000"/>
  </numFmts>
  <fonts count="10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9"/>
      <color rgb="FF000000"/>
      <name val="Times New Roman"/>
      <family val="1"/>
      <charset val="186"/>
    </font>
    <font>
      <b/>
      <sz val="11"/>
      <color rgb="FF000000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top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2" borderId="2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/>
    <xf numFmtId="0" fontId="2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/>
    <xf numFmtId="2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A6C5A-F513-4947-B92D-B230F59519B2}">
  <dimension ref="A1:N141"/>
  <sheetViews>
    <sheetView topLeftCell="A65" zoomScale="130" zoomScaleNormal="130" workbookViewId="0">
      <selection activeCell="B81" sqref="B81"/>
    </sheetView>
  </sheetViews>
  <sheetFormatPr defaultRowHeight="14.4" x14ac:dyDescent="0.3"/>
  <cols>
    <col min="1" max="1" width="4.6640625" customWidth="1"/>
    <col min="2" max="2" width="45.88671875" customWidth="1"/>
    <col min="3" max="3" width="8.6640625" bestFit="1" customWidth="1"/>
    <col min="5" max="5" width="0" style="22" hidden="1" customWidth="1"/>
    <col min="6" max="6" width="9.44140625" style="22" customWidth="1"/>
    <col min="7" max="7" width="10.33203125" style="22" customWidth="1"/>
    <col min="8" max="8" width="18.33203125" style="22" customWidth="1"/>
    <col min="9" max="9" width="16.33203125" style="22" customWidth="1"/>
    <col min="10" max="14" width="9.109375" style="22"/>
  </cols>
  <sheetData>
    <row r="1" spans="1:14" x14ac:dyDescent="0.3">
      <c r="I1" s="30" t="s">
        <v>205</v>
      </c>
    </row>
    <row r="2" spans="1:14" s="1" customFormat="1" ht="52.8" x14ac:dyDescent="0.3">
      <c r="A2" s="2" t="s">
        <v>0</v>
      </c>
      <c r="B2" s="2" t="s">
        <v>1</v>
      </c>
      <c r="C2" s="3" t="s">
        <v>5</v>
      </c>
      <c r="D2" s="3" t="s">
        <v>6</v>
      </c>
      <c r="E2" s="20" t="s">
        <v>157</v>
      </c>
      <c r="F2" s="2" t="s">
        <v>7</v>
      </c>
      <c r="G2" s="2" t="s">
        <v>2</v>
      </c>
      <c r="H2" s="2" t="s">
        <v>3</v>
      </c>
      <c r="I2" s="2" t="s">
        <v>4</v>
      </c>
      <c r="J2" s="21"/>
      <c r="K2" s="21"/>
      <c r="L2" s="21"/>
      <c r="M2" s="21"/>
      <c r="N2" s="21"/>
    </row>
    <row r="3" spans="1:14" x14ac:dyDescent="0.3">
      <c r="A3" s="5"/>
      <c r="B3" s="6">
        <v>1</v>
      </c>
      <c r="C3" s="6">
        <v>2</v>
      </c>
      <c r="D3" s="6">
        <v>3</v>
      </c>
      <c r="E3" s="6"/>
      <c r="F3" s="4">
        <v>4</v>
      </c>
      <c r="G3" s="4">
        <v>5</v>
      </c>
      <c r="H3" s="4">
        <v>6</v>
      </c>
      <c r="I3" s="4">
        <v>7</v>
      </c>
    </row>
    <row r="4" spans="1:14" ht="39.6" x14ac:dyDescent="0.3">
      <c r="A4" s="8">
        <v>1</v>
      </c>
      <c r="B4" s="9" t="s">
        <v>8</v>
      </c>
      <c r="C4" s="8" t="s">
        <v>9</v>
      </c>
      <c r="D4" s="8">
        <v>250</v>
      </c>
      <c r="E4" s="17">
        <v>2.1999999999999999E-2</v>
      </c>
      <c r="F4" s="23">
        <f>ROUND(E4*1.21,4)</f>
        <v>2.6599999999999999E-2</v>
      </c>
      <c r="G4" s="32">
        <f>D4*F4</f>
        <v>6.6499999999999995</v>
      </c>
      <c r="H4" s="7" t="s">
        <v>160</v>
      </c>
      <c r="I4" s="7" t="s">
        <v>161</v>
      </c>
    </row>
    <row r="5" spans="1:14" ht="26.4" x14ac:dyDescent="0.3">
      <c r="A5" s="8">
        <v>2</v>
      </c>
      <c r="B5" s="9" t="s">
        <v>10</v>
      </c>
      <c r="C5" s="8" t="s">
        <v>9</v>
      </c>
      <c r="D5" s="10">
        <v>6000</v>
      </c>
      <c r="E5" s="24">
        <v>9.1000000000000004E-3</v>
      </c>
      <c r="F5" s="23">
        <f>ROUND(E5*1.21,4)</f>
        <v>1.0999999999999999E-2</v>
      </c>
      <c r="G5" s="32">
        <f>D5*F5</f>
        <v>66</v>
      </c>
      <c r="H5" s="7" t="s">
        <v>158</v>
      </c>
      <c r="I5" s="14" t="s">
        <v>159</v>
      </c>
    </row>
    <row r="6" spans="1:14" ht="39.6" x14ac:dyDescent="0.3">
      <c r="A6" s="8">
        <v>3</v>
      </c>
      <c r="B6" s="9" t="s">
        <v>11</v>
      </c>
      <c r="C6" s="8" t="s">
        <v>9</v>
      </c>
      <c r="D6" s="8">
        <v>900</v>
      </c>
      <c r="E6" s="17">
        <v>8.1000000000000003E-2</v>
      </c>
      <c r="F6" s="23">
        <f>ROUND(E6*1.21,4)</f>
        <v>9.8000000000000004E-2</v>
      </c>
      <c r="G6" s="32">
        <f>D6*F6</f>
        <v>88.2</v>
      </c>
      <c r="H6" s="7" t="s">
        <v>162</v>
      </c>
      <c r="I6" s="14" t="s">
        <v>163</v>
      </c>
    </row>
    <row r="7" spans="1:14" ht="39.6" x14ac:dyDescent="0.3">
      <c r="A7" s="8">
        <v>4</v>
      </c>
      <c r="B7" s="9" t="s">
        <v>12</v>
      </c>
      <c r="C7" s="8" t="s">
        <v>13</v>
      </c>
      <c r="D7" s="8">
        <v>300</v>
      </c>
      <c r="E7" s="17">
        <v>0.89</v>
      </c>
      <c r="F7" s="23">
        <f>ROUND(E7*1.05,4)</f>
        <v>0.9345</v>
      </c>
      <c r="G7" s="32">
        <f>D7*F7</f>
        <v>280.35000000000002</v>
      </c>
      <c r="H7" s="7" t="s">
        <v>169</v>
      </c>
      <c r="I7" s="14" t="s">
        <v>168</v>
      </c>
    </row>
    <row r="8" spans="1:14" x14ac:dyDescent="0.3">
      <c r="A8" s="8">
        <v>5</v>
      </c>
      <c r="B8" s="11" t="s">
        <v>14</v>
      </c>
      <c r="C8" s="8"/>
      <c r="D8" s="8"/>
      <c r="E8" s="17"/>
      <c r="F8" s="23"/>
      <c r="G8" s="33"/>
      <c r="H8" s="14"/>
      <c r="I8" s="14"/>
    </row>
    <row r="9" spans="1:14" ht="26.4" x14ac:dyDescent="0.3">
      <c r="A9" s="8"/>
      <c r="B9" s="9" t="s">
        <v>15</v>
      </c>
      <c r="C9" s="8" t="s">
        <v>9</v>
      </c>
      <c r="D9" s="8">
        <v>750</v>
      </c>
      <c r="E9" s="17">
        <v>2.5600000000000001E-2</v>
      </c>
      <c r="F9" s="23">
        <f>ROUND(E9*1.05,4)</f>
        <v>2.69E-2</v>
      </c>
      <c r="G9" s="32">
        <f>D9*F9</f>
        <v>20.175000000000001</v>
      </c>
      <c r="H9" s="7" t="s">
        <v>164</v>
      </c>
      <c r="I9" s="14" t="s">
        <v>165</v>
      </c>
    </row>
    <row r="10" spans="1:14" ht="26.4" x14ac:dyDescent="0.3">
      <c r="A10" s="8"/>
      <c r="B10" s="9" t="s">
        <v>16</v>
      </c>
      <c r="C10" s="8" t="s">
        <v>9</v>
      </c>
      <c r="D10" s="8">
        <v>1000</v>
      </c>
      <c r="E10" s="17">
        <v>7.5600000000000001E-2</v>
      </c>
      <c r="F10" s="23">
        <f>ROUND(E10*1.05,4)</f>
        <v>7.9399999999999998E-2</v>
      </c>
      <c r="G10" s="32">
        <f>D10*F10</f>
        <v>79.399999999999991</v>
      </c>
      <c r="H10" s="7" t="s">
        <v>166</v>
      </c>
      <c r="I10" s="14" t="s">
        <v>167</v>
      </c>
    </row>
    <row r="11" spans="1:14" x14ac:dyDescent="0.3">
      <c r="A11" s="8"/>
      <c r="B11" s="11" t="s">
        <v>17</v>
      </c>
      <c r="C11" s="8"/>
      <c r="D11" s="8"/>
      <c r="E11" s="17"/>
      <c r="F11" s="23"/>
      <c r="G11" s="34">
        <f>SUM(G9:G10)</f>
        <v>99.574999999999989</v>
      </c>
      <c r="H11" s="14"/>
      <c r="I11" s="14"/>
    </row>
    <row r="12" spans="1:14" x14ac:dyDescent="0.3">
      <c r="A12" s="8">
        <v>6</v>
      </c>
      <c r="B12" s="9" t="s">
        <v>18</v>
      </c>
      <c r="C12" s="8" t="s">
        <v>9</v>
      </c>
      <c r="D12" s="8">
        <v>500</v>
      </c>
      <c r="E12" s="17"/>
      <c r="F12" s="23"/>
      <c r="G12" s="33"/>
      <c r="H12" s="14"/>
      <c r="I12" s="14"/>
    </row>
    <row r="13" spans="1:14" x14ac:dyDescent="0.3">
      <c r="A13" s="8">
        <v>7</v>
      </c>
      <c r="B13" s="9" t="s">
        <v>19</v>
      </c>
      <c r="C13" s="8" t="s">
        <v>20</v>
      </c>
      <c r="D13" s="8">
        <v>10</v>
      </c>
      <c r="E13" s="17"/>
      <c r="F13" s="23"/>
      <c r="G13" s="33"/>
      <c r="H13" s="14"/>
      <c r="I13" s="14"/>
    </row>
    <row r="14" spans="1:14" ht="26.4" x14ac:dyDescent="0.3">
      <c r="A14" s="8">
        <v>8</v>
      </c>
      <c r="B14" s="9" t="s">
        <v>21</v>
      </c>
      <c r="C14" s="8" t="s">
        <v>9</v>
      </c>
      <c r="D14" s="8">
        <v>300</v>
      </c>
      <c r="E14" s="17">
        <v>2.1999999999999999E-2</v>
      </c>
      <c r="F14" s="26">
        <f>ROUND(E14*1.05,4)</f>
        <v>2.3099999999999999E-2</v>
      </c>
      <c r="G14" s="32">
        <f>D14*F14</f>
        <v>6.93</v>
      </c>
      <c r="H14" s="7" t="s">
        <v>173</v>
      </c>
      <c r="I14" s="14" t="s">
        <v>174</v>
      </c>
    </row>
    <row r="15" spans="1:14" x14ac:dyDescent="0.3">
      <c r="A15" s="8">
        <v>9</v>
      </c>
      <c r="B15" s="9" t="s">
        <v>22</v>
      </c>
      <c r="C15" s="8" t="s">
        <v>9</v>
      </c>
      <c r="D15" s="8">
        <v>140</v>
      </c>
      <c r="E15" s="17"/>
      <c r="F15" s="23"/>
      <c r="G15" s="33"/>
      <c r="H15" s="14"/>
      <c r="I15" s="14"/>
    </row>
    <row r="16" spans="1:14" ht="26.4" x14ac:dyDescent="0.3">
      <c r="A16" s="8">
        <v>10</v>
      </c>
      <c r="B16" s="9" t="s">
        <v>23</v>
      </c>
      <c r="C16" s="8" t="s">
        <v>9</v>
      </c>
      <c r="D16" s="8">
        <v>200</v>
      </c>
      <c r="E16" s="17">
        <v>1.2E-2</v>
      </c>
      <c r="F16" s="23">
        <f>ROUND(E16*1.21,4)</f>
        <v>1.4500000000000001E-2</v>
      </c>
      <c r="G16" s="32">
        <f>D16*F16</f>
        <v>2.9000000000000004</v>
      </c>
      <c r="H16" s="7" t="s">
        <v>172</v>
      </c>
      <c r="I16" s="14" t="s">
        <v>161</v>
      </c>
    </row>
    <row r="17" spans="1:9" x14ac:dyDescent="0.3">
      <c r="A17" s="8">
        <v>11</v>
      </c>
      <c r="B17" s="9" t="s">
        <v>24</v>
      </c>
      <c r="C17" s="8" t="s">
        <v>9</v>
      </c>
      <c r="D17" s="8">
        <v>150</v>
      </c>
      <c r="E17" s="17"/>
      <c r="F17" s="23"/>
      <c r="G17" s="33"/>
      <c r="H17" s="14"/>
      <c r="I17" s="14"/>
    </row>
    <row r="18" spans="1:9" x14ac:dyDescent="0.3">
      <c r="A18" s="8">
        <v>12</v>
      </c>
      <c r="B18" s="9" t="s">
        <v>25</v>
      </c>
      <c r="C18" s="8" t="s">
        <v>20</v>
      </c>
      <c r="D18" s="8">
        <v>60</v>
      </c>
      <c r="E18" s="17"/>
      <c r="F18" s="23"/>
      <c r="G18" s="33"/>
      <c r="H18" s="14"/>
      <c r="I18" s="14"/>
    </row>
    <row r="19" spans="1:9" x14ac:dyDescent="0.3">
      <c r="A19" s="8">
        <v>13</v>
      </c>
      <c r="B19" s="9" t="s">
        <v>26</v>
      </c>
      <c r="C19" s="8" t="s">
        <v>9</v>
      </c>
      <c r="D19" s="8">
        <v>200</v>
      </c>
      <c r="E19" s="17"/>
      <c r="F19" s="23"/>
      <c r="G19" s="33"/>
      <c r="H19" s="14"/>
      <c r="I19" s="14"/>
    </row>
    <row r="20" spans="1:9" x14ac:dyDescent="0.3">
      <c r="A20" s="8">
        <v>14</v>
      </c>
      <c r="B20" s="9" t="s">
        <v>27</v>
      </c>
      <c r="C20" s="8" t="s">
        <v>20</v>
      </c>
      <c r="D20" s="8">
        <v>3</v>
      </c>
      <c r="E20" s="17"/>
      <c r="F20" s="23"/>
      <c r="G20" s="33"/>
      <c r="H20" s="14"/>
      <c r="I20" s="14"/>
    </row>
    <row r="21" spans="1:9" x14ac:dyDescent="0.3">
      <c r="A21" s="8">
        <v>15</v>
      </c>
      <c r="B21" s="11" t="s">
        <v>28</v>
      </c>
      <c r="C21" s="8"/>
      <c r="D21" s="8"/>
      <c r="E21" s="17"/>
      <c r="F21" s="23"/>
      <c r="G21" s="33"/>
      <c r="H21" s="14"/>
      <c r="I21" s="14"/>
    </row>
    <row r="22" spans="1:9" x14ac:dyDescent="0.3">
      <c r="A22" s="8"/>
      <c r="B22" s="9" t="s">
        <v>29</v>
      </c>
      <c r="C22" s="8" t="s">
        <v>9</v>
      </c>
      <c r="D22" s="8">
        <v>30</v>
      </c>
      <c r="E22" s="17"/>
      <c r="F22" s="23"/>
      <c r="G22" s="33"/>
      <c r="H22" s="14"/>
      <c r="I22" s="14"/>
    </row>
    <row r="23" spans="1:9" x14ac:dyDescent="0.3">
      <c r="A23" s="8"/>
      <c r="B23" s="9" t="s">
        <v>30</v>
      </c>
      <c r="C23" s="8" t="s">
        <v>9</v>
      </c>
      <c r="D23" s="8">
        <v>30</v>
      </c>
      <c r="E23" s="17"/>
      <c r="F23" s="23"/>
      <c r="G23" s="33"/>
      <c r="H23" s="14"/>
      <c r="I23" s="14"/>
    </row>
    <row r="24" spans="1:9" x14ac:dyDescent="0.3">
      <c r="A24" s="8"/>
      <c r="B24" s="9" t="s">
        <v>31</v>
      </c>
      <c r="C24" s="8"/>
      <c r="D24" s="8"/>
      <c r="E24" s="17"/>
      <c r="F24" s="23"/>
      <c r="G24" s="33"/>
      <c r="H24" s="14"/>
      <c r="I24" s="14"/>
    </row>
    <row r="25" spans="1:9" x14ac:dyDescent="0.3">
      <c r="A25" s="8">
        <v>16</v>
      </c>
      <c r="B25" s="9" t="s">
        <v>32</v>
      </c>
      <c r="C25" s="8" t="s">
        <v>20</v>
      </c>
      <c r="D25" s="8">
        <v>3</v>
      </c>
      <c r="E25" s="17"/>
      <c r="F25" s="23"/>
      <c r="G25" s="33"/>
      <c r="H25" s="14"/>
      <c r="I25" s="14"/>
    </row>
    <row r="26" spans="1:9" ht="26.4" x14ac:dyDescent="0.3">
      <c r="A26" s="8">
        <v>17</v>
      </c>
      <c r="B26" s="9" t="s">
        <v>33</v>
      </c>
      <c r="C26" s="8" t="s">
        <v>9</v>
      </c>
      <c r="D26" s="8">
        <v>1000</v>
      </c>
      <c r="E26" s="17">
        <v>0.09</v>
      </c>
      <c r="F26" s="23">
        <f>ROUND(E26*1.05,4)</f>
        <v>9.4500000000000001E-2</v>
      </c>
      <c r="G26" s="32">
        <f>D26*F26</f>
        <v>94.5</v>
      </c>
      <c r="H26" s="7" t="s">
        <v>170</v>
      </c>
      <c r="I26" s="14" t="s">
        <v>171</v>
      </c>
    </row>
    <row r="27" spans="1:9" x14ac:dyDescent="0.3">
      <c r="A27" s="8">
        <v>18</v>
      </c>
      <c r="B27" s="9" t="s">
        <v>34</v>
      </c>
      <c r="C27" s="8" t="s">
        <v>9</v>
      </c>
      <c r="D27" s="8">
        <v>450</v>
      </c>
      <c r="E27" s="17"/>
      <c r="F27" s="23"/>
      <c r="G27" s="33"/>
      <c r="H27" s="14"/>
      <c r="I27" s="14"/>
    </row>
    <row r="28" spans="1:9" x14ac:dyDescent="0.3">
      <c r="A28" s="8">
        <v>19</v>
      </c>
      <c r="B28" s="9" t="s">
        <v>35</v>
      </c>
      <c r="C28" s="8" t="s">
        <v>9</v>
      </c>
      <c r="D28" s="8">
        <v>60</v>
      </c>
      <c r="E28" s="17"/>
      <c r="F28" s="23"/>
      <c r="G28" s="33"/>
      <c r="H28" s="14"/>
      <c r="I28" s="14"/>
    </row>
    <row r="29" spans="1:9" x14ac:dyDescent="0.3">
      <c r="A29" s="8">
        <v>20</v>
      </c>
      <c r="B29" s="11" t="s">
        <v>36</v>
      </c>
      <c r="C29" s="8"/>
      <c r="D29" s="8"/>
      <c r="E29" s="17"/>
      <c r="F29" s="23"/>
      <c r="G29" s="33"/>
      <c r="H29" s="14"/>
      <c r="I29" s="14"/>
    </row>
    <row r="30" spans="1:9" ht="26.4" x14ac:dyDescent="0.3">
      <c r="A30" s="12"/>
      <c r="B30" s="9" t="s">
        <v>37</v>
      </c>
      <c r="C30" s="8" t="s">
        <v>9</v>
      </c>
      <c r="D30" s="8">
        <v>500</v>
      </c>
      <c r="E30" s="17">
        <v>7.5200000000000003E-2</v>
      </c>
      <c r="F30" s="23">
        <f t="shared" ref="F30:F31" si="0">ROUND(E30*1.05,4)</f>
        <v>7.9000000000000001E-2</v>
      </c>
      <c r="G30" s="32">
        <f t="shared" ref="G30:G31" si="1">D30*F30</f>
        <v>39.5</v>
      </c>
      <c r="H30" s="7" t="s">
        <v>201</v>
      </c>
      <c r="I30" s="14" t="s">
        <v>204</v>
      </c>
    </row>
    <row r="31" spans="1:9" ht="26.4" x14ac:dyDescent="0.3">
      <c r="A31" s="12"/>
      <c r="B31" s="9" t="s">
        <v>38</v>
      </c>
      <c r="C31" s="8" t="s">
        <v>9</v>
      </c>
      <c r="D31" s="8">
        <v>500</v>
      </c>
      <c r="E31" s="17">
        <v>0.1128</v>
      </c>
      <c r="F31" s="23">
        <f t="shared" si="0"/>
        <v>0.11840000000000001</v>
      </c>
      <c r="G31" s="32">
        <f t="shared" si="1"/>
        <v>59.2</v>
      </c>
      <c r="H31" s="7" t="s">
        <v>203</v>
      </c>
      <c r="I31" s="14" t="s">
        <v>202</v>
      </c>
    </row>
    <row r="32" spans="1:9" x14ac:dyDescent="0.3">
      <c r="A32" s="12"/>
      <c r="B32" s="9" t="s">
        <v>39</v>
      </c>
      <c r="C32" s="8"/>
      <c r="D32" s="8"/>
      <c r="E32" s="17"/>
      <c r="F32" s="23"/>
      <c r="G32" s="34">
        <f>SUM(G30:G31)</f>
        <v>98.7</v>
      </c>
      <c r="H32" s="14"/>
      <c r="I32" s="14"/>
    </row>
    <row r="33" spans="1:9" x14ac:dyDescent="0.3">
      <c r="A33" s="8">
        <v>21</v>
      </c>
      <c r="B33" s="9" t="s">
        <v>40</v>
      </c>
      <c r="C33" s="8" t="s">
        <v>20</v>
      </c>
      <c r="D33" s="8">
        <v>10</v>
      </c>
      <c r="E33" s="17"/>
      <c r="F33" s="23"/>
      <c r="G33" s="33"/>
      <c r="H33" s="14"/>
      <c r="I33" s="14"/>
    </row>
    <row r="34" spans="1:9" x14ac:dyDescent="0.3">
      <c r="A34" s="8">
        <v>22</v>
      </c>
      <c r="B34" s="11" t="s">
        <v>41</v>
      </c>
      <c r="C34" s="8"/>
      <c r="D34" s="8"/>
      <c r="E34" s="17"/>
      <c r="F34" s="23"/>
      <c r="G34" s="33"/>
      <c r="H34" s="14"/>
      <c r="I34" s="14"/>
    </row>
    <row r="35" spans="1:9" x14ac:dyDescent="0.3">
      <c r="A35" s="12"/>
      <c r="B35" s="9" t="s">
        <v>42</v>
      </c>
      <c r="C35" s="8" t="s">
        <v>9</v>
      </c>
      <c r="D35" s="8">
        <v>700</v>
      </c>
      <c r="E35" s="17"/>
      <c r="F35" s="23"/>
      <c r="G35" s="33"/>
      <c r="H35" s="14"/>
      <c r="I35" s="14"/>
    </row>
    <row r="36" spans="1:9" x14ac:dyDescent="0.3">
      <c r="A36" s="12"/>
      <c r="B36" s="9" t="s">
        <v>43</v>
      </c>
      <c r="C36" s="8" t="s">
        <v>9</v>
      </c>
      <c r="D36" s="8">
        <v>300</v>
      </c>
      <c r="E36" s="17"/>
      <c r="F36" s="23"/>
      <c r="G36" s="33"/>
      <c r="H36" s="14"/>
      <c r="I36" s="14"/>
    </row>
    <row r="37" spans="1:9" x14ac:dyDescent="0.3">
      <c r="A37" s="12"/>
      <c r="B37" s="9" t="s">
        <v>44</v>
      </c>
      <c r="C37" s="8" t="s">
        <v>9</v>
      </c>
      <c r="D37" s="8">
        <v>600</v>
      </c>
      <c r="E37" s="17"/>
      <c r="F37" s="23"/>
      <c r="G37" s="33"/>
      <c r="H37" s="14"/>
      <c r="I37" s="14"/>
    </row>
    <row r="38" spans="1:9" x14ac:dyDescent="0.3">
      <c r="A38" s="12"/>
      <c r="B38" s="9" t="s">
        <v>45</v>
      </c>
      <c r="C38" s="8"/>
      <c r="D38" s="8"/>
      <c r="E38" s="17"/>
      <c r="F38" s="23"/>
      <c r="G38" s="33"/>
      <c r="H38" s="14"/>
      <c r="I38" s="14"/>
    </row>
    <row r="39" spans="1:9" x14ac:dyDescent="0.3">
      <c r="A39" s="8">
        <v>23</v>
      </c>
      <c r="B39" s="9" t="s">
        <v>46</v>
      </c>
      <c r="C39" s="8" t="s">
        <v>20</v>
      </c>
      <c r="D39" s="8">
        <v>50</v>
      </c>
      <c r="E39" s="17"/>
      <c r="F39" s="23"/>
      <c r="G39" s="33"/>
      <c r="H39" s="14"/>
      <c r="I39" s="14"/>
    </row>
    <row r="40" spans="1:9" x14ac:dyDescent="0.3">
      <c r="A40" s="8">
        <v>24</v>
      </c>
      <c r="B40" s="9" t="s">
        <v>47</v>
      </c>
      <c r="C40" s="8" t="s">
        <v>20</v>
      </c>
      <c r="D40" s="8">
        <v>1</v>
      </c>
      <c r="E40" s="17"/>
      <c r="F40" s="23"/>
      <c r="G40" s="33"/>
      <c r="H40" s="14"/>
      <c r="I40" s="14"/>
    </row>
    <row r="41" spans="1:9" x14ac:dyDescent="0.3">
      <c r="A41" s="8">
        <v>25</v>
      </c>
      <c r="B41" s="9" t="s">
        <v>48</v>
      </c>
      <c r="C41" s="8" t="s">
        <v>20</v>
      </c>
      <c r="D41" s="8">
        <v>1</v>
      </c>
      <c r="E41" s="17"/>
      <c r="F41" s="23"/>
      <c r="G41" s="33"/>
      <c r="H41" s="14"/>
      <c r="I41" s="14"/>
    </row>
    <row r="42" spans="1:9" x14ac:dyDescent="0.3">
      <c r="A42" s="8">
        <v>26</v>
      </c>
      <c r="B42" s="9" t="s">
        <v>49</v>
      </c>
      <c r="C42" s="8" t="s">
        <v>20</v>
      </c>
      <c r="D42" s="8">
        <v>4</v>
      </c>
      <c r="E42" s="17"/>
      <c r="F42" s="23"/>
      <c r="G42" s="33"/>
      <c r="H42" s="14"/>
      <c r="I42" s="14"/>
    </row>
    <row r="43" spans="1:9" x14ac:dyDescent="0.3">
      <c r="A43" s="8">
        <v>27</v>
      </c>
      <c r="B43" s="9" t="s">
        <v>50</v>
      </c>
      <c r="C43" s="8" t="s">
        <v>9</v>
      </c>
      <c r="D43" s="8">
        <v>40</v>
      </c>
      <c r="E43" s="17"/>
      <c r="F43" s="23"/>
      <c r="G43" s="33"/>
      <c r="H43" s="14"/>
      <c r="I43" s="14"/>
    </row>
    <row r="44" spans="1:9" x14ac:dyDescent="0.3">
      <c r="A44" s="8">
        <v>28</v>
      </c>
      <c r="B44" s="9" t="s">
        <v>51</v>
      </c>
      <c r="C44" s="8" t="s">
        <v>9</v>
      </c>
      <c r="D44" s="8">
        <v>100</v>
      </c>
      <c r="E44" s="17"/>
      <c r="F44" s="23"/>
      <c r="G44" s="33"/>
      <c r="H44" s="14"/>
      <c r="I44" s="14"/>
    </row>
    <row r="45" spans="1:9" x14ac:dyDescent="0.3">
      <c r="A45" s="8">
        <v>29</v>
      </c>
      <c r="B45" s="9" t="s">
        <v>52</v>
      </c>
      <c r="C45" s="8" t="s">
        <v>9</v>
      </c>
      <c r="D45" s="8">
        <v>150</v>
      </c>
      <c r="E45" s="17"/>
      <c r="F45" s="23"/>
      <c r="G45" s="33"/>
      <c r="H45" s="14"/>
      <c r="I45" s="14"/>
    </row>
    <row r="46" spans="1:9" x14ac:dyDescent="0.3">
      <c r="A46" s="8">
        <v>30</v>
      </c>
      <c r="B46" s="9" t="s">
        <v>53</v>
      </c>
      <c r="C46" s="8" t="s">
        <v>54</v>
      </c>
      <c r="D46" s="8">
        <v>300</v>
      </c>
      <c r="E46" s="17"/>
      <c r="F46" s="23"/>
      <c r="G46" s="33"/>
      <c r="H46" s="14"/>
      <c r="I46" s="14"/>
    </row>
    <row r="47" spans="1:9" x14ac:dyDescent="0.3">
      <c r="A47" s="8">
        <v>31</v>
      </c>
      <c r="B47" s="9" t="s">
        <v>55</v>
      </c>
      <c r="C47" s="8" t="s">
        <v>54</v>
      </c>
      <c r="D47" s="8">
        <v>100</v>
      </c>
      <c r="E47" s="17"/>
      <c r="F47" s="23"/>
      <c r="G47" s="33"/>
      <c r="H47" s="14"/>
      <c r="I47" s="14"/>
    </row>
    <row r="48" spans="1:9" x14ac:dyDescent="0.3">
      <c r="A48" s="8">
        <v>32</v>
      </c>
      <c r="B48" s="9" t="s">
        <v>56</v>
      </c>
      <c r="C48" s="8" t="s">
        <v>57</v>
      </c>
      <c r="D48" s="8">
        <v>10</v>
      </c>
      <c r="E48" s="17"/>
      <c r="F48" s="23"/>
      <c r="G48" s="33"/>
      <c r="H48" s="14"/>
      <c r="I48" s="14"/>
    </row>
    <row r="49" spans="1:9" x14ac:dyDescent="0.3">
      <c r="A49" s="8">
        <v>33</v>
      </c>
      <c r="B49" s="9" t="s">
        <v>58</v>
      </c>
      <c r="C49" s="8" t="s">
        <v>57</v>
      </c>
      <c r="D49" s="8">
        <v>5</v>
      </c>
      <c r="E49" s="17"/>
      <c r="F49" s="23"/>
      <c r="G49" s="33"/>
      <c r="H49" s="14"/>
      <c r="I49" s="14"/>
    </row>
    <row r="50" spans="1:9" x14ac:dyDescent="0.3">
      <c r="A50" s="8">
        <v>34</v>
      </c>
      <c r="B50" s="9" t="s">
        <v>59</v>
      </c>
      <c r="C50" s="8" t="s">
        <v>57</v>
      </c>
      <c r="D50" s="8">
        <v>10</v>
      </c>
      <c r="E50" s="17"/>
      <c r="F50" s="23"/>
      <c r="G50" s="33"/>
      <c r="H50" s="14"/>
      <c r="I50" s="14"/>
    </row>
    <row r="51" spans="1:9" ht="26.4" x14ac:dyDescent="0.3">
      <c r="A51" s="8">
        <v>35</v>
      </c>
      <c r="B51" s="9" t="s">
        <v>60</v>
      </c>
      <c r="C51" s="8" t="s">
        <v>54</v>
      </c>
      <c r="D51" s="8">
        <v>300</v>
      </c>
      <c r="E51" s="17">
        <v>9.8000000000000004E-2</v>
      </c>
      <c r="F51" s="23">
        <f>ROUND(E51*1.05,4)</f>
        <v>0.10290000000000001</v>
      </c>
      <c r="G51" s="32">
        <f>D51*F51</f>
        <v>30.87</v>
      </c>
      <c r="H51" s="7" t="s">
        <v>177</v>
      </c>
      <c r="I51" s="14" t="s">
        <v>178</v>
      </c>
    </row>
    <row r="52" spans="1:9" ht="39.6" x14ac:dyDescent="0.3">
      <c r="A52" s="8">
        <v>36</v>
      </c>
      <c r="B52" s="9" t="s">
        <v>61</v>
      </c>
      <c r="C52" s="8" t="s">
        <v>13</v>
      </c>
      <c r="D52" s="8">
        <v>600</v>
      </c>
      <c r="E52" s="17">
        <v>0.3</v>
      </c>
      <c r="F52" s="23">
        <f>ROUND(E52*1.05,4)</f>
        <v>0.315</v>
      </c>
      <c r="G52" s="32">
        <f>D52*F52</f>
        <v>189</v>
      </c>
      <c r="H52" s="7" t="s">
        <v>175</v>
      </c>
      <c r="I52" s="14" t="s">
        <v>176</v>
      </c>
    </row>
    <row r="53" spans="1:9" x14ac:dyDescent="0.3">
      <c r="A53" s="8">
        <v>37</v>
      </c>
      <c r="B53" s="9" t="s">
        <v>62</v>
      </c>
      <c r="C53" s="8" t="s">
        <v>57</v>
      </c>
      <c r="D53" s="8">
        <v>3</v>
      </c>
      <c r="E53" s="17"/>
      <c r="F53" s="23"/>
      <c r="G53" s="33"/>
      <c r="H53" s="14"/>
      <c r="I53" s="14"/>
    </row>
    <row r="54" spans="1:9" x14ac:dyDescent="0.3">
      <c r="A54" s="8">
        <v>38</v>
      </c>
      <c r="B54" s="9" t="s">
        <v>63</v>
      </c>
      <c r="C54" s="8" t="s">
        <v>57</v>
      </c>
      <c r="D54" s="8">
        <v>5</v>
      </c>
      <c r="E54" s="17"/>
      <c r="F54" s="23"/>
      <c r="G54" s="33"/>
      <c r="H54" s="14"/>
      <c r="I54" s="14"/>
    </row>
    <row r="55" spans="1:9" x14ac:dyDescent="0.3">
      <c r="A55" s="8">
        <v>39</v>
      </c>
      <c r="B55" s="9" t="s">
        <v>64</v>
      </c>
      <c r="C55" s="8" t="s">
        <v>9</v>
      </c>
      <c r="D55" s="8">
        <v>600</v>
      </c>
      <c r="E55" s="17"/>
      <c r="F55" s="23"/>
      <c r="G55" s="33"/>
      <c r="H55" s="14"/>
      <c r="I55" s="14"/>
    </row>
    <row r="56" spans="1:9" x14ac:dyDescent="0.3">
      <c r="A56" s="8">
        <v>40</v>
      </c>
      <c r="B56" s="9" t="s">
        <v>65</v>
      </c>
      <c r="C56" s="13" t="s">
        <v>66</v>
      </c>
      <c r="D56" s="8">
        <v>40</v>
      </c>
      <c r="E56" s="17"/>
      <c r="F56" s="23"/>
      <c r="G56" s="33"/>
      <c r="H56" s="14"/>
      <c r="I56" s="14"/>
    </row>
    <row r="57" spans="1:9" x14ac:dyDescent="0.3">
      <c r="A57" s="8">
        <v>41</v>
      </c>
      <c r="B57" s="9" t="s">
        <v>67</v>
      </c>
      <c r="C57" s="8" t="s">
        <v>9</v>
      </c>
      <c r="D57" s="8">
        <v>100</v>
      </c>
      <c r="E57" s="17"/>
      <c r="F57" s="23"/>
      <c r="G57" s="33"/>
      <c r="H57" s="14"/>
      <c r="I57" s="14"/>
    </row>
    <row r="58" spans="1:9" x14ac:dyDescent="0.3">
      <c r="A58" s="8">
        <v>42</v>
      </c>
      <c r="B58" s="9" t="s">
        <v>68</v>
      </c>
      <c r="C58" s="8" t="s">
        <v>9</v>
      </c>
      <c r="D58" s="8">
        <v>300</v>
      </c>
      <c r="E58" s="17"/>
      <c r="F58" s="23"/>
      <c r="G58" s="33"/>
      <c r="H58" s="14"/>
      <c r="I58" s="14"/>
    </row>
    <row r="59" spans="1:9" x14ac:dyDescent="0.3">
      <c r="A59" s="8">
        <v>43</v>
      </c>
      <c r="B59" s="9" t="s">
        <v>69</v>
      </c>
      <c r="C59" s="8" t="s">
        <v>9</v>
      </c>
      <c r="D59" s="8">
        <v>300</v>
      </c>
      <c r="E59" s="17"/>
      <c r="F59" s="23"/>
      <c r="G59" s="33"/>
      <c r="H59" s="14"/>
      <c r="I59" s="14"/>
    </row>
    <row r="60" spans="1:9" x14ac:dyDescent="0.3">
      <c r="A60" s="8">
        <v>44</v>
      </c>
      <c r="B60" s="9" t="s">
        <v>70</v>
      </c>
      <c r="C60" s="8" t="s">
        <v>71</v>
      </c>
      <c r="D60" s="8">
        <v>100</v>
      </c>
      <c r="E60" s="17"/>
      <c r="F60" s="23"/>
      <c r="G60" s="33"/>
      <c r="H60" s="14"/>
      <c r="I60" s="14"/>
    </row>
    <row r="61" spans="1:9" x14ac:dyDescent="0.3">
      <c r="A61" s="8">
        <v>45</v>
      </c>
      <c r="B61" s="14" t="s">
        <v>72</v>
      </c>
      <c r="C61" s="15" t="s">
        <v>20</v>
      </c>
      <c r="D61" s="15">
        <v>10</v>
      </c>
      <c r="E61" s="18"/>
      <c r="F61" s="23"/>
      <c r="G61" s="33"/>
      <c r="H61" s="14"/>
      <c r="I61" s="14"/>
    </row>
    <row r="62" spans="1:9" x14ac:dyDescent="0.3">
      <c r="A62" s="8">
        <v>46</v>
      </c>
      <c r="B62" s="9" t="s">
        <v>73</v>
      </c>
      <c r="C62" s="15" t="s">
        <v>20</v>
      </c>
      <c r="D62" s="8">
        <v>10</v>
      </c>
      <c r="E62" s="17"/>
      <c r="F62" s="23"/>
      <c r="G62" s="33"/>
      <c r="H62" s="14"/>
      <c r="I62" s="14"/>
    </row>
    <row r="63" spans="1:9" x14ac:dyDescent="0.3">
      <c r="A63" s="8">
        <v>47</v>
      </c>
      <c r="B63" s="9" t="s">
        <v>74</v>
      </c>
      <c r="C63" s="15" t="s">
        <v>20</v>
      </c>
      <c r="D63" s="8">
        <v>5</v>
      </c>
      <c r="E63" s="17"/>
      <c r="F63" s="23"/>
      <c r="G63" s="33"/>
      <c r="H63" s="14"/>
      <c r="I63" s="14"/>
    </row>
    <row r="64" spans="1:9" x14ac:dyDescent="0.3">
      <c r="A64" s="8">
        <v>48</v>
      </c>
      <c r="B64" s="11" t="s">
        <v>75</v>
      </c>
      <c r="C64" s="12"/>
      <c r="D64" s="12"/>
      <c r="E64" s="17"/>
      <c r="F64" s="23"/>
      <c r="G64" s="33"/>
      <c r="H64" s="14"/>
      <c r="I64" s="14"/>
    </row>
    <row r="65" spans="1:9" x14ac:dyDescent="0.3">
      <c r="A65" s="12"/>
      <c r="B65" s="9" t="s">
        <v>76</v>
      </c>
      <c r="C65" s="15" t="s">
        <v>20</v>
      </c>
      <c r="D65" s="8">
        <v>2</v>
      </c>
      <c r="E65" s="17"/>
      <c r="F65" s="23"/>
      <c r="G65" s="33"/>
      <c r="H65" s="14"/>
      <c r="I65" s="14"/>
    </row>
    <row r="66" spans="1:9" x14ac:dyDescent="0.3">
      <c r="A66" s="12"/>
      <c r="B66" s="9" t="s">
        <v>77</v>
      </c>
      <c r="C66" s="8" t="s">
        <v>20</v>
      </c>
      <c r="D66" s="8">
        <v>5</v>
      </c>
      <c r="E66" s="17"/>
      <c r="F66" s="23"/>
      <c r="G66" s="33"/>
      <c r="H66" s="14"/>
      <c r="I66" s="14"/>
    </row>
    <row r="67" spans="1:9" x14ac:dyDescent="0.3">
      <c r="A67" s="8"/>
      <c r="B67" s="9" t="s">
        <v>78</v>
      </c>
      <c r="C67" s="15" t="s">
        <v>20</v>
      </c>
      <c r="D67" s="8">
        <v>5</v>
      </c>
      <c r="E67" s="17"/>
      <c r="F67" s="23"/>
      <c r="G67" s="33"/>
      <c r="H67" s="14"/>
      <c r="I67" s="14"/>
    </row>
    <row r="68" spans="1:9" x14ac:dyDescent="0.3">
      <c r="A68" s="8"/>
      <c r="B68" s="9" t="s">
        <v>79</v>
      </c>
      <c r="C68" s="8" t="s">
        <v>20</v>
      </c>
      <c r="D68" s="8">
        <v>3</v>
      </c>
      <c r="E68" s="17"/>
      <c r="F68" s="23"/>
      <c r="G68" s="33"/>
      <c r="H68" s="14"/>
      <c r="I68" s="14"/>
    </row>
    <row r="69" spans="1:9" x14ac:dyDescent="0.3">
      <c r="A69" s="8"/>
      <c r="B69" s="9" t="s">
        <v>80</v>
      </c>
      <c r="C69" s="8" t="s">
        <v>20</v>
      </c>
      <c r="D69" s="8">
        <v>6</v>
      </c>
      <c r="E69" s="17"/>
      <c r="F69" s="23"/>
      <c r="G69" s="33"/>
      <c r="H69" s="14"/>
      <c r="I69" s="14"/>
    </row>
    <row r="70" spans="1:9" x14ac:dyDescent="0.3">
      <c r="A70" s="8"/>
      <c r="B70" s="9" t="s">
        <v>81</v>
      </c>
      <c r="C70" s="8"/>
      <c r="D70" s="8"/>
      <c r="E70" s="17"/>
      <c r="F70" s="23"/>
      <c r="G70" s="33"/>
      <c r="H70" s="14"/>
      <c r="I70" s="14"/>
    </row>
    <row r="71" spans="1:9" x14ac:dyDescent="0.3">
      <c r="A71" s="8">
        <v>49</v>
      </c>
      <c r="B71" s="11" t="s">
        <v>82</v>
      </c>
      <c r="C71" s="8"/>
      <c r="D71" s="8"/>
      <c r="E71" s="17"/>
      <c r="F71" s="23"/>
      <c r="G71" s="33"/>
      <c r="H71" s="14"/>
      <c r="I71" s="14"/>
    </row>
    <row r="72" spans="1:9" x14ac:dyDescent="0.3">
      <c r="A72" s="8"/>
      <c r="B72" s="9" t="s">
        <v>83</v>
      </c>
      <c r="C72" s="8" t="s">
        <v>84</v>
      </c>
      <c r="D72" s="8">
        <v>10</v>
      </c>
      <c r="E72" s="17"/>
      <c r="F72" s="23"/>
      <c r="G72" s="33"/>
      <c r="H72" s="14"/>
      <c r="I72" s="14"/>
    </row>
    <row r="73" spans="1:9" x14ac:dyDescent="0.3">
      <c r="A73" s="8"/>
      <c r="B73" s="9" t="s">
        <v>85</v>
      </c>
      <c r="C73" s="8" t="s">
        <v>84</v>
      </c>
      <c r="D73" s="8">
        <v>10</v>
      </c>
      <c r="E73" s="17"/>
      <c r="F73" s="23"/>
      <c r="G73" s="33"/>
      <c r="H73" s="14"/>
      <c r="I73" s="14"/>
    </row>
    <row r="74" spans="1:9" x14ac:dyDescent="0.3">
      <c r="A74" s="8"/>
      <c r="B74" s="9" t="s">
        <v>86</v>
      </c>
      <c r="C74" s="8"/>
      <c r="D74" s="8"/>
      <c r="E74" s="17"/>
      <c r="F74" s="23"/>
      <c r="G74" s="33"/>
      <c r="H74" s="14"/>
      <c r="I74" s="14"/>
    </row>
    <row r="75" spans="1:9" x14ac:dyDescent="0.3">
      <c r="A75" s="8">
        <v>50</v>
      </c>
      <c r="B75" s="9" t="s">
        <v>87</v>
      </c>
      <c r="C75" s="8" t="s">
        <v>9</v>
      </c>
      <c r="D75" s="8">
        <v>120</v>
      </c>
      <c r="E75" s="17"/>
      <c r="F75" s="23"/>
      <c r="G75" s="33"/>
      <c r="H75" s="14"/>
      <c r="I75" s="14"/>
    </row>
    <row r="76" spans="1:9" x14ac:dyDescent="0.3">
      <c r="A76" s="8">
        <v>51</v>
      </c>
      <c r="B76" s="9" t="s">
        <v>88</v>
      </c>
      <c r="C76" s="8" t="s">
        <v>9</v>
      </c>
      <c r="D76" s="8">
        <v>300</v>
      </c>
      <c r="E76" s="17"/>
      <c r="F76" s="23"/>
      <c r="G76" s="33"/>
      <c r="H76" s="14"/>
      <c r="I76" s="14"/>
    </row>
    <row r="77" spans="1:9" x14ac:dyDescent="0.3">
      <c r="A77" s="8">
        <v>52</v>
      </c>
      <c r="B77" s="9" t="s">
        <v>89</v>
      </c>
      <c r="C77" s="8" t="s">
        <v>9</v>
      </c>
      <c r="D77" s="8">
        <v>600</v>
      </c>
      <c r="E77" s="17"/>
      <c r="F77" s="23"/>
      <c r="G77" s="33"/>
      <c r="H77" s="14"/>
      <c r="I77" s="14"/>
    </row>
    <row r="78" spans="1:9" ht="35.25" customHeight="1" x14ac:dyDescent="0.3">
      <c r="A78" s="8">
        <v>53</v>
      </c>
      <c r="B78" s="9" t="s">
        <v>90</v>
      </c>
      <c r="C78" s="9" t="s">
        <v>91</v>
      </c>
      <c r="D78" s="9">
        <v>10</v>
      </c>
      <c r="E78" s="19"/>
      <c r="F78" s="23"/>
      <c r="G78" s="33"/>
      <c r="H78" s="14"/>
      <c r="I78" s="14"/>
    </row>
    <row r="79" spans="1:9" x14ac:dyDescent="0.3">
      <c r="A79" s="8">
        <v>54</v>
      </c>
      <c r="B79" s="9" t="s">
        <v>92</v>
      </c>
      <c r="C79" s="8" t="s">
        <v>9</v>
      </c>
      <c r="D79" s="8">
        <v>60</v>
      </c>
      <c r="E79" s="17"/>
      <c r="F79" s="23"/>
      <c r="G79" s="33"/>
      <c r="H79" s="14"/>
      <c r="I79" s="14"/>
    </row>
    <row r="80" spans="1:9" x14ac:dyDescent="0.3">
      <c r="A80" s="8">
        <v>55</v>
      </c>
      <c r="B80" s="9" t="s">
        <v>93</v>
      </c>
      <c r="C80" s="8" t="s">
        <v>9</v>
      </c>
      <c r="D80" s="8">
        <v>150</v>
      </c>
      <c r="E80" s="17"/>
      <c r="F80" s="23"/>
      <c r="G80" s="33"/>
      <c r="H80" s="14"/>
      <c r="I80" s="14"/>
    </row>
    <row r="81" spans="1:9" ht="52.8" x14ac:dyDescent="0.3">
      <c r="A81" s="8">
        <v>56</v>
      </c>
      <c r="B81" s="9" t="s">
        <v>94</v>
      </c>
      <c r="C81" s="8" t="s">
        <v>57</v>
      </c>
      <c r="D81" s="8">
        <v>20</v>
      </c>
      <c r="E81" s="17">
        <v>3.6</v>
      </c>
      <c r="F81" s="26">
        <f>ROUND(E81*1.05,4)</f>
        <v>3.78</v>
      </c>
      <c r="G81" s="32">
        <f>D81*F81</f>
        <v>75.599999999999994</v>
      </c>
      <c r="H81" s="7" t="s">
        <v>181</v>
      </c>
      <c r="I81" s="14" t="s">
        <v>182</v>
      </c>
    </row>
    <row r="82" spans="1:9" ht="26.4" x14ac:dyDescent="0.3">
      <c r="A82" s="8">
        <v>57</v>
      </c>
      <c r="B82" s="9" t="s">
        <v>95</v>
      </c>
      <c r="C82" s="8" t="s">
        <v>9</v>
      </c>
      <c r="D82" s="8">
        <v>600</v>
      </c>
      <c r="E82" s="17">
        <v>3.4000000000000002E-2</v>
      </c>
      <c r="F82" s="23">
        <f>ROUND(E82*1.05,4)</f>
        <v>3.5700000000000003E-2</v>
      </c>
      <c r="G82" s="32">
        <f>D82*F82</f>
        <v>21.42</v>
      </c>
      <c r="H82" s="7" t="s">
        <v>179</v>
      </c>
      <c r="I82" s="14" t="s">
        <v>180</v>
      </c>
    </row>
    <row r="83" spans="1:9" x14ac:dyDescent="0.3">
      <c r="A83" s="8">
        <v>58</v>
      </c>
      <c r="B83" s="9" t="s">
        <v>96</v>
      </c>
      <c r="C83" s="8" t="s">
        <v>97</v>
      </c>
      <c r="D83" s="8">
        <v>10</v>
      </c>
      <c r="E83" s="17"/>
      <c r="F83" s="23"/>
      <c r="G83" s="33"/>
      <c r="H83" s="14"/>
      <c r="I83" s="14"/>
    </row>
    <row r="84" spans="1:9" x14ac:dyDescent="0.3">
      <c r="A84" s="8">
        <v>59</v>
      </c>
      <c r="B84" s="9" t="s">
        <v>98</v>
      </c>
      <c r="C84" s="8" t="s">
        <v>99</v>
      </c>
      <c r="D84" s="8">
        <v>600</v>
      </c>
      <c r="E84" s="17"/>
      <c r="F84" s="23"/>
      <c r="G84" s="33"/>
      <c r="H84" s="14"/>
      <c r="I84" s="14"/>
    </row>
    <row r="85" spans="1:9" x14ac:dyDescent="0.3">
      <c r="A85" s="8">
        <v>60</v>
      </c>
      <c r="B85" s="14" t="s">
        <v>100</v>
      </c>
      <c r="C85" s="15" t="s">
        <v>9</v>
      </c>
      <c r="D85" s="15">
        <v>150</v>
      </c>
      <c r="E85" s="18"/>
      <c r="F85" s="23"/>
      <c r="G85" s="33"/>
      <c r="H85" s="14"/>
      <c r="I85" s="14"/>
    </row>
    <row r="86" spans="1:9" x14ac:dyDescent="0.3">
      <c r="A86" s="8">
        <v>61</v>
      </c>
      <c r="B86" s="14" t="s">
        <v>101</v>
      </c>
      <c r="C86" s="15" t="s">
        <v>20</v>
      </c>
      <c r="D86" s="15">
        <v>10</v>
      </c>
      <c r="E86" s="18"/>
      <c r="F86" s="23"/>
      <c r="G86" s="33"/>
      <c r="H86" s="14"/>
      <c r="I86" s="14"/>
    </row>
    <row r="87" spans="1:9" x14ac:dyDescent="0.3">
      <c r="A87" s="8">
        <v>62</v>
      </c>
      <c r="B87" s="16" t="s">
        <v>102</v>
      </c>
      <c r="C87" s="15"/>
      <c r="D87" s="15"/>
      <c r="E87" s="18"/>
      <c r="F87" s="23"/>
      <c r="G87" s="33"/>
      <c r="H87" s="14"/>
      <c r="I87" s="14"/>
    </row>
    <row r="88" spans="1:9" x14ac:dyDescent="0.3">
      <c r="A88" s="8"/>
      <c r="B88" s="9" t="s">
        <v>103</v>
      </c>
      <c r="C88" s="8" t="s">
        <v>9</v>
      </c>
      <c r="D88" s="8">
        <v>280</v>
      </c>
      <c r="E88" s="17"/>
      <c r="F88" s="23"/>
      <c r="G88" s="33"/>
      <c r="H88" s="14"/>
      <c r="I88" s="14"/>
    </row>
    <row r="89" spans="1:9" x14ac:dyDescent="0.3">
      <c r="A89" s="8"/>
      <c r="B89" s="9" t="s">
        <v>104</v>
      </c>
      <c r="C89" s="8" t="s">
        <v>9</v>
      </c>
      <c r="D89" s="8">
        <v>280</v>
      </c>
      <c r="E89" s="17"/>
      <c r="F89" s="23"/>
      <c r="G89" s="33"/>
      <c r="H89" s="14"/>
      <c r="I89" s="14"/>
    </row>
    <row r="90" spans="1:9" x14ac:dyDescent="0.3">
      <c r="A90" s="8"/>
      <c r="B90" s="9" t="s">
        <v>105</v>
      </c>
      <c r="C90" s="8"/>
      <c r="D90" s="8"/>
      <c r="E90" s="17"/>
      <c r="F90" s="23"/>
      <c r="G90" s="33"/>
      <c r="H90" s="14"/>
      <c r="I90" s="14"/>
    </row>
    <row r="91" spans="1:9" x14ac:dyDescent="0.3">
      <c r="A91" s="8">
        <v>63</v>
      </c>
      <c r="B91" s="9" t="s">
        <v>106</v>
      </c>
      <c r="C91" s="8" t="s">
        <v>54</v>
      </c>
      <c r="D91" s="8">
        <v>600</v>
      </c>
      <c r="E91" s="17"/>
      <c r="F91" s="23"/>
      <c r="G91" s="33"/>
      <c r="H91" s="14"/>
      <c r="I91" s="14"/>
    </row>
    <row r="92" spans="1:9" x14ac:dyDescent="0.3">
      <c r="A92" s="8">
        <v>64</v>
      </c>
      <c r="B92" s="9" t="s">
        <v>107</v>
      </c>
      <c r="C92" s="8" t="s">
        <v>9</v>
      </c>
      <c r="D92" s="8">
        <v>150</v>
      </c>
      <c r="E92" s="17"/>
      <c r="F92" s="23"/>
      <c r="G92" s="33"/>
      <c r="H92" s="14"/>
      <c r="I92" s="14"/>
    </row>
    <row r="93" spans="1:9" x14ac:dyDescent="0.3">
      <c r="A93" s="8">
        <v>65</v>
      </c>
      <c r="B93" s="9" t="s">
        <v>108</v>
      </c>
      <c r="C93" s="8" t="s">
        <v>9</v>
      </c>
      <c r="D93" s="8">
        <v>300</v>
      </c>
      <c r="E93" s="17"/>
      <c r="F93" s="23"/>
      <c r="G93" s="33"/>
      <c r="H93" s="14"/>
      <c r="I93" s="14"/>
    </row>
    <row r="94" spans="1:9" x14ac:dyDescent="0.3">
      <c r="A94" s="8">
        <v>66</v>
      </c>
      <c r="B94" s="11" t="s">
        <v>109</v>
      </c>
      <c r="C94" s="8"/>
      <c r="D94" s="8"/>
      <c r="E94" s="17"/>
      <c r="F94" s="23"/>
      <c r="G94" s="33"/>
      <c r="H94" s="14"/>
      <c r="I94" s="14"/>
    </row>
    <row r="95" spans="1:9" x14ac:dyDescent="0.3">
      <c r="A95" s="12"/>
      <c r="B95" s="9" t="s">
        <v>110</v>
      </c>
      <c r="C95" s="15" t="s">
        <v>20</v>
      </c>
      <c r="D95" s="8">
        <v>3</v>
      </c>
      <c r="E95" s="17"/>
      <c r="F95" s="23"/>
      <c r="G95" s="33"/>
      <c r="H95" s="14"/>
      <c r="I95" s="14"/>
    </row>
    <row r="96" spans="1:9" x14ac:dyDescent="0.3">
      <c r="A96" s="12"/>
      <c r="B96" s="9" t="s">
        <v>111</v>
      </c>
      <c r="C96" s="15" t="s">
        <v>20</v>
      </c>
      <c r="D96" s="8">
        <v>100</v>
      </c>
      <c r="E96" s="17"/>
      <c r="F96" s="23"/>
      <c r="G96" s="33"/>
      <c r="H96" s="14"/>
      <c r="I96" s="14"/>
    </row>
    <row r="97" spans="1:9" x14ac:dyDescent="0.3">
      <c r="A97" s="8"/>
      <c r="B97" s="9" t="s">
        <v>112</v>
      </c>
      <c r="C97" s="15" t="s">
        <v>20</v>
      </c>
      <c r="D97" s="8">
        <v>10</v>
      </c>
      <c r="E97" s="17"/>
      <c r="F97" s="23"/>
      <c r="G97" s="33"/>
      <c r="H97" s="14"/>
      <c r="I97" s="14"/>
    </row>
    <row r="98" spans="1:9" x14ac:dyDescent="0.3">
      <c r="A98" s="8"/>
      <c r="B98" s="9" t="s">
        <v>113</v>
      </c>
      <c r="C98" s="15" t="s">
        <v>20</v>
      </c>
      <c r="D98" s="8">
        <v>2</v>
      </c>
      <c r="E98" s="17"/>
      <c r="F98" s="23"/>
      <c r="G98" s="33"/>
      <c r="H98" s="14"/>
      <c r="I98" s="14"/>
    </row>
    <row r="99" spans="1:9" x14ac:dyDescent="0.3">
      <c r="A99" s="8"/>
      <c r="B99" s="9" t="s">
        <v>114</v>
      </c>
      <c r="C99" s="15" t="s">
        <v>20</v>
      </c>
      <c r="D99" s="8">
        <v>10</v>
      </c>
      <c r="E99" s="17"/>
      <c r="F99" s="23"/>
      <c r="G99" s="33"/>
      <c r="H99" s="14"/>
      <c r="I99" s="14"/>
    </row>
    <row r="100" spans="1:9" x14ac:dyDescent="0.3">
      <c r="A100" s="8"/>
      <c r="B100" s="9" t="s">
        <v>115</v>
      </c>
      <c r="C100" s="15" t="s">
        <v>20</v>
      </c>
      <c r="D100" s="8">
        <v>7</v>
      </c>
      <c r="E100" s="17"/>
      <c r="F100" s="23"/>
      <c r="G100" s="33"/>
      <c r="H100" s="14"/>
      <c r="I100" s="14"/>
    </row>
    <row r="101" spans="1:9" x14ac:dyDescent="0.3">
      <c r="A101" s="8"/>
      <c r="B101" s="9" t="s">
        <v>116</v>
      </c>
      <c r="C101" s="15" t="s">
        <v>20</v>
      </c>
      <c r="D101" s="8">
        <v>3</v>
      </c>
      <c r="E101" s="17"/>
      <c r="F101" s="23"/>
      <c r="G101" s="33"/>
      <c r="H101" s="14"/>
      <c r="I101" s="14"/>
    </row>
    <row r="102" spans="1:9" x14ac:dyDescent="0.3">
      <c r="A102" s="8"/>
      <c r="B102" s="9" t="s">
        <v>117</v>
      </c>
      <c r="C102" s="15" t="s">
        <v>20</v>
      </c>
      <c r="D102" s="8">
        <v>5</v>
      </c>
      <c r="E102" s="17"/>
      <c r="F102" s="23"/>
      <c r="G102" s="33"/>
      <c r="H102" s="14"/>
      <c r="I102" s="14"/>
    </row>
    <row r="103" spans="1:9" x14ac:dyDescent="0.3">
      <c r="A103" s="8"/>
      <c r="B103" s="9" t="s">
        <v>118</v>
      </c>
      <c r="C103" s="8"/>
      <c r="D103" s="8"/>
      <c r="E103" s="17"/>
      <c r="F103" s="23"/>
      <c r="G103" s="33"/>
      <c r="H103" s="14"/>
      <c r="I103" s="14"/>
    </row>
    <row r="104" spans="1:9" x14ac:dyDescent="0.3">
      <c r="A104" s="8">
        <v>67</v>
      </c>
      <c r="B104" s="11" t="s">
        <v>119</v>
      </c>
      <c r="C104" s="8"/>
      <c r="D104" s="8"/>
      <c r="E104" s="17"/>
      <c r="F104" s="23"/>
      <c r="G104" s="33"/>
      <c r="H104" s="14"/>
      <c r="I104" s="14"/>
    </row>
    <row r="105" spans="1:9" x14ac:dyDescent="0.3">
      <c r="A105" s="12"/>
      <c r="B105" s="9" t="s">
        <v>120</v>
      </c>
      <c r="C105" s="8" t="s">
        <v>9</v>
      </c>
      <c r="D105" s="8">
        <v>150</v>
      </c>
      <c r="E105" s="17"/>
      <c r="F105" s="23"/>
      <c r="G105" s="33"/>
      <c r="H105" s="14"/>
      <c r="I105" s="14"/>
    </row>
    <row r="106" spans="1:9" x14ac:dyDescent="0.3">
      <c r="A106" s="12"/>
      <c r="B106" s="9" t="s">
        <v>121</v>
      </c>
      <c r="C106" s="8" t="s">
        <v>9</v>
      </c>
      <c r="D106" s="8">
        <v>90</v>
      </c>
      <c r="E106" s="17"/>
      <c r="F106" s="23"/>
      <c r="G106" s="33"/>
      <c r="H106" s="14"/>
      <c r="I106" s="14"/>
    </row>
    <row r="107" spans="1:9" x14ac:dyDescent="0.3">
      <c r="A107" s="8"/>
      <c r="B107" s="9" t="s">
        <v>122</v>
      </c>
      <c r="C107" s="8"/>
      <c r="D107" s="8"/>
      <c r="E107" s="17"/>
      <c r="F107" s="23"/>
      <c r="G107" s="33"/>
      <c r="H107" s="14"/>
      <c r="I107" s="14"/>
    </row>
    <row r="108" spans="1:9" x14ac:dyDescent="0.3">
      <c r="A108" s="8">
        <v>68</v>
      </c>
      <c r="B108" s="9" t="s">
        <v>123</v>
      </c>
      <c r="C108" s="8" t="s">
        <v>9</v>
      </c>
      <c r="D108" s="8">
        <v>120</v>
      </c>
      <c r="E108" s="17"/>
      <c r="F108" s="23"/>
      <c r="G108" s="33"/>
      <c r="H108" s="14"/>
      <c r="I108" s="14"/>
    </row>
    <row r="109" spans="1:9" x14ac:dyDescent="0.3">
      <c r="A109" s="8">
        <v>69</v>
      </c>
      <c r="B109" s="9" t="s">
        <v>124</v>
      </c>
      <c r="C109" s="8" t="s">
        <v>125</v>
      </c>
      <c r="D109" s="8">
        <v>600</v>
      </c>
      <c r="E109" s="17"/>
      <c r="F109" s="23"/>
      <c r="G109" s="33"/>
      <c r="H109" s="14"/>
      <c r="I109" s="14"/>
    </row>
    <row r="110" spans="1:9" x14ac:dyDescent="0.3">
      <c r="A110" s="8">
        <v>70</v>
      </c>
      <c r="B110" s="9" t="s">
        <v>126</v>
      </c>
      <c r="C110" s="8" t="s">
        <v>20</v>
      </c>
      <c r="D110" s="8">
        <v>5</v>
      </c>
      <c r="E110" s="17"/>
      <c r="F110" s="23"/>
      <c r="G110" s="33"/>
      <c r="H110" s="14"/>
      <c r="I110" s="14"/>
    </row>
    <row r="111" spans="1:9" x14ac:dyDescent="0.3">
      <c r="A111" s="8">
        <v>71</v>
      </c>
      <c r="B111" s="9" t="s">
        <v>127</v>
      </c>
      <c r="C111" s="8" t="s">
        <v>9</v>
      </c>
      <c r="D111" s="8">
        <v>300</v>
      </c>
      <c r="E111" s="17"/>
      <c r="F111" s="23"/>
      <c r="G111" s="33"/>
      <c r="H111" s="14"/>
      <c r="I111" s="14"/>
    </row>
    <row r="112" spans="1:9" x14ac:dyDescent="0.3">
      <c r="A112" s="8">
        <v>72</v>
      </c>
      <c r="B112" s="9" t="s">
        <v>128</v>
      </c>
      <c r="C112" s="8" t="s">
        <v>9</v>
      </c>
      <c r="D112" s="8">
        <v>300</v>
      </c>
      <c r="E112" s="17"/>
      <c r="F112" s="23"/>
      <c r="G112" s="33"/>
      <c r="H112" s="14"/>
      <c r="I112" s="14"/>
    </row>
    <row r="113" spans="1:9" x14ac:dyDescent="0.3">
      <c r="A113" s="12">
        <v>73</v>
      </c>
      <c r="B113" s="11" t="s">
        <v>129</v>
      </c>
      <c r="C113" s="8"/>
      <c r="D113" s="8"/>
      <c r="E113" s="17"/>
      <c r="F113" s="23"/>
      <c r="G113" s="33"/>
      <c r="H113" s="14"/>
      <c r="I113" s="14"/>
    </row>
    <row r="114" spans="1:9" ht="39.6" x14ac:dyDescent="0.3">
      <c r="A114" s="12"/>
      <c r="B114" s="9" t="s">
        <v>130</v>
      </c>
      <c r="C114" s="8" t="s">
        <v>13</v>
      </c>
      <c r="D114" s="8">
        <v>20</v>
      </c>
      <c r="E114" s="17">
        <v>1.03</v>
      </c>
      <c r="F114" s="23">
        <f t="shared" ref="F114:F118" si="2">ROUND(E114*1.05,4)</f>
        <v>1.0814999999999999</v>
      </c>
      <c r="G114" s="32">
        <f t="shared" ref="G114:G118" si="3">D114*F114</f>
        <v>21.63</v>
      </c>
      <c r="H114" s="7" t="s">
        <v>183</v>
      </c>
      <c r="I114" s="14" t="s">
        <v>184</v>
      </c>
    </row>
    <row r="115" spans="1:9" ht="52.8" x14ac:dyDescent="0.3">
      <c r="A115" s="12"/>
      <c r="B115" s="9" t="s">
        <v>131</v>
      </c>
      <c r="C115" s="8" t="s">
        <v>13</v>
      </c>
      <c r="D115" s="8">
        <v>40</v>
      </c>
      <c r="E115" s="17">
        <v>0.67200000000000004</v>
      </c>
      <c r="F115" s="23">
        <f t="shared" si="2"/>
        <v>0.7056</v>
      </c>
      <c r="G115" s="32">
        <f t="shared" si="3"/>
        <v>28.224</v>
      </c>
      <c r="H115" s="7" t="s">
        <v>185</v>
      </c>
      <c r="I115" s="14" t="s">
        <v>186</v>
      </c>
    </row>
    <row r="116" spans="1:9" ht="26.4" x14ac:dyDescent="0.3">
      <c r="A116" s="12"/>
      <c r="B116" s="9" t="s">
        <v>132</v>
      </c>
      <c r="C116" s="8" t="s">
        <v>13</v>
      </c>
      <c r="D116" s="8">
        <v>100</v>
      </c>
      <c r="E116" s="17">
        <v>0.20799999999999999</v>
      </c>
      <c r="F116" s="23">
        <f t="shared" si="2"/>
        <v>0.21840000000000001</v>
      </c>
      <c r="G116" s="32">
        <f t="shared" si="3"/>
        <v>21.84</v>
      </c>
      <c r="H116" s="7" t="s">
        <v>187</v>
      </c>
      <c r="I116" s="14" t="s">
        <v>188</v>
      </c>
    </row>
    <row r="117" spans="1:9" ht="26.4" x14ac:dyDescent="0.3">
      <c r="A117" s="12"/>
      <c r="B117" s="9" t="s">
        <v>133</v>
      </c>
      <c r="C117" s="8" t="s">
        <v>13</v>
      </c>
      <c r="D117" s="8">
        <v>20</v>
      </c>
      <c r="E117" s="17">
        <v>0.44800000000000001</v>
      </c>
      <c r="F117" s="23">
        <f t="shared" si="2"/>
        <v>0.47039999999999998</v>
      </c>
      <c r="G117" s="32">
        <f t="shared" si="3"/>
        <v>9.4079999999999995</v>
      </c>
      <c r="H117" s="7" t="s">
        <v>191</v>
      </c>
      <c r="I117" s="14" t="s">
        <v>192</v>
      </c>
    </row>
    <row r="118" spans="1:9" ht="52.8" x14ac:dyDescent="0.3">
      <c r="A118" s="8"/>
      <c r="B118" s="9" t="s">
        <v>134</v>
      </c>
      <c r="C118" s="8" t="s">
        <v>13</v>
      </c>
      <c r="D118" s="8">
        <v>150</v>
      </c>
      <c r="E118" s="17">
        <v>1.48</v>
      </c>
      <c r="F118" s="23">
        <f t="shared" si="2"/>
        <v>1.554</v>
      </c>
      <c r="G118" s="32">
        <f t="shared" si="3"/>
        <v>233.1</v>
      </c>
      <c r="H118" s="7" t="s">
        <v>189</v>
      </c>
      <c r="I118" s="14" t="s">
        <v>190</v>
      </c>
    </row>
    <row r="119" spans="1:9" x14ac:dyDescent="0.3">
      <c r="A119" s="8"/>
      <c r="B119" s="11" t="s">
        <v>135</v>
      </c>
      <c r="C119" s="8"/>
      <c r="D119" s="8"/>
      <c r="E119" s="17"/>
      <c r="F119" s="23"/>
      <c r="G119" s="34">
        <f>SUM(G114:G118)</f>
        <v>314.202</v>
      </c>
      <c r="H119" s="14"/>
      <c r="I119" s="14"/>
    </row>
    <row r="120" spans="1:9" x14ac:dyDescent="0.3">
      <c r="A120" s="12">
        <v>74</v>
      </c>
      <c r="B120" s="9" t="s">
        <v>136</v>
      </c>
      <c r="C120" s="8" t="s">
        <v>9</v>
      </c>
      <c r="D120" s="8">
        <v>150</v>
      </c>
      <c r="E120" s="17"/>
      <c r="F120" s="23"/>
      <c r="G120" s="33"/>
      <c r="H120" s="14"/>
      <c r="I120" s="14"/>
    </row>
    <row r="121" spans="1:9" x14ac:dyDescent="0.3">
      <c r="A121" s="12">
        <v>75</v>
      </c>
      <c r="B121" s="11" t="s">
        <v>137</v>
      </c>
      <c r="C121" s="8"/>
      <c r="D121" s="8"/>
      <c r="E121" s="17"/>
      <c r="F121" s="23"/>
      <c r="G121" s="33"/>
      <c r="H121" s="14"/>
      <c r="I121" s="14"/>
    </row>
    <row r="122" spans="1:9" ht="39.6" x14ac:dyDescent="0.3">
      <c r="A122" s="12"/>
      <c r="B122" s="9" t="s">
        <v>138</v>
      </c>
      <c r="C122" s="8" t="s">
        <v>20</v>
      </c>
      <c r="D122" s="8">
        <v>100</v>
      </c>
      <c r="E122" s="17">
        <v>1.33</v>
      </c>
      <c r="F122" s="23">
        <f t="shared" ref="F122:F123" si="4">ROUND(E122*1.21,4)</f>
        <v>1.6093</v>
      </c>
      <c r="G122" s="32">
        <f t="shared" ref="G122:G123" si="5">D122*F122</f>
        <v>160.93</v>
      </c>
      <c r="H122" s="7" t="s">
        <v>194</v>
      </c>
      <c r="I122" s="14" t="s">
        <v>193</v>
      </c>
    </row>
    <row r="123" spans="1:9" ht="39.6" x14ac:dyDescent="0.3">
      <c r="A123" s="12"/>
      <c r="B123" s="9" t="s">
        <v>139</v>
      </c>
      <c r="C123" s="8" t="s">
        <v>20</v>
      </c>
      <c r="D123" s="8">
        <v>100</v>
      </c>
      <c r="E123" s="17">
        <v>1.45</v>
      </c>
      <c r="F123" s="23">
        <f t="shared" si="4"/>
        <v>1.7544999999999999</v>
      </c>
      <c r="G123" s="32">
        <f t="shared" si="5"/>
        <v>175.45</v>
      </c>
      <c r="H123" s="7" t="s">
        <v>195</v>
      </c>
      <c r="I123" s="14" t="s">
        <v>196</v>
      </c>
    </row>
    <row r="124" spans="1:9" x14ac:dyDescent="0.3">
      <c r="A124" s="12"/>
      <c r="B124" s="11" t="s">
        <v>140</v>
      </c>
      <c r="C124" s="27"/>
      <c r="D124" s="27"/>
      <c r="E124" s="25"/>
      <c r="F124" s="28"/>
      <c r="G124" s="34">
        <f>SUM(G122:G123)</f>
        <v>336.38</v>
      </c>
      <c r="H124" s="14"/>
      <c r="I124" s="14"/>
    </row>
    <row r="125" spans="1:9" x14ac:dyDescent="0.3">
      <c r="A125" s="8">
        <v>76</v>
      </c>
      <c r="B125" s="11" t="s">
        <v>141</v>
      </c>
      <c r="C125" s="8"/>
      <c r="D125" s="8"/>
      <c r="E125" s="17"/>
      <c r="F125" s="23"/>
      <c r="G125" s="33"/>
      <c r="H125" s="14"/>
      <c r="I125" s="14"/>
    </row>
    <row r="126" spans="1:9" ht="39.6" x14ac:dyDescent="0.3">
      <c r="A126" s="8"/>
      <c r="B126" s="9" t="s">
        <v>142</v>
      </c>
      <c r="C126" s="12" t="s">
        <v>9</v>
      </c>
      <c r="D126" s="8">
        <v>600</v>
      </c>
      <c r="E126" s="17">
        <v>0.13</v>
      </c>
      <c r="F126" s="23">
        <f t="shared" ref="F126:F127" si="6">ROUND(E126*1.05,4)</f>
        <v>0.13650000000000001</v>
      </c>
      <c r="G126" s="32">
        <f t="shared" ref="G126:G127" si="7">D126*F126</f>
        <v>81.900000000000006</v>
      </c>
      <c r="H126" s="7" t="s">
        <v>197</v>
      </c>
      <c r="I126" s="14" t="s">
        <v>199</v>
      </c>
    </row>
    <row r="127" spans="1:9" ht="39.6" x14ac:dyDescent="0.3">
      <c r="A127" s="8"/>
      <c r="B127" s="9" t="s">
        <v>143</v>
      </c>
      <c r="C127" s="12" t="s">
        <v>9</v>
      </c>
      <c r="D127" s="8">
        <v>1500</v>
      </c>
      <c r="E127" s="17">
        <v>0.1</v>
      </c>
      <c r="F127" s="23">
        <f t="shared" si="6"/>
        <v>0.105</v>
      </c>
      <c r="G127" s="32">
        <f t="shared" si="7"/>
        <v>157.5</v>
      </c>
      <c r="H127" s="7" t="s">
        <v>198</v>
      </c>
      <c r="I127" s="14" t="s">
        <v>200</v>
      </c>
    </row>
    <row r="128" spans="1:9" x14ac:dyDescent="0.3">
      <c r="A128" s="8"/>
      <c r="B128" s="11" t="s">
        <v>144</v>
      </c>
      <c r="C128" s="29"/>
      <c r="D128" s="27"/>
      <c r="E128" s="25"/>
      <c r="F128" s="28"/>
      <c r="G128" s="34">
        <f>SUM(G126:G127)</f>
        <v>239.4</v>
      </c>
      <c r="H128" s="14"/>
      <c r="I128" s="14"/>
    </row>
    <row r="129" spans="1:9" x14ac:dyDescent="0.3">
      <c r="A129" s="8">
        <v>77</v>
      </c>
      <c r="B129" s="9" t="s">
        <v>145</v>
      </c>
      <c r="C129" s="8" t="s">
        <v>146</v>
      </c>
      <c r="D129" s="8">
        <v>600</v>
      </c>
      <c r="E129" s="17"/>
      <c r="F129" s="23"/>
      <c r="G129" s="33"/>
      <c r="H129" s="14"/>
      <c r="I129" s="14"/>
    </row>
    <row r="130" spans="1:9" x14ac:dyDescent="0.3">
      <c r="A130" s="12">
        <v>78</v>
      </c>
      <c r="B130" s="11" t="s">
        <v>147</v>
      </c>
      <c r="C130" s="12"/>
      <c r="D130" s="12"/>
      <c r="E130" s="17"/>
      <c r="F130" s="23"/>
      <c r="G130" s="33"/>
      <c r="H130" s="14"/>
      <c r="I130" s="14"/>
    </row>
    <row r="131" spans="1:9" x14ac:dyDescent="0.3">
      <c r="A131" s="12"/>
      <c r="B131" s="9" t="s">
        <v>148</v>
      </c>
      <c r="C131" s="8" t="s">
        <v>149</v>
      </c>
      <c r="D131" s="8">
        <v>10</v>
      </c>
      <c r="E131" s="17"/>
      <c r="F131" s="23"/>
      <c r="G131" s="33"/>
      <c r="H131" s="14"/>
      <c r="I131" s="14"/>
    </row>
    <row r="132" spans="1:9" x14ac:dyDescent="0.3">
      <c r="A132" s="8"/>
      <c r="B132" s="9" t="s">
        <v>150</v>
      </c>
      <c r="C132" s="8" t="s">
        <v>149</v>
      </c>
      <c r="D132" s="8">
        <v>10</v>
      </c>
      <c r="E132" s="17"/>
      <c r="F132" s="23"/>
      <c r="G132" s="33"/>
      <c r="H132" s="14"/>
      <c r="I132" s="14"/>
    </row>
    <row r="133" spans="1:9" x14ac:dyDescent="0.3">
      <c r="A133" s="8"/>
      <c r="B133" s="9" t="s">
        <v>151</v>
      </c>
      <c r="C133" s="8" t="s">
        <v>149</v>
      </c>
      <c r="D133" s="8">
        <v>10</v>
      </c>
      <c r="E133" s="17"/>
      <c r="F133" s="23"/>
      <c r="G133" s="33"/>
      <c r="H133" s="14"/>
      <c r="I133" s="14"/>
    </row>
    <row r="134" spans="1:9" x14ac:dyDescent="0.3">
      <c r="A134" s="8"/>
      <c r="B134" s="9" t="s">
        <v>152</v>
      </c>
      <c r="C134" s="8" t="s">
        <v>149</v>
      </c>
      <c r="D134" s="8">
        <v>10</v>
      </c>
      <c r="E134" s="17"/>
      <c r="F134" s="23"/>
      <c r="G134" s="33"/>
      <c r="H134" s="14"/>
      <c r="I134" s="14"/>
    </row>
    <row r="135" spans="1:9" x14ac:dyDescent="0.3">
      <c r="A135" s="8"/>
      <c r="B135" s="9" t="s">
        <v>153</v>
      </c>
      <c r="C135" s="8" t="s">
        <v>149</v>
      </c>
      <c r="D135" s="8">
        <v>50</v>
      </c>
      <c r="E135" s="17"/>
      <c r="F135" s="23"/>
      <c r="G135" s="33"/>
      <c r="H135" s="14"/>
      <c r="I135" s="14"/>
    </row>
    <row r="136" spans="1:9" x14ac:dyDescent="0.3">
      <c r="A136" s="8"/>
      <c r="B136" s="9" t="s">
        <v>154</v>
      </c>
      <c r="C136" s="8" t="s">
        <v>149</v>
      </c>
      <c r="D136" s="8">
        <v>20</v>
      </c>
      <c r="E136" s="17"/>
      <c r="F136" s="23"/>
      <c r="G136" s="33"/>
      <c r="H136" s="14"/>
      <c r="I136" s="14"/>
    </row>
    <row r="137" spans="1:9" x14ac:dyDescent="0.3">
      <c r="A137" s="8"/>
      <c r="B137" s="9" t="s">
        <v>155</v>
      </c>
      <c r="C137" s="8" t="s">
        <v>149</v>
      </c>
      <c r="D137" s="8">
        <v>30</v>
      </c>
      <c r="E137" s="17"/>
      <c r="F137" s="23"/>
      <c r="G137" s="33"/>
      <c r="H137" s="14"/>
      <c r="I137" s="14"/>
    </row>
    <row r="138" spans="1:9" x14ac:dyDescent="0.3">
      <c r="A138" s="8"/>
      <c r="B138" s="9" t="s">
        <v>156</v>
      </c>
      <c r="C138" s="8" t="s">
        <v>149</v>
      </c>
      <c r="D138" s="8">
        <v>50</v>
      </c>
      <c r="E138" s="17"/>
      <c r="F138" s="23"/>
      <c r="G138" s="33"/>
      <c r="H138" s="14"/>
      <c r="I138" s="14"/>
    </row>
    <row r="139" spans="1:9" x14ac:dyDescent="0.3">
      <c r="F139" s="30" t="s">
        <v>206</v>
      </c>
      <c r="G139" s="31">
        <f>G128+G124+G119+G82+G81+G52+G51+G32+G26+G16+G14+G11+G7+G6+G5+G4</f>
        <v>1950.6770000000004</v>
      </c>
    </row>
    <row r="140" spans="1:9" x14ac:dyDescent="0.3">
      <c r="H140" s="31"/>
    </row>
    <row r="141" spans="1:9" x14ac:dyDescent="0.3">
      <c r="G141" s="31"/>
    </row>
  </sheetData>
  <autoFilter ref="A2:I140" xr:uid="{227A6C5A-F513-4947-B92D-B230F59519B2}"/>
  <printOptions horizontalCentered="1"/>
  <pageMargins left="0" right="0" top="0.19685039370078741" bottom="0.19685039370078741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ADA04-A494-43BB-A9DC-ECA7EA90EBAB}">
  <dimension ref="A1:N33"/>
  <sheetViews>
    <sheetView tabSelected="1" workbookViewId="0">
      <selection activeCell="A2" sqref="A2:I31"/>
    </sheetView>
  </sheetViews>
  <sheetFormatPr defaultRowHeight="14.4" x14ac:dyDescent="0.3"/>
  <cols>
    <col min="1" max="1" width="4.6640625" customWidth="1"/>
    <col min="2" max="2" width="45.88671875" customWidth="1"/>
    <col min="3" max="3" width="8.6640625" bestFit="1" customWidth="1"/>
    <col min="5" max="5" width="0" style="22" hidden="1" customWidth="1"/>
    <col min="6" max="6" width="9.44140625" style="22" customWidth="1"/>
    <col min="7" max="7" width="10.33203125" style="22" customWidth="1"/>
    <col min="8" max="8" width="18.33203125" style="22" customWidth="1"/>
    <col min="9" max="9" width="16.33203125" style="22" customWidth="1"/>
    <col min="10" max="14" width="8.88671875" style="22"/>
  </cols>
  <sheetData>
    <row r="1" spans="1:14" x14ac:dyDescent="0.3">
      <c r="I1" s="30" t="s">
        <v>205</v>
      </c>
    </row>
    <row r="2" spans="1:14" s="1" customFormat="1" ht="52.8" x14ac:dyDescent="0.3">
      <c r="A2" s="2" t="s">
        <v>0</v>
      </c>
      <c r="B2" s="2" t="s">
        <v>1</v>
      </c>
      <c r="C2" s="3" t="s">
        <v>5</v>
      </c>
      <c r="D2" s="3" t="s">
        <v>6</v>
      </c>
      <c r="E2" s="20" t="s">
        <v>157</v>
      </c>
      <c r="F2" s="2" t="s">
        <v>7</v>
      </c>
      <c r="G2" s="2" t="s">
        <v>2</v>
      </c>
      <c r="H2" s="2" t="s">
        <v>3</v>
      </c>
      <c r="I2" s="2" t="s">
        <v>4</v>
      </c>
      <c r="J2" s="21"/>
      <c r="K2" s="21"/>
      <c r="L2" s="21"/>
      <c r="M2" s="21"/>
      <c r="N2" s="21"/>
    </row>
    <row r="3" spans="1:14" x14ac:dyDescent="0.3">
      <c r="A3" s="5"/>
      <c r="B3" s="6">
        <v>1</v>
      </c>
      <c r="C3" s="6">
        <v>2</v>
      </c>
      <c r="D3" s="6">
        <v>3</v>
      </c>
      <c r="E3" s="6"/>
      <c r="F3" s="4">
        <v>4</v>
      </c>
      <c r="G3" s="4">
        <v>5</v>
      </c>
      <c r="H3" s="4">
        <v>6</v>
      </c>
      <c r="I3" s="4">
        <v>7</v>
      </c>
    </row>
    <row r="4" spans="1:14" ht="26.4" x14ac:dyDescent="0.3">
      <c r="A4" s="8">
        <v>2</v>
      </c>
      <c r="B4" s="9" t="s">
        <v>10</v>
      </c>
      <c r="C4" s="8" t="s">
        <v>9</v>
      </c>
      <c r="D4" s="10">
        <v>6000</v>
      </c>
      <c r="E4" s="24">
        <v>9.1000000000000004E-3</v>
      </c>
      <c r="F4" s="23">
        <f>ROUND(E4*1.21,4)</f>
        <v>1.0999999999999999E-2</v>
      </c>
      <c r="G4" s="32">
        <f>D4*F4</f>
        <v>66</v>
      </c>
      <c r="H4" s="7" t="s">
        <v>158</v>
      </c>
      <c r="I4" s="14" t="s">
        <v>159</v>
      </c>
    </row>
    <row r="5" spans="1:14" ht="39.6" x14ac:dyDescent="0.3">
      <c r="A5" s="8">
        <v>4</v>
      </c>
      <c r="B5" s="9" t="s">
        <v>12</v>
      </c>
      <c r="C5" s="8" t="s">
        <v>13</v>
      </c>
      <c r="D5" s="8">
        <v>300</v>
      </c>
      <c r="E5" s="17">
        <v>0.89</v>
      </c>
      <c r="F5" s="23">
        <f>ROUND(E5*1.05,4)</f>
        <v>0.9345</v>
      </c>
      <c r="G5" s="32">
        <f>D5*F5</f>
        <v>280.35000000000002</v>
      </c>
      <c r="H5" s="7" t="s">
        <v>169</v>
      </c>
      <c r="I5" s="14" t="s">
        <v>168</v>
      </c>
    </row>
    <row r="6" spans="1:14" x14ac:dyDescent="0.3">
      <c r="A6" s="8">
        <v>5</v>
      </c>
      <c r="B6" s="11" t="s">
        <v>14</v>
      </c>
      <c r="C6" s="8"/>
      <c r="D6" s="8"/>
      <c r="E6" s="17"/>
      <c r="F6" s="23"/>
      <c r="G6" s="33"/>
      <c r="H6" s="14"/>
      <c r="I6" s="14"/>
    </row>
    <row r="7" spans="1:14" ht="26.4" x14ac:dyDescent="0.3">
      <c r="A7" s="8"/>
      <c r="B7" s="9" t="s">
        <v>15</v>
      </c>
      <c r="C7" s="8" t="s">
        <v>9</v>
      </c>
      <c r="D7" s="8">
        <v>750</v>
      </c>
      <c r="E7" s="17">
        <v>2.5600000000000001E-2</v>
      </c>
      <c r="F7" s="23">
        <f>ROUND(E7*1.05,4)</f>
        <v>2.69E-2</v>
      </c>
      <c r="G7" s="32">
        <f>D7*F7</f>
        <v>20.175000000000001</v>
      </c>
      <c r="H7" s="7" t="s">
        <v>164</v>
      </c>
      <c r="I7" s="14" t="s">
        <v>165</v>
      </c>
    </row>
    <row r="8" spans="1:14" ht="26.4" x14ac:dyDescent="0.3">
      <c r="A8" s="8"/>
      <c r="B8" s="9" t="s">
        <v>16</v>
      </c>
      <c r="C8" s="8" t="s">
        <v>9</v>
      </c>
      <c r="D8" s="8">
        <v>1000</v>
      </c>
      <c r="E8" s="17">
        <v>7.5600000000000001E-2</v>
      </c>
      <c r="F8" s="23">
        <f>ROUND(E8*1.05,4)</f>
        <v>7.9399999999999998E-2</v>
      </c>
      <c r="G8" s="32">
        <f>D8*F8</f>
        <v>79.399999999999991</v>
      </c>
      <c r="H8" s="7" t="s">
        <v>166</v>
      </c>
      <c r="I8" s="14" t="s">
        <v>167</v>
      </c>
    </row>
    <row r="9" spans="1:14" ht="26.4" x14ac:dyDescent="0.3">
      <c r="A9" s="8">
        <v>8</v>
      </c>
      <c r="B9" s="9" t="s">
        <v>21</v>
      </c>
      <c r="C9" s="8" t="s">
        <v>9</v>
      </c>
      <c r="D9" s="8">
        <v>300</v>
      </c>
      <c r="E9" s="17">
        <v>2.1999999999999999E-2</v>
      </c>
      <c r="F9" s="26">
        <f>ROUND(E9*1.05,4)</f>
        <v>2.3099999999999999E-2</v>
      </c>
      <c r="G9" s="32">
        <f>D9*F9</f>
        <v>6.93</v>
      </c>
      <c r="H9" s="7" t="s">
        <v>173</v>
      </c>
      <c r="I9" s="14" t="s">
        <v>174</v>
      </c>
    </row>
    <row r="10" spans="1:14" ht="26.4" x14ac:dyDescent="0.3">
      <c r="A10" s="8">
        <v>10</v>
      </c>
      <c r="B10" s="9" t="s">
        <v>23</v>
      </c>
      <c r="C10" s="8" t="s">
        <v>9</v>
      </c>
      <c r="D10" s="8">
        <v>200</v>
      </c>
      <c r="E10" s="17">
        <v>1.2E-2</v>
      </c>
      <c r="F10" s="23">
        <f>ROUND(E10*1.21,4)</f>
        <v>1.4500000000000001E-2</v>
      </c>
      <c r="G10" s="32">
        <f>D10*F10</f>
        <v>2.9000000000000004</v>
      </c>
      <c r="H10" s="7" t="s">
        <v>172</v>
      </c>
      <c r="I10" s="14" t="s">
        <v>161</v>
      </c>
    </row>
    <row r="11" spans="1:14" ht="26.4" x14ac:dyDescent="0.3">
      <c r="A11" s="8">
        <v>17</v>
      </c>
      <c r="B11" s="9" t="s">
        <v>33</v>
      </c>
      <c r="C11" s="8" t="s">
        <v>9</v>
      </c>
      <c r="D11" s="8">
        <v>1000</v>
      </c>
      <c r="E11" s="17">
        <v>0.09</v>
      </c>
      <c r="F11" s="23">
        <f>ROUND(E11*1.05,4)</f>
        <v>9.4500000000000001E-2</v>
      </c>
      <c r="G11" s="32">
        <f>D11*F11</f>
        <v>94.5</v>
      </c>
      <c r="H11" s="7" t="s">
        <v>170</v>
      </c>
      <c r="I11" s="14" t="s">
        <v>171</v>
      </c>
    </row>
    <row r="12" spans="1:14" x14ac:dyDescent="0.3">
      <c r="A12" s="8">
        <v>20</v>
      </c>
      <c r="B12" s="11" t="s">
        <v>36</v>
      </c>
      <c r="C12" s="8"/>
      <c r="D12" s="8"/>
      <c r="E12" s="17"/>
      <c r="F12" s="23"/>
      <c r="G12" s="33"/>
      <c r="H12" s="14"/>
      <c r="I12" s="14"/>
    </row>
    <row r="13" spans="1:14" ht="26.4" x14ac:dyDescent="0.3">
      <c r="A13" s="12"/>
      <c r="B13" s="9" t="s">
        <v>37</v>
      </c>
      <c r="C13" s="8" t="s">
        <v>9</v>
      </c>
      <c r="D13" s="8">
        <v>500</v>
      </c>
      <c r="E13" s="17">
        <v>7.5200000000000003E-2</v>
      </c>
      <c r="F13" s="23">
        <f t="shared" ref="F13:F14" si="0">ROUND(E13*1.05,4)</f>
        <v>7.9000000000000001E-2</v>
      </c>
      <c r="G13" s="32">
        <f t="shared" ref="G13:G14" si="1">D13*F13</f>
        <v>39.5</v>
      </c>
      <c r="H13" s="7" t="s">
        <v>201</v>
      </c>
      <c r="I13" s="14" t="s">
        <v>204</v>
      </c>
    </row>
    <row r="14" spans="1:14" ht="26.4" x14ac:dyDescent="0.3">
      <c r="A14" s="12"/>
      <c r="B14" s="9" t="s">
        <v>38</v>
      </c>
      <c r="C14" s="8" t="s">
        <v>9</v>
      </c>
      <c r="D14" s="8">
        <v>500</v>
      </c>
      <c r="E14" s="17">
        <v>0.1128</v>
      </c>
      <c r="F14" s="23">
        <f t="shared" si="0"/>
        <v>0.11840000000000001</v>
      </c>
      <c r="G14" s="32">
        <f t="shared" si="1"/>
        <v>59.2</v>
      </c>
      <c r="H14" s="7" t="s">
        <v>203</v>
      </c>
      <c r="I14" s="14" t="s">
        <v>202</v>
      </c>
    </row>
    <row r="15" spans="1:14" ht="39.6" x14ac:dyDescent="0.3">
      <c r="A15" s="8">
        <v>36</v>
      </c>
      <c r="B15" s="9" t="s">
        <v>61</v>
      </c>
      <c r="C15" s="8" t="s">
        <v>13</v>
      </c>
      <c r="D15" s="8">
        <v>600</v>
      </c>
      <c r="E15" s="17">
        <v>0.3</v>
      </c>
      <c r="F15" s="23">
        <f>ROUND(E15*1.05,4)</f>
        <v>0.315</v>
      </c>
      <c r="G15" s="32">
        <f>D15*F15</f>
        <v>189</v>
      </c>
      <c r="H15" s="7" t="s">
        <v>175</v>
      </c>
      <c r="I15" s="14" t="s">
        <v>176</v>
      </c>
    </row>
    <row r="16" spans="1:14" ht="52.8" x14ac:dyDescent="0.3">
      <c r="A16" s="8">
        <v>56</v>
      </c>
      <c r="B16" s="9" t="s">
        <v>94</v>
      </c>
      <c r="C16" s="8" t="s">
        <v>57</v>
      </c>
      <c r="D16" s="8">
        <v>20</v>
      </c>
      <c r="E16" s="17">
        <v>3.6</v>
      </c>
      <c r="F16" s="26">
        <f>ROUND(E16*1.05,4)</f>
        <v>3.78</v>
      </c>
      <c r="G16" s="32">
        <f>D16*F16</f>
        <v>75.599999999999994</v>
      </c>
      <c r="H16" s="7" t="s">
        <v>181</v>
      </c>
      <c r="I16" s="14" t="s">
        <v>182</v>
      </c>
    </row>
    <row r="17" spans="1:9" ht="28.2" customHeight="1" x14ac:dyDescent="0.3">
      <c r="A17" s="8">
        <v>57</v>
      </c>
      <c r="B17" s="9" t="s">
        <v>95</v>
      </c>
      <c r="C17" s="8" t="s">
        <v>9</v>
      </c>
      <c r="D17" s="8">
        <v>600</v>
      </c>
      <c r="E17" s="17">
        <v>3.4000000000000002E-2</v>
      </c>
      <c r="F17" s="23">
        <f>ROUND(E17*1.05,4)</f>
        <v>3.5700000000000003E-2</v>
      </c>
      <c r="G17" s="32">
        <f>D17*F17</f>
        <v>21.42</v>
      </c>
      <c r="H17" s="7" t="s">
        <v>179</v>
      </c>
      <c r="I17" s="14" t="s">
        <v>180</v>
      </c>
    </row>
    <row r="18" spans="1:9" x14ac:dyDescent="0.3">
      <c r="A18" s="12">
        <v>73</v>
      </c>
      <c r="B18" s="11" t="s">
        <v>129</v>
      </c>
      <c r="C18" s="8"/>
      <c r="D18" s="8"/>
      <c r="E18" s="17"/>
      <c r="F18" s="23"/>
      <c r="G18" s="33"/>
      <c r="H18" s="14"/>
      <c r="I18" s="14"/>
    </row>
    <row r="19" spans="1:9" ht="39.6" x14ac:dyDescent="0.3">
      <c r="A19" s="12"/>
      <c r="B19" s="9" t="s">
        <v>130</v>
      </c>
      <c r="C19" s="8" t="s">
        <v>13</v>
      </c>
      <c r="D19" s="8">
        <v>20</v>
      </c>
      <c r="E19" s="17">
        <v>1.03</v>
      </c>
      <c r="F19" s="23">
        <f t="shared" ref="F19:F23" si="2">ROUND(E19*1.05,4)</f>
        <v>1.0814999999999999</v>
      </c>
      <c r="G19" s="32">
        <f t="shared" ref="G19:G23" si="3">D19*F19</f>
        <v>21.63</v>
      </c>
      <c r="H19" s="7" t="s">
        <v>183</v>
      </c>
      <c r="I19" s="14" t="s">
        <v>184</v>
      </c>
    </row>
    <row r="20" spans="1:9" ht="52.8" x14ac:dyDescent="0.3">
      <c r="A20" s="12"/>
      <c r="B20" s="9" t="s">
        <v>131</v>
      </c>
      <c r="C20" s="8" t="s">
        <v>13</v>
      </c>
      <c r="D20" s="8">
        <v>40</v>
      </c>
      <c r="E20" s="17">
        <v>0.67200000000000004</v>
      </c>
      <c r="F20" s="23">
        <f t="shared" si="2"/>
        <v>0.7056</v>
      </c>
      <c r="G20" s="32">
        <f t="shared" si="3"/>
        <v>28.224</v>
      </c>
      <c r="H20" s="7" t="s">
        <v>185</v>
      </c>
      <c r="I20" s="14" t="s">
        <v>186</v>
      </c>
    </row>
    <row r="21" spans="1:9" ht="26.4" x14ac:dyDescent="0.3">
      <c r="A21" s="12"/>
      <c r="B21" s="9" t="s">
        <v>132</v>
      </c>
      <c r="C21" s="8" t="s">
        <v>13</v>
      </c>
      <c r="D21" s="8">
        <v>100</v>
      </c>
      <c r="E21" s="17">
        <v>0.20799999999999999</v>
      </c>
      <c r="F21" s="23">
        <f t="shared" si="2"/>
        <v>0.21840000000000001</v>
      </c>
      <c r="G21" s="32">
        <f t="shared" si="3"/>
        <v>21.84</v>
      </c>
      <c r="H21" s="7" t="s">
        <v>187</v>
      </c>
      <c r="I21" s="14" t="s">
        <v>188</v>
      </c>
    </row>
    <row r="22" spans="1:9" ht="26.4" x14ac:dyDescent="0.3">
      <c r="A22" s="12"/>
      <c r="B22" s="9" t="s">
        <v>133</v>
      </c>
      <c r="C22" s="8" t="s">
        <v>13</v>
      </c>
      <c r="D22" s="8">
        <v>20</v>
      </c>
      <c r="E22" s="17">
        <v>0.44800000000000001</v>
      </c>
      <c r="F22" s="23">
        <f t="shared" si="2"/>
        <v>0.47039999999999998</v>
      </c>
      <c r="G22" s="32">
        <f t="shared" si="3"/>
        <v>9.4079999999999995</v>
      </c>
      <c r="H22" s="7" t="s">
        <v>191</v>
      </c>
      <c r="I22" s="14" t="s">
        <v>192</v>
      </c>
    </row>
    <row r="23" spans="1:9" ht="52.8" x14ac:dyDescent="0.3">
      <c r="A23" s="8"/>
      <c r="B23" s="9" t="s">
        <v>134</v>
      </c>
      <c r="C23" s="8" t="s">
        <v>13</v>
      </c>
      <c r="D23" s="8">
        <v>150</v>
      </c>
      <c r="E23" s="17">
        <v>1.48</v>
      </c>
      <c r="F23" s="23">
        <f t="shared" si="2"/>
        <v>1.554</v>
      </c>
      <c r="G23" s="32">
        <f t="shared" si="3"/>
        <v>233.1</v>
      </c>
      <c r="H23" s="7" t="s">
        <v>189</v>
      </c>
      <c r="I23" s="14" t="s">
        <v>190</v>
      </c>
    </row>
    <row r="24" spans="1:9" x14ac:dyDescent="0.3">
      <c r="A24" s="12">
        <v>75</v>
      </c>
      <c r="B24" s="11" t="s">
        <v>137</v>
      </c>
      <c r="C24" s="8"/>
      <c r="D24" s="8"/>
      <c r="E24" s="17"/>
      <c r="F24" s="23"/>
      <c r="G24" s="33"/>
      <c r="H24" s="14"/>
      <c r="I24" s="14"/>
    </row>
    <row r="25" spans="1:9" ht="39.6" x14ac:dyDescent="0.3">
      <c r="A25" s="12"/>
      <c r="B25" s="9" t="s">
        <v>138</v>
      </c>
      <c r="C25" s="8" t="s">
        <v>20</v>
      </c>
      <c r="D25" s="8">
        <v>100</v>
      </c>
      <c r="E25" s="17">
        <v>1.33</v>
      </c>
      <c r="F25" s="23">
        <f t="shared" ref="F25:F26" si="4">ROUND(E25*1.21,4)</f>
        <v>1.6093</v>
      </c>
      <c r="G25" s="32">
        <f t="shared" ref="G25:G26" si="5">D25*F25</f>
        <v>160.93</v>
      </c>
      <c r="H25" s="7" t="s">
        <v>194</v>
      </c>
      <c r="I25" s="14" t="s">
        <v>193</v>
      </c>
    </row>
    <row r="26" spans="1:9" ht="39.6" x14ac:dyDescent="0.3">
      <c r="A26" s="12"/>
      <c r="B26" s="9" t="s">
        <v>139</v>
      </c>
      <c r="C26" s="8" t="s">
        <v>20</v>
      </c>
      <c r="D26" s="8">
        <v>100</v>
      </c>
      <c r="E26" s="17">
        <v>1.45</v>
      </c>
      <c r="F26" s="23">
        <f t="shared" si="4"/>
        <v>1.7544999999999999</v>
      </c>
      <c r="G26" s="32">
        <f t="shared" si="5"/>
        <v>175.45</v>
      </c>
      <c r="H26" s="7" t="s">
        <v>195</v>
      </c>
      <c r="I26" s="14" t="s">
        <v>196</v>
      </c>
    </row>
    <row r="27" spans="1:9" x14ac:dyDescent="0.3">
      <c r="A27" s="12"/>
      <c r="B27" s="11"/>
      <c r="C27" s="27"/>
      <c r="D27" s="27"/>
      <c r="E27" s="25"/>
      <c r="F27" s="28"/>
      <c r="G27" s="34"/>
      <c r="H27" s="14"/>
      <c r="I27" s="14"/>
    </row>
    <row r="28" spans="1:9" x14ac:dyDescent="0.3">
      <c r="A28" s="8">
        <v>76</v>
      </c>
      <c r="B28" s="11" t="s">
        <v>141</v>
      </c>
      <c r="C28" s="8"/>
      <c r="D28" s="8"/>
      <c r="E28" s="17"/>
      <c r="F28" s="23"/>
      <c r="G28" s="33"/>
      <c r="H28" s="14"/>
      <c r="I28" s="14"/>
    </row>
    <row r="29" spans="1:9" ht="39.6" x14ac:dyDescent="0.3">
      <c r="A29" s="8"/>
      <c r="B29" s="9" t="s">
        <v>142</v>
      </c>
      <c r="C29" s="12" t="s">
        <v>9</v>
      </c>
      <c r="D29" s="8">
        <v>600</v>
      </c>
      <c r="E29" s="17">
        <v>0.13</v>
      </c>
      <c r="F29" s="23">
        <f t="shared" ref="F29:F30" si="6">ROUND(E29*1.05,4)</f>
        <v>0.13650000000000001</v>
      </c>
      <c r="G29" s="32">
        <f t="shared" ref="G29:G30" si="7">D29*F29</f>
        <v>81.900000000000006</v>
      </c>
      <c r="H29" s="7" t="s">
        <v>197</v>
      </c>
      <c r="I29" s="14" t="s">
        <v>199</v>
      </c>
    </row>
    <row r="30" spans="1:9" ht="39.6" x14ac:dyDescent="0.3">
      <c r="A30" s="8"/>
      <c r="B30" s="9" t="s">
        <v>143</v>
      </c>
      <c r="C30" s="12" t="s">
        <v>9</v>
      </c>
      <c r="D30" s="8">
        <v>1500</v>
      </c>
      <c r="E30" s="17">
        <v>0.1</v>
      </c>
      <c r="F30" s="23">
        <f t="shared" si="6"/>
        <v>0.105</v>
      </c>
      <c r="G30" s="32">
        <f t="shared" si="7"/>
        <v>157.5</v>
      </c>
      <c r="H30" s="7" t="s">
        <v>198</v>
      </c>
      <c r="I30" s="14" t="s">
        <v>200</v>
      </c>
    </row>
    <row r="31" spans="1:9" x14ac:dyDescent="0.3">
      <c r="F31" s="30" t="s">
        <v>206</v>
      </c>
      <c r="G31" s="31">
        <f>SUM(G4:G30)</f>
        <v>1824.9570000000003</v>
      </c>
    </row>
    <row r="32" spans="1:9" x14ac:dyDescent="0.3">
      <c r="H32" s="31"/>
    </row>
    <row r="33" spans="7:7" x14ac:dyDescent="0.3">
      <c r="G33" s="3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Sheet1</vt:lpstr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Aurimas</dc:creator>
  <cp:lastModifiedBy>Audrone</cp:lastModifiedBy>
  <cp:lastPrinted>2021-12-08T12:59:23Z</cp:lastPrinted>
  <dcterms:created xsi:type="dcterms:W3CDTF">2021-12-08T11:13:06Z</dcterms:created>
  <dcterms:modified xsi:type="dcterms:W3CDTF">2021-12-20T08:37:01Z</dcterms:modified>
</cp:coreProperties>
</file>