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O:\VIESA\BODE\Konkursai\2022\Klaipedos universitetine\"/>
    </mc:Choice>
  </mc:AlternateContent>
  <xr:revisionPtr revIDLastSave="0" documentId="13_ncr:1_{B0C5A0BE-D447-4E29-A945-5D45D0767444}" xr6:coauthVersionLast="47" xr6:coauthVersionMax="47" xr10:uidLastSave="{00000000-0000-0000-0000-000000000000}"/>
  <bookViews>
    <workbookView xWindow="-108" yWindow="-108" windowWidth="23256" windowHeight="12576" xr2:uid="{91F0C956-BF63-484D-8ED4-86FF87215C69}"/>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5" i="1" l="1"/>
  <c r="F85" i="1"/>
  <c r="G94" i="1" s="1"/>
  <c r="G116" i="1"/>
  <c r="G105" i="1"/>
  <c r="G93" i="1"/>
  <c r="G73" i="1"/>
  <c r="G65" i="1"/>
  <c r="G63" i="1"/>
  <c r="G62" i="1"/>
  <c r="G52" i="1"/>
  <c r="G51" i="1"/>
  <c r="G50" i="1"/>
  <c r="G38" i="1"/>
  <c r="G37" i="1"/>
  <c r="G29" i="1"/>
  <c r="G18" i="1"/>
  <c r="G15" i="1"/>
  <c r="G17" i="1"/>
  <c r="G16" i="1"/>
  <c r="G14" i="1"/>
  <c r="G13" i="1"/>
</calcChain>
</file>

<file path=xl/sharedStrings.xml><?xml version="1.0" encoding="utf-8"?>
<sst xmlns="http://schemas.openxmlformats.org/spreadsheetml/2006/main" count="289" uniqueCount="221">
  <si>
    <t>Dezinfekuojančių ir sterilizuojančių priemonių bei indikatorių sąrašas</t>
  </si>
  <si>
    <t xml:space="preserve">        Priedas Nr. 2</t>
  </si>
  <si>
    <t>Eil. Nr.</t>
  </si>
  <si>
    <t>Pavadinimas</t>
  </si>
  <si>
    <t>Orientacinis kiekis metams</t>
  </si>
  <si>
    <t>Mato vnt.</t>
  </si>
  <si>
    <t>PVM tarifas %</t>
  </si>
  <si>
    <t>Mato vnt. kaina, Eur (su PVM)</t>
  </si>
  <si>
    <t>Viso kaina Eur (su PVM)</t>
  </si>
  <si>
    <t>1ltr darbinio skiedinio kaina (nurodant tirpalo procentą)</t>
  </si>
  <si>
    <t>Siūlomas įpakavimas</t>
  </si>
  <si>
    <t>Siūlomo įpakavimo kaina, Eur (su PVM)</t>
  </si>
  <si>
    <t>Firminis pavadinimas, gamintojas/ Siūlomo parametro atitikimas, konkreti parametro reikšmė ir atitikimo patvirtinimas (psl. pasiūlyme, puslapyje pabraukiant kiekvienos pozicijos kiekvieną atitikimą, nurodant pozicijos numerį pagal prašomas specifikacijas)</t>
  </si>
  <si>
    <t>Priemonės rankų, odos ir gleivinių dezinfekcijai</t>
  </si>
  <si>
    <t>Reikalavimai:</t>
  </si>
  <si>
    <t>iki 1000 ltr</t>
  </si>
  <si>
    <t>ltr</t>
  </si>
  <si>
    <t>vnt.</t>
  </si>
  <si>
    <t>3</t>
  </si>
  <si>
    <t>Alkoholinė rankų antiseptikos priemonė</t>
  </si>
  <si>
    <t>Veiklioji medžiaga etanolis (ne mažiau 80%)</t>
  </si>
  <si>
    <t>Pasižymi baktericidiniu (įsk. TBC) fungicidiniu, virucidiniu (HBV, ŽIV) aktyvumu</t>
  </si>
  <si>
    <t>Pasižymi greitu veikimu (30s.), sudėtyje nėra fenolių, triklozano, peroksidų, chlorheksidino, propanolio ir ketvirtinių amonio junginių</t>
  </si>
  <si>
    <t>Turi odos apsaugos ir priežiūros komponentų</t>
  </si>
  <si>
    <t>Nealergizuoja, be dažo ir kvapiųjų medžiagų</t>
  </si>
  <si>
    <t>Tinkamas naudoti ligoninėje turimuose dozatoriuose</t>
  </si>
  <si>
    <t>3.1</t>
  </si>
  <si>
    <t>Įpakavimas po 500 ml (su dozatoriumi)</t>
  </si>
  <si>
    <t>3.2</t>
  </si>
  <si>
    <t xml:space="preserve">                   po 1.0 ltr (su dozatoriumi)</t>
  </si>
  <si>
    <t>3.3</t>
  </si>
  <si>
    <r>
      <rPr>
        <b/>
        <sz val="11"/>
        <rFont val="Times New Roman"/>
        <family val="1"/>
        <charset val="186"/>
      </rPr>
      <t>Laikiklis 500 ml talpai</t>
    </r>
    <r>
      <rPr>
        <sz val="11"/>
        <rFont val="Times New Roman"/>
        <family val="1"/>
        <charset val="186"/>
      </rPr>
      <t>,</t>
    </r>
    <r>
      <rPr>
        <b/>
        <sz val="11"/>
        <rFont val="Times New Roman"/>
        <family val="1"/>
        <charset val="186"/>
      </rPr>
      <t xml:space="preserve"> tvirtinamas prie procedūrų vežimėlio arba sienos</t>
    </r>
    <r>
      <rPr>
        <sz val="11"/>
        <rFont val="Times New Roman"/>
        <family val="1"/>
        <charset val="186"/>
      </rPr>
      <t xml:space="preserve"> (turi tikti perkamai rankų dezinfekcinei priemonei t.y. 3.1 ir 3.2 pozicijoms)</t>
    </r>
  </si>
  <si>
    <t>iki 200 vnt.</t>
  </si>
  <si>
    <t>3.4</t>
  </si>
  <si>
    <r>
      <rPr>
        <b/>
        <sz val="11"/>
        <rFont val="Times New Roman"/>
        <family val="1"/>
        <charset val="186"/>
      </rPr>
      <t>Laikiklis 500 ml talpai, kabinamas ant lovos</t>
    </r>
    <r>
      <rPr>
        <sz val="11"/>
        <rFont val="Times New Roman"/>
        <family val="1"/>
        <charset val="186"/>
      </rPr>
      <t xml:space="preserve"> (turi tikti perkamai rankų dezinfekcinei priemonei t.y. 3.1 ir 3.2 pozicijoms)</t>
    </r>
  </si>
  <si>
    <t>iki 100 vnt.</t>
  </si>
  <si>
    <t>Viso 3 pozicija</t>
  </si>
  <si>
    <t>4.</t>
  </si>
  <si>
    <t>Priemonės rankų chirurginei dezinfekcijai</t>
  </si>
  <si>
    <t>4.1</t>
  </si>
  <si>
    <t>Rankų antiseptikas</t>
  </si>
  <si>
    <t>Veikliosios medžiagos - propanolio alkoholiai - 100g tirpalo ne mažiau 70g; mecetroniumetilsulfatas - 0,2g</t>
  </si>
  <si>
    <t>Tinka higieniniam ir chirurginiam rankų paruošimui</t>
  </si>
  <si>
    <t>Vidutinio lygio antimikrobinė medžiaga pasižymi plačiu veikimo spektru: bakterijoms (TB), grybeliams, virusams (ŽIV, HBV, rota)</t>
  </si>
  <si>
    <t>pasižymi greitu veikimu (30s. - higieninei rankų dezinfekcijai ir 1,5min. chirurginei rankų dezinfekcijai)</t>
  </si>
  <si>
    <t>Sudėtyje nėra chlorheksidino, fenolių, triklozano junginių, rūgščių</t>
  </si>
  <si>
    <t>Nealergizuoja, apsaugo rankas nuo prakaitavimo ilgą laiką dirbant su pirštinėmis</t>
  </si>
  <si>
    <t>Įpakavimas 1,0 ltr (su dozatoriumi)</t>
  </si>
  <si>
    <t>iki 500 ltr</t>
  </si>
  <si>
    <t>4.2</t>
  </si>
  <si>
    <t>Skysto losjono ir dezinfekcijos priemonių, skirtų chirurginiam rankų paruošimui, alkūniniai sieniniai dozatoriai</t>
  </si>
  <si>
    <t>Korpusas metalinis, paviršius lygus, lengvai valomas - dezinfekuojamas</t>
  </si>
  <si>
    <t>Tvirtinamas stabiliai prie sienos (nesiūlyti portatyvinės priemonės)</t>
  </si>
  <si>
    <t>Rankena labai ilga, ne trumpesnė kaip 30cm, patogus paspaudimas alkūne</t>
  </si>
  <si>
    <t>Turi dozavimo reguliavimo įrenginį (nuo 0,8 iki 1,8ml)</t>
  </si>
  <si>
    <r>
      <t>Sterilizuojamas garo sterilizatoriuje 121</t>
    </r>
    <r>
      <rPr>
        <vertAlign val="superscript"/>
        <sz val="11"/>
        <color theme="1"/>
        <rFont val="Times New Roman"/>
        <family val="1"/>
        <charset val="186"/>
      </rPr>
      <t>o</t>
    </r>
    <r>
      <rPr>
        <sz val="11"/>
        <color theme="1"/>
        <rFont val="Times New Roman"/>
        <family val="1"/>
        <charset val="186"/>
      </rPr>
      <t>C, 1 bar. režimu</t>
    </r>
  </si>
  <si>
    <t>Į laikiklį įstatomos priemonės talpos tūris 1 litras</t>
  </si>
  <si>
    <t>iki 20 vnt.</t>
  </si>
  <si>
    <t>Viso 4 pozicija</t>
  </si>
  <si>
    <t>P.S. 4 pozicijos priemonės bus perkamos iš vieno tiekėjo</t>
  </si>
  <si>
    <t>5</t>
  </si>
  <si>
    <t>Dažyta priemonė odos dezinfekcijai</t>
  </si>
  <si>
    <t>Veikliosios medžiagos propanolio alkoholiai, koncentracija ne mažiau 60-70 proc.</t>
  </si>
  <si>
    <t>Tinka odos dezinfekcijai prieš operacijas, punkcijas, invazines procedūras ir kt.</t>
  </si>
  <si>
    <t>Vidutinio lygio antimikrobinė medžiaga pasižymi plačiu veikimo spektru: bakterijoms (TBC, MRSA), grybeliams, virusams (ŽIV, HBV, HCV)</t>
  </si>
  <si>
    <t>Dažančios medžiagos</t>
  </si>
  <si>
    <t xml:space="preserve">Sudėtyje nėra fenolių, triklozano, peroksidų, jodo, rūgščių, ketvirtinių amonio junginių, chlorheksidino </t>
  </si>
  <si>
    <t>Lengvai nuvalomas nuo paviršių</t>
  </si>
  <si>
    <t>Pateikti biocido autorizacijos liudijimą pagal reglamentą 528/2012 bei saugos duomenų lapą</t>
  </si>
  <si>
    <t>Nealergizuoja, nedirgina odos. Biocidas.</t>
  </si>
  <si>
    <t>5.1</t>
  </si>
  <si>
    <t xml:space="preserve">Įpakavimas 1,0 litras </t>
  </si>
  <si>
    <t>5.2</t>
  </si>
  <si>
    <t xml:space="preserve">                  250 ml su purkštuku</t>
  </si>
  <si>
    <t>Viso 5 pozicija</t>
  </si>
  <si>
    <t>P.S. 5 pozicijos priemonės bus perkamos iš vieno tiekėjo</t>
  </si>
  <si>
    <t>6</t>
  </si>
  <si>
    <t xml:space="preserve">Nedažyta priemonė odos dezinfekcijai </t>
  </si>
  <si>
    <t xml:space="preserve">Veikliosios medžiagos propanolio alkoholiai, 100g tirpalo ne mažiau 60g ir ketvirtiniai amonio junginiai </t>
  </si>
  <si>
    <t>Tinka odos dezinfekcijai prieš injekcijas, operacijas, punkcijas, invazines procedūras ir kt.</t>
  </si>
  <si>
    <t>Vidutinio lygio antimikrobinė medžiaga pasižymi plačiu veikimo spektru: bakterijoms (TB), grybeliams, virusams (ŽIV, HBV, Rota)</t>
  </si>
  <si>
    <r>
      <t xml:space="preserve">Sudėtyje nėra chlorheksidino, fenolių, triklozano, </t>
    </r>
    <r>
      <rPr>
        <sz val="11"/>
        <rFont val="Times New Roman"/>
        <family val="1"/>
        <charset val="186"/>
      </rPr>
      <t>peroksidų junginių</t>
    </r>
  </si>
  <si>
    <t>Nealergizuoja, nedirgina odos. Biocidas.Pateikti biocido autorizacijos liudijimą pagal reglamentą 528/2012 bei saugos duomenų lapą</t>
  </si>
  <si>
    <t>Nealergizuoja, nedirgina odos</t>
  </si>
  <si>
    <t>6.1</t>
  </si>
  <si>
    <t xml:space="preserve">Įpakavimas 1,0 ltr </t>
  </si>
  <si>
    <t>6.2</t>
  </si>
  <si>
    <t>Įpakavimas po 250 ml su purkštuku</t>
  </si>
  <si>
    <t>6.3</t>
  </si>
  <si>
    <t>iki 1 ltr</t>
  </si>
  <si>
    <t>Viso 6 pozicija</t>
  </si>
  <si>
    <t>P.S. 6 pozicijos priemonės bus perkamos iš vieno tiekėjo</t>
  </si>
  <si>
    <t>serv.</t>
  </si>
  <si>
    <t>8.</t>
  </si>
  <si>
    <t>Pirštinės antiseptiniam kūno prausimui</t>
  </si>
  <si>
    <t>impregnuotos dezinfekcinėmis priemonėmis, kurios naikina bakterijas (ORSA, MRSA, VRE)</t>
  </si>
  <si>
    <t>Sudėtis: propilo alkoholis, hidrogenizuotas ricinos aliejus, ketvirtiniai amonio junginiai,</t>
  </si>
  <si>
    <t>ph neutralus;</t>
  </si>
  <si>
    <t>odos nereikia nuplauti;</t>
  </si>
  <si>
    <t>be dažo ir kvapų priedų;</t>
  </si>
  <si>
    <t>pakuotėje 10 vnt.</t>
  </si>
  <si>
    <t xml:space="preserve">                        Priemonės paviršių valymui ir dezinfekcijai</t>
  </si>
  <si>
    <t>18</t>
  </si>
  <si>
    <r>
      <t xml:space="preserve">Servetėlės </t>
    </r>
    <r>
      <rPr>
        <b/>
        <u/>
        <sz val="11"/>
        <rFont val="Times New Roman"/>
        <family val="1"/>
        <charset val="186"/>
      </rPr>
      <t>jautrių</t>
    </r>
    <r>
      <rPr>
        <b/>
        <sz val="11"/>
        <rFont val="Times New Roman"/>
        <family val="1"/>
        <charset val="186"/>
      </rPr>
      <t xml:space="preserve"> paviršių dezinfekcijai</t>
    </r>
  </si>
  <si>
    <r>
      <t xml:space="preserve">Servetėlės su alkoholiais, nedidelių, alkoholiui </t>
    </r>
    <r>
      <rPr>
        <b/>
        <u/>
        <sz val="11"/>
        <rFont val="Times New Roman"/>
        <family val="1"/>
        <charset val="186"/>
      </rPr>
      <t xml:space="preserve"> </t>
    </r>
    <r>
      <rPr>
        <b/>
        <sz val="11"/>
        <rFont val="Times New Roman"/>
        <family val="1"/>
        <charset val="186"/>
      </rPr>
      <t>jautrių medicininių prietaisų ir aplinkos paviršių valymui ir greitai dezinfekcijai:</t>
    </r>
  </si>
  <si>
    <t>Ekspozicijos laikas: bakterijoms, mielėms 30s, virusams iki 5min.</t>
  </si>
  <si>
    <t>naikina bakterijas, virusus, mieles;</t>
  </si>
  <si>
    <t>tinka: monitorių, klaviatūrų, paviršių iš dirbtinės odos, jutiklinių ekranų dezinfekcijai;</t>
  </si>
  <si>
    <t xml:space="preserve">                    </t>
  </si>
  <si>
    <t>servetėlės supakuotos minkštoje vienkartinėje pakuotėje su tvirtai uždaromu dangteliu</t>
  </si>
  <si>
    <t xml:space="preserve">servetėlės dydis 18x18 ±2 cm </t>
  </si>
  <si>
    <t>ženklintos CE (pagal 93/42EEB) ir registruotas kaip biocidinis produktas.</t>
  </si>
  <si>
    <t>Servetėlės be alkoholių, skirtos echoskopų daviklių greitai dezinfekcijai</t>
  </si>
  <si>
    <t>veiklioji medžiaga - ketvirtiniai amonio junginiai</t>
  </si>
  <si>
    <t>servetėlės išmatavimai: 18x18 ±2cm;</t>
  </si>
  <si>
    <r>
      <t>s</t>
    </r>
    <r>
      <rPr>
        <i/>
        <sz val="11"/>
        <rFont val="Times New Roman"/>
        <family val="1"/>
        <charset val="186"/>
      </rPr>
      <t>ervetėlės supakuotos minkštoje vienkartinėje pakuotėje su sandariu, tvirtai uždaromu dangteliu</t>
    </r>
  </si>
  <si>
    <t xml:space="preserve">greita ekspozicija - iki 60 s (1 min).; </t>
  </si>
  <si>
    <t>Sudėtyje nėra aldehidų, ketvirtinių amonio junginių, fenolių junginių</t>
  </si>
  <si>
    <t>Tinka nedidelių ir sunkiai pasiekiamų paviršių greitai dezinfekcijai</t>
  </si>
  <si>
    <t>Ekspozicijos laikas 30s. - 5min.</t>
  </si>
  <si>
    <t>Nepalieka dėmių, greitai išdžiūsta</t>
  </si>
  <si>
    <t xml:space="preserve"> Priemonė aplinkos ir medicinos prietaisų paviršių valymui ir dezinfekcijai</t>
  </si>
  <si>
    <t xml:space="preserve">Skystas skiedžiamas koncentratas. Priemonė turi būti tinkama didelių aplinkos daiktų, paviršių valymui ir dezinfekcijai, indų dezinfekcijai, skalbinių ir medicinos prietaisų valymui – dezinfekcijai. Tinkama vandeniui ir šluostymui atspariems paviršiams, bei mirkymui. Turi tikti smarkiai užterštų biologiniais skysčiais paviršių valymui ir dezinfekcijai. </t>
  </si>
  <si>
    <t>Turi būti 2 ir 4 biocidas, pateikti biocido autorizacijos liudijimą;</t>
  </si>
  <si>
    <t>Ženklinta CE (pateikti atitikties deklaraciją 93/42EEB);     </t>
  </si>
  <si>
    <t>Sudėtyje neturi būti aldehidų, fenolių, chloro, alkoholių;</t>
  </si>
  <si>
    <t>Pagaminta ketvirtinių amonio junginių pagrindu, sudėtyje turi būti pH reguliatoriai, tirpikliai, valikliai;</t>
  </si>
  <si>
    <t xml:space="preserve">Veikia bakterijas, mikobakterijas (tame tarpe M. Terrae, TBC) virusus (tame tarpe HBV, ŽIV, BVDV-HCV, Vaccinia),  grybus;   </t>
  </si>
  <si>
    <r>
      <t>Kartu su preparatu turi būti tiekiami ir dozatoriai-pompos</t>
    </r>
    <r>
      <rPr>
        <b/>
        <sz val="11"/>
        <color theme="1"/>
        <rFont val="Times New Roman"/>
        <family val="1"/>
        <charset val="186"/>
      </rPr>
      <t xml:space="preserve"> (</t>
    </r>
    <r>
      <rPr>
        <i/>
        <sz val="11"/>
        <color theme="1"/>
        <rFont val="Times New Roman"/>
        <family val="1"/>
        <charset val="186"/>
      </rPr>
      <t>pagal ligoninės poreikį)</t>
    </r>
  </si>
  <si>
    <t>Darbinių tirpalų veikiančių virusus (tame tarpe HBV, ŽIV, BVDV-HCV, Vaccinia) koncentracija turi būti: ne daugiau 3%, kontakto laikas turi būti:ne ilgiau 5 min. Darbinių tirpalų pH 7-9</t>
  </si>
  <si>
    <t>1.</t>
  </si>
  <si>
    <t>2.</t>
  </si>
  <si>
    <t>Pateikti aprašymus, naudojimo instrukcijas, saugos duomenų lapus (atitinkančius Komisijos reglamentu (ES) nustatytus lapų pildymo reikalavimus) ir kitus būtinus dokumentus originalo kalba ir patvirtintus vertimus lietuvių kalba (sertifikatus, biocidų autorizacijos liudijimus, naudojimo etiketes, atitikties deklaracijas, medicinos prietaisų dezinfekantų etiketes, naudojimo instrukcijas ir kt.)</t>
  </si>
  <si>
    <t xml:space="preserve">3. </t>
  </si>
  <si>
    <t>4</t>
  </si>
  <si>
    <t>Biocidų autorizacijos liudijimo galiojimo pabaiga neturi būti anksčiau nei 12 mėn (nuo pirkimo datos).</t>
  </si>
  <si>
    <t>5.</t>
  </si>
  <si>
    <t>Įpakavimas 50 ml su purkštuku</t>
  </si>
  <si>
    <t>iki 1700 ltr</t>
  </si>
  <si>
    <t>16.1</t>
  </si>
  <si>
    <t>16.2</t>
  </si>
  <si>
    <t xml:space="preserve">                                                                             Viso 16 pozicija</t>
  </si>
  <si>
    <t>24</t>
  </si>
  <si>
    <t>P.S. 16 pozicijos priemonės bus perkamos iš vieno tiekėjo</t>
  </si>
  <si>
    <t>Pateikti naudojimo instrukciją pagal higieninius reikalavimus.</t>
  </si>
  <si>
    <t>iki 2000 ltr</t>
  </si>
  <si>
    <t xml:space="preserve">                    po 5.0 ltr</t>
  </si>
  <si>
    <t>Supakuotos ne daugiau kaip po 80-100 servetėlių</t>
  </si>
  <si>
    <t xml:space="preserve">pakuotėje ne daugiau kaip 80-100 servetėlių </t>
  </si>
  <si>
    <t>iki 6000 ltr</t>
  </si>
  <si>
    <t xml:space="preserve">P.S. 3 pozicijos priemonės bus perkamos iš vieno tiekėjo. Pagal ligoninės poreikį, nemokamai pateikti įlaminuotą vizualinę informaciją apie rankų plovimo ir dezinfekcijos eigą (judesius).                    </t>
  </si>
  <si>
    <t>iki 100000 serv.</t>
  </si>
  <si>
    <r>
      <rPr>
        <b/>
        <u/>
        <sz val="11"/>
        <rFont val="Times New Roman"/>
        <family val="1"/>
        <charset val="186"/>
      </rPr>
      <t>Purškiama</t>
    </r>
    <r>
      <rPr>
        <b/>
        <sz val="11"/>
        <rFont val="Times New Roman"/>
        <family val="1"/>
        <charset val="186"/>
      </rPr>
      <t xml:space="preserve"> priemonė greitam medicininių prietaisų ir aplinkos paviršių valymui ir greitai dezinfekcijai</t>
    </r>
  </si>
  <si>
    <t>Sudėtis: alkoholiai (iki 25-30%), aminai; sudėtyje nėra aldehidų</t>
  </si>
  <si>
    <t xml:space="preserve">medicinos prietaisas, ženklintas CE (pagal 93/42EEB) </t>
  </si>
  <si>
    <t>iki 20 ltr</t>
  </si>
  <si>
    <t>iki 550 ltr</t>
  </si>
  <si>
    <t>iki 12 ltr</t>
  </si>
  <si>
    <t>iki 2000 vnt.</t>
  </si>
  <si>
    <t>iki 230000 serv.</t>
  </si>
  <si>
    <t xml:space="preserve">Įpakavimas:  ne mažiau kaip 2 ltr </t>
  </si>
  <si>
    <t>Visos dezinfekcinės medžiagos ir priemonės turi užtikrinti ekonominį, efektyvumo ir sveikatos saugos aspektą.</t>
  </si>
  <si>
    <t>Priemonės, naudojamos aplinkos (patalpų, daiktų, įrenginių, inventoriaus, įrangos, kurie nėra medicinos prietaisai) paviršių dezinfekcijai, rankų higieninei ir chirurginei antiseptikai, pacientų nepažeistos odos (sveikos) antiseptikai, kūno skysčių ir biologinių skystų atliekų kenksmingumo šalinimui skirtos priemonės, turi būti biocidai, kurie yra autorizuoti pagal reglamentą 528/2012.</t>
  </si>
  <si>
    <t>Veikliosios medžiagos alkoholiai (100g tirpalo ne mažiau 70 g propanolio)</t>
  </si>
  <si>
    <t>Įpakavimas: 1 ltr flakonas (+/- 5 proc.) su purkštuku</t>
  </si>
  <si>
    <t xml:space="preserve">Pateikti biocido autorizacijos liudijimą ir medicinos prietaisų registracijos pažymėjimą bei etiketes, saugos duomenų lapus ir naudojimo instrukcijas  </t>
  </si>
  <si>
    <t>iki 2200 ltr</t>
  </si>
  <si>
    <t>16</t>
  </si>
  <si>
    <t>3.5</t>
  </si>
  <si>
    <r>
      <t xml:space="preserve">Tiekėjas privalo pateikti gamintojo katalogus (prekių aprašymus), kuriuose būtų nurodyti prekių kodai bei visa kita informacija, pagrindžianti prekės atitikimą konkurso specifikacijai. </t>
    </r>
    <r>
      <rPr>
        <b/>
        <sz val="11"/>
        <color theme="1"/>
        <rFont val="Times New Roman"/>
        <family val="1"/>
        <charset val="186"/>
      </rPr>
      <t>Kataloge (ar prekių aprašymuose) būtina pabraukti kiekvienos pozicijos atitikimą, nurodant pozicijos numerį pagal prašomus specifikacijų paramertus. Kataloguose (ar prekių aprašymuose) atitikimai turi būti pateikti lietuvių kalba. Pateikiamos skaitmeninės dokumentų kopijos</t>
    </r>
  </si>
  <si>
    <t>Etanolis 85%</t>
  </si>
  <si>
    <t>https://productcatalogue.bode-chemie.com/products/hands/sterillium_med.php</t>
  </si>
  <si>
    <t>Sterillium med, 0,5 su pompa 981600, Bode Chemie</t>
  </si>
  <si>
    <t>Sterillium med, 1,0l su pompa 981601</t>
  </si>
  <si>
    <t>Sterillium med, 5l</t>
  </si>
  <si>
    <t>propanolio alkoholiai- 75%, mecetronium etilsulfatas- 0,2%</t>
  </si>
  <si>
    <t>Sterilium, 1l su pompa 981601, Bode Chemie, https://productcatalogue.bode-chemie.com/products/hands/sterillium.php</t>
  </si>
  <si>
    <t>Sterilizuojamas garo sterilizatoriuje 121oC, 1 bar. režimu</t>
  </si>
  <si>
    <t>63g propanolio, 0,025g KAJ</t>
  </si>
  <si>
    <t>https://productcatalogue.bode-chemie.com/products/skin/cutasept_f.php</t>
  </si>
  <si>
    <t>Cutasept F, Bode Chemie</t>
  </si>
  <si>
    <t>Sudėtyje nėra chlorheksidino, fenolių, triklozano, peroksidų junginių</t>
  </si>
  <si>
    <t>Veikliosios medžiagos propanolio alkoholiai, koncentracija 72 proc.</t>
  </si>
  <si>
    <t>Pateikiamas</t>
  </si>
  <si>
    <t>Cutasept G, Bode Chemie, https://productcatalogue.bode-chemie.com/products/skin/product-information/cutasept_fg_int.pdf</t>
  </si>
  <si>
    <t>Stellisept med gloves, N10, Bode Chemie https://productcatalogue.bode-chemie.com/products/skin/stellisept_med_gloves.php</t>
  </si>
  <si>
    <t>alkoholiai 30%, aminai</t>
  </si>
  <si>
    <t>18x20cm</t>
  </si>
  <si>
    <t>Bacillol 30 tissues, N80, Bode Chemie, https://productcatalogue.bode-chemie.com/products/surface/bacillol_30_tissues.php</t>
  </si>
  <si>
    <t>KAJ</t>
  </si>
  <si>
    <t>18x20</t>
  </si>
  <si>
    <t>servetėlės supakuotos minkštoje vienkartinėje pakuotėje su sandariu, tvirtai uždaromu dangteliu</t>
  </si>
  <si>
    <t>https://productcatalogue.bode-chemie.com/products/surface/mikrobac_tissues.php</t>
  </si>
  <si>
    <t>Mikrobac tissues, N80, Bode Chemie</t>
  </si>
  <si>
    <t>70% propanolio, 5% etanolio</t>
  </si>
  <si>
    <t xml:space="preserve">ženklinta CE (pagal 93/42EEB) kaip medicinos prietaisas </t>
  </si>
  <si>
    <t>iki 5min</t>
  </si>
  <si>
    <t>https://productcatalogue.bode-chemie.com/products/surface/bacillol_af.php</t>
  </si>
  <si>
    <t>Bacillol AF, 1l su purkstuku, Bode Chemie</t>
  </si>
  <si>
    <t xml:space="preserve">Skystas skiedžiamas koncentratas. Priemonė turi būti tinkama didelių aplinkos daiktų, paviršių valymui ir dezinfekcijai, indų dezinfekcijai, skalbinių ir medicinos prietaisų valymui – dezinfekcijai. Tinkama vandeniui ir šluostymui atspariems paviršiams, bei mirkymui. Tinka smarkiai užterštų biologiniais skysčiais paviršių valymui ir dezinfekcijai. </t>
  </si>
  <si>
    <t>2 ir 4 biocidas</t>
  </si>
  <si>
    <t>Sudėtyje nėra aldehidų, fenolių, chloro, alkoholių;</t>
  </si>
  <si>
    <t>Pagaminta ketvirtinių amonio junginių pagrindu, yra pH reguliatoriai, tirpikliai, valikliai;</t>
  </si>
  <si>
    <t xml:space="preserve"> tiekiami matavimo prietaisai (pagal ligoninės poreikį)</t>
  </si>
  <si>
    <t>Darbinių tirpalų veikiančių virusus (tame tarpe HBV, ŽIV, BVDV-HCV, Vaccinia) koncentracija :  0,5%, kontakto laikas 5 min. Darbinių tirpalų pH 8,9</t>
  </si>
  <si>
    <t>Tvirtinamas stabiliai prie sienos</t>
  </si>
  <si>
    <t>Eurodispener 1 plus, 1l, Bode Chemie, https://productcatalogue.bode-chemie.com/products/equipment/eurodispenser_1_plus.php</t>
  </si>
  <si>
    <t>SIENINIS laikiklis Wallholder plus  500 ml talpai (981734) (Bode Chemie GmbH)</t>
  </si>
  <si>
    <t>LAIKIKLIS ant lovos EuroDispenser 3, 500 ml talpai (975100) (Bode Chemie GmbH)</t>
  </si>
  <si>
    <t>5l</t>
  </si>
  <si>
    <t>0,5l</t>
  </si>
  <si>
    <t>1l</t>
  </si>
  <si>
    <t>vnt</t>
  </si>
  <si>
    <t xml:space="preserve">250ml su purk. </t>
  </si>
  <si>
    <t>250ml su purk.</t>
  </si>
  <si>
    <t>50ml su purk</t>
  </si>
  <si>
    <t xml:space="preserve"> 80servetėlių</t>
  </si>
  <si>
    <t>1 l su purkštuku</t>
  </si>
  <si>
    <t>Mikrobac forte, 5l, Bode Chemie+ matavimo prietaisas nemokamai https://productcatalogue.bode-chemie.com/products/surface/product-information/mikrobac_forte_int.pdf</t>
  </si>
  <si>
    <t>0,5% 5min -0,031Eur</t>
  </si>
  <si>
    <t>Sterillium med, Bode Chemie, https://productcatalogue.bode-chemie.com/products/hands/sterillium_med.php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</si>
</sst>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6"/>
      <name val="Times New Roman"/>
      <family val="1"/>
      <charset val="186"/>
    </font>
    <font>
      <b/>
      <sz val="16"/>
      <name val="Times New Roman"/>
      <family val="1"/>
      <charset val="186"/>
    </font>
    <font>
      <sz val="11"/>
      <name val="Times New Roman"/>
      <family val="1"/>
      <charset val="186"/>
    </font>
    <font>
      <b/>
      <sz val="11"/>
      <name val="Times New Roman"/>
      <family val="1"/>
      <charset val="186"/>
    </font>
    <font>
      <b/>
      <i/>
      <sz val="11"/>
      <name val="Times New Roman"/>
      <family val="1"/>
      <charset val="186"/>
    </font>
    <font>
      <vertAlign val="superscript"/>
      <sz val="11"/>
      <color theme="1"/>
      <name val="Times New Roman"/>
      <family val="1"/>
      <charset val="186"/>
    </font>
    <font>
      <sz val="11"/>
      <color theme="1"/>
      <name val="Times New Roman"/>
      <family val="1"/>
      <charset val="186"/>
    </font>
    <font>
      <sz val="11"/>
      <color rgb="FFFF0000"/>
      <name val="Times New Roman"/>
      <family val="1"/>
      <charset val="186"/>
    </font>
    <font>
      <b/>
      <sz val="11"/>
      <color theme="1"/>
      <name val="Times New Roman"/>
      <family val="1"/>
      <charset val="186"/>
    </font>
    <font>
      <i/>
      <sz val="11"/>
      <name val="Times New Roman"/>
      <family val="1"/>
      <charset val="186"/>
    </font>
    <font>
      <b/>
      <u/>
      <sz val="11"/>
      <name val="Times New Roman"/>
      <family val="1"/>
      <charset val="186"/>
    </font>
    <font>
      <i/>
      <sz val="11"/>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3">
    <xf numFmtId="0" fontId="0" fillId="0" borderId="0" xfId="0"/>
    <xf numFmtId="49" fontId="1" fillId="2" borderId="0" xfId="0" applyNumberFormat="1" applyFont="1" applyFill="1" applyAlignment="1">
      <alignment vertical="top" wrapText="1"/>
    </xf>
    <xf numFmtId="0" fontId="2" fillId="2" borderId="0" xfId="0" applyFont="1" applyFill="1" applyAlignment="1">
      <alignment vertical="top"/>
    </xf>
    <xf numFmtId="0" fontId="1" fillId="2" borderId="0" xfId="0" applyFont="1" applyFill="1" applyAlignment="1">
      <alignment horizontal="center" vertical="top" wrapText="1"/>
    </xf>
    <xf numFmtId="0" fontId="1" fillId="2" borderId="0" xfId="0" applyFont="1" applyFill="1" applyAlignment="1">
      <alignment vertical="top" wrapText="1"/>
    </xf>
    <xf numFmtId="0" fontId="2" fillId="2" borderId="0" xfId="0" applyFont="1" applyFill="1" applyAlignment="1">
      <alignment vertical="top" wrapText="1"/>
    </xf>
    <xf numFmtId="0" fontId="1" fillId="2" borderId="0" xfId="0" applyFont="1" applyFill="1" applyAlignment="1">
      <alignment vertical="top"/>
    </xf>
    <xf numFmtId="49" fontId="3" fillId="2" borderId="0" xfId="0" applyNumberFormat="1" applyFont="1" applyFill="1" applyAlignment="1">
      <alignment vertical="top" wrapText="1"/>
    </xf>
    <xf numFmtId="0" fontId="4" fillId="2" borderId="0" xfId="0" applyFont="1" applyFill="1" applyAlignment="1">
      <alignment vertical="top"/>
    </xf>
    <xf numFmtId="0" fontId="3" fillId="2" borderId="0" xfId="0" applyFont="1" applyFill="1" applyAlignment="1">
      <alignment horizontal="center" vertical="top" wrapText="1"/>
    </xf>
    <xf numFmtId="0" fontId="4" fillId="2" borderId="0" xfId="0" applyFont="1" applyFill="1" applyAlignment="1">
      <alignment vertical="top" wrapText="1"/>
    </xf>
    <xf numFmtId="0" fontId="3" fillId="2" borderId="0" xfId="0" applyFont="1" applyFill="1" applyAlignment="1">
      <alignment vertical="top"/>
    </xf>
    <xf numFmtId="49"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3" fillId="0" borderId="0" xfId="0" applyFont="1" applyAlignment="1">
      <alignment vertical="top"/>
    </xf>
    <xf numFmtId="49" fontId="5" fillId="3" borderId="1" xfId="0" applyNumberFormat="1" applyFont="1" applyFill="1" applyBorder="1" applyAlignment="1">
      <alignment horizontal="left" vertical="top"/>
    </xf>
    <xf numFmtId="0" fontId="3" fillId="3" borderId="1" xfId="0" applyFont="1" applyFill="1" applyBorder="1" applyAlignment="1">
      <alignment vertical="top" wrapText="1"/>
    </xf>
    <xf numFmtId="0" fontId="3" fillId="0" borderId="1" xfId="0" applyFont="1" applyBorder="1" applyAlignment="1">
      <alignment vertical="top" wrapText="1"/>
    </xf>
    <xf numFmtId="49" fontId="3" fillId="4" borderId="1" xfId="0" applyNumberFormat="1" applyFont="1" applyFill="1" applyBorder="1" applyAlignment="1">
      <alignment vertical="top" wrapText="1"/>
    </xf>
    <xf numFmtId="49" fontId="3" fillId="0" borderId="1" xfId="0" applyNumberFormat="1" applyFont="1" applyBorder="1" applyAlignment="1">
      <alignment vertical="top" wrapText="1"/>
    </xf>
    <xf numFmtId="0" fontId="3" fillId="0" borderId="1" xfId="0" applyFont="1" applyBorder="1" applyAlignment="1">
      <alignment horizontal="left" vertical="top" wrapText="1"/>
    </xf>
    <xf numFmtId="0" fontId="3" fillId="4" borderId="1" xfId="0" applyFont="1" applyFill="1" applyBorder="1" applyAlignment="1">
      <alignment horizontal="center" vertical="top" wrapText="1"/>
    </xf>
    <xf numFmtId="0" fontId="4" fillId="0" borderId="1" xfId="0" applyFont="1" applyBorder="1" applyAlignment="1">
      <alignment horizontal="right" vertical="top" wrapText="1"/>
    </xf>
    <xf numFmtId="49" fontId="4" fillId="4" borderId="1" xfId="0" applyNumberFormat="1" applyFont="1" applyFill="1" applyBorder="1" applyAlignment="1">
      <alignment vertical="top" wrapText="1"/>
    </xf>
    <xf numFmtId="0" fontId="4" fillId="4" borderId="1" xfId="0" applyFont="1" applyFill="1" applyBorder="1" applyAlignment="1">
      <alignment vertical="top" wrapText="1"/>
    </xf>
    <xf numFmtId="0" fontId="3" fillId="4" borderId="1" xfId="0" applyFont="1" applyFill="1" applyBorder="1" applyAlignment="1">
      <alignment vertical="top" wrapText="1"/>
    </xf>
    <xf numFmtId="0" fontId="3" fillId="0" borderId="1" xfId="0" applyFont="1" applyBorder="1" applyAlignment="1">
      <alignment horizontal="justify" vertical="top" wrapText="1"/>
    </xf>
    <xf numFmtId="0" fontId="7" fillId="0" borderId="1" xfId="0" applyFont="1" applyBorder="1" applyAlignment="1">
      <alignment vertical="top" wrapText="1"/>
    </xf>
    <xf numFmtId="0" fontId="7" fillId="0" borderId="1" xfId="0" applyFont="1" applyBorder="1" applyAlignment="1">
      <alignment horizontal="center" vertical="top" wrapText="1"/>
    </xf>
    <xf numFmtId="0" fontId="8" fillId="0" borderId="1" xfId="0" applyFont="1" applyBorder="1" applyAlignment="1">
      <alignment vertical="top" wrapText="1"/>
    </xf>
    <xf numFmtId="0" fontId="8" fillId="2" borderId="1" xfId="0" applyFont="1" applyFill="1" applyBorder="1" applyAlignment="1">
      <alignment vertical="top" wrapText="1"/>
    </xf>
    <xf numFmtId="0" fontId="7" fillId="2" borderId="1" xfId="0" applyFont="1" applyFill="1" applyBorder="1" applyAlignment="1">
      <alignment vertical="top" wrapText="1"/>
    </xf>
    <xf numFmtId="0" fontId="7" fillId="2" borderId="1" xfId="0" applyFont="1" applyFill="1" applyBorder="1" applyAlignment="1">
      <alignment horizontal="center" vertical="top" wrapText="1"/>
    </xf>
    <xf numFmtId="0" fontId="7" fillId="4" borderId="1" xfId="0" applyFont="1" applyFill="1" applyBorder="1" applyAlignment="1">
      <alignment horizontal="left" vertical="top" wrapText="1"/>
    </xf>
    <xf numFmtId="0" fontId="3" fillId="2" borderId="1" xfId="0" applyFont="1" applyFill="1" applyBorder="1" applyAlignment="1">
      <alignment vertical="top" wrapText="1"/>
    </xf>
    <xf numFmtId="49" fontId="3" fillId="2" borderId="1" xfId="0" applyNumberFormat="1" applyFont="1" applyFill="1" applyBorder="1" applyAlignment="1">
      <alignment vertical="top" wrapText="1"/>
    </xf>
    <xf numFmtId="0" fontId="3" fillId="2" borderId="1" xfId="0" applyFont="1" applyFill="1" applyBorder="1" applyAlignment="1">
      <alignment horizontal="center" vertical="top" wrapText="1"/>
    </xf>
    <xf numFmtId="0" fontId="9" fillId="0" borderId="1" xfId="0" applyFont="1" applyBorder="1" applyAlignment="1">
      <alignment horizontal="right" vertical="top" wrapText="1"/>
    </xf>
    <xf numFmtId="0" fontId="10" fillId="2" borderId="1" xfId="0" applyFont="1" applyFill="1" applyBorder="1" applyAlignment="1">
      <alignment vertical="top" wrapText="1"/>
    </xf>
    <xf numFmtId="49" fontId="4" fillId="4" borderId="1" xfId="0" applyNumberFormat="1" applyFont="1" applyFill="1" applyBorder="1" applyAlignment="1">
      <alignment vertical="top"/>
    </xf>
    <xf numFmtId="49" fontId="3" fillId="2" borderId="1" xfId="0" applyNumberFormat="1" applyFont="1" applyFill="1" applyBorder="1" applyAlignment="1">
      <alignment vertical="top"/>
    </xf>
    <xf numFmtId="0" fontId="8"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49" fontId="3" fillId="0" borderId="0" xfId="0" applyNumberFormat="1" applyFont="1" applyAlignment="1">
      <alignment vertical="top" wrapText="1"/>
    </xf>
    <xf numFmtId="0" fontId="3" fillId="0" borderId="0" xfId="0" applyFont="1" applyAlignment="1">
      <alignment vertical="top" wrapText="1"/>
    </xf>
    <xf numFmtId="0" fontId="3" fillId="0" borderId="0" xfId="0" applyFont="1" applyAlignment="1">
      <alignment horizontal="center" vertical="top" wrapText="1"/>
    </xf>
    <xf numFmtId="0" fontId="4" fillId="2" borderId="1" xfId="0" applyFont="1" applyFill="1" applyBorder="1" applyAlignment="1">
      <alignment horizontal="right" vertical="top" wrapText="1"/>
    </xf>
    <xf numFmtId="0" fontId="3" fillId="2" borderId="0" xfId="0" applyFont="1" applyFill="1" applyAlignment="1">
      <alignment vertical="top" wrapText="1"/>
    </xf>
    <xf numFmtId="0" fontId="3" fillId="0" borderId="0" xfId="0" applyFont="1" applyAlignment="1">
      <alignment horizontal="left" vertical="top" wrapText="1"/>
    </xf>
    <xf numFmtId="49" fontId="3" fillId="0" borderId="0" xfId="0" applyNumberFormat="1" applyFont="1" applyBorder="1" applyAlignment="1">
      <alignment vertical="top" wrapText="1"/>
    </xf>
    <xf numFmtId="0" fontId="4" fillId="4" borderId="1" xfId="0" applyFont="1" applyFill="1" applyBorder="1" applyAlignment="1">
      <alignment vertical="top" wrapText="1"/>
    </xf>
    <xf numFmtId="0" fontId="4" fillId="4" borderId="1" xfId="0" applyFont="1" applyFill="1" applyBorder="1" applyAlignment="1">
      <alignment horizontal="center" vertical="top" wrapText="1"/>
    </xf>
    <xf numFmtId="0" fontId="3" fillId="2" borderId="0" xfId="0" applyFont="1" applyFill="1" applyAlignment="1">
      <alignment vertical="top" wrapText="1"/>
    </xf>
    <xf numFmtId="0" fontId="3" fillId="0" borderId="0" xfId="0" applyFont="1" applyAlignment="1">
      <alignment horizontal="left" vertical="top" wrapText="1"/>
    </xf>
    <xf numFmtId="0" fontId="7" fillId="2" borderId="0" xfId="0" applyFont="1" applyFill="1" applyBorder="1" applyAlignment="1">
      <alignment horizontal="left" vertical="top" wrapText="1"/>
    </xf>
    <xf numFmtId="0" fontId="9" fillId="4"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3" fillId="2" borderId="0" xfId="0" applyFont="1" applyFill="1" applyBorder="1" applyAlignment="1">
      <alignment horizontal="left" vertical="top" wrapText="1"/>
    </xf>
    <xf numFmtId="49" fontId="5" fillId="3" borderId="2" xfId="0" applyNumberFormat="1" applyFont="1" applyFill="1" applyBorder="1" applyAlignment="1">
      <alignment horizontal="center" vertical="top"/>
    </xf>
    <xf numFmtId="49" fontId="5" fillId="3"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3" fillId="2" borderId="5" xfId="0" applyFont="1" applyFill="1"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3" fillId="0" borderId="5" xfId="0" applyFont="1" applyBorder="1" applyAlignment="1">
      <alignment vertical="top" wrapText="1"/>
    </xf>
    <xf numFmtId="0" fontId="7" fillId="0" borderId="5" xfId="0" applyFont="1" applyBorder="1" applyAlignment="1">
      <alignment vertical="top" wrapText="1"/>
    </xf>
    <xf numFmtId="0" fontId="7" fillId="2" borderId="5" xfId="0" applyFont="1" applyFill="1" applyBorder="1" applyAlignment="1">
      <alignment vertical="top" wrapText="1"/>
    </xf>
    <xf numFmtId="2" fontId="1" fillId="2" borderId="0" xfId="0" applyNumberFormat="1" applyFont="1" applyFill="1" applyAlignment="1">
      <alignment vertical="top" wrapText="1"/>
    </xf>
    <xf numFmtId="2" fontId="3" fillId="2" borderId="0" xfId="0" applyNumberFormat="1" applyFont="1" applyFill="1" applyAlignment="1">
      <alignment vertical="top" wrapText="1"/>
    </xf>
    <xf numFmtId="2" fontId="3" fillId="0" borderId="1" xfId="0" applyNumberFormat="1" applyFont="1" applyBorder="1" applyAlignment="1">
      <alignment horizontal="center" vertical="top" wrapText="1"/>
    </xf>
    <xf numFmtId="2" fontId="3" fillId="0" borderId="1" xfId="0" applyNumberFormat="1" applyFont="1" applyBorder="1" applyAlignment="1">
      <alignment vertical="top" wrapText="1"/>
    </xf>
    <xf numFmtId="2" fontId="4" fillId="0" borderId="1" xfId="0" applyNumberFormat="1" applyFont="1" applyBorder="1" applyAlignment="1">
      <alignment vertical="top" wrapText="1"/>
    </xf>
    <xf numFmtId="2" fontId="7" fillId="0" borderId="1" xfId="0" applyNumberFormat="1" applyFont="1" applyBorder="1" applyAlignment="1">
      <alignment vertical="top" wrapText="1"/>
    </xf>
    <xf numFmtId="2" fontId="9" fillId="0" borderId="1" xfId="0" applyNumberFormat="1" applyFont="1" applyBorder="1" applyAlignment="1">
      <alignment vertical="top" wrapText="1"/>
    </xf>
    <xf numFmtId="2" fontId="7" fillId="2" borderId="1" xfId="0" applyNumberFormat="1" applyFont="1" applyFill="1" applyBorder="1" applyAlignment="1">
      <alignment vertical="top" wrapText="1"/>
    </xf>
    <xf numFmtId="2" fontId="3" fillId="2" borderId="1" xfId="0" applyNumberFormat="1" applyFont="1" applyFill="1" applyBorder="1" applyAlignment="1">
      <alignment vertical="top" wrapText="1"/>
    </xf>
    <xf numFmtId="2" fontId="9" fillId="2" borderId="1" xfId="0" applyNumberFormat="1" applyFont="1" applyFill="1" applyBorder="1" applyAlignment="1">
      <alignment vertical="top" wrapText="1"/>
    </xf>
    <xf numFmtId="2" fontId="4" fillId="2" borderId="1" xfId="0" applyNumberFormat="1" applyFont="1" applyFill="1" applyBorder="1" applyAlignment="1">
      <alignment vertical="top" wrapText="1"/>
    </xf>
    <xf numFmtId="2" fontId="3" fillId="3" borderId="1" xfId="0" applyNumberFormat="1" applyFont="1" applyFill="1" applyBorder="1" applyAlignment="1">
      <alignment vertical="top" wrapText="1"/>
    </xf>
    <xf numFmtId="2" fontId="4" fillId="4" borderId="1" xfId="0" applyNumberFormat="1" applyFont="1" applyFill="1" applyBorder="1" applyAlignment="1">
      <alignment vertical="top" wrapText="1"/>
    </xf>
    <xf numFmtId="2" fontId="3" fillId="0" borderId="0" xfId="0" applyNumberFormat="1" applyFont="1" applyAlignment="1">
      <alignment horizontal="left" vertical="top" wrapText="1"/>
    </xf>
    <xf numFmtId="2" fontId="3" fillId="0" borderId="0" xfId="0" applyNumberFormat="1" applyFont="1" applyAlignment="1">
      <alignment vertical="top" wrapText="1"/>
    </xf>
    <xf numFmtId="0" fontId="3" fillId="2" borderId="1" xfId="0" applyFont="1" applyFill="1" applyBorder="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9E18E-7CAE-4E2C-9F18-F6ECB858CD6B}">
  <dimension ref="A1:K152"/>
  <sheetViews>
    <sheetView tabSelected="1" topLeftCell="B73" zoomScale="90" zoomScaleNormal="90" workbookViewId="0">
      <selection activeCell="B46" sqref="B46"/>
    </sheetView>
  </sheetViews>
  <sheetFormatPr defaultRowHeight="13.8" x14ac:dyDescent="0.3"/>
  <cols>
    <col min="1" max="1" width="6.5546875" style="43" customWidth="1"/>
    <col min="2" max="2" width="63" style="44" customWidth="1"/>
    <col min="3" max="3" width="12" style="45" customWidth="1"/>
    <col min="4" max="4" width="7.44140625" style="45" customWidth="1"/>
    <col min="5" max="5" width="7.109375" style="44" customWidth="1"/>
    <col min="6" max="6" width="8.109375" style="44" customWidth="1"/>
    <col min="7" max="7" width="16" style="81" customWidth="1"/>
    <col min="8" max="8" width="9.33203125" style="44" customWidth="1"/>
    <col min="9" max="9" width="12.33203125" style="44" customWidth="1"/>
    <col min="10" max="10" width="18.6640625" style="44" customWidth="1"/>
    <col min="11" max="11" width="50.6640625" style="44" customWidth="1"/>
    <col min="12" max="143" width="9.109375" style="14"/>
    <col min="144" max="144" width="5.33203125" style="14" customWidth="1"/>
    <col min="145" max="145" width="56.44140625" style="14" customWidth="1"/>
    <col min="146" max="146" width="10.88671875" style="14" customWidth="1"/>
    <col min="147" max="147" width="7.5546875" style="14" customWidth="1"/>
    <col min="148" max="148" width="11.109375" style="14" customWidth="1"/>
    <col min="149" max="149" width="10.33203125" style="14" customWidth="1"/>
    <col min="150" max="150" width="10.88671875" style="14" customWidth="1"/>
    <col min="151" max="151" width="29.6640625" style="14" customWidth="1"/>
    <col min="152" max="399" width="9.109375" style="14"/>
    <col min="400" max="400" width="5.33203125" style="14" customWidth="1"/>
    <col min="401" max="401" width="56.44140625" style="14" customWidth="1"/>
    <col min="402" max="402" width="10.88671875" style="14" customWidth="1"/>
    <col min="403" max="403" width="7.5546875" style="14" customWidth="1"/>
    <col min="404" max="404" width="11.109375" style="14" customWidth="1"/>
    <col min="405" max="405" width="10.33203125" style="14" customWidth="1"/>
    <col min="406" max="406" width="10.88671875" style="14" customWidth="1"/>
    <col min="407" max="407" width="29.6640625" style="14" customWidth="1"/>
    <col min="408" max="655" width="9.109375" style="14"/>
    <col min="656" max="656" width="5.33203125" style="14" customWidth="1"/>
    <col min="657" max="657" width="56.44140625" style="14" customWidth="1"/>
    <col min="658" max="658" width="10.88671875" style="14" customWidth="1"/>
    <col min="659" max="659" width="7.5546875" style="14" customWidth="1"/>
    <col min="660" max="660" width="11.109375" style="14" customWidth="1"/>
    <col min="661" max="661" width="10.33203125" style="14" customWidth="1"/>
    <col min="662" max="662" width="10.88671875" style="14" customWidth="1"/>
    <col min="663" max="663" width="29.6640625" style="14" customWidth="1"/>
    <col min="664" max="911" width="9.109375" style="14"/>
    <col min="912" max="912" width="5.33203125" style="14" customWidth="1"/>
    <col min="913" max="913" width="56.44140625" style="14" customWidth="1"/>
    <col min="914" max="914" width="10.88671875" style="14" customWidth="1"/>
    <col min="915" max="915" width="7.5546875" style="14" customWidth="1"/>
    <col min="916" max="916" width="11.109375" style="14" customWidth="1"/>
    <col min="917" max="917" width="10.33203125" style="14" customWidth="1"/>
    <col min="918" max="918" width="10.88671875" style="14" customWidth="1"/>
    <col min="919" max="919" width="29.6640625" style="14" customWidth="1"/>
    <col min="920" max="1167" width="9.109375" style="14"/>
    <col min="1168" max="1168" width="5.33203125" style="14" customWidth="1"/>
    <col min="1169" max="1169" width="56.44140625" style="14" customWidth="1"/>
    <col min="1170" max="1170" width="10.88671875" style="14" customWidth="1"/>
    <col min="1171" max="1171" width="7.5546875" style="14" customWidth="1"/>
    <col min="1172" max="1172" width="11.109375" style="14" customWidth="1"/>
    <col min="1173" max="1173" width="10.33203125" style="14" customWidth="1"/>
    <col min="1174" max="1174" width="10.88671875" style="14" customWidth="1"/>
    <col min="1175" max="1175" width="29.6640625" style="14" customWidth="1"/>
    <col min="1176" max="1423" width="9.109375" style="14"/>
    <col min="1424" max="1424" width="5.33203125" style="14" customWidth="1"/>
    <col min="1425" max="1425" width="56.44140625" style="14" customWidth="1"/>
    <col min="1426" max="1426" width="10.88671875" style="14" customWidth="1"/>
    <col min="1427" max="1427" width="7.5546875" style="14" customWidth="1"/>
    <col min="1428" max="1428" width="11.109375" style="14" customWidth="1"/>
    <col min="1429" max="1429" width="10.33203125" style="14" customWidth="1"/>
    <col min="1430" max="1430" width="10.88671875" style="14" customWidth="1"/>
    <col min="1431" max="1431" width="29.6640625" style="14" customWidth="1"/>
    <col min="1432" max="1679" width="9.109375" style="14"/>
    <col min="1680" max="1680" width="5.33203125" style="14" customWidth="1"/>
    <col min="1681" max="1681" width="56.44140625" style="14" customWidth="1"/>
    <col min="1682" max="1682" width="10.88671875" style="14" customWidth="1"/>
    <col min="1683" max="1683" width="7.5546875" style="14" customWidth="1"/>
    <col min="1684" max="1684" width="11.109375" style="14" customWidth="1"/>
    <col min="1685" max="1685" width="10.33203125" style="14" customWidth="1"/>
    <col min="1686" max="1686" width="10.88671875" style="14" customWidth="1"/>
    <col min="1687" max="1687" width="29.6640625" style="14" customWidth="1"/>
    <col min="1688" max="1935" width="9.109375" style="14"/>
    <col min="1936" max="1936" width="5.33203125" style="14" customWidth="1"/>
    <col min="1937" max="1937" width="56.44140625" style="14" customWidth="1"/>
    <col min="1938" max="1938" width="10.88671875" style="14" customWidth="1"/>
    <col min="1939" max="1939" width="7.5546875" style="14" customWidth="1"/>
    <col min="1940" max="1940" width="11.109375" style="14" customWidth="1"/>
    <col min="1941" max="1941" width="10.33203125" style="14" customWidth="1"/>
    <col min="1942" max="1942" width="10.88671875" style="14" customWidth="1"/>
    <col min="1943" max="1943" width="29.6640625" style="14" customWidth="1"/>
    <col min="1944" max="2191" width="9.109375" style="14"/>
    <col min="2192" max="2192" width="5.33203125" style="14" customWidth="1"/>
    <col min="2193" max="2193" width="56.44140625" style="14" customWidth="1"/>
    <col min="2194" max="2194" width="10.88671875" style="14" customWidth="1"/>
    <col min="2195" max="2195" width="7.5546875" style="14" customWidth="1"/>
    <col min="2196" max="2196" width="11.109375" style="14" customWidth="1"/>
    <col min="2197" max="2197" width="10.33203125" style="14" customWidth="1"/>
    <col min="2198" max="2198" width="10.88671875" style="14" customWidth="1"/>
    <col min="2199" max="2199" width="29.6640625" style="14" customWidth="1"/>
    <col min="2200" max="2447" width="9.109375" style="14"/>
    <col min="2448" max="2448" width="5.33203125" style="14" customWidth="1"/>
    <col min="2449" max="2449" width="56.44140625" style="14" customWidth="1"/>
    <col min="2450" max="2450" width="10.88671875" style="14" customWidth="1"/>
    <col min="2451" max="2451" width="7.5546875" style="14" customWidth="1"/>
    <col min="2452" max="2452" width="11.109375" style="14" customWidth="1"/>
    <col min="2453" max="2453" width="10.33203125" style="14" customWidth="1"/>
    <col min="2454" max="2454" width="10.88671875" style="14" customWidth="1"/>
    <col min="2455" max="2455" width="29.6640625" style="14" customWidth="1"/>
    <col min="2456" max="2703" width="9.109375" style="14"/>
    <col min="2704" max="2704" width="5.33203125" style="14" customWidth="1"/>
    <col min="2705" max="2705" width="56.44140625" style="14" customWidth="1"/>
    <col min="2706" max="2706" width="10.88671875" style="14" customWidth="1"/>
    <col min="2707" max="2707" width="7.5546875" style="14" customWidth="1"/>
    <col min="2708" max="2708" width="11.109375" style="14" customWidth="1"/>
    <col min="2709" max="2709" width="10.33203125" style="14" customWidth="1"/>
    <col min="2710" max="2710" width="10.88671875" style="14" customWidth="1"/>
    <col min="2711" max="2711" width="29.6640625" style="14" customWidth="1"/>
    <col min="2712" max="2959" width="9.109375" style="14"/>
    <col min="2960" max="2960" width="5.33203125" style="14" customWidth="1"/>
    <col min="2961" max="2961" width="56.44140625" style="14" customWidth="1"/>
    <col min="2962" max="2962" width="10.88671875" style="14" customWidth="1"/>
    <col min="2963" max="2963" width="7.5546875" style="14" customWidth="1"/>
    <col min="2964" max="2964" width="11.109375" style="14" customWidth="1"/>
    <col min="2965" max="2965" width="10.33203125" style="14" customWidth="1"/>
    <col min="2966" max="2966" width="10.88671875" style="14" customWidth="1"/>
    <col min="2967" max="2967" width="29.6640625" style="14" customWidth="1"/>
    <col min="2968" max="3215" width="9.109375" style="14"/>
    <col min="3216" max="3216" width="5.33203125" style="14" customWidth="1"/>
    <col min="3217" max="3217" width="56.44140625" style="14" customWidth="1"/>
    <col min="3218" max="3218" width="10.88671875" style="14" customWidth="1"/>
    <col min="3219" max="3219" width="7.5546875" style="14" customWidth="1"/>
    <col min="3220" max="3220" width="11.109375" style="14" customWidth="1"/>
    <col min="3221" max="3221" width="10.33203125" style="14" customWidth="1"/>
    <col min="3222" max="3222" width="10.88671875" style="14" customWidth="1"/>
    <col min="3223" max="3223" width="29.6640625" style="14" customWidth="1"/>
    <col min="3224" max="3471" width="9.109375" style="14"/>
    <col min="3472" max="3472" width="5.33203125" style="14" customWidth="1"/>
    <col min="3473" max="3473" width="56.44140625" style="14" customWidth="1"/>
    <col min="3474" max="3474" width="10.88671875" style="14" customWidth="1"/>
    <col min="3475" max="3475" width="7.5546875" style="14" customWidth="1"/>
    <col min="3476" max="3476" width="11.109375" style="14" customWidth="1"/>
    <col min="3477" max="3477" width="10.33203125" style="14" customWidth="1"/>
    <col min="3478" max="3478" width="10.88671875" style="14" customWidth="1"/>
    <col min="3479" max="3479" width="29.6640625" style="14" customWidth="1"/>
    <col min="3480" max="3727" width="9.109375" style="14"/>
    <col min="3728" max="3728" width="5.33203125" style="14" customWidth="1"/>
    <col min="3729" max="3729" width="56.44140625" style="14" customWidth="1"/>
    <col min="3730" max="3730" width="10.88671875" style="14" customWidth="1"/>
    <col min="3731" max="3731" width="7.5546875" style="14" customWidth="1"/>
    <col min="3732" max="3732" width="11.109375" style="14" customWidth="1"/>
    <col min="3733" max="3733" width="10.33203125" style="14" customWidth="1"/>
    <col min="3734" max="3734" width="10.88671875" style="14" customWidth="1"/>
    <col min="3735" max="3735" width="29.6640625" style="14" customWidth="1"/>
    <col min="3736" max="3983" width="9.109375" style="14"/>
    <col min="3984" max="3984" width="5.33203125" style="14" customWidth="1"/>
    <col min="3985" max="3985" width="56.44140625" style="14" customWidth="1"/>
    <col min="3986" max="3986" width="10.88671875" style="14" customWidth="1"/>
    <col min="3987" max="3987" width="7.5546875" style="14" customWidth="1"/>
    <col min="3988" max="3988" width="11.109375" style="14" customWidth="1"/>
    <col min="3989" max="3989" width="10.33203125" style="14" customWidth="1"/>
    <col min="3990" max="3990" width="10.88671875" style="14" customWidth="1"/>
    <col min="3991" max="3991" width="29.6640625" style="14" customWidth="1"/>
    <col min="3992" max="4239" width="9.109375" style="14"/>
    <col min="4240" max="4240" width="5.33203125" style="14" customWidth="1"/>
    <col min="4241" max="4241" width="56.44140625" style="14" customWidth="1"/>
    <col min="4242" max="4242" width="10.88671875" style="14" customWidth="1"/>
    <col min="4243" max="4243" width="7.5546875" style="14" customWidth="1"/>
    <col min="4244" max="4244" width="11.109375" style="14" customWidth="1"/>
    <col min="4245" max="4245" width="10.33203125" style="14" customWidth="1"/>
    <col min="4246" max="4246" width="10.88671875" style="14" customWidth="1"/>
    <col min="4247" max="4247" width="29.6640625" style="14" customWidth="1"/>
    <col min="4248" max="4495" width="9.109375" style="14"/>
    <col min="4496" max="4496" width="5.33203125" style="14" customWidth="1"/>
    <col min="4497" max="4497" width="56.44140625" style="14" customWidth="1"/>
    <col min="4498" max="4498" width="10.88671875" style="14" customWidth="1"/>
    <col min="4499" max="4499" width="7.5546875" style="14" customWidth="1"/>
    <col min="4500" max="4500" width="11.109375" style="14" customWidth="1"/>
    <col min="4501" max="4501" width="10.33203125" style="14" customWidth="1"/>
    <col min="4502" max="4502" width="10.88671875" style="14" customWidth="1"/>
    <col min="4503" max="4503" width="29.6640625" style="14" customWidth="1"/>
    <col min="4504" max="4751" width="9.109375" style="14"/>
    <col min="4752" max="4752" width="5.33203125" style="14" customWidth="1"/>
    <col min="4753" max="4753" width="56.44140625" style="14" customWidth="1"/>
    <col min="4754" max="4754" width="10.88671875" style="14" customWidth="1"/>
    <col min="4755" max="4755" width="7.5546875" style="14" customWidth="1"/>
    <col min="4756" max="4756" width="11.109375" style="14" customWidth="1"/>
    <col min="4757" max="4757" width="10.33203125" style="14" customWidth="1"/>
    <col min="4758" max="4758" width="10.88671875" style="14" customWidth="1"/>
    <col min="4759" max="4759" width="29.6640625" style="14" customWidth="1"/>
    <col min="4760" max="5007" width="9.109375" style="14"/>
    <col min="5008" max="5008" width="5.33203125" style="14" customWidth="1"/>
    <col min="5009" max="5009" width="56.44140625" style="14" customWidth="1"/>
    <col min="5010" max="5010" width="10.88671875" style="14" customWidth="1"/>
    <col min="5011" max="5011" width="7.5546875" style="14" customWidth="1"/>
    <col min="5012" max="5012" width="11.109375" style="14" customWidth="1"/>
    <col min="5013" max="5013" width="10.33203125" style="14" customWidth="1"/>
    <col min="5014" max="5014" width="10.88671875" style="14" customWidth="1"/>
    <col min="5015" max="5015" width="29.6640625" style="14" customWidth="1"/>
    <col min="5016" max="5263" width="9.109375" style="14"/>
    <col min="5264" max="5264" width="5.33203125" style="14" customWidth="1"/>
    <col min="5265" max="5265" width="56.44140625" style="14" customWidth="1"/>
    <col min="5266" max="5266" width="10.88671875" style="14" customWidth="1"/>
    <col min="5267" max="5267" width="7.5546875" style="14" customWidth="1"/>
    <col min="5268" max="5268" width="11.109375" style="14" customWidth="1"/>
    <col min="5269" max="5269" width="10.33203125" style="14" customWidth="1"/>
    <col min="5270" max="5270" width="10.88671875" style="14" customWidth="1"/>
    <col min="5271" max="5271" width="29.6640625" style="14" customWidth="1"/>
    <col min="5272" max="5519" width="9.109375" style="14"/>
    <col min="5520" max="5520" width="5.33203125" style="14" customWidth="1"/>
    <col min="5521" max="5521" width="56.44140625" style="14" customWidth="1"/>
    <col min="5522" max="5522" width="10.88671875" style="14" customWidth="1"/>
    <col min="5523" max="5523" width="7.5546875" style="14" customWidth="1"/>
    <col min="5524" max="5524" width="11.109375" style="14" customWidth="1"/>
    <col min="5525" max="5525" width="10.33203125" style="14" customWidth="1"/>
    <col min="5526" max="5526" width="10.88671875" style="14" customWidth="1"/>
    <col min="5527" max="5527" width="29.6640625" style="14" customWidth="1"/>
    <col min="5528" max="5775" width="9.109375" style="14"/>
    <col min="5776" max="5776" width="5.33203125" style="14" customWidth="1"/>
    <col min="5777" max="5777" width="56.44140625" style="14" customWidth="1"/>
    <col min="5778" max="5778" width="10.88671875" style="14" customWidth="1"/>
    <col min="5779" max="5779" width="7.5546875" style="14" customWidth="1"/>
    <col min="5780" max="5780" width="11.109375" style="14" customWidth="1"/>
    <col min="5781" max="5781" width="10.33203125" style="14" customWidth="1"/>
    <col min="5782" max="5782" width="10.88671875" style="14" customWidth="1"/>
    <col min="5783" max="5783" width="29.6640625" style="14" customWidth="1"/>
    <col min="5784" max="6031" width="9.109375" style="14"/>
    <col min="6032" max="6032" width="5.33203125" style="14" customWidth="1"/>
    <col min="6033" max="6033" width="56.44140625" style="14" customWidth="1"/>
    <col min="6034" max="6034" width="10.88671875" style="14" customWidth="1"/>
    <col min="6035" max="6035" width="7.5546875" style="14" customWidth="1"/>
    <col min="6036" max="6036" width="11.109375" style="14" customWidth="1"/>
    <col min="6037" max="6037" width="10.33203125" style="14" customWidth="1"/>
    <col min="6038" max="6038" width="10.88671875" style="14" customWidth="1"/>
    <col min="6039" max="6039" width="29.6640625" style="14" customWidth="1"/>
    <col min="6040" max="6287" width="9.109375" style="14"/>
    <col min="6288" max="6288" width="5.33203125" style="14" customWidth="1"/>
    <col min="6289" max="6289" width="56.44140625" style="14" customWidth="1"/>
    <col min="6290" max="6290" width="10.88671875" style="14" customWidth="1"/>
    <col min="6291" max="6291" width="7.5546875" style="14" customWidth="1"/>
    <col min="6292" max="6292" width="11.109375" style="14" customWidth="1"/>
    <col min="6293" max="6293" width="10.33203125" style="14" customWidth="1"/>
    <col min="6294" max="6294" width="10.88671875" style="14" customWidth="1"/>
    <col min="6295" max="6295" width="29.6640625" style="14" customWidth="1"/>
    <col min="6296" max="6543" width="9.109375" style="14"/>
    <col min="6544" max="6544" width="5.33203125" style="14" customWidth="1"/>
    <col min="6545" max="6545" width="56.44140625" style="14" customWidth="1"/>
    <col min="6546" max="6546" width="10.88671875" style="14" customWidth="1"/>
    <col min="6547" max="6547" width="7.5546875" style="14" customWidth="1"/>
    <col min="6548" max="6548" width="11.109375" style="14" customWidth="1"/>
    <col min="6549" max="6549" width="10.33203125" style="14" customWidth="1"/>
    <col min="6550" max="6550" width="10.88671875" style="14" customWidth="1"/>
    <col min="6551" max="6551" width="29.6640625" style="14" customWidth="1"/>
    <col min="6552" max="6799" width="9.109375" style="14"/>
    <col min="6800" max="6800" width="5.33203125" style="14" customWidth="1"/>
    <col min="6801" max="6801" width="56.44140625" style="14" customWidth="1"/>
    <col min="6802" max="6802" width="10.88671875" style="14" customWidth="1"/>
    <col min="6803" max="6803" width="7.5546875" style="14" customWidth="1"/>
    <col min="6804" max="6804" width="11.109375" style="14" customWidth="1"/>
    <col min="6805" max="6805" width="10.33203125" style="14" customWidth="1"/>
    <col min="6806" max="6806" width="10.88671875" style="14" customWidth="1"/>
    <col min="6807" max="6807" width="29.6640625" style="14" customWidth="1"/>
    <col min="6808" max="7055" width="9.109375" style="14"/>
    <col min="7056" max="7056" width="5.33203125" style="14" customWidth="1"/>
    <col min="7057" max="7057" width="56.44140625" style="14" customWidth="1"/>
    <col min="7058" max="7058" width="10.88671875" style="14" customWidth="1"/>
    <col min="7059" max="7059" width="7.5546875" style="14" customWidth="1"/>
    <col min="7060" max="7060" width="11.109375" style="14" customWidth="1"/>
    <col min="7061" max="7061" width="10.33203125" style="14" customWidth="1"/>
    <col min="7062" max="7062" width="10.88671875" style="14" customWidth="1"/>
    <col min="7063" max="7063" width="29.6640625" style="14" customWidth="1"/>
    <col min="7064" max="7311" width="9.109375" style="14"/>
    <col min="7312" max="7312" width="5.33203125" style="14" customWidth="1"/>
    <col min="7313" max="7313" width="56.44140625" style="14" customWidth="1"/>
    <col min="7314" max="7314" width="10.88671875" style="14" customWidth="1"/>
    <col min="7315" max="7315" width="7.5546875" style="14" customWidth="1"/>
    <col min="7316" max="7316" width="11.109375" style="14" customWidth="1"/>
    <col min="7317" max="7317" width="10.33203125" style="14" customWidth="1"/>
    <col min="7318" max="7318" width="10.88671875" style="14" customWidth="1"/>
    <col min="7319" max="7319" width="29.6640625" style="14" customWidth="1"/>
    <col min="7320" max="7567" width="9.109375" style="14"/>
    <col min="7568" max="7568" width="5.33203125" style="14" customWidth="1"/>
    <col min="7569" max="7569" width="56.44140625" style="14" customWidth="1"/>
    <col min="7570" max="7570" width="10.88671875" style="14" customWidth="1"/>
    <col min="7571" max="7571" width="7.5546875" style="14" customWidth="1"/>
    <col min="7572" max="7572" width="11.109375" style="14" customWidth="1"/>
    <col min="7573" max="7573" width="10.33203125" style="14" customWidth="1"/>
    <col min="7574" max="7574" width="10.88671875" style="14" customWidth="1"/>
    <col min="7575" max="7575" width="29.6640625" style="14" customWidth="1"/>
    <col min="7576" max="7823" width="9.109375" style="14"/>
    <col min="7824" max="7824" width="5.33203125" style="14" customWidth="1"/>
    <col min="7825" max="7825" width="56.44140625" style="14" customWidth="1"/>
    <col min="7826" max="7826" width="10.88671875" style="14" customWidth="1"/>
    <col min="7827" max="7827" width="7.5546875" style="14" customWidth="1"/>
    <col min="7828" max="7828" width="11.109375" style="14" customWidth="1"/>
    <col min="7829" max="7829" width="10.33203125" style="14" customWidth="1"/>
    <col min="7830" max="7830" width="10.88671875" style="14" customWidth="1"/>
    <col min="7831" max="7831" width="29.6640625" style="14" customWidth="1"/>
    <col min="7832" max="8079" width="9.109375" style="14"/>
    <col min="8080" max="8080" width="5.33203125" style="14" customWidth="1"/>
    <col min="8081" max="8081" width="56.44140625" style="14" customWidth="1"/>
    <col min="8082" max="8082" width="10.88671875" style="14" customWidth="1"/>
    <col min="8083" max="8083" width="7.5546875" style="14" customWidth="1"/>
    <col min="8084" max="8084" width="11.109375" style="14" customWidth="1"/>
    <col min="8085" max="8085" width="10.33203125" style="14" customWidth="1"/>
    <col min="8086" max="8086" width="10.88671875" style="14" customWidth="1"/>
    <col min="8087" max="8087" width="29.6640625" style="14" customWidth="1"/>
    <col min="8088" max="8335" width="9.109375" style="14"/>
    <col min="8336" max="8336" width="5.33203125" style="14" customWidth="1"/>
    <col min="8337" max="8337" width="56.44140625" style="14" customWidth="1"/>
    <col min="8338" max="8338" width="10.88671875" style="14" customWidth="1"/>
    <col min="8339" max="8339" width="7.5546875" style="14" customWidth="1"/>
    <col min="8340" max="8340" width="11.109375" style="14" customWidth="1"/>
    <col min="8341" max="8341" width="10.33203125" style="14" customWidth="1"/>
    <col min="8342" max="8342" width="10.88671875" style="14" customWidth="1"/>
    <col min="8343" max="8343" width="29.6640625" style="14" customWidth="1"/>
    <col min="8344" max="8591" width="9.109375" style="14"/>
    <col min="8592" max="8592" width="5.33203125" style="14" customWidth="1"/>
    <col min="8593" max="8593" width="56.44140625" style="14" customWidth="1"/>
    <col min="8594" max="8594" width="10.88671875" style="14" customWidth="1"/>
    <col min="8595" max="8595" width="7.5546875" style="14" customWidth="1"/>
    <col min="8596" max="8596" width="11.109375" style="14" customWidth="1"/>
    <col min="8597" max="8597" width="10.33203125" style="14" customWidth="1"/>
    <col min="8598" max="8598" width="10.88671875" style="14" customWidth="1"/>
    <col min="8599" max="8599" width="29.6640625" style="14" customWidth="1"/>
    <col min="8600" max="8847" width="9.109375" style="14"/>
    <col min="8848" max="8848" width="5.33203125" style="14" customWidth="1"/>
    <col min="8849" max="8849" width="56.44140625" style="14" customWidth="1"/>
    <col min="8850" max="8850" width="10.88671875" style="14" customWidth="1"/>
    <col min="8851" max="8851" width="7.5546875" style="14" customWidth="1"/>
    <col min="8852" max="8852" width="11.109375" style="14" customWidth="1"/>
    <col min="8853" max="8853" width="10.33203125" style="14" customWidth="1"/>
    <col min="8854" max="8854" width="10.88671875" style="14" customWidth="1"/>
    <col min="8855" max="8855" width="29.6640625" style="14" customWidth="1"/>
    <col min="8856" max="9103" width="9.109375" style="14"/>
    <col min="9104" max="9104" width="5.33203125" style="14" customWidth="1"/>
    <col min="9105" max="9105" width="56.44140625" style="14" customWidth="1"/>
    <col min="9106" max="9106" width="10.88671875" style="14" customWidth="1"/>
    <col min="9107" max="9107" width="7.5546875" style="14" customWidth="1"/>
    <col min="9108" max="9108" width="11.109375" style="14" customWidth="1"/>
    <col min="9109" max="9109" width="10.33203125" style="14" customWidth="1"/>
    <col min="9110" max="9110" width="10.88671875" style="14" customWidth="1"/>
    <col min="9111" max="9111" width="29.6640625" style="14" customWidth="1"/>
    <col min="9112" max="9359" width="9.109375" style="14"/>
    <col min="9360" max="9360" width="5.33203125" style="14" customWidth="1"/>
    <col min="9361" max="9361" width="56.44140625" style="14" customWidth="1"/>
    <col min="9362" max="9362" width="10.88671875" style="14" customWidth="1"/>
    <col min="9363" max="9363" width="7.5546875" style="14" customWidth="1"/>
    <col min="9364" max="9364" width="11.109375" style="14" customWidth="1"/>
    <col min="9365" max="9365" width="10.33203125" style="14" customWidth="1"/>
    <col min="9366" max="9366" width="10.88671875" style="14" customWidth="1"/>
    <col min="9367" max="9367" width="29.6640625" style="14" customWidth="1"/>
    <col min="9368" max="9615" width="9.109375" style="14"/>
    <col min="9616" max="9616" width="5.33203125" style="14" customWidth="1"/>
    <col min="9617" max="9617" width="56.44140625" style="14" customWidth="1"/>
    <col min="9618" max="9618" width="10.88671875" style="14" customWidth="1"/>
    <col min="9619" max="9619" width="7.5546875" style="14" customWidth="1"/>
    <col min="9620" max="9620" width="11.109375" style="14" customWidth="1"/>
    <col min="9621" max="9621" width="10.33203125" style="14" customWidth="1"/>
    <col min="9622" max="9622" width="10.88671875" style="14" customWidth="1"/>
    <col min="9623" max="9623" width="29.6640625" style="14" customWidth="1"/>
    <col min="9624" max="9871" width="9.109375" style="14"/>
    <col min="9872" max="9872" width="5.33203125" style="14" customWidth="1"/>
    <col min="9873" max="9873" width="56.44140625" style="14" customWidth="1"/>
    <col min="9874" max="9874" width="10.88671875" style="14" customWidth="1"/>
    <col min="9875" max="9875" width="7.5546875" style="14" customWidth="1"/>
    <col min="9876" max="9876" width="11.109375" style="14" customWidth="1"/>
    <col min="9877" max="9877" width="10.33203125" style="14" customWidth="1"/>
    <col min="9878" max="9878" width="10.88671875" style="14" customWidth="1"/>
    <col min="9879" max="9879" width="29.6640625" style="14" customWidth="1"/>
    <col min="9880" max="10127" width="9.109375" style="14"/>
    <col min="10128" max="10128" width="5.33203125" style="14" customWidth="1"/>
    <col min="10129" max="10129" width="56.44140625" style="14" customWidth="1"/>
    <col min="10130" max="10130" width="10.88671875" style="14" customWidth="1"/>
    <col min="10131" max="10131" width="7.5546875" style="14" customWidth="1"/>
    <col min="10132" max="10132" width="11.109375" style="14" customWidth="1"/>
    <col min="10133" max="10133" width="10.33203125" style="14" customWidth="1"/>
    <col min="10134" max="10134" width="10.88671875" style="14" customWidth="1"/>
    <col min="10135" max="10135" width="29.6640625" style="14" customWidth="1"/>
    <col min="10136" max="10383" width="9.109375" style="14"/>
    <col min="10384" max="10384" width="5.33203125" style="14" customWidth="1"/>
    <col min="10385" max="10385" width="56.44140625" style="14" customWidth="1"/>
    <col min="10386" max="10386" width="10.88671875" style="14" customWidth="1"/>
    <col min="10387" max="10387" width="7.5546875" style="14" customWidth="1"/>
    <col min="10388" max="10388" width="11.109375" style="14" customWidth="1"/>
    <col min="10389" max="10389" width="10.33203125" style="14" customWidth="1"/>
    <col min="10390" max="10390" width="10.88671875" style="14" customWidth="1"/>
    <col min="10391" max="10391" width="29.6640625" style="14" customWidth="1"/>
    <col min="10392" max="10639" width="9.109375" style="14"/>
    <col min="10640" max="10640" width="5.33203125" style="14" customWidth="1"/>
    <col min="10641" max="10641" width="56.44140625" style="14" customWidth="1"/>
    <col min="10642" max="10642" width="10.88671875" style="14" customWidth="1"/>
    <col min="10643" max="10643" width="7.5546875" style="14" customWidth="1"/>
    <col min="10644" max="10644" width="11.109375" style="14" customWidth="1"/>
    <col min="10645" max="10645" width="10.33203125" style="14" customWidth="1"/>
    <col min="10646" max="10646" width="10.88671875" style="14" customWidth="1"/>
    <col min="10647" max="10647" width="29.6640625" style="14" customWidth="1"/>
    <col min="10648" max="10895" width="9.109375" style="14"/>
    <col min="10896" max="10896" width="5.33203125" style="14" customWidth="1"/>
    <col min="10897" max="10897" width="56.44140625" style="14" customWidth="1"/>
    <col min="10898" max="10898" width="10.88671875" style="14" customWidth="1"/>
    <col min="10899" max="10899" width="7.5546875" style="14" customWidth="1"/>
    <col min="10900" max="10900" width="11.109375" style="14" customWidth="1"/>
    <col min="10901" max="10901" width="10.33203125" style="14" customWidth="1"/>
    <col min="10902" max="10902" width="10.88671875" style="14" customWidth="1"/>
    <col min="10903" max="10903" width="29.6640625" style="14" customWidth="1"/>
    <col min="10904" max="11151" width="9.109375" style="14"/>
    <col min="11152" max="11152" width="5.33203125" style="14" customWidth="1"/>
    <col min="11153" max="11153" width="56.44140625" style="14" customWidth="1"/>
    <col min="11154" max="11154" width="10.88671875" style="14" customWidth="1"/>
    <col min="11155" max="11155" width="7.5546875" style="14" customWidth="1"/>
    <col min="11156" max="11156" width="11.109375" style="14" customWidth="1"/>
    <col min="11157" max="11157" width="10.33203125" style="14" customWidth="1"/>
    <col min="11158" max="11158" width="10.88671875" style="14" customWidth="1"/>
    <col min="11159" max="11159" width="29.6640625" style="14" customWidth="1"/>
    <col min="11160" max="11407" width="9.109375" style="14"/>
    <col min="11408" max="11408" width="5.33203125" style="14" customWidth="1"/>
    <col min="11409" max="11409" width="56.44140625" style="14" customWidth="1"/>
    <col min="11410" max="11410" width="10.88671875" style="14" customWidth="1"/>
    <col min="11411" max="11411" width="7.5546875" style="14" customWidth="1"/>
    <col min="11412" max="11412" width="11.109375" style="14" customWidth="1"/>
    <col min="11413" max="11413" width="10.33203125" style="14" customWidth="1"/>
    <col min="11414" max="11414" width="10.88671875" style="14" customWidth="1"/>
    <col min="11415" max="11415" width="29.6640625" style="14" customWidth="1"/>
    <col min="11416" max="11663" width="9.109375" style="14"/>
    <col min="11664" max="11664" width="5.33203125" style="14" customWidth="1"/>
    <col min="11665" max="11665" width="56.44140625" style="14" customWidth="1"/>
    <col min="11666" max="11666" width="10.88671875" style="14" customWidth="1"/>
    <col min="11667" max="11667" width="7.5546875" style="14" customWidth="1"/>
    <col min="11668" max="11668" width="11.109375" style="14" customWidth="1"/>
    <col min="11669" max="11669" width="10.33203125" style="14" customWidth="1"/>
    <col min="11670" max="11670" width="10.88671875" style="14" customWidth="1"/>
    <col min="11671" max="11671" width="29.6640625" style="14" customWidth="1"/>
    <col min="11672" max="11919" width="9.109375" style="14"/>
    <col min="11920" max="11920" width="5.33203125" style="14" customWidth="1"/>
    <col min="11921" max="11921" width="56.44140625" style="14" customWidth="1"/>
    <col min="11922" max="11922" width="10.88671875" style="14" customWidth="1"/>
    <col min="11923" max="11923" width="7.5546875" style="14" customWidth="1"/>
    <col min="11924" max="11924" width="11.109375" style="14" customWidth="1"/>
    <col min="11925" max="11925" width="10.33203125" style="14" customWidth="1"/>
    <col min="11926" max="11926" width="10.88671875" style="14" customWidth="1"/>
    <col min="11927" max="11927" width="29.6640625" style="14" customWidth="1"/>
    <col min="11928" max="12175" width="9.109375" style="14"/>
    <col min="12176" max="12176" width="5.33203125" style="14" customWidth="1"/>
    <col min="12177" max="12177" width="56.44140625" style="14" customWidth="1"/>
    <col min="12178" max="12178" width="10.88671875" style="14" customWidth="1"/>
    <col min="12179" max="12179" width="7.5546875" style="14" customWidth="1"/>
    <col min="12180" max="12180" width="11.109375" style="14" customWidth="1"/>
    <col min="12181" max="12181" width="10.33203125" style="14" customWidth="1"/>
    <col min="12182" max="12182" width="10.88671875" style="14" customWidth="1"/>
    <col min="12183" max="12183" width="29.6640625" style="14" customWidth="1"/>
    <col min="12184" max="12431" width="9.109375" style="14"/>
    <col min="12432" max="12432" width="5.33203125" style="14" customWidth="1"/>
    <col min="12433" max="12433" width="56.44140625" style="14" customWidth="1"/>
    <col min="12434" max="12434" width="10.88671875" style="14" customWidth="1"/>
    <col min="12435" max="12435" width="7.5546875" style="14" customWidth="1"/>
    <col min="12436" max="12436" width="11.109375" style="14" customWidth="1"/>
    <col min="12437" max="12437" width="10.33203125" style="14" customWidth="1"/>
    <col min="12438" max="12438" width="10.88671875" style="14" customWidth="1"/>
    <col min="12439" max="12439" width="29.6640625" style="14" customWidth="1"/>
    <col min="12440" max="12687" width="9.109375" style="14"/>
    <col min="12688" max="12688" width="5.33203125" style="14" customWidth="1"/>
    <col min="12689" max="12689" width="56.44140625" style="14" customWidth="1"/>
    <col min="12690" max="12690" width="10.88671875" style="14" customWidth="1"/>
    <col min="12691" max="12691" width="7.5546875" style="14" customWidth="1"/>
    <col min="12692" max="12692" width="11.109375" style="14" customWidth="1"/>
    <col min="12693" max="12693" width="10.33203125" style="14" customWidth="1"/>
    <col min="12694" max="12694" width="10.88671875" style="14" customWidth="1"/>
    <col min="12695" max="12695" width="29.6640625" style="14" customWidth="1"/>
    <col min="12696" max="12943" width="9.109375" style="14"/>
    <col min="12944" max="12944" width="5.33203125" style="14" customWidth="1"/>
    <col min="12945" max="12945" width="56.44140625" style="14" customWidth="1"/>
    <col min="12946" max="12946" width="10.88671875" style="14" customWidth="1"/>
    <col min="12947" max="12947" width="7.5546875" style="14" customWidth="1"/>
    <col min="12948" max="12948" width="11.109375" style="14" customWidth="1"/>
    <col min="12949" max="12949" width="10.33203125" style="14" customWidth="1"/>
    <col min="12950" max="12950" width="10.88671875" style="14" customWidth="1"/>
    <col min="12951" max="12951" width="29.6640625" style="14" customWidth="1"/>
    <col min="12952" max="13199" width="9.109375" style="14"/>
    <col min="13200" max="13200" width="5.33203125" style="14" customWidth="1"/>
    <col min="13201" max="13201" width="56.44140625" style="14" customWidth="1"/>
    <col min="13202" max="13202" width="10.88671875" style="14" customWidth="1"/>
    <col min="13203" max="13203" width="7.5546875" style="14" customWidth="1"/>
    <col min="13204" max="13204" width="11.109375" style="14" customWidth="1"/>
    <col min="13205" max="13205" width="10.33203125" style="14" customWidth="1"/>
    <col min="13206" max="13206" width="10.88671875" style="14" customWidth="1"/>
    <col min="13207" max="13207" width="29.6640625" style="14" customWidth="1"/>
    <col min="13208" max="13455" width="9.109375" style="14"/>
    <col min="13456" max="13456" width="5.33203125" style="14" customWidth="1"/>
    <col min="13457" max="13457" width="56.44140625" style="14" customWidth="1"/>
    <col min="13458" max="13458" width="10.88671875" style="14" customWidth="1"/>
    <col min="13459" max="13459" width="7.5546875" style="14" customWidth="1"/>
    <col min="13460" max="13460" width="11.109375" style="14" customWidth="1"/>
    <col min="13461" max="13461" width="10.33203125" style="14" customWidth="1"/>
    <col min="13462" max="13462" width="10.88671875" style="14" customWidth="1"/>
    <col min="13463" max="13463" width="29.6640625" style="14" customWidth="1"/>
    <col min="13464" max="13711" width="9.109375" style="14"/>
    <col min="13712" max="13712" width="5.33203125" style="14" customWidth="1"/>
    <col min="13713" max="13713" width="56.44140625" style="14" customWidth="1"/>
    <col min="13714" max="13714" width="10.88671875" style="14" customWidth="1"/>
    <col min="13715" max="13715" width="7.5546875" style="14" customWidth="1"/>
    <col min="13716" max="13716" width="11.109375" style="14" customWidth="1"/>
    <col min="13717" max="13717" width="10.33203125" style="14" customWidth="1"/>
    <col min="13718" max="13718" width="10.88671875" style="14" customWidth="1"/>
    <col min="13719" max="13719" width="29.6640625" style="14" customWidth="1"/>
    <col min="13720" max="13967" width="9.109375" style="14"/>
    <col min="13968" max="13968" width="5.33203125" style="14" customWidth="1"/>
    <col min="13969" max="13969" width="56.44140625" style="14" customWidth="1"/>
    <col min="13970" max="13970" width="10.88671875" style="14" customWidth="1"/>
    <col min="13971" max="13971" width="7.5546875" style="14" customWidth="1"/>
    <col min="13972" max="13972" width="11.109375" style="14" customWidth="1"/>
    <col min="13973" max="13973" width="10.33203125" style="14" customWidth="1"/>
    <col min="13974" max="13974" width="10.88671875" style="14" customWidth="1"/>
    <col min="13975" max="13975" width="29.6640625" style="14" customWidth="1"/>
    <col min="13976" max="14223" width="9.109375" style="14"/>
    <col min="14224" max="14224" width="5.33203125" style="14" customWidth="1"/>
    <col min="14225" max="14225" width="56.44140625" style="14" customWidth="1"/>
    <col min="14226" max="14226" width="10.88671875" style="14" customWidth="1"/>
    <col min="14227" max="14227" width="7.5546875" style="14" customWidth="1"/>
    <col min="14228" max="14228" width="11.109375" style="14" customWidth="1"/>
    <col min="14229" max="14229" width="10.33203125" style="14" customWidth="1"/>
    <col min="14230" max="14230" width="10.88671875" style="14" customWidth="1"/>
    <col min="14231" max="14231" width="29.6640625" style="14" customWidth="1"/>
    <col min="14232" max="14479" width="9.109375" style="14"/>
    <col min="14480" max="14480" width="5.33203125" style="14" customWidth="1"/>
    <col min="14481" max="14481" width="56.44140625" style="14" customWidth="1"/>
    <col min="14482" max="14482" width="10.88671875" style="14" customWidth="1"/>
    <col min="14483" max="14483" width="7.5546875" style="14" customWidth="1"/>
    <col min="14484" max="14484" width="11.109375" style="14" customWidth="1"/>
    <col min="14485" max="14485" width="10.33203125" style="14" customWidth="1"/>
    <col min="14486" max="14486" width="10.88671875" style="14" customWidth="1"/>
    <col min="14487" max="14487" width="29.6640625" style="14" customWidth="1"/>
    <col min="14488" max="14735" width="9.109375" style="14"/>
    <col min="14736" max="14736" width="5.33203125" style="14" customWidth="1"/>
    <col min="14737" max="14737" width="56.44140625" style="14" customWidth="1"/>
    <col min="14738" max="14738" width="10.88671875" style="14" customWidth="1"/>
    <col min="14739" max="14739" width="7.5546875" style="14" customWidth="1"/>
    <col min="14740" max="14740" width="11.109375" style="14" customWidth="1"/>
    <col min="14741" max="14741" width="10.33203125" style="14" customWidth="1"/>
    <col min="14742" max="14742" width="10.88671875" style="14" customWidth="1"/>
    <col min="14743" max="14743" width="29.6640625" style="14" customWidth="1"/>
    <col min="14744" max="14991" width="9.109375" style="14"/>
    <col min="14992" max="14992" width="5.33203125" style="14" customWidth="1"/>
    <col min="14993" max="14993" width="56.44140625" style="14" customWidth="1"/>
    <col min="14994" max="14994" width="10.88671875" style="14" customWidth="1"/>
    <col min="14995" max="14995" width="7.5546875" style="14" customWidth="1"/>
    <col min="14996" max="14996" width="11.109375" style="14" customWidth="1"/>
    <col min="14997" max="14997" width="10.33203125" style="14" customWidth="1"/>
    <col min="14998" max="14998" width="10.88671875" style="14" customWidth="1"/>
    <col min="14999" max="14999" width="29.6640625" style="14" customWidth="1"/>
    <col min="15000" max="15247" width="9.109375" style="14"/>
    <col min="15248" max="15248" width="5.33203125" style="14" customWidth="1"/>
    <col min="15249" max="15249" width="56.44140625" style="14" customWidth="1"/>
    <col min="15250" max="15250" width="10.88671875" style="14" customWidth="1"/>
    <col min="15251" max="15251" width="7.5546875" style="14" customWidth="1"/>
    <col min="15252" max="15252" width="11.109375" style="14" customWidth="1"/>
    <col min="15253" max="15253" width="10.33203125" style="14" customWidth="1"/>
    <col min="15254" max="15254" width="10.88671875" style="14" customWidth="1"/>
    <col min="15255" max="15255" width="29.6640625" style="14" customWidth="1"/>
    <col min="15256" max="15503" width="9.109375" style="14"/>
    <col min="15504" max="15504" width="5.33203125" style="14" customWidth="1"/>
    <col min="15505" max="15505" width="56.44140625" style="14" customWidth="1"/>
    <col min="15506" max="15506" width="10.88671875" style="14" customWidth="1"/>
    <col min="15507" max="15507" width="7.5546875" style="14" customWidth="1"/>
    <col min="15508" max="15508" width="11.109375" style="14" customWidth="1"/>
    <col min="15509" max="15509" width="10.33203125" style="14" customWidth="1"/>
    <col min="15510" max="15510" width="10.88671875" style="14" customWidth="1"/>
    <col min="15511" max="15511" width="29.6640625" style="14" customWidth="1"/>
    <col min="15512" max="15759" width="9.109375" style="14"/>
    <col min="15760" max="15760" width="5.33203125" style="14" customWidth="1"/>
    <col min="15761" max="15761" width="56.44140625" style="14" customWidth="1"/>
    <col min="15762" max="15762" width="10.88671875" style="14" customWidth="1"/>
    <col min="15763" max="15763" width="7.5546875" style="14" customWidth="1"/>
    <col min="15764" max="15764" width="11.109375" style="14" customWidth="1"/>
    <col min="15765" max="15765" width="10.33203125" style="14" customWidth="1"/>
    <col min="15766" max="15766" width="10.88671875" style="14" customWidth="1"/>
    <col min="15767" max="15767" width="29.6640625" style="14" customWidth="1"/>
    <col min="15768" max="16015" width="9.109375" style="14"/>
    <col min="16016" max="16016" width="5.33203125" style="14" customWidth="1"/>
    <col min="16017" max="16017" width="56.44140625" style="14" customWidth="1"/>
    <col min="16018" max="16018" width="10.88671875" style="14" customWidth="1"/>
    <col min="16019" max="16019" width="7.5546875" style="14" customWidth="1"/>
    <col min="16020" max="16020" width="11.109375" style="14" customWidth="1"/>
    <col min="16021" max="16021" width="10.33203125" style="14" customWidth="1"/>
    <col min="16022" max="16022" width="10.88671875" style="14" customWidth="1"/>
    <col min="16023" max="16023" width="29.6640625" style="14" customWidth="1"/>
    <col min="16024" max="16384" width="9.109375" style="14"/>
  </cols>
  <sheetData>
    <row r="1" spans="1:11" s="6" customFormat="1" ht="21" x14ac:dyDescent="0.3">
      <c r="A1" s="1"/>
      <c r="B1" s="2" t="s">
        <v>0</v>
      </c>
      <c r="C1" s="3"/>
      <c r="D1" s="3"/>
      <c r="E1" s="4"/>
      <c r="F1" s="4"/>
      <c r="G1" s="67"/>
      <c r="H1" s="4"/>
      <c r="I1" s="4"/>
      <c r="J1" s="4"/>
      <c r="K1" s="5" t="s">
        <v>1</v>
      </c>
    </row>
    <row r="2" spans="1:11" s="11" customFormat="1" x14ac:dyDescent="0.3">
      <c r="A2" s="7"/>
      <c r="B2" s="8"/>
      <c r="C2" s="9"/>
      <c r="D2" s="9"/>
      <c r="E2" s="47"/>
      <c r="F2" s="47"/>
      <c r="G2" s="68"/>
      <c r="H2" s="47"/>
      <c r="I2" s="47"/>
      <c r="J2" s="47"/>
      <c r="K2" s="10"/>
    </row>
    <row r="3" spans="1:11" ht="171.75" customHeight="1" x14ac:dyDescent="0.3">
      <c r="A3" s="12" t="s">
        <v>2</v>
      </c>
      <c r="B3" s="13" t="s">
        <v>3</v>
      </c>
      <c r="C3" s="13" t="s">
        <v>4</v>
      </c>
      <c r="D3" s="13" t="s">
        <v>5</v>
      </c>
      <c r="E3" s="13" t="s">
        <v>6</v>
      </c>
      <c r="F3" s="13" t="s">
        <v>7</v>
      </c>
      <c r="G3" s="69" t="s">
        <v>8</v>
      </c>
      <c r="H3" s="13" t="s">
        <v>9</v>
      </c>
      <c r="I3" s="13" t="s">
        <v>10</v>
      </c>
      <c r="J3" s="13" t="s">
        <v>11</v>
      </c>
      <c r="K3" s="13" t="s">
        <v>12</v>
      </c>
    </row>
    <row r="4" spans="1:11" ht="14.4" x14ac:dyDescent="0.3">
      <c r="A4" s="58" t="s">
        <v>13</v>
      </c>
      <c r="B4" s="59"/>
      <c r="C4" s="59"/>
      <c r="D4" s="59"/>
      <c r="E4" s="59"/>
      <c r="F4" s="59"/>
      <c r="G4" s="59"/>
      <c r="H4" s="59"/>
      <c r="I4" s="59"/>
      <c r="J4" s="59"/>
      <c r="K4" s="60"/>
    </row>
    <row r="5" spans="1:11" ht="27.6" x14ac:dyDescent="0.3">
      <c r="A5" s="23" t="s">
        <v>18</v>
      </c>
      <c r="B5" s="24" t="s">
        <v>19</v>
      </c>
      <c r="C5" s="21"/>
      <c r="D5" s="21"/>
      <c r="E5" s="17"/>
      <c r="F5" s="17"/>
      <c r="G5" s="70"/>
      <c r="H5" s="17"/>
      <c r="I5" s="17"/>
      <c r="J5" s="17"/>
      <c r="K5" s="17" t="s">
        <v>220</v>
      </c>
    </row>
    <row r="6" spans="1:11" x14ac:dyDescent="0.3">
      <c r="A6" s="19"/>
      <c r="B6" s="17" t="s">
        <v>14</v>
      </c>
      <c r="C6" s="13"/>
      <c r="D6" s="13"/>
      <c r="E6" s="17"/>
      <c r="F6" s="17"/>
      <c r="G6" s="70"/>
      <c r="H6" s="17"/>
      <c r="I6" s="17"/>
      <c r="J6" s="17"/>
      <c r="K6" s="17"/>
    </row>
    <row r="7" spans="1:11" x14ac:dyDescent="0.3">
      <c r="A7" s="19"/>
      <c r="B7" s="17" t="s">
        <v>20</v>
      </c>
      <c r="C7" s="13"/>
      <c r="D7" s="13"/>
      <c r="E7" s="17"/>
      <c r="F7" s="17"/>
      <c r="G7" s="70"/>
      <c r="H7" s="17"/>
      <c r="I7" s="17"/>
      <c r="J7" s="17"/>
      <c r="K7" s="17" t="s">
        <v>170</v>
      </c>
    </row>
    <row r="8" spans="1:11" ht="27.6" x14ac:dyDescent="0.3">
      <c r="A8" s="19"/>
      <c r="B8" s="17" t="s">
        <v>21</v>
      </c>
      <c r="C8" s="13"/>
      <c r="D8" s="13"/>
      <c r="E8" s="17"/>
      <c r="F8" s="17"/>
      <c r="G8" s="70"/>
      <c r="H8" s="17"/>
      <c r="I8" s="17"/>
      <c r="J8" s="17"/>
      <c r="K8" s="17" t="s">
        <v>21</v>
      </c>
    </row>
    <row r="9" spans="1:11" ht="45.6" customHeight="1" x14ac:dyDescent="0.3">
      <c r="A9" s="19"/>
      <c r="B9" s="17" t="s">
        <v>22</v>
      </c>
      <c r="C9" s="13"/>
      <c r="D9" s="13"/>
      <c r="E9" s="17"/>
      <c r="F9" s="17"/>
      <c r="G9" s="70"/>
      <c r="H9" s="17"/>
      <c r="I9" s="17"/>
      <c r="J9" s="17"/>
      <c r="K9" s="17" t="s">
        <v>22</v>
      </c>
    </row>
    <row r="10" spans="1:11" x14ac:dyDescent="0.3">
      <c r="A10" s="19"/>
      <c r="B10" s="17" t="s">
        <v>23</v>
      </c>
      <c r="C10" s="13"/>
      <c r="D10" s="13"/>
      <c r="E10" s="17"/>
      <c r="F10" s="17"/>
      <c r="G10" s="70"/>
      <c r="H10" s="17"/>
      <c r="I10" s="17"/>
      <c r="J10" s="17"/>
      <c r="K10" s="17" t="s">
        <v>23</v>
      </c>
    </row>
    <row r="11" spans="1:11" x14ac:dyDescent="0.3">
      <c r="A11" s="19"/>
      <c r="B11" s="17" t="s">
        <v>24</v>
      </c>
      <c r="C11" s="13"/>
      <c r="D11" s="13"/>
      <c r="E11" s="17"/>
      <c r="F11" s="17"/>
      <c r="G11" s="70"/>
      <c r="H11" s="17"/>
      <c r="I11" s="17"/>
      <c r="J11" s="17"/>
      <c r="K11" s="17" t="s">
        <v>24</v>
      </c>
    </row>
    <row r="12" spans="1:11" ht="27.6" x14ac:dyDescent="0.3">
      <c r="A12" s="19"/>
      <c r="B12" s="17" t="s">
        <v>25</v>
      </c>
      <c r="C12" s="13"/>
      <c r="D12" s="13"/>
      <c r="E12" s="17"/>
      <c r="F12" s="17"/>
      <c r="G12" s="70"/>
      <c r="H12" s="17"/>
      <c r="I12" s="17"/>
      <c r="J12" s="17"/>
      <c r="K12" s="17" t="s">
        <v>171</v>
      </c>
    </row>
    <row r="13" spans="1:11" ht="18" customHeight="1" x14ac:dyDescent="0.3">
      <c r="A13" s="19" t="s">
        <v>26</v>
      </c>
      <c r="B13" s="17" t="s">
        <v>27</v>
      </c>
      <c r="C13" s="13" t="s">
        <v>15</v>
      </c>
      <c r="D13" s="13" t="s">
        <v>16</v>
      </c>
      <c r="E13" s="64">
        <v>21</v>
      </c>
      <c r="F13" s="17">
        <v>6.14</v>
      </c>
      <c r="G13" s="70">
        <f>F13*1000</f>
        <v>6140</v>
      </c>
      <c r="H13" s="17"/>
      <c r="I13" s="17" t="s">
        <v>210</v>
      </c>
      <c r="J13" s="17">
        <v>3.07</v>
      </c>
      <c r="K13" s="17" t="s">
        <v>172</v>
      </c>
    </row>
    <row r="14" spans="1:11" ht="15" customHeight="1" x14ac:dyDescent="0.3">
      <c r="A14" s="19" t="s">
        <v>28</v>
      </c>
      <c r="B14" s="17" t="s">
        <v>29</v>
      </c>
      <c r="C14" s="13" t="s">
        <v>145</v>
      </c>
      <c r="D14" s="13" t="s">
        <v>16</v>
      </c>
      <c r="E14" s="62"/>
      <c r="F14" s="17">
        <v>5.0599999999999996</v>
      </c>
      <c r="G14" s="70">
        <f>F14*2000</f>
        <v>10120</v>
      </c>
      <c r="H14" s="17"/>
      <c r="I14" s="17" t="s">
        <v>211</v>
      </c>
      <c r="J14" s="17">
        <v>5.0599999999999996</v>
      </c>
      <c r="K14" s="17" t="s">
        <v>173</v>
      </c>
    </row>
    <row r="15" spans="1:11" ht="15" customHeight="1" x14ac:dyDescent="0.3">
      <c r="A15" s="19" t="s">
        <v>30</v>
      </c>
      <c r="B15" s="17" t="s">
        <v>146</v>
      </c>
      <c r="C15" s="13" t="s">
        <v>155</v>
      </c>
      <c r="D15" s="13" t="s">
        <v>16</v>
      </c>
      <c r="E15" s="62"/>
      <c r="F15" s="17">
        <v>4.3600000000000003</v>
      </c>
      <c r="G15" s="70">
        <f>F15*20</f>
        <v>87.2</v>
      </c>
      <c r="H15" s="17"/>
      <c r="I15" s="17" t="s">
        <v>209</v>
      </c>
      <c r="J15" s="17">
        <v>21.78</v>
      </c>
      <c r="K15" s="17" t="s">
        <v>174</v>
      </c>
    </row>
    <row r="16" spans="1:11" ht="41.4" x14ac:dyDescent="0.3">
      <c r="A16" s="18" t="s">
        <v>33</v>
      </c>
      <c r="B16" s="25" t="s">
        <v>31</v>
      </c>
      <c r="C16" s="21" t="s">
        <v>32</v>
      </c>
      <c r="D16" s="21" t="s">
        <v>17</v>
      </c>
      <c r="E16" s="62"/>
      <c r="F16" s="17">
        <v>3.45</v>
      </c>
      <c r="G16" s="70">
        <f>F16*200</f>
        <v>690</v>
      </c>
      <c r="H16" s="17"/>
      <c r="I16" s="17" t="s">
        <v>212</v>
      </c>
      <c r="J16" s="17">
        <v>3.45</v>
      </c>
      <c r="K16" s="17" t="s">
        <v>207</v>
      </c>
    </row>
    <row r="17" spans="1:11" ht="27.6" x14ac:dyDescent="0.3">
      <c r="A17" s="18" t="s">
        <v>168</v>
      </c>
      <c r="B17" s="25" t="s">
        <v>34</v>
      </c>
      <c r="C17" s="21" t="s">
        <v>35</v>
      </c>
      <c r="D17" s="21" t="s">
        <v>17</v>
      </c>
      <c r="E17" s="63"/>
      <c r="F17" s="17">
        <v>5.54</v>
      </c>
      <c r="G17" s="70">
        <f>F17*100</f>
        <v>554</v>
      </c>
      <c r="H17" s="17"/>
      <c r="I17" s="17" t="s">
        <v>212</v>
      </c>
      <c r="J17" s="17">
        <v>5.57</v>
      </c>
      <c r="K17" s="17" t="s">
        <v>208</v>
      </c>
    </row>
    <row r="18" spans="1:11" x14ac:dyDescent="0.3">
      <c r="A18" s="19"/>
      <c r="B18" s="22" t="s">
        <v>36</v>
      </c>
      <c r="C18" s="13"/>
      <c r="D18" s="13"/>
      <c r="E18" s="17"/>
      <c r="F18" s="17"/>
      <c r="G18" s="71">
        <f>G13+G14+G15+G16+G17</f>
        <v>17591.2</v>
      </c>
      <c r="H18" s="17"/>
      <c r="I18" s="17"/>
      <c r="J18" s="17"/>
      <c r="K18" s="17"/>
    </row>
    <row r="19" spans="1:11" ht="48" customHeight="1" x14ac:dyDescent="0.3">
      <c r="A19" s="19"/>
      <c r="B19" s="17" t="s">
        <v>150</v>
      </c>
      <c r="C19" s="13"/>
      <c r="D19" s="13"/>
      <c r="E19" s="17"/>
      <c r="F19" s="17"/>
      <c r="G19" s="70"/>
      <c r="H19" s="17"/>
      <c r="I19" s="17"/>
      <c r="J19" s="17"/>
      <c r="K19" s="17"/>
    </row>
    <row r="20" spans="1:11" x14ac:dyDescent="0.3">
      <c r="A20" s="23" t="s">
        <v>37</v>
      </c>
      <c r="B20" s="24" t="s">
        <v>38</v>
      </c>
      <c r="C20" s="21"/>
      <c r="D20" s="21"/>
      <c r="E20" s="17"/>
      <c r="F20" s="17"/>
      <c r="G20" s="70"/>
      <c r="H20" s="17"/>
      <c r="I20" s="17"/>
      <c r="J20" s="17"/>
      <c r="K20" s="17"/>
    </row>
    <row r="21" spans="1:11" x14ac:dyDescent="0.3">
      <c r="A21" s="23" t="s">
        <v>39</v>
      </c>
      <c r="B21" s="24" t="s">
        <v>40</v>
      </c>
      <c r="C21" s="21"/>
      <c r="D21" s="21"/>
      <c r="E21" s="17"/>
      <c r="F21" s="17"/>
      <c r="G21" s="70"/>
      <c r="H21" s="17"/>
      <c r="I21" s="17"/>
      <c r="J21" s="17"/>
      <c r="K21" s="17"/>
    </row>
    <row r="22" spans="1:11" ht="27.6" x14ac:dyDescent="0.3">
      <c r="A22" s="19"/>
      <c r="B22" s="26" t="s">
        <v>41</v>
      </c>
      <c r="C22" s="13"/>
      <c r="D22" s="13"/>
      <c r="E22" s="17"/>
      <c r="F22" s="17"/>
      <c r="G22" s="70"/>
      <c r="H22" s="17"/>
      <c r="I22" s="17"/>
      <c r="J22" s="17"/>
      <c r="K22" s="17" t="s">
        <v>175</v>
      </c>
    </row>
    <row r="23" spans="1:11" x14ac:dyDescent="0.3">
      <c r="A23" s="19"/>
      <c r="B23" s="20" t="s">
        <v>42</v>
      </c>
      <c r="C23" s="13"/>
      <c r="D23" s="13"/>
      <c r="E23" s="17"/>
      <c r="F23" s="17"/>
      <c r="G23" s="70"/>
      <c r="H23" s="17"/>
      <c r="I23" s="17"/>
      <c r="J23" s="17"/>
      <c r="K23" s="17"/>
    </row>
    <row r="24" spans="1:11" ht="41.4" x14ac:dyDescent="0.3">
      <c r="A24" s="19"/>
      <c r="B24" s="17" t="s">
        <v>43</v>
      </c>
      <c r="C24" s="13"/>
      <c r="D24" s="13"/>
      <c r="E24" s="17"/>
      <c r="F24" s="17"/>
      <c r="G24" s="70"/>
      <c r="H24" s="17"/>
      <c r="I24" s="17"/>
      <c r="J24" s="17"/>
      <c r="K24" s="17" t="s">
        <v>43</v>
      </c>
    </row>
    <row r="25" spans="1:11" ht="27.6" x14ac:dyDescent="0.3">
      <c r="A25" s="19"/>
      <c r="B25" s="17" t="s">
        <v>44</v>
      </c>
      <c r="C25" s="13"/>
      <c r="D25" s="13"/>
      <c r="E25" s="17"/>
      <c r="F25" s="17"/>
      <c r="G25" s="70"/>
      <c r="H25" s="17"/>
      <c r="I25" s="17"/>
      <c r="J25" s="17"/>
      <c r="K25" s="17" t="s">
        <v>44</v>
      </c>
    </row>
    <row r="26" spans="1:11" ht="21.75" customHeight="1" x14ac:dyDescent="0.3">
      <c r="A26" s="19"/>
      <c r="B26" s="17" t="s">
        <v>45</v>
      </c>
      <c r="C26" s="13"/>
      <c r="D26" s="13"/>
      <c r="E26" s="17"/>
      <c r="F26" s="17"/>
      <c r="G26" s="70"/>
      <c r="H26" s="17"/>
      <c r="I26" s="17"/>
      <c r="J26" s="17"/>
      <c r="K26" s="17" t="s">
        <v>45</v>
      </c>
    </row>
    <row r="27" spans="1:11" ht="31.8" customHeight="1" x14ac:dyDescent="0.3">
      <c r="A27" s="19"/>
      <c r="B27" s="17" t="s">
        <v>23</v>
      </c>
      <c r="C27" s="13"/>
      <c r="D27" s="13"/>
      <c r="E27" s="17"/>
      <c r="F27" s="17"/>
      <c r="G27" s="70"/>
      <c r="H27" s="17"/>
      <c r="I27" s="17"/>
      <c r="J27" s="17"/>
      <c r="K27" s="17" t="s">
        <v>23</v>
      </c>
    </row>
    <row r="28" spans="1:11" ht="27.6" x14ac:dyDescent="0.3">
      <c r="A28" s="19"/>
      <c r="B28" s="17" t="s">
        <v>46</v>
      </c>
      <c r="C28" s="13"/>
      <c r="D28" s="13"/>
      <c r="E28" s="17"/>
      <c r="F28" s="17"/>
      <c r="G28" s="70"/>
      <c r="H28" s="17"/>
      <c r="I28" s="17"/>
      <c r="J28" s="17"/>
      <c r="K28" s="17" t="s">
        <v>46</v>
      </c>
    </row>
    <row r="29" spans="1:11" ht="51" customHeight="1" x14ac:dyDescent="0.3">
      <c r="A29" s="19"/>
      <c r="B29" s="17" t="s">
        <v>47</v>
      </c>
      <c r="C29" s="13" t="s">
        <v>156</v>
      </c>
      <c r="D29" s="13" t="s">
        <v>16</v>
      </c>
      <c r="E29" s="17">
        <v>21</v>
      </c>
      <c r="F29" s="17">
        <v>6.11</v>
      </c>
      <c r="G29" s="70">
        <f>F29*550</f>
        <v>3360.5</v>
      </c>
      <c r="H29" s="17"/>
      <c r="I29" s="17" t="s">
        <v>211</v>
      </c>
      <c r="J29" s="17">
        <v>6.11</v>
      </c>
      <c r="K29" s="17" t="s">
        <v>176</v>
      </c>
    </row>
    <row r="30" spans="1:11" ht="27.6" x14ac:dyDescent="0.3">
      <c r="A30" s="23" t="s">
        <v>49</v>
      </c>
      <c r="B30" s="24" t="s">
        <v>50</v>
      </c>
      <c r="C30" s="21"/>
      <c r="D30" s="21"/>
      <c r="E30" s="17"/>
      <c r="F30" s="17"/>
      <c r="G30" s="70"/>
      <c r="H30" s="17"/>
      <c r="I30" s="17"/>
      <c r="J30" s="17"/>
      <c r="K30" s="17"/>
    </row>
    <row r="31" spans="1:11" x14ac:dyDescent="0.3">
      <c r="A31" s="19"/>
      <c r="B31" s="17" t="s">
        <v>14</v>
      </c>
      <c r="C31" s="13"/>
      <c r="D31" s="13"/>
      <c r="E31" s="17"/>
      <c r="F31" s="17"/>
      <c r="G31" s="70"/>
      <c r="H31" s="17"/>
      <c r="I31" s="17"/>
      <c r="J31" s="17"/>
      <c r="K31" s="17"/>
    </row>
    <row r="32" spans="1:11" ht="14.25" customHeight="1" x14ac:dyDescent="0.3">
      <c r="A32" s="19"/>
      <c r="B32" s="17" t="s">
        <v>51</v>
      </c>
      <c r="C32" s="13"/>
      <c r="D32" s="13"/>
      <c r="E32" s="17"/>
      <c r="F32" s="17"/>
      <c r="G32" s="70"/>
      <c r="H32" s="17"/>
      <c r="I32" s="17"/>
      <c r="J32" s="17"/>
      <c r="K32" s="17" t="s">
        <v>51</v>
      </c>
    </row>
    <row r="33" spans="1:11" ht="16.5" customHeight="1" x14ac:dyDescent="0.3">
      <c r="A33" s="19"/>
      <c r="B33" s="17" t="s">
        <v>52</v>
      </c>
      <c r="C33" s="13"/>
      <c r="D33" s="13"/>
      <c r="E33" s="17"/>
      <c r="F33" s="17"/>
      <c r="G33" s="70"/>
      <c r="H33" s="17"/>
      <c r="I33" s="17"/>
      <c r="J33" s="17"/>
      <c r="K33" s="17" t="s">
        <v>205</v>
      </c>
    </row>
    <row r="34" spans="1:11" ht="27.6" x14ac:dyDescent="0.3">
      <c r="A34" s="19"/>
      <c r="B34" s="17" t="s">
        <v>53</v>
      </c>
      <c r="C34" s="13"/>
      <c r="D34" s="13"/>
      <c r="E34" s="17"/>
      <c r="F34" s="17"/>
      <c r="G34" s="70"/>
      <c r="H34" s="17"/>
      <c r="I34" s="17"/>
      <c r="J34" s="17"/>
      <c r="K34" s="17" t="s">
        <v>53</v>
      </c>
    </row>
    <row r="35" spans="1:11" x14ac:dyDescent="0.3">
      <c r="A35" s="19"/>
      <c r="B35" s="17" t="s">
        <v>54</v>
      </c>
      <c r="C35" s="13"/>
      <c r="D35" s="13"/>
      <c r="E35" s="17"/>
      <c r="F35" s="17"/>
      <c r="G35" s="70"/>
      <c r="H35" s="17"/>
      <c r="I35" s="17"/>
      <c r="J35" s="17"/>
      <c r="K35" s="17" t="s">
        <v>54</v>
      </c>
    </row>
    <row r="36" spans="1:11" ht="16.8" x14ac:dyDescent="0.3">
      <c r="A36" s="19"/>
      <c r="B36" s="17" t="s">
        <v>55</v>
      </c>
      <c r="C36" s="13"/>
      <c r="D36" s="13"/>
      <c r="E36" s="17"/>
      <c r="F36" s="17"/>
      <c r="G36" s="70"/>
      <c r="H36" s="17"/>
      <c r="I36" s="17"/>
      <c r="J36" s="17"/>
      <c r="K36" s="17" t="s">
        <v>177</v>
      </c>
    </row>
    <row r="37" spans="1:11" ht="48" customHeight="1" x14ac:dyDescent="0.3">
      <c r="A37" s="19"/>
      <c r="B37" s="17" t="s">
        <v>56</v>
      </c>
      <c r="C37" s="13" t="s">
        <v>57</v>
      </c>
      <c r="D37" s="13" t="s">
        <v>17</v>
      </c>
      <c r="E37" s="17">
        <v>21</v>
      </c>
      <c r="F37" s="17">
        <v>50</v>
      </c>
      <c r="G37" s="70">
        <f>F37*20</f>
        <v>1000</v>
      </c>
      <c r="H37" s="17"/>
      <c r="I37" s="17" t="s">
        <v>212</v>
      </c>
      <c r="J37" s="17">
        <v>50</v>
      </c>
      <c r="K37" s="17" t="s">
        <v>206</v>
      </c>
    </row>
    <row r="38" spans="1:11" x14ac:dyDescent="0.3">
      <c r="A38" s="19"/>
      <c r="B38" s="22" t="s">
        <v>58</v>
      </c>
      <c r="C38" s="13"/>
      <c r="D38" s="13"/>
      <c r="E38" s="17"/>
      <c r="F38" s="17"/>
      <c r="G38" s="71">
        <f>G29+G37</f>
        <v>4360.5</v>
      </c>
      <c r="H38" s="17"/>
      <c r="I38" s="17"/>
      <c r="J38" s="17"/>
      <c r="K38" s="17"/>
    </row>
    <row r="39" spans="1:11" x14ac:dyDescent="0.3">
      <c r="A39" s="19"/>
      <c r="B39" s="17" t="s">
        <v>59</v>
      </c>
      <c r="C39" s="13"/>
      <c r="D39" s="13"/>
      <c r="E39" s="17"/>
      <c r="F39" s="17"/>
      <c r="G39" s="70"/>
      <c r="H39" s="17"/>
      <c r="I39" s="17"/>
      <c r="J39" s="17"/>
      <c r="K39" s="17"/>
    </row>
    <row r="40" spans="1:11" x14ac:dyDescent="0.3">
      <c r="A40" s="23" t="s">
        <v>60</v>
      </c>
      <c r="B40" s="56" t="s">
        <v>61</v>
      </c>
      <c r="C40" s="56"/>
      <c r="D40" s="21"/>
      <c r="E40" s="17"/>
      <c r="F40" s="17"/>
      <c r="G40" s="70"/>
      <c r="H40" s="17"/>
      <c r="I40" s="17"/>
      <c r="J40" s="17"/>
      <c r="K40" s="17"/>
    </row>
    <row r="41" spans="1:11" x14ac:dyDescent="0.3">
      <c r="A41" s="19"/>
      <c r="B41" s="27" t="s">
        <v>14</v>
      </c>
      <c r="C41" s="28"/>
      <c r="D41" s="28"/>
      <c r="E41" s="27"/>
      <c r="F41" s="27"/>
      <c r="G41" s="72"/>
      <c r="H41" s="29"/>
      <c r="I41" s="29"/>
      <c r="J41" s="29"/>
      <c r="K41" s="29"/>
    </row>
    <row r="42" spans="1:11" ht="27.6" x14ac:dyDescent="0.3">
      <c r="A42" s="19"/>
      <c r="B42" s="17" t="s">
        <v>62</v>
      </c>
      <c r="C42" s="28"/>
      <c r="D42" s="28"/>
      <c r="E42" s="27"/>
      <c r="F42" s="27"/>
      <c r="G42" s="72"/>
      <c r="H42" s="29"/>
      <c r="I42" s="29"/>
      <c r="J42" s="29"/>
      <c r="K42" s="34" t="s">
        <v>182</v>
      </c>
    </row>
    <row r="43" spans="1:11" ht="27.6" x14ac:dyDescent="0.3">
      <c r="A43" s="19"/>
      <c r="B43" s="27" t="s">
        <v>63</v>
      </c>
      <c r="C43" s="28"/>
      <c r="D43" s="28"/>
      <c r="E43" s="27"/>
      <c r="F43" s="27"/>
      <c r="G43" s="72"/>
      <c r="H43" s="29"/>
      <c r="I43" s="29"/>
      <c r="J43" s="29"/>
      <c r="K43" s="17" t="s">
        <v>63</v>
      </c>
    </row>
    <row r="44" spans="1:11" ht="41.4" x14ac:dyDescent="0.3">
      <c r="A44" s="19"/>
      <c r="B44" s="27" t="s">
        <v>64</v>
      </c>
      <c r="C44" s="28"/>
      <c r="D44" s="28"/>
      <c r="E44" s="27"/>
      <c r="F44" s="27"/>
      <c r="G44" s="72"/>
      <c r="H44" s="29"/>
      <c r="I44" s="29"/>
      <c r="J44" s="29"/>
      <c r="K44" s="17" t="s">
        <v>64</v>
      </c>
    </row>
    <row r="45" spans="1:11" x14ac:dyDescent="0.3">
      <c r="A45" s="19"/>
      <c r="B45" s="27" t="s">
        <v>65</v>
      </c>
      <c r="C45" s="28"/>
      <c r="D45" s="28"/>
      <c r="E45" s="27"/>
      <c r="F45" s="27"/>
      <c r="G45" s="72"/>
      <c r="H45" s="29"/>
      <c r="I45" s="29"/>
      <c r="J45" s="29"/>
      <c r="K45" s="17" t="s">
        <v>65</v>
      </c>
    </row>
    <row r="46" spans="1:11" ht="27.6" x14ac:dyDescent="0.3">
      <c r="A46" s="19"/>
      <c r="B46" s="27" t="s">
        <v>66</v>
      </c>
      <c r="C46" s="28"/>
      <c r="D46" s="28"/>
      <c r="E46" s="27"/>
      <c r="F46" s="27"/>
      <c r="G46" s="72"/>
      <c r="H46" s="29"/>
      <c r="I46" s="29"/>
      <c r="J46" s="29"/>
      <c r="K46" s="17" t="s">
        <v>66</v>
      </c>
    </row>
    <row r="47" spans="1:11" x14ac:dyDescent="0.3">
      <c r="A47" s="19"/>
      <c r="B47" s="27" t="s">
        <v>67</v>
      </c>
      <c r="C47" s="28"/>
      <c r="D47" s="28"/>
      <c r="E47" s="27"/>
      <c r="F47" s="27"/>
      <c r="G47" s="72"/>
      <c r="H47" s="29"/>
      <c r="I47" s="29"/>
      <c r="J47" s="29"/>
      <c r="K47" s="17" t="s">
        <v>67</v>
      </c>
    </row>
    <row r="48" spans="1:11" ht="27.6" x14ac:dyDescent="0.3">
      <c r="A48" s="19"/>
      <c r="B48" s="27" t="s">
        <v>68</v>
      </c>
      <c r="C48" s="28"/>
      <c r="D48" s="28"/>
      <c r="E48" s="27"/>
      <c r="F48" s="27"/>
      <c r="G48" s="72"/>
      <c r="H48" s="29"/>
      <c r="I48" s="29"/>
      <c r="J48" s="29"/>
      <c r="K48" s="17" t="s">
        <v>183</v>
      </c>
    </row>
    <row r="49" spans="1:11" x14ac:dyDescent="0.3">
      <c r="A49" s="19"/>
      <c r="B49" s="27" t="s">
        <v>69</v>
      </c>
      <c r="C49" s="28"/>
      <c r="D49" s="28"/>
      <c r="E49" s="27"/>
      <c r="F49" s="27"/>
      <c r="G49" s="72"/>
      <c r="H49" s="29"/>
      <c r="I49" s="29"/>
      <c r="J49" s="29"/>
      <c r="K49" s="17" t="s">
        <v>69</v>
      </c>
    </row>
    <row r="50" spans="1:11" ht="19.5" customHeight="1" x14ac:dyDescent="0.3">
      <c r="A50" s="19" t="s">
        <v>70</v>
      </c>
      <c r="B50" s="31" t="s">
        <v>71</v>
      </c>
      <c r="C50" s="32" t="s">
        <v>138</v>
      </c>
      <c r="D50" s="13" t="s">
        <v>16</v>
      </c>
      <c r="E50" s="65">
        <v>21</v>
      </c>
      <c r="F50" s="27">
        <v>5.15</v>
      </c>
      <c r="G50" s="72">
        <f>F50*1700</f>
        <v>8755</v>
      </c>
      <c r="H50" s="29"/>
      <c r="I50" s="17" t="s">
        <v>211</v>
      </c>
      <c r="J50" s="17">
        <v>5.15</v>
      </c>
      <c r="K50" s="64" t="s">
        <v>184</v>
      </c>
    </row>
    <row r="51" spans="1:11" ht="32.4" customHeight="1" x14ac:dyDescent="0.3">
      <c r="A51" s="19" t="s">
        <v>72</v>
      </c>
      <c r="B51" s="27" t="s">
        <v>73</v>
      </c>
      <c r="C51" s="28" t="s">
        <v>157</v>
      </c>
      <c r="D51" s="13" t="s">
        <v>16</v>
      </c>
      <c r="E51" s="63"/>
      <c r="F51" s="27">
        <v>15.72</v>
      </c>
      <c r="G51" s="72">
        <f>F51*12</f>
        <v>188.64000000000001</v>
      </c>
      <c r="H51" s="29"/>
      <c r="I51" s="17" t="s">
        <v>213</v>
      </c>
      <c r="J51" s="17">
        <v>3.93</v>
      </c>
      <c r="K51" s="63"/>
    </row>
    <row r="52" spans="1:11" ht="16.5" customHeight="1" x14ac:dyDescent="0.3">
      <c r="A52" s="19"/>
      <c r="B52" s="22" t="s">
        <v>74</v>
      </c>
      <c r="C52" s="28"/>
      <c r="D52" s="28"/>
      <c r="E52" s="27"/>
      <c r="F52" s="27"/>
      <c r="G52" s="73">
        <f>G50+G51</f>
        <v>8943.64</v>
      </c>
      <c r="H52" s="29"/>
      <c r="I52" s="29"/>
      <c r="J52" s="29"/>
      <c r="K52" s="29"/>
    </row>
    <row r="53" spans="1:11" ht="16.5" customHeight="1" x14ac:dyDescent="0.3">
      <c r="A53" s="19"/>
      <c r="B53" s="27" t="s">
        <v>75</v>
      </c>
      <c r="C53" s="28"/>
      <c r="D53" s="28"/>
      <c r="E53" s="27"/>
      <c r="F53" s="27"/>
      <c r="G53" s="72"/>
      <c r="H53" s="29"/>
      <c r="I53" s="29"/>
      <c r="J53" s="29"/>
      <c r="K53" s="29"/>
    </row>
    <row r="54" spans="1:11" ht="25.5" customHeight="1" x14ac:dyDescent="0.3">
      <c r="A54" s="23" t="s">
        <v>76</v>
      </c>
      <c r="B54" s="55" t="s">
        <v>77</v>
      </c>
      <c r="C54" s="55"/>
      <c r="D54" s="33"/>
      <c r="E54" s="27"/>
      <c r="F54" s="27"/>
      <c r="G54" s="72"/>
      <c r="H54" s="29"/>
      <c r="I54" s="29"/>
      <c r="J54" s="29"/>
      <c r="K54" s="29"/>
    </row>
    <row r="55" spans="1:11" x14ac:dyDescent="0.3">
      <c r="A55" s="19"/>
      <c r="B55" s="27" t="s">
        <v>14</v>
      </c>
      <c r="C55" s="28"/>
      <c r="D55" s="28"/>
      <c r="E55" s="31"/>
      <c r="F55" s="31"/>
      <c r="G55" s="74"/>
      <c r="H55" s="30"/>
      <c r="I55" s="30"/>
      <c r="J55" s="30"/>
      <c r="K55" s="30"/>
    </row>
    <row r="56" spans="1:11" ht="35.25" customHeight="1" x14ac:dyDescent="0.3">
      <c r="A56" s="19"/>
      <c r="B56" s="34" t="s">
        <v>78</v>
      </c>
      <c r="C56" s="28"/>
      <c r="D56" s="28"/>
      <c r="E56" s="31"/>
      <c r="F56" s="31"/>
      <c r="G56" s="74"/>
      <c r="H56" s="30"/>
      <c r="I56" s="30"/>
      <c r="J56" s="30"/>
      <c r="K56" s="34" t="s">
        <v>178</v>
      </c>
    </row>
    <row r="57" spans="1:11" ht="27.6" x14ac:dyDescent="0.3">
      <c r="A57" s="19"/>
      <c r="B57" s="27" t="s">
        <v>79</v>
      </c>
      <c r="C57" s="28"/>
      <c r="D57" s="28"/>
      <c r="E57" s="31"/>
      <c r="F57" s="31"/>
      <c r="G57" s="74"/>
      <c r="H57" s="30"/>
      <c r="I57" s="30"/>
      <c r="J57" s="30"/>
      <c r="K57" s="34" t="s">
        <v>79</v>
      </c>
    </row>
    <row r="58" spans="1:11" ht="41.4" x14ac:dyDescent="0.3">
      <c r="A58" s="19"/>
      <c r="B58" s="27" t="s">
        <v>80</v>
      </c>
      <c r="C58" s="28"/>
      <c r="D58" s="28"/>
      <c r="E58" s="31"/>
      <c r="F58" s="31"/>
      <c r="G58" s="74"/>
      <c r="H58" s="30"/>
      <c r="I58" s="30"/>
      <c r="J58" s="30"/>
      <c r="K58" s="34" t="s">
        <v>80</v>
      </c>
    </row>
    <row r="59" spans="1:11" ht="18" customHeight="1" x14ac:dyDescent="0.3">
      <c r="A59" s="19"/>
      <c r="B59" s="27" t="s">
        <v>81</v>
      </c>
      <c r="C59" s="28"/>
      <c r="D59" s="28"/>
      <c r="E59" s="27"/>
      <c r="F59" s="27"/>
      <c r="G59" s="72"/>
      <c r="H59" s="29"/>
      <c r="I59" s="29"/>
      <c r="J59" s="29"/>
      <c r="K59" s="17" t="s">
        <v>181</v>
      </c>
    </row>
    <row r="60" spans="1:11" ht="27.6" x14ac:dyDescent="0.3">
      <c r="A60" s="19"/>
      <c r="B60" s="27" t="s">
        <v>82</v>
      </c>
      <c r="C60" s="28"/>
      <c r="D60" s="28"/>
      <c r="E60" s="27"/>
      <c r="F60" s="27"/>
      <c r="G60" s="72"/>
      <c r="H60" s="29"/>
      <c r="I60" s="29"/>
      <c r="J60" s="29"/>
      <c r="K60" s="17"/>
    </row>
    <row r="61" spans="1:11" ht="27.6" x14ac:dyDescent="0.3">
      <c r="A61" s="19"/>
      <c r="B61" s="27" t="s">
        <v>83</v>
      </c>
      <c r="C61" s="28"/>
      <c r="D61" s="28"/>
      <c r="E61" s="27"/>
      <c r="F61" s="27"/>
      <c r="G61" s="72"/>
      <c r="H61" s="29"/>
      <c r="I61" s="29"/>
      <c r="J61" s="29"/>
      <c r="K61" s="17" t="s">
        <v>179</v>
      </c>
    </row>
    <row r="62" spans="1:11" ht="15.75" customHeight="1" x14ac:dyDescent="0.3">
      <c r="A62" s="19" t="s">
        <v>84</v>
      </c>
      <c r="B62" s="27" t="s">
        <v>85</v>
      </c>
      <c r="C62" s="28" t="s">
        <v>166</v>
      </c>
      <c r="D62" s="13" t="s">
        <v>16</v>
      </c>
      <c r="E62" s="66">
        <v>21</v>
      </c>
      <c r="F62" s="31">
        <v>4.99</v>
      </c>
      <c r="G62" s="74">
        <f>F62*2200</f>
        <v>10978</v>
      </c>
      <c r="H62" s="30"/>
      <c r="I62" s="34" t="s">
        <v>211</v>
      </c>
      <c r="J62" s="34">
        <v>4.99</v>
      </c>
      <c r="K62" s="61" t="s">
        <v>180</v>
      </c>
    </row>
    <row r="63" spans="1:11" ht="27.6" x14ac:dyDescent="0.3">
      <c r="A63" s="19" t="s">
        <v>86</v>
      </c>
      <c r="B63" s="27" t="s">
        <v>87</v>
      </c>
      <c r="C63" s="28" t="s">
        <v>48</v>
      </c>
      <c r="D63" s="13" t="s">
        <v>16</v>
      </c>
      <c r="E63" s="62"/>
      <c r="F63" s="31">
        <v>10.199999999999999</v>
      </c>
      <c r="G63" s="74">
        <f>F63*500</f>
        <v>5100</v>
      </c>
      <c r="H63" s="30"/>
      <c r="I63" s="34" t="s">
        <v>214</v>
      </c>
      <c r="J63" s="34">
        <v>2.5499999999999998</v>
      </c>
      <c r="K63" s="62"/>
    </row>
    <row r="64" spans="1:11" x14ac:dyDescent="0.3">
      <c r="A64" s="35" t="s">
        <v>88</v>
      </c>
      <c r="B64" s="34" t="s">
        <v>137</v>
      </c>
      <c r="C64" s="36" t="s">
        <v>89</v>
      </c>
      <c r="D64" s="36" t="s">
        <v>16</v>
      </c>
      <c r="E64" s="63"/>
      <c r="F64" s="34">
        <v>32</v>
      </c>
      <c r="G64" s="75">
        <v>32</v>
      </c>
      <c r="H64" s="34"/>
      <c r="I64" s="34" t="s">
        <v>215</v>
      </c>
      <c r="J64" s="34">
        <v>1.6</v>
      </c>
      <c r="K64" s="63"/>
    </row>
    <row r="65" spans="1:11" x14ac:dyDescent="0.3">
      <c r="A65" s="19"/>
      <c r="B65" s="37" t="s">
        <v>90</v>
      </c>
      <c r="C65" s="28"/>
      <c r="D65" s="28"/>
      <c r="E65" s="31"/>
      <c r="F65" s="31"/>
      <c r="G65" s="76">
        <f>G62+G63+G64</f>
        <v>16110</v>
      </c>
      <c r="H65" s="34"/>
      <c r="I65" s="34"/>
      <c r="J65" s="34"/>
      <c r="K65" s="34"/>
    </row>
    <row r="66" spans="1:11" x14ac:dyDescent="0.3">
      <c r="A66" s="19"/>
      <c r="B66" s="27" t="s">
        <v>91</v>
      </c>
      <c r="C66" s="28"/>
      <c r="D66" s="28"/>
      <c r="E66" s="31"/>
      <c r="F66" s="31"/>
      <c r="G66" s="74"/>
      <c r="H66" s="34"/>
      <c r="I66" s="34"/>
      <c r="J66" s="34"/>
      <c r="K66" s="34"/>
    </row>
    <row r="67" spans="1:11" x14ac:dyDescent="0.3">
      <c r="A67" s="23" t="s">
        <v>93</v>
      </c>
      <c r="B67" s="24" t="s">
        <v>94</v>
      </c>
      <c r="C67" s="21"/>
      <c r="D67" s="21"/>
      <c r="E67" s="34"/>
      <c r="F67" s="34"/>
      <c r="G67" s="75"/>
      <c r="H67" s="34"/>
      <c r="I67" s="34"/>
      <c r="J67" s="34"/>
      <c r="K67" s="34"/>
    </row>
    <row r="68" spans="1:11" ht="27.6" x14ac:dyDescent="0.3">
      <c r="A68" s="35"/>
      <c r="B68" s="34" t="s">
        <v>95</v>
      </c>
      <c r="C68" s="36"/>
      <c r="D68" s="36"/>
      <c r="E68" s="34"/>
      <c r="F68" s="34"/>
      <c r="G68" s="75"/>
      <c r="H68" s="34"/>
      <c r="I68" s="34"/>
      <c r="J68" s="34"/>
      <c r="K68" s="34" t="s">
        <v>95</v>
      </c>
    </row>
    <row r="69" spans="1:11" ht="27.6" x14ac:dyDescent="0.3">
      <c r="A69" s="35"/>
      <c r="B69" s="34" t="s">
        <v>96</v>
      </c>
      <c r="C69" s="36"/>
      <c r="D69" s="36"/>
      <c r="E69" s="34"/>
      <c r="F69" s="34"/>
      <c r="G69" s="75"/>
      <c r="H69" s="34"/>
      <c r="I69" s="34"/>
      <c r="J69" s="34"/>
      <c r="K69" s="34" t="s">
        <v>96</v>
      </c>
    </row>
    <row r="70" spans="1:11" x14ac:dyDescent="0.3">
      <c r="A70" s="35"/>
      <c r="B70" s="34" t="s">
        <v>97</v>
      </c>
      <c r="C70" s="36"/>
      <c r="D70" s="36"/>
      <c r="E70" s="34"/>
      <c r="F70" s="34"/>
      <c r="G70" s="75"/>
      <c r="H70" s="34"/>
      <c r="I70" s="34"/>
      <c r="J70" s="34"/>
      <c r="K70" s="34" t="s">
        <v>97</v>
      </c>
    </row>
    <row r="71" spans="1:11" x14ac:dyDescent="0.3">
      <c r="A71" s="35"/>
      <c r="B71" s="34" t="s">
        <v>98</v>
      </c>
      <c r="C71" s="36"/>
      <c r="D71" s="36"/>
      <c r="E71" s="34"/>
      <c r="F71" s="34"/>
      <c r="G71" s="75"/>
      <c r="H71" s="34"/>
      <c r="I71" s="34"/>
      <c r="J71" s="34"/>
      <c r="K71" s="34" t="s">
        <v>98</v>
      </c>
    </row>
    <row r="72" spans="1:11" x14ac:dyDescent="0.3">
      <c r="A72" s="35"/>
      <c r="B72" s="34" t="s">
        <v>99</v>
      </c>
      <c r="C72" s="36"/>
      <c r="D72" s="36"/>
      <c r="E72" s="34"/>
      <c r="F72" s="34"/>
      <c r="G72" s="75"/>
      <c r="H72" s="34"/>
      <c r="I72" s="34"/>
      <c r="J72" s="34"/>
      <c r="K72" s="34" t="s">
        <v>99</v>
      </c>
    </row>
    <row r="73" spans="1:11" ht="41.4" x14ac:dyDescent="0.3">
      <c r="A73" s="35"/>
      <c r="B73" s="34" t="s">
        <v>100</v>
      </c>
      <c r="C73" s="36" t="s">
        <v>158</v>
      </c>
      <c r="D73" s="36" t="s">
        <v>17</v>
      </c>
      <c r="E73" s="34">
        <v>21</v>
      </c>
      <c r="F73" s="34">
        <v>0.27800000000000002</v>
      </c>
      <c r="G73" s="77">
        <f>F73*2000</f>
        <v>556</v>
      </c>
      <c r="H73" s="34"/>
      <c r="I73" s="34" t="s">
        <v>100</v>
      </c>
      <c r="J73" s="34">
        <v>2.78</v>
      </c>
      <c r="K73" s="34" t="s">
        <v>185</v>
      </c>
    </row>
    <row r="74" spans="1:11" x14ac:dyDescent="0.3">
      <c r="A74" s="35"/>
      <c r="B74" s="34" t="s">
        <v>144</v>
      </c>
      <c r="C74" s="36"/>
      <c r="D74" s="36"/>
      <c r="E74" s="34"/>
      <c r="F74" s="34"/>
      <c r="G74" s="75"/>
      <c r="H74" s="34"/>
      <c r="I74" s="34"/>
      <c r="J74" s="34"/>
      <c r="K74" s="34"/>
    </row>
    <row r="75" spans="1:11" ht="21" customHeight="1" x14ac:dyDescent="0.3">
      <c r="A75" s="15" t="s">
        <v>101</v>
      </c>
      <c r="B75" s="16"/>
      <c r="C75" s="16"/>
      <c r="D75" s="16"/>
      <c r="E75" s="16"/>
      <c r="F75" s="16"/>
      <c r="G75" s="78"/>
      <c r="H75" s="16"/>
      <c r="I75" s="16"/>
      <c r="J75" s="16"/>
      <c r="K75" s="16"/>
    </row>
    <row r="76" spans="1:11" ht="20.25" customHeight="1" x14ac:dyDescent="0.3">
      <c r="A76" s="39" t="s">
        <v>167</v>
      </c>
      <c r="B76" s="50" t="s">
        <v>103</v>
      </c>
      <c r="C76" s="51"/>
      <c r="D76" s="51"/>
      <c r="E76" s="50"/>
      <c r="F76" s="50"/>
      <c r="G76" s="79"/>
      <c r="H76" s="50"/>
      <c r="I76" s="50"/>
      <c r="J76" s="50"/>
      <c r="K76" s="50"/>
    </row>
    <row r="77" spans="1:11" ht="19.5" customHeight="1" x14ac:dyDescent="0.3">
      <c r="A77" s="39" t="s">
        <v>139</v>
      </c>
      <c r="B77" s="56" t="s">
        <v>104</v>
      </c>
      <c r="C77" s="56"/>
      <c r="D77" s="56"/>
      <c r="E77" s="56"/>
      <c r="F77" s="56"/>
      <c r="G77" s="56"/>
      <c r="H77" s="56"/>
      <c r="I77" s="56"/>
      <c r="J77" s="56"/>
      <c r="K77" s="56"/>
    </row>
    <row r="78" spans="1:11" ht="19.5" customHeight="1" x14ac:dyDescent="0.3">
      <c r="A78" s="40"/>
      <c r="B78" s="34" t="s">
        <v>153</v>
      </c>
      <c r="C78" s="41"/>
      <c r="D78" s="36"/>
      <c r="E78" s="17"/>
      <c r="F78" s="17"/>
      <c r="G78" s="70"/>
      <c r="H78" s="17"/>
      <c r="I78" s="17"/>
      <c r="J78" s="17"/>
      <c r="K78" s="17" t="s">
        <v>186</v>
      </c>
    </row>
    <row r="79" spans="1:11" ht="27.6" x14ac:dyDescent="0.3">
      <c r="A79" s="40"/>
      <c r="B79" s="34" t="s">
        <v>105</v>
      </c>
      <c r="C79" s="41"/>
      <c r="D79" s="36"/>
      <c r="E79" s="17"/>
      <c r="F79" s="17"/>
      <c r="G79" s="70"/>
      <c r="H79" s="17"/>
      <c r="I79" s="17"/>
      <c r="J79" s="17"/>
      <c r="K79" s="17" t="s">
        <v>105</v>
      </c>
    </row>
    <row r="80" spans="1:11" x14ac:dyDescent="0.3">
      <c r="A80" s="40"/>
      <c r="B80" s="34" t="s">
        <v>106</v>
      </c>
      <c r="C80" s="41"/>
      <c r="D80" s="36"/>
      <c r="E80" s="17"/>
      <c r="F80" s="17"/>
      <c r="G80" s="70"/>
      <c r="H80" s="17"/>
      <c r="I80" s="17"/>
      <c r="J80" s="17"/>
      <c r="K80" s="17" t="s">
        <v>106</v>
      </c>
    </row>
    <row r="81" spans="1:11" ht="34.5" customHeight="1" x14ac:dyDescent="0.3">
      <c r="A81" s="40"/>
      <c r="B81" s="34" t="s">
        <v>107</v>
      </c>
      <c r="C81" s="41"/>
      <c r="D81" s="36"/>
      <c r="E81" s="17" t="s">
        <v>108</v>
      </c>
      <c r="F81" s="17"/>
      <c r="G81" s="70"/>
      <c r="H81" s="17"/>
      <c r="I81" s="17"/>
      <c r="J81" s="17"/>
      <c r="K81" s="17" t="s">
        <v>107</v>
      </c>
    </row>
    <row r="82" spans="1:11" ht="27.6" x14ac:dyDescent="0.3">
      <c r="A82" s="40"/>
      <c r="B82" s="38" t="s">
        <v>109</v>
      </c>
      <c r="C82" s="41"/>
      <c r="D82" s="36"/>
      <c r="E82" s="17"/>
      <c r="F82" s="17"/>
      <c r="G82" s="70"/>
      <c r="H82" s="17"/>
      <c r="I82" s="17"/>
      <c r="J82" s="17"/>
      <c r="K82" s="17" t="s">
        <v>109</v>
      </c>
    </row>
    <row r="83" spans="1:11" x14ac:dyDescent="0.3">
      <c r="A83" s="40"/>
      <c r="B83" s="34" t="s">
        <v>110</v>
      </c>
      <c r="C83" s="41"/>
      <c r="D83" s="36"/>
      <c r="E83" s="17"/>
      <c r="F83" s="17"/>
      <c r="G83" s="70"/>
      <c r="H83" s="17"/>
      <c r="I83" s="17"/>
      <c r="J83" s="17"/>
      <c r="K83" s="17" t="s">
        <v>187</v>
      </c>
    </row>
    <row r="84" spans="1:11" ht="19.5" customHeight="1" x14ac:dyDescent="0.3">
      <c r="A84" s="40"/>
      <c r="B84" s="34" t="s">
        <v>111</v>
      </c>
      <c r="C84" s="36"/>
      <c r="D84" s="36"/>
      <c r="E84" s="17"/>
      <c r="F84" s="17"/>
      <c r="G84" s="70"/>
      <c r="H84" s="17"/>
      <c r="I84" s="17"/>
      <c r="J84" s="17"/>
      <c r="K84" s="17"/>
    </row>
    <row r="85" spans="1:11" ht="30.75" customHeight="1" x14ac:dyDescent="0.3">
      <c r="A85" s="40"/>
      <c r="B85" s="42" t="s">
        <v>147</v>
      </c>
      <c r="C85" s="36" t="s">
        <v>159</v>
      </c>
      <c r="D85" s="36" t="s">
        <v>92</v>
      </c>
      <c r="E85" s="17">
        <v>5</v>
      </c>
      <c r="F85" s="17">
        <f>J85/80</f>
        <v>5.2500000000000005E-2</v>
      </c>
      <c r="G85" s="70">
        <f>F85*230000</f>
        <v>12075.000000000002</v>
      </c>
      <c r="H85" s="17"/>
      <c r="I85" s="42" t="s">
        <v>216</v>
      </c>
      <c r="J85" s="82">
        <v>4.2</v>
      </c>
      <c r="K85" s="17" t="s">
        <v>188</v>
      </c>
    </row>
    <row r="86" spans="1:11" ht="19.5" customHeight="1" x14ac:dyDescent="0.3">
      <c r="A86" s="23" t="s">
        <v>140</v>
      </c>
      <c r="B86" s="56" t="s">
        <v>112</v>
      </c>
      <c r="C86" s="56"/>
      <c r="D86" s="56"/>
      <c r="E86" s="17"/>
      <c r="F86" s="17"/>
      <c r="G86" s="70"/>
      <c r="H86" s="17"/>
      <c r="I86" s="17"/>
      <c r="J86" s="17"/>
      <c r="K86" s="17"/>
    </row>
    <row r="87" spans="1:11" ht="15" customHeight="1" x14ac:dyDescent="0.3">
      <c r="A87" s="35"/>
      <c r="B87" s="34" t="s">
        <v>113</v>
      </c>
      <c r="C87" s="36"/>
      <c r="D87" s="36"/>
      <c r="E87" s="17"/>
      <c r="F87" s="17"/>
      <c r="G87" s="70"/>
      <c r="H87" s="17"/>
      <c r="I87" s="17"/>
      <c r="J87" s="17"/>
      <c r="K87" s="17" t="s">
        <v>189</v>
      </c>
    </row>
    <row r="88" spans="1:11" ht="15" customHeight="1" x14ac:dyDescent="0.3">
      <c r="A88" s="35"/>
      <c r="B88" s="34" t="s">
        <v>114</v>
      </c>
      <c r="C88" s="36"/>
      <c r="D88" s="36"/>
      <c r="E88" s="17"/>
      <c r="F88" s="17"/>
      <c r="G88" s="70"/>
      <c r="H88" s="17"/>
      <c r="I88" s="17"/>
      <c r="J88" s="17"/>
      <c r="K88" s="17" t="s">
        <v>190</v>
      </c>
    </row>
    <row r="89" spans="1:11" ht="31.5" customHeight="1" x14ac:dyDescent="0.3">
      <c r="A89" s="35"/>
      <c r="B89" s="34" t="s">
        <v>115</v>
      </c>
      <c r="C89" s="36"/>
      <c r="D89" s="36"/>
      <c r="E89" s="17"/>
      <c r="F89" s="17"/>
      <c r="G89" s="70"/>
      <c r="H89" s="17"/>
      <c r="I89" s="17"/>
      <c r="J89" s="17"/>
      <c r="K89" s="17" t="s">
        <v>191</v>
      </c>
    </row>
    <row r="90" spans="1:11" ht="14.25" customHeight="1" x14ac:dyDescent="0.3">
      <c r="A90" s="35"/>
      <c r="B90" s="34" t="s">
        <v>106</v>
      </c>
      <c r="C90" s="36"/>
      <c r="D90" s="36"/>
      <c r="E90" s="17"/>
      <c r="F90" s="17"/>
      <c r="G90" s="70"/>
      <c r="H90" s="17"/>
      <c r="I90" s="17"/>
      <c r="J90" s="17"/>
      <c r="K90" s="17" t="s">
        <v>106</v>
      </c>
    </row>
    <row r="91" spans="1:11" x14ac:dyDescent="0.3">
      <c r="A91" s="35"/>
      <c r="B91" s="34" t="s">
        <v>116</v>
      </c>
      <c r="C91" s="36"/>
      <c r="D91" s="36"/>
      <c r="E91" s="17"/>
      <c r="F91" s="17"/>
      <c r="G91" s="70"/>
      <c r="H91" s="17"/>
      <c r="I91" s="17"/>
      <c r="J91" s="17"/>
      <c r="K91" s="17" t="s">
        <v>116</v>
      </c>
    </row>
    <row r="92" spans="1:11" x14ac:dyDescent="0.3">
      <c r="A92" s="35"/>
      <c r="B92" s="34" t="s">
        <v>154</v>
      </c>
      <c r="C92" s="36"/>
      <c r="D92" s="36"/>
      <c r="E92" s="17"/>
      <c r="F92" s="17"/>
      <c r="G92" s="70"/>
      <c r="H92" s="17"/>
      <c r="I92" s="17"/>
      <c r="J92" s="17"/>
      <c r="K92" s="17" t="s">
        <v>154</v>
      </c>
    </row>
    <row r="93" spans="1:11" ht="30" customHeight="1" x14ac:dyDescent="0.3">
      <c r="A93" s="35"/>
      <c r="B93" s="34" t="s">
        <v>148</v>
      </c>
      <c r="C93" s="36" t="s">
        <v>151</v>
      </c>
      <c r="D93" s="36" t="s">
        <v>92</v>
      </c>
      <c r="E93" s="17">
        <v>5</v>
      </c>
      <c r="F93" s="17">
        <v>4.9399999999999999E-2</v>
      </c>
      <c r="G93" s="70">
        <f>F93*100000</f>
        <v>4940</v>
      </c>
      <c r="H93" s="17"/>
      <c r="I93" s="42" t="s">
        <v>216</v>
      </c>
      <c r="J93" s="17">
        <v>3.95</v>
      </c>
      <c r="K93" s="17" t="s">
        <v>192</v>
      </c>
    </row>
    <row r="94" spans="1:11" ht="17.25" customHeight="1" x14ac:dyDescent="0.3">
      <c r="A94" s="35"/>
      <c r="B94" s="46" t="s">
        <v>141</v>
      </c>
      <c r="C94" s="36"/>
      <c r="D94" s="36"/>
      <c r="E94" s="17"/>
      <c r="F94" s="17"/>
      <c r="G94" s="71">
        <f>G85+G93</f>
        <v>17015</v>
      </c>
      <c r="H94" s="17"/>
      <c r="I94" s="17"/>
      <c r="J94" s="17"/>
      <c r="K94" s="17" t="s">
        <v>193</v>
      </c>
    </row>
    <row r="95" spans="1:11" ht="17.25" customHeight="1" x14ac:dyDescent="0.3">
      <c r="A95" s="35"/>
      <c r="B95" s="42" t="s">
        <v>143</v>
      </c>
      <c r="C95" s="36"/>
      <c r="D95" s="36"/>
      <c r="E95" s="17"/>
      <c r="F95" s="17"/>
      <c r="G95" s="70"/>
      <c r="H95" s="17"/>
      <c r="I95" s="17"/>
      <c r="J95" s="17"/>
      <c r="K95" s="17"/>
    </row>
    <row r="96" spans="1:11" ht="18" customHeight="1" x14ac:dyDescent="0.3">
      <c r="A96" s="23" t="s">
        <v>102</v>
      </c>
      <c r="B96" s="56" t="s">
        <v>152</v>
      </c>
      <c r="C96" s="56"/>
      <c r="D96" s="56"/>
      <c r="E96" s="56"/>
      <c r="F96" s="56"/>
      <c r="G96" s="56"/>
      <c r="H96" s="56"/>
      <c r="I96" s="56"/>
      <c r="J96" s="56"/>
      <c r="K96" s="17"/>
    </row>
    <row r="97" spans="1:11" x14ac:dyDescent="0.3">
      <c r="A97" s="19"/>
      <c r="B97" s="26" t="s">
        <v>14</v>
      </c>
      <c r="C97" s="13"/>
      <c r="D97" s="13"/>
      <c r="E97" s="17"/>
      <c r="F97" s="17"/>
      <c r="G97" s="70"/>
      <c r="H97" s="17"/>
      <c r="I97" s="17"/>
      <c r="J97" s="17"/>
      <c r="K97" s="17"/>
    </row>
    <row r="98" spans="1:11" ht="17.25" customHeight="1" x14ac:dyDescent="0.3">
      <c r="A98" s="19"/>
      <c r="B98" s="26" t="s">
        <v>163</v>
      </c>
      <c r="C98" s="13"/>
      <c r="D98" s="13"/>
      <c r="E98" s="17"/>
      <c r="F98" s="17"/>
      <c r="G98" s="70"/>
      <c r="H98" s="17"/>
      <c r="I98" s="17"/>
      <c r="J98" s="17"/>
      <c r="K98" s="17" t="s">
        <v>194</v>
      </c>
    </row>
    <row r="99" spans="1:11" ht="18.75" customHeight="1" x14ac:dyDescent="0.3">
      <c r="A99" s="19"/>
      <c r="B99" s="26" t="s">
        <v>117</v>
      </c>
      <c r="C99" s="13"/>
      <c r="D99" s="13"/>
      <c r="E99" s="17"/>
      <c r="F99" s="17"/>
      <c r="G99" s="70"/>
      <c r="H99" s="17"/>
      <c r="I99" s="17"/>
      <c r="J99" s="17"/>
      <c r="K99" s="17" t="s">
        <v>117</v>
      </c>
    </row>
    <row r="100" spans="1:11" ht="41.4" x14ac:dyDescent="0.3">
      <c r="A100" s="19"/>
      <c r="B100" s="26" t="s">
        <v>80</v>
      </c>
      <c r="C100" s="13"/>
      <c r="D100" s="13"/>
      <c r="E100" s="17"/>
      <c r="F100" s="17"/>
      <c r="G100" s="70"/>
      <c r="H100" s="17"/>
      <c r="I100" s="17"/>
      <c r="J100" s="17"/>
      <c r="K100" s="17" t="s">
        <v>80</v>
      </c>
    </row>
    <row r="101" spans="1:11" ht="27.6" x14ac:dyDescent="0.3">
      <c r="A101" s="19"/>
      <c r="B101" s="26" t="s">
        <v>118</v>
      </c>
      <c r="C101" s="13"/>
      <c r="D101" s="13"/>
      <c r="E101" s="17"/>
      <c r="F101" s="17"/>
      <c r="G101" s="70"/>
      <c r="H101" s="17"/>
      <c r="I101" s="17"/>
      <c r="J101" s="17"/>
      <c r="K101" s="17" t="s">
        <v>118</v>
      </c>
    </row>
    <row r="102" spans="1:11" ht="27.6" x14ac:dyDescent="0.3">
      <c r="A102" s="19"/>
      <c r="B102" s="26" t="s">
        <v>165</v>
      </c>
      <c r="C102" s="13"/>
      <c r="D102" s="13"/>
      <c r="E102" s="17"/>
      <c r="F102" s="17"/>
      <c r="G102" s="70"/>
      <c r="H102" s="17"/>
      <c r="I102" s="17"/>
      <c r="J102" s="17"/>
      <c r="K102" s="17" t="s">
        <v>195</v>
      </c>
    </row>
    <row r="103" spans="1:11" x14ac:dyDescent="0.3">
      <c r="A103" s="19"/>
      <c r="B103" s="26" t="s">
        <v>119</v>
      </c>
      <c r="C103" s="13"/>
      <c r="D103" s="13"/>
      <c r="E103" s="17"/>
      <c r="F103" s="17"/>
      <c r="G103" s="70"/>
      <c r="H103" s="17"/>
      <c r="I103" s="17"/>
      <c r="J103" s="17"/>
      <c r="K103" s="17" t="s">
        <v>196</v>
      </c>
    </row>
    <row r="104" spans="1:11" ht="27.6" x14ac:dyDescent="0.3">
      <c r="A104" s="19"/>
      <c r="B104" s="26" t="s">
        <v>120</v>
      </c>
      <c r="C104" s="13"/>
      <c r="D104" s="13"/>
      <c r="E104" s="17"/>
      <c r="F104" s="17"/>
      <c r="G104" s="70"/>
      <c r="H104" s="17"/>
      <c r="I104" s="17"/>
      <c r="J104" s="17"/>
      <c r="K104" s="17" t="s">
        <v>197</v>
      </c>
    </row>
    <row r="105" spans="1:11" ht="27.6" x14ac:dyDescent="0.3">
      <c r="A105" s="19"/>
      <c r="B105" s="26" t="s">
        <v>164</v>
      </c>
      <c r="C105" s="13" t="s">
        <v>149</v>
      </c>
      <c r="D105" s="13" t="s">
        <v>16</v>
      </c>
      <c r="E105" s="17">
        <v>5</v>
      </c>
      <c r="F105" s="17">
        <v>4.88</v>
      </c>
      <c r="G105" s="71">
        <f>F105*6000</f>
        <v>29280</v>
      </c>
      <c r="H105" s="17"/>
      <c r="I105" s="17" t="s">
        <v>217</v>
      </c>
      <c r="J105" s="17">
        <v>4.88</v>
      </c>
      <c r="K105" s="17" t="s">
        <v>198</v>
      </c>
    </row>
    <row r="106" spans="1:11" x14ac:dyDescent="0.3">
      <c r="A106" s="23" t="s">
        <v>142</v>
      </c>
      <c r="B106" s="55" t="s">
        <v>121</v>
      </c>
      <c r="C106" s="55"/>
      <c r="D106" s="55"/>
      <c r="E106" s="17"/>
      <c r="F106" s="17"/>
      <c r="G106" s="70"/>
      <c r="H106" s="17"/>
      <c r="I106" s="17"/>
      <c r="J106" s="17"/>
      <c r="K106" s="17"/>
    </row>
    <row r="107" spans="1:11" x14ac:dyDescent="0.3">
      <c r="A107" s="19"/>
      <c r="B107" s="17" t="s">
        <v>14</v>
      </c>
      <c r="C107" s="13"/>
      <c r="D107" s="13"/>
      <c r="E107" s="17"/>
      <c r="F107" s="17"/>
      <c r="G107" s="70"/>
      <c r="H107" s="17"/>
      <c r="I107" s="17"/>
      <c r="J107" s="17"/>
      <c r="K107" s="17"/>
    </row>
    <row r="108" spans="1:11" ht="96.6" x14ac:dyDescent="0.3">
      <c r="A108" s="19"/>
      <c r="B108" s="27" t="s">
        <v>122</v>
      </c>
      <c r="C108" s="13"/>
      <c r="D108" s="13"/>
      <c r="E108" s="17"/>
      <c r="F108" s="17"/>
      <c r="G108" s="70"/>
      <c r="H108" s="17"/>
      <c r="I108" s="17"/>
      <c r="J108" s="17"/>
      <c r="K108" s="17" t="s">
        <v>199</v>
      </c>
    </row>
    <row r="109" spans="1:11" x14ac:dyDescent="0.3">
      <c r="A109" s="19"/>
      <c r="B109" s="27" t="s">
        <v>123</v>
      </c>
      <c r="C109" s="13"/>
      <c r="D109" s="13"/>
      <c r="E109" s="17"/>
      <c r="F109" s="17"/>
      <c r="G109" s="70"/>
      <c r="H109" s="17"/>
      <c r="I109" s="17"/>
      <c r="J109" s="17"/>
      <c r="K109" s="17" t="s">
        <v>200</v>
      </c>
    </row>
    <row r="110" spans="1:11" x14ac:dyDescent="0.3">
      <c r="A110" s="19"/>
      <c r="B110" s="27" t="s">
        <v>124</v>
      </c>
      <c r="C110" s="13"/>
      <c r="D110" s="13"/>
      <c r="E110" s="17"/>
      <c r="F110" s="17"/>
      <c r="G110" s="70"/>
      <c r="H110" s="17"/>
      <c r="I110" s="17"/>
      <c r="J110" s="17"/>
      <c r="K110" s="17" t="s">
        <v>124</v>
      </c>
    </row>
    <row r="111" spans="1:11" x14ac:dyDescent="0.3">
      <c r="A111" s="19"/>
      <c r="B111" s="27" t="s">
        <v>125</v>
      </c>
      <c r="C111" s="13"/>
      <c r="D111" s="13"/>
      <c r="E111" s="17"/>
      <c r="F111" s="17"/>
      <c r="G111" s="70"/>
      <c r="H111" s="17"/>
      <c r="I111" s="17"/>
      <c r="J111" s="17"/>
      <c r="K111" s="17" t="s">
        <v>201</v>
      </c>
    </row>
    <row r="112" spans="1:11" ht="28.5" customHeight="1" x14ac:dyDescent="0.3">
      <c r="A112" s="19"/>
      <c r="B112" s="27" t="s">
        <v>126</v>
      </c>
      <c r="C112" s="13"/>
      <c r="D112" s="13"/>
      <c r="E112" s="17"/>
      <c r="F112" s="17"/>
      <c r="G112" s="70"/>
      <c r="H112" s="17"/>
      <c r="I112" s="17"/>
      <c r="J112" s="17"/>
      <c r="K112" s="17" t="s">
        <v>202</v>
      </c>
    </row>
    <row r="113" spans="1:11" ht="45.6" customHeight="1" x14ac:dyDescent="0.3">
      <c r="A113" s="19"/>
      <c r="B113" s="27" t="s">
        <v>127</v>
      </c>
      <c r="C113" s="13"/>
      <c r="D113" s="13"/>
      <c r="E113" s="17"/>
      <c r="F113" s="17"/>
      <c r="G113" s="70"/>
      <c r="H113" s="17"/>
      <c r="I113" s="17"/>
      <c r="J113" s="17"/>
      <c r="K113" s="17" t="s">
        <v>127</v>
      </c>
    </row>
    <row r="114" spans="1:11" ht="30" customHeight="1" x14ac:dyDescent="0.3">
      <c r="A114" s="19"/>
      <c r="B114" s="27" t="s">
        <v>128</v>
      </c>
      <c r="C114" s="13"/>
      <c r="D114" s="13"/>
      <c r="E114" s="17"/>
      <c r="F114" s="17"/>
      <c r="G114" s="70"/>
      <c r="H114" s="17"/>
      <c r="I114" s="17"/>
      <c r="J114" s="17"/>
      <c r="K114" s="17" t="s">
        <v>203</v>
      </c>
    </row>
    <row r="115" spans="1:11" ht="41.4" x14ac:dyDescent="0.3">
      <c r="A115" s="19"/>
      <c r="B115" s="27" t="s">
        <v>129</v>
      </c>
      <c r="C115" s="13"/>
      <c r="D115" s="13"/>
      <c r="E115" s="17"/>
      <c r="F115" s="17"/>
      <c r="G115" s="70"/>
      <c r="H115" s="17"/>
      <c r="I115" s="17"/>
      <c r="J115" s="17"/>
      <c r="K115" s="17" t="s">
        <v>204</v>
      </c>
    </row>
    <row r="116" spans="1:11" ht="57.6" customHeight="1" x14ac:dyDescent="0.3">
      <c r="A116" s="19"/>
      <c r="B116" s="17" t="s">
        <v>160</v>
      </c>
      <c r="C116" s="13" t="s">
        <v>15</v>
      </c>
      <c r="D116" s="13" t="s">
        <v>16</v>
      </c>
      <c r="E116" s="17">
        <v>5</v>
      </c>
      <c r="F116" s="17">
        <v>6.2</v>
      </c>
      <c r="G116" s="71">
        <f>F116*1000</f>
        <v>6200</v>
      </c>
      <c r="H116" s="17" t="s">
        <v>219</v>
      </c>
      <c r="I116" s="17" t="s">
        <v>209</v>
      </c>
      <c r="J116" s="17">
        <v>30.98</v>
      </c>
      <c r="K116" s="17" t="s">
        <v>218</v>
      </c>
    </row>
    <row r="117" spans="1:11" ht="46.5" customHeight="1" x14ac:dyDescent="0.3">
      <c r="A117" s="49" t="s">
        <v>130</v>
      </c>
      <c r="B117" s="54" t="s">
        <v>169</v>
      </c>
      <c r="C117" s="54"/>
      <c r="D117" s="54"/>
      <c r="E117" s="54"/>
      <c r="F117" s="54"/>
      <c r="G117" s="54"/>
      <c r="H117" s="54"/>
      <c r="I117" s="54"/>
      <c r="J117" s="54"/>
      <c r="K117" s="54"/>
    </row>
    <row r="118" spans="1:11" ht="47.25" customHeight="1" x14ac:dyDescent="0.3">
      <c r="A118" s="43" t="s">
        <v>131</v>
      </c>
      <c r="B118" s="57" t="s">
        <v>132</v>
      </c>
      <c r="C118" s="57"/>
      <c r="D118" s="57"/>
      <c r="E118" s="57"/>
      <c r="F118" s="57"/>
      <c r="G118" s="57"/>
      <c r="H118" s="57"/>
      <c r="I118" s="57"/>
      <c r="J118" s="57"/>
      <c r="K118" s="57"/>
    </row>
    <row r="119" spans="1:11" ht="31.5" customHeight="1" x14ac:dyDescent="0.3">
      <c r="A119" s="43" t="s">
        <v>133</v>
      </c>
      <c r="B119" s="52" t="s">
        <v>162</v>
      </c>
      <c r="C119" s="52"/>
      <c r="D119" s="52"/>
      <c r="E119" s="52"/>
      <c r="F119" s="52"/>
      <c r="G119" s="52"/>
      <c r="H119" s="52"/>
      <c r="I119" s="52"/>
      <c r="J119" s="52"/>
      <c r="K119" s="52"/>
    </row>
    <row r="120" spans="1:11" ht="21.75" customHeight="1" x14ac:dyDescent="0.3">
      <c r="A120" s="43" t="s">
        <v>134</v>
      </c>
      <c r="B120" s="53" t="s">
        <v>135</v>
      </c>
      <c r="C120" s="53"/>
      <c r="D120" s="53"/>
      <c r="E120" s="53"/>
      <c r="F120" s="53"/>
      <c r="G120" s="53"/>
      <c r="H120" s="53"/>
      <c r="I120" s="53"/>
      <c r="J120" s="53"/>
      <c r="K120" s="53"/>
    </row>
    <row r="121" spans="1:11" ht="24.75" customHeight="1" x14ac:dyDescent="0.3">
      <c r="A121" s="43" t="s">
        <v>136</v>
      </c>
      <c r="B121" s="53" t="s">
        <v>161</v>
      </c>
      <c r="C121" s="53"/>
      <c r="D121" s="53"/>
      <c r="E121" s="53"/>
      <c r="F121" s="53"/>
      <c r="G121" s="53"/>
      <c r="H121" s="53"/>
      <c r="I121" s="53"/>
      <c r="J121" s="53"/>
      <c r="K121" s="53"/>
    </row>
    <row r="122" spans="1:11" ht="43.5" customHeight="1" x14ac:dyDescent="0.3">
      <c r="C122" s="48"/>
      <c r="D122" s="48"/>
      <c r="E122" s="48"/>
      <c r="F122" s="48"/>
      <c r="G122" s="80"/>
      <c r="H122" s="48"/>
      <c r="I122" s="48"/>
      <c r="J122" s="48"/>
      <c r="K122" s="48"/>
    </row>
    <row r="123" spans="1:11" ht="15" customHeight="1" x14ac:dyDescent="0.3">
      <c r="E123" s="48"/>
    </row>
    <row r="128" spans="1:11" ht="18" customHeight="1" x14ac:dyDescent="0.3"/>
    <row r="129" ht="33.75" customHeight="1" x14ac:dyDescent="0.3"/>
    <row r="130" ht="30" customHeight="1" x14ac:dyDescent="0.3"/>
    <row r="131" ht="20.25" customHeight="1" x14ac:dyDescent="0.3"/>
    <row r="132" ht="54.75" customHeight="1" x14ac:dyDescent="0.3"/>
    <row r="133" ht="49.5" customHeight="1" x14ac:dyDescent="0.3"/>
    <row r="134" ht="48" customHeight="1" x14ac:dyDescent="0.3"/>
    <row r="135" ht="17.25" customHeight="1" x14ac:dyDescent="0.3"/>
    <row r="136" ht="18.75" customHeight="1" x14ac:dyDescent="0.3"/>
    <row r="137" ht="20.25" customHeight="1" x14ac:dyDescent="0.3"/>
    <row r="138" ht="18" customHeight="1" x14ac:dyDescent="0.3"/>
    <row r="139" ht="30" customHeight="1" x14ac:dyDescent="0.3"/>
    <row r="140" ht="18" customHeight="1" x14ac:dyDescent="0.3"/>
    <row r="141" ht="18" customHeight="1" x14ac:dyDescent="0.3"/>
    <row r="142" ht="18" customHeight="1" x14ac:dyDescent="0.3"/>
    <row r="143" ht="19.5" customHeight="1" x14ac:dyDescent="0.3"/>
    <row r="144" ht="17.25" customHeight="1" x14ac:dyDescent="0.3"/>
    <row r="145" ht="15.75" customHeight="1" x14ac:dyDescent="0.3"/>
    <row r="146" ht="16.5" customHeight="1" x14ac:dyDescent="0.3"/>
    <row r="147" ht="17.25" customHeight="1" x14ac:dyDescent="0.3"/>
    <row r="148" ht="16.5" customHeight="1" x14ac:dyDescent="0.3"/>
    <row r="149" ht="53.25" customHeight="1" x14ac:dyDescent="0.3"/>
    <row r="150" ht="41.25" customHeight="1" x14ac:dyDescent="0.3"/>
    <row r="151" ht="36.75" customHeight="1" x14ac:dyDescent="0.3"/>
    <row r="152" ht="31.5" customHeight="1" x14ac:dyDescent="0.3"/>
  </sheetData>
  <mergeCells count="17">
    <mergeCell ref="B86:D86"/>
    <mergeCell ref="B40:C40"/>
    <mergeCell ref="B54:C54"/>
    <mergeCell ref="B118:K118"/>
    <mergeCell ref="A4:K4"/>
    <mergeCell ref="B96:J96"/>
    <mergeCell ref="B77:K77"/>
    <mergeCell ref="K62:K64"/>
    <mergeCell ref="K50:K51"/>
    <mergeCell ref="E13:E17"/>
    <mergeCell ref="E50:E51"/>
    <mergeCell ref="E62:E64"/>
    <mergeCell ref="B119:K119"/>
    <mergeCell ref="B120:K120"/>
    <mergeCell ref="B121:K121"/>
    <mergeCell ref="B117:K117"/>
    <mergeCell ref="B106:D106"/>
  </mergeCells>
  <pageMargins left="0.31496062992125984" right="0.31496062992125984" top="0.55118110236220474" bottom="0.35433070866141736"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Laima Maciukevičiūtė</cp:lastModifiedBy>
  <cp:lastPrinted>2021-12-15T13:16:45Z</cp:lastPrinted>
  <dcterms:created xsi:type="dcterms:W3CDTF">2019-09-20T08:48:07Z</dcterms:created>
  <dcterms:modified xsi:type="dcterms:W3CDTF">2022-01-24T07:35:06Z</dcterms:modified>
</cp:coreProperties>
</file>