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K:\VIESIEJI PIRKIMAI\VP vidiniai\Konkursai LABORAMA\02.02 KUL 579583\"/>
    </mc:Choice>
  </mc:AlternateContent>
  <xr:revisionPtr revIDLastSave="0" documentId="13_ncr:1_{257D6676-D370-43DD-AF7D-526EB8BFEE30}" xr6:coauthVersionLast="47" xr6:coauthVersionMax="47" xr10:uidLastSave="{00000000-0000-0000-0000-000000000000}"/>
  <bookViews>
    <workbookView xWindow="-120" yWindow="-120" windowWidth="29040" windowHeight="15840" xr2:uid="{00000000-000D-0000-FFFF-FFFF00000000}"/>
  </bookViews>
  <sheets>
    <sheet name="Kainų lentelė" sheetId="1" r:id="rId1"/>
  </sheets>
  <definedNames>
    <definedName name="_xlnm.Print_Area" localSheetId="0">'Kainų lentelė'!$A$1:$H$143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29" i="1" l="1"/>
  <c r="G129" i="1" s="1"/>
  <c r="F127" i="1"/>
  <c r="G127" i="1" s="1"/>
  <c r="F126" i="1"/>
  <c r="G126" i="1" s="1"/>
  <c r="F125" i="1"/>
  <c r="G125" i="1" s="1"/>
  <c r="F124" i="1"/>
  <c r="G124" i="1" s="1"/>
  <c r="F123" i="1"/>
  <c r="G123" i="1" s="1"/>
  <c r="F122" i="1"/>
  <c r="G122" i="1" s="1"/>
  <c r="G130" i="1" s="1"/>
  <c r="G80" i="1" l="1"/>
  <c r="G79" i="1"/>
  <c r="G77" i="1"/>
  <c r="G76" i="1"/>
  <c r="G75" i="1"/>
  <c r="G74" i="1"/>
  <c r="G71" i="1"/>
  <c r="G70" i="1"/>
  <c r="G78" i="1" l="1"/>
</calcChain>
</file>

<file path=xl/sharedStrings.xml><?xml version="1.0" encoding="utf-8"?>
<sst xmlns="http://schemas.openxmlformats.org/spreadsheetml/2006/main" count="525" uniqueCount="329">
  <si>
    <t xml:space="preserve"> Priedas Nr. 2</t>
  </si>
  <si>
    <t>Eil. Nr.</t>
  </si>
  <si>
    <t>Priemonės apibūdinimas (specifikacija)</t>
  </si>
  <si>
    <t>Orientacinis perkamas kiekis</t>
  </si>
  <si>
    <t>Mato vnt.</t>
  </si>
  <si>
    <t>PVM tarifas %</t>
  </si>
  <si>
    <t>Mato vnt. kaina EUR su PVM</t>
  </si>
  <si>
    <t>Viso kaina EUR su PVM</t>
  </si>
  <si>
    <t>Gamintojas</t>
  </si>
  <si>
    <t>1</t>
  </si>
  <si>
    <t>Vnt.</t>
  </si>
  <si>
    <t>2</t>
  </si>
  <si>
    <t>3</t>
  </si>
  <si>
    <t>Iki 100 vnt.</t>
  </si>
  <si>
    <t>Iki 500 vnt.</t>
  </si>
  <si>
    <t>5</t>
  </si>
  <si>
    <t>6</t>
  </si>
  <si>
    <t>7</t>
  </si>
  <si>
    <t>Iki 150 vnt.</t>
  </si>
  <si>
    <t>8</t>
  </si>
  <si>
    <t>Iki 3000 vnt.</t>
  </si>
  <si>
    <t>9</t>
  </si>
  <si>
    <t>11</t>
  </si>
  <si>
    <t>12</t>
  </si>
  <si>
    <t>13</t>
  </si>
  <si>
    <t xml:space="preserve">Iki 10 vnt. </t>
  </si>
  <si>
    <t>14</t>
  </si>
  <si>
    <t>Objektyviniai stikliukai (76x26x1mm 50vnt) su matiniu šlifuotu lauku užrašams, su galimybe užraša atlikti grafitiniu pieštuku</t>
  </si>
  <si>
    <t>15</t>
  </si>
  <si>
    <t>16</t>
  </si>
  <si>
    <t>17</t>
  </si>
  <si>
    <t>18</t>
  </si>
  <si>
    <t>Plastikinė dėžutė su sandariai uždaromu dangteliu, skirta 2-jų objektyvinių stikliukų laikymui ir transportavimui</t>
  </si>
  <si>
    <t>19</t>
  </si>
  <si>
    <t>20</t>
  </si>
  <si>
    <t>21</t>
  </si>
  <si>
    <t>22</t>
  </si>
  <si>
    <t>Plastikinis padėklas objektyviniams stikliukams (10 vietų), 100x340mm</t>
  </si>
  <si>
    <t>23</t>
  </si>
  <si>
    <t>24</t>
  </si>
  <si>
    <t>25</t>
  </si>
  <si>
    <t>Iki 2500 vnt.</t>
  </si>
  <si>
    <t>26</t>
  </si>
  <si>
    <t>27</t>
  </si>
  <si>
    <t>28</t>
  </si>
  <si>
    <t>Plastikinės lazdelės (iki 12cm, supakuotos ne mažiau kaip po 100vnt)</t>
  </si>
  <si>
    <t>29</t>
  </si>
  <si>
    <t>30</t>
  </si>
  <si>
    <t>33</t>
  </si>
  <si>
    <t>35</t>
  </si>
  <si>
    <t>36</t>
  </si>
  <si>
    <t>37</t>
  </si>
  <si>
    <t>38</t>
  </si>
  <si>
    <t>39</t>
  </si>
  <si>
    <t>40</t>
  </si>
  <si>
    <t>Transportinė arba lygiavertė terpė, skirta virusų paėmimui ir transportavimui</t>
  </si>
  <si>
    <t>42</t>
  </si>
  <si>
    <t>43</t>
  </si>
  <si>
    <t>44</t>
  </si>
  <si>
    <t xml:space="preserve">Sterilus vatinukas su medine lazdele, supakuotas individualiai </t>
  </si>
  <si>
    <t>Sterilus vatinukas su plona metaline lazdele skirtas ėminiams iš uretros</t>
  </si>
  <si>
    <t>48</t>
  </si>
  <si>
    <t>49</t>
  </si>
  <si>
    <t>50</t>
  </si>
  <si>
    <t>Iki 2 vnt.</t>
  </si>
  <si>
    <t>Iki 10000 vnt.</t>
  </si>
  <si>
    <t>Iki 5000 vnt.</t>
  </si>
  <si>
    <t>52</t>
  </si>
  <si>
    <t>53</t>
  </si>
  <si>
    <t>54</t>
  </si>
  <si>
    <t>55</t>
  </si>
  <si>
    <t>56</t>
  </si>
  <si>
    <t>57</t>
  </si>
  <si>
    <t>58</t>
  </si>
  <si>
    <t>59</t>
  </si>
  <si>
    <t>iki 100 vnt.</t>
  </si>
  <si>
    <t>60</t>
  </si>
  <si>
    <t>61</t>
  </si>
  <si>
    <t>64</t>
  </si>
  <si>
    <t>96 vietų plokštelė su U formos dugnu TPHA tyrimui</t>
  </si>
  <si>
    <t>Vienkartinė kapsulė, suiranti autoklavavimo metu, skirta panaikinti blogus kvapus po tiriamosios medžiagos nukenksminimo, netoksiška, malonaus nedirginančio kvapo</t>
  </si>
  <si>
    <t>Iki 3 vnt.</t>
  </si>
  <si>
    <t>Iki 5 vnt.</t>
  </si>
  <si>
    <t>Iki 20 vnt.</t>
  </si>
  <si>
    <t>Spiritinė lemputė</t>
  </si>
  <si>
    <t>Antgaliai iki 200 mikrolitrų</t>
  </si>
  <si>
    <t>Antgaliai iki 1000 mikrolitrų</t>
  </si>
  <si>
    <t>Antgaliai iki 5000 mikrolitrų</t>
  </si>
  <si>
    <t>Iki 200 mikrolitrų tūrio.</t>
  </si>
  <si>
    <t>Iki 1000 mikrolitrų tūrio</t>
  </si>
  <si>
    <t>iki 5000 mikrolitrų tūrio</t>
  </si>
  <si>
    <t>iki 1000 mikrolitrų tūrio</t>
  </si>
  <si>
    <t>Kamšteliai plastikiniams centrifuginiams mėgintuvėliams</t>
  </si>
  <si>
    <t>Sterilios, polistirolo Petri arba lygiavertės lėkštelės, 90mm skersmens, be pertvaros</t>
  </si>
  <si>
    <t>Sterilios, polistirolo Petri arba lygiavertės lėkštelės, 90mm skersmens, su pertvara-  padalintos į du sektorius</t>
  </si>
  <si>
    <t>Sterilios, polistirolo Petri arba lygiavertės lėkštelės, 90mm skersmens, padalintos į 3 sektorius</t>
  </si>
  <si>
    <t xml:space="preserve">Iki 200 mikrolitrų tūrio, plastikiniai, sterili pakuotė </t>
  </si>
  <si>
    <t xml:space="preserve">Iki 1000 mikrolitrų tūrio, plastikiniai, sterili pakuotė </t>
  </si>
  <si>
    <t xml:space="preserve">Antgaliai iki 20 mikrolitrų </t>
  </si>
  <si>
    <t xml:space="preserve">Antgaliai iki 1000 mikrolitrų </t>
  </si>
  <si>
    <t>Stiklinis butelis 500ml talpos, autoklavuojamas su autoklavuojamu užsukamu dangteliu, skirtas maitinamųjų terpių gamybai.</t>
  </si>
  <si>
    <t>Stiklinis butelis 100ml talpos, autoklavuojamas su autoklavuojamu užsukamu dangteliu, skirtas maitinamųjų terpių gamybai.</t>
  </si>
  <si>
    <t>Stiklinis butelis 250ml talpos, autoklavuojamas su autoklavuojamu užsukamu dangteliu, skirtas maitinamųjų terpių gamybai.</t>
  </si>
  <si>
    <t>iki 200 mikrolitrų tūrio</t>
  </si>
  <si>
    <t>Balta, matinė plokštelė skirta kraujo grupių ir Rh faktoriaus nustatymui pagal ABO su monokloniniais reagentais ant plokštumos su lizdeliais</t>
  </si>
  <si>
    <r>
      <t>Maišas autoklavavimui iki 141</t>
    </r>
    <r>
      <rPr>
        <vertAlign val="superscript"/>
        <sz val="11"/>
        <rFont val="Times New Roman"/>
        <family val="1"/>
      </rPr>
      <t>o</t>
    </r>
    <r>
      <rPr>
        <sz val="11"/>
        <rFont val="Times New Roman"/>
        <family val="1"/>
      </rPr>
      <t>C (60x76cm)</t>
    </r>
  </si>
  <si>
    <r>
      <t xml:space="preserve">Standžioji Amies transportinė terpė </t>
    </r>
    <r>
      <rPr>
        <b/>
        <u/>
        <sz val="11"/>
        <rFont val="Times New Roman"/>
        <family val="1"/>
        <charset val="186"/>
      </rPr>
      <t>su anglimi</t>
    </r>
    <r>
      <rPr>
        <sz val="11"/>
        <rFont val="Times New Roman"/>
        <family val="1"/>
      </rPr>
      <t xml:space="preserve"> (gelis)  kultūrėtėje, gelio gylis ne mažiau 5 cm su 1 </t>
    </r>
    <r>
      <rPr>
        <b/>
        <sz val="11"/>
        <rFont val="Times New Roman"/>
        <family val="1"/>
        <charset val="186"/>
      </rPr>
      <t xml:space="preserve">plonu aliuminio </t>
    </r>
    <r>
      <rPr>
        <sz val="11"/>
        <rFont val="Times New Roman"/>
        <family val="1"/>
      </rPr>
      <t xml:space="preserve">vatinuku, skirta mėginiams iš vyrų lytinių takų </t>
    </r>
  </si>
  <si>
    <r>
      <t xml:space="preserve">Standžioji Amies transportinė terpė (gelis) </t>
    </r>
    <r>
      <rPr>
        <b/>
        <u/>
        <sz val="11"/>
        <rFont val="Times New Roman"/>
        <family val="1"/>
        <charset val="186"/>
      </rPr>
      <t>su anglimi</t>
    </r>
    <r>
      <rPr>
        <sz val="11"/>
        <rFont val="Times New Roman"/>
        <family val="1"/>
      </rPr>
      <t xml:space="preserve">  kultūrėtėje, gelio gylis ne mažiau 5 cm su 1 plastikiniu vatinuku </t>
    </r>
  </si>
  <si>
    <r>
      <t xml:space="preserve">Stiuarto arba lygiavertė terpė kultūretėje </t>
    </r>
    <r>
      <rPr>
        <b/>
        <u/>
        <sz val="11"/>
        <rFont val="Times New Roman"/>
        <family val="1"/>
        <charset val="186"/>
      </rPr>
      <t>be anglies</t>
    </r>
    <r>
      <rPr>
        <sz val="11"/>
        <rFont val="Times New Roman"/>
        <family val="1"/>
        <charset val="186"/>
      </rPr>
      <t xml:space="preserve"> (vatinukas su plastmasine lazdele)</t>
    </r>
  </si>
  <si>
    <r>
      <t xml:space="preserve">Stiuarto arba lygiavertė terpė kultūretėje </t>
    </r>
    <r>
      <rPr>
        <b/>
        <u/>
        <sz val="11"/>
        <rFont val="Times New Roman"/>
        <family val="1"/>
        <charset val="186"/>
      </rPr>
      <t>su anglimi</t>
    </r>
    <r>
      <rPr>
        <sz val="11"/>
        <rFont val="Times New Roman"/>
        <family val="1"/>
        <charset val="186"/>
      </rPr>
      <t xml:space="preserve"> (vatinukas su plastmasine lazdele)</t>
    </r>
  </si>
  <si>
    <t xml:space="preserve">Plastikinė mentelė tepinėliams daryti  ant objektyvinio stiklelio </t>
  </si>
  <si>
    <t>41</t>
  </si>
  <si>
    <t>51</t>
  </si>
  <si>
    <t>Objektyvinių stikliukų dažymo sistema, susidedanti iš nerūdijančio plieno rėmo, plastikinių indų su dangteliais) atsparūs tirpikliams, 3-ų indų, 25 arba 30 vietų) ir laikiklis su rankena</t>
  </si>
  <si>
    <t>Plastikinė dėžutė, objektyvių stikliukų archyvavimui 100 vietų su sandariai užsidaromu dangteliu (užraktas) 205±5x161±1x32mm</t>
  </si>
  <si>
    <t>Peiliukai, skirti standartizuotam kraujavimo laikui pagal IVY</t>
  </si>
  <si>
    <t>Iki 1000 vnt.</t>
  </si>
  <si>
    <r>
      <t xml:space="preserve">Standžioji Amies transportinė terpė (gelis) </t>
    </r>
    <r>
      <rPr>
        <b/>
        <u/>
        <sz val="11"/>
        <rFont val="Times New Roman"/>
        <family val="1"/>
        <charset val="186"/>
      </rPr>
      <t>be anglies</t>
    </r>
    <r>
      <rPr>
        <sz val="11"/>
        <rFont val="Times New Roman"/>
        <family val="1"/>
        <charset val="186"/>
      </rPr>
      <t xml:space="preserve"> k</t>
    </r>
    <r>
      <rPr>
        <sz val="11"/>
        <rFont val="Times New Roman"/>
        <family val="1"/>
      </rPr>
      <t xml:space="preserve">ultūrėtėje, gelio gylis ne mažiau 5 cm su 1 plastikiniu vatinuku </t>
    </r>
  </si>
  <si>
    <t>Angaliai dozatoriams. Antgaliai privalo būti suderinami su ligoninės turimais Rainin dozatoriais (pateikti dozatorių gamintojo patvirtinantį bandymų protokolą). Su filtru; patikrinti dėl RNR-azių, DNR-azių, pirogenų. Sterilūs. Tūrių ribos 0,5-20µl</t>
  </si>
  <si>
    <t>Plastikinė dėžutė su dangteliu 192 vietų, autoklavuojama automatinių dozatorių "Finpipete" (ligoninės turimam) su 192 antgaliais 5-200 mikrolitrų</t>
  </si>
  <si>
    <t>Plastikinė dėžutė su dangteliu 192 vietų, autoklavuojama automatinių dozatorių "Finpipete" (ligoninės turimam) su 192 antgaliais 100-1000 mikrolitrų</t>
  </si>
  <si>
    <t>iki 200 mikrolitrų tūrio, sterili pakuotė</t>
  </si>
  <si>
    <t>iki 1000 mikrolitrų tūrio, sterili pakuotė</t>
  </si>
  <si>
    <t>Antgaliai iki 100 mikrolitrų</t>
  </si>
  <si>
    <t>Antgaliai iki 10 000 mikrolitrų</t>
  </si>
  <si>
    <t>34</t>
  </si>
  <si>
    <t>66</t>
  </si>
  <si>
    <t>47</t>
  </si>
  <si>
    <t>iki 6 vnt.</t>
  </si>
  <si>
    <r>
      <t xml:space="preserve">Sterilus polipropileno indelis šlapimo surinkimui su užsukamu dangteliu ir </t>
    </r>
    <r>
      <rPr>
        <b/>
        <sz val="11"/>
        <rFont val="Times New Roman"/>
        <family val="1"/>
      </rPr>
      <t>popierine etikete</t>
    </r>
    <r>
      <rPr>
        <sz val="11"/>
        <rFont val="Times New Roman"/>
        <family val="1"/>
      </rPr>
      <t>, individualiai supakuotas (</t>
    </r>
    <r>
      <rPr>
        <sz val="11"/>
        <rFont val="Times New Roman"/>
        <family val="1"/>
        <charset val="186"/>
      </rPr>
      <t>ne ≥</t>
    </r>
    <r>
      <rPr>
        <sz val="11"/>
        <rFont val="Times New Roman"/>
        <family val="1"/>
      </rPr>
      <t xml:space="preserve">180ml, </t>
    </r>
    <r>
      <rPr>
        <sz val="11"/>
        <rFont val="Times New Roman"/>
        <family val="1"/>
        <charset val="186"/>
      </rPr>
      <t>ne ≥</t>
    </r>
    <r>
      <rPr>
        <sz val="11"/>
        <rFont val="Times New Roman"/>
        <family val="1"/>
      </rPr>
      <t>63x80mm)</t>
    </r>
  </si>
  <si>
    <r>
      <t>Mėgintuvėliai: plastikiniai,skaidrūs, ne &lt;</t>
    </r>
    <r>
      <rPr>
        <sz val="11"/>
        <rFont val="Times New Roman"/>
        <family val="1"/>
      </rPr>
      <t xml:space="preserve"> 5ml, 75cm ilgio, 13mm skersmens</t>
    </r>
  </si>
  <si>
    <t>Dėžutė, objektyvinių stikliukų transportavimui (50 vietų) plastikinė, su dangteliu, 85±5x33±1x203±5mm, tinkamas autoklavuoti</t>
  </si>
  <si>
    <r>
      <t>Iki 500</t>
    </r>
    <r>
      <rPr>
        <sz val="11"/>
        <rFont val="Times New Roman"/>
        <family val="1"/>
      </rPr>
      <t xml:space="preserve"> vnt.</t>
    </r>
  </si>
  <si>
    <r>
      <t xml:space="preserve">Sterilus polipropileno indelis, skirtas fekalijų surinkimui, su lopetėle,užsukamu dangteliu ir </t>
    </r>
    <r>
      <rPr>
        <b/>
        <sz val="11"/>
        <rFont val="Times New Roman"/>
        <family val="1"/>
        <charset val="186"/>
      </rPr>
      <t>popierine etikete, užkliuotą ant indelio</t>
    </r>
    <r>
      <rPr>
        <sz val="11"/>
        <rFont val="Times New Roman"/>
        <family val="1"/>
      </rPr>
      <t xml:space="preserve">  individualiai supakuotas </t>
    </r>
    <r>
      <rPr>
        <sz val="11"/>
        <rFont val="Times New Roman"/>
        <family val="1"/>
        <charset val="186"/>
      </rPr>
      <t xml:space="preserve">ne </t>
    </r>
    <r>
      <rPr>
        <sz val="11"/>
        <rFont val="Calibri"/>
        <family val="2"/>
        <charset val="186"/>
      </rPr>
      <t>≥</t>
    </r>
    <r>
      <rPr>
        <sz val="11"/>
        <rFont val="Times New Roman"/>
        <family val="1"/>
      </rPr>
      <t xml:space="preserve">30ml, </t>
    </r>
    <r>
      <rPr>
        <sz val="11"/>
        <rFont val="Times New Roman"/>
        <family val="1"/>
        <charset val="186"/>
      </rPr>
      <t>ne</t>
    </r>
    <r>
      <rPr>
        <sz val="11"/>
        <rFont val="Times New Roman"/>
        <family val="1"/>
      </rPr>
      <t xml:space="preserve"> </t>
    </r>
    <r>
      <rPr>
        <sz val="11"/>
        <rFont val="Times New Roman"/>
        <family val="1"/>
        <charset val="186"/>
      </rPr>
      <t>≥</t>
    </r>
    <r>
      <rPr>
        <sz val="11"/>
        <rFont val="Times New Roman"/>
        <family val="1"/>
      </rPr>
      <t>25x90 mm</t>
    </r>
  </si>
  <si>
    <r>
      <t>„Eppendorf“ tipo arba lygiaverčiai mėgintuvėliai (</t>
    </r>
    <r>
      <rPr>
        <sz val="11"/>
        <rFont val="Times New Roman"/>
        <family val="1"/>
      </rPr>
      <t xml:space="preserve">ne </t>
    </r>
    <r>
      <rPr>
        <sz val="11"/>
        <rFont val="Calibri"/>
        <family val="2"/>
        <charset val="186"/>
      </rPr>
      <t>&lt;</t>
    </r>
    <r>
      <rPr>
        <sz val="11"/>
        <rFont val="Times New Roman"/>
        <family val="1"/>
      </rPr>
      <t xml:space="preserve"> 1,5ml)</t>
    </r>
  </si>
  <si>
    <t>Sterilūs polipropileniniai mėgintuvėliai be priedų  su užsukamu kamšteliu,  tinkantys smegenų skysčio  ėminiams  (ne &lt;  5 ml)</t>
  </si>
  <si>
    <t xml:space="preserve">Iki 5 vnt. </t>
  </si>
  <si>
    <t>68</t>
  </si>
  <si>
    <t>Laboratorinės servetėlės (sausos), 21x20 cm, dėžutėse iki 100 vnt.</t>
  </si>
  <si>
    <t xml:space="preserve">Antgaliai iki 5000 mikrolitrų </t>
  </si>
  <si>
    <t xml:space="preserve">Antgaliai iki 200 mikrolitrų </t>
  </si>
  <si>
    <t>Iki 2000 vnt.</t>
  </si>
  <si>
    <t>Iki 6000 vnt.</t>
  </si>
  <si>
    <t>Iki 50 vnt.</t>
  </si>
  <si>
    <r>
      <t>Iki 200</t>
    </r>
    <r>
      <rPr>
        <sz val="11"/>
        <rFont val="Times New Roman"/>
        <family val="1"/>
      </rPr>
      <t xml:space="preserve"> vnt.</t>
    </r>
  </si>
  <si>
    <t>Iki 35000 vnt.</t>
  </si>
  <si>
    <t>Iki 15000 vnt.</t>
  </si>
  <si>
    <t>Rašiklis juodas atsparus alkoholiui, ksilenui, formalinui.</t>
  </si>
  <si>
    <t>67</t>
  </si>
  <si>
    <r>
      <t xml:space="preserve">Dėžutė su sandariai uždaromu dangteliu, skirta "Eppendorf" tipo mėgintuvėlių laikymui -20 </t>
    </r>
    <r>
      <rPr>
        <sz val="11"/>
        <color theme="1"/>
        <rFont val="Calibri"/>
        <family val="2"/>
        <charset val="186"/>
      </rPr>
      <t>°</t>
    </r>
    <r>
      <rPr>
        <sz val="12"/>
        <color theme="1"/>
        <rFont val="Times New Roman"/>
        <family val="1"/>
        <charset val="186"/>
      </rPr>
      <t>C</t>
    </r>
    <r>
      <rPr>
        <sz val="15.4"/>
        <color theme="1"/>
        <rFont val="Times New Roman"/>
        <family val="1"/>
        <charset val="186"/>
      </rPr>
      <t xml:space="preserve"> </t>
    </r>
    <r>
      <rPr>
        <sz val="11"/>
        <color theme="1"/>
        <rFont val="Times New Roman"/>
        <family val="1"/>
        <charset val="186"/>
      </rPr>
      <t xml:space="preserve"> (81 pažymėtų vietų) </t>
    </r>
  </si>
  <si>
    <t xml:space="preserve">Antgaliai iki 1000 mikrolitrų, sterili pakuotė </t>
  </si>
  <si>
    <t xml:space="preserve">Antgaliai iki 200 mikrolitrų, sterili pakuotė </t>
  </si>
  <si>
    <t>"Eppendorf Reference 2" dozatoriui 0,5-10 mikrolitrų, sterili pakuotė</t>
  </si>
  <si>
    <t>Antgaliai ligoninės turimiems automatiniams „Finpipete“ dozatoriams (tikslus tūris, kokybiški, automatiškai numetami) (siūlomos prekės bus perkamos iš vieno tiekėjo): be filtrų, graduoti,  pagaminti tik iš gryno sulaikymo polipropileno (PP), patikrinti nuo Rnazių, Dnazių, DNR ir pyrigeno; pagaminti pagal cGMP reikalavimus visiškai kontroliuojamoje aplinkoje. Pateikti gamintojo bandymų protokolus dėl suderinamumo.</t>
  </si>
  <si>
    <t>Antgaliai ligoninės turimiems automatiniams „Eppendorf“ tipo dozatoriams (tikslus tūris, kokybiški, automatiškai numetami) (siūlomos prekės bus perkamos iš vieno tiekėjo): be filtrų,graduoti,  pagaminti tik iš gryno sulaikymo polipropileno (PP), patikrinti nuo RNR-azių, DNR-azių ir  pyrigeno; pagaminti pagal cGMP reikalavimus visiškai kontroliuojamoje aplinkoje; antgaliai privalo būti suderinami su dozatoriais.Pateikti gamintojo bandymų protokolus dėl suderinamumo.</t>
  </si>
  <si>
    <t>Antgaliai ligoninės turimiems automatiniams „SOCOREX" tipo dozatoriams (tikslus tūris, kokybiški, automatiškai numetami) (siūlomos prekės bus perkamos iš vieno tiekėjo): be filtrų, graduoti, pagaminti tik iš gryno sulaikymo polipropileno (PP), patikrinti nuo RNR-azių, DNR-azių ir  pyrigeno; pagaminti pagal cGMP reikalavimus visiškai kontroliuojamoje aplinkoje; antgaliai privalo būti suderinami su dozatoriais. Pateikti gamintojo bandymų protokolus dėl suderinamumo.</t>
  </si>
  <si>
    <t xml:space="preserve"> Antgaliai ligoninės turimiems automatiniams „Eppendorf“ tipo dozatoriams (pateikti gamintojo bandymų protokolus dėl suderinamumo), turi būti tikslaus tūrio, kokybiški, automatiškai numetami (siūlomos prekės bus perkamos iš vieno tiekėjo):</t>
  </si>
  <si>
    <t>Antgaliai ligoninės turimiems automatiniams „Rainin“ tipo dozatoriams (siūlomos prekės bus perkamos iš vieno tiekėjo), pateikti  gamintojo bandymų protokolą, patvirtinantį suderinamumą)</t>
  </si>
  <si>
    <t>Antgaliai ligoninės turimiems automatiniams „Rainin “ tipo dozatoriams (tikslus tūris, kokybiški, automatiškai numetami): be filtrų,graduoti,  pagaminti tik iš gryno sulaikymo polipropileno (PP), patikrinti nuo RNR-azių, DNR-azių ir  pirogeno; pagaminti pagal cGMP reikalavimus visiškai kontroliuojamoje aplinkoje; antgaliai privalo būti suderinami su dozatoriais. Pateikti gamintojo bandymų protokolus dėl suderinamumo.</t>
  </si>
  <si>
    <t>Antgaliai ligoninės turimiems Rainin mikropipetėms. Antgaliai turi būti su filtrais, supakuoti steriliose dėžutėse:</t>
  </si>
  <si>
    <t>Dėž.</t>
  </si>
  <si>
    <r>
      <t xml:space="preserve">Mėgintuvėlių stovas (mėgintuvėlių diametras ne &gt; 13mm, plastikinis, 50 vietų- </t>
    </r>
    <r>
      <rPr>
        <b/>
        <sz val="11"/>
        <rFont val="Times New Roman"/>
        <family val="1"/>
        <charset val="186"/>
      </rPr>
      <t>apvalių</t>
    </r>
    <r>
      <rPr>
        <sz val="11"/>
        <rFont val="Times New Roman"/>
        <family val="1"/>
        <charset val="186"/>
      </rPr>
      <t xml:space="preserve"> lizdų, autoklavuojamas, "S" formos)</t>
    </r>
  </si>
  <si>
    <r>
      <t>Mėgintuvėlių stovas (mėgintuvėlių diametras ne &gt; 18mm, plastikinis, 40 vietų-</t>
    </r>
    <r>
      <rPr>
        <b/>
        <sz val="11"/>
        <rFont val="Times New Roman"/>
        <family val="1"/>
        <charset val="186"/>
      </rPr>
      <t>apvalių</t>
    </r>
    <r>
      <rPr>
        <sz val="11"/>
        <rFont val="Times New Roman"/>
        <family val="1"/>
        <charset val="186"/>
      </rPr>
      <t xml:space="preserve"> lizdų, autoklavuojamas)</t>
    </r>
  </si>
  <si>
    <r>
      <t>Mėgintuvėlių stovas (mėgintuvėlių diametras ne &gt; 16mm, plastikinis, 40 vietų-</t>
    </r>
    <r>
      <rPr>
        <b/>
        <sz val="11"/>
        <rFont val="Times New Roman"/>
        <family val="1"/>
        <charset val="186"/>
      </rPr>
      <t>apvalių</t>
    </r>
    <r>
      <rPr>
        <sz val="11"/>
        <rFont val="Times New Roman"/>
        <family val="1"/>
        <charset val="186"/>
      </rPr>
      <t xml:space="preserve"> lizdų, autoklavuojamas)</t>
    </r>
  </si>
  <si>
    <t>Iki 200 vnt.</t>
  </si>
  <si>
    <r>
      <t xml:space="preserve">Polipropileninis butelis (naudojamas Gramo būdu dažymo metu) 250ml talpos  su užsukamu dangteliu ir įmontuotu dangtelyje </t>
    </r>
    <r>
      <rPr>
        <b/>
        <sz val="11"/>
        <rFont val="Times New Roman"/>
        <family val="1"/>
        <charset val="186"/>
      </rPr>
      <t>tiesiu (ne sulenktu)</t>
    </r>
    <r>
      <rPr>
        <b/>
        <vertAlign val="superscript"/>
        <sz val="11"/>
        <rFont val="Times New Roman"/>
        <family val="1"/>
        <charset val="186"/>
      </rPr>
      <t xml:space="preserve"> </t>
    </r>
    <r>
      <rPr>
        <sz val="11"/>
        <rFont val="Times New Roman"/>
        <family val="1"/>
        <charset val="186"/>
      </rPr>
      <t xml:space="preserve"> išoriniu vamzdeliu.</t>
    </r>
  </si>
  <si>
    <t>Tinklinis krepšys su pertvaromis, skirtas autoklavui, diametras 383 mm x 364mm</t>
  </si>
  <si>
    <t>Tinklinis krepšys, skirtas autoklavui, diametras 374 mm x 290mm</t>
  </si>
  <si>
    <t>Pak.</t>
  </si>
  <si>
    <t>Vienkartinės juostelės pritaikytos ligoninėje turimam Petri lėkštelių žymėjimo BMP21 LAB (19 mm pločio (3/4colio), 6,4 m ilgio)</t>
  </si>
  <si>
    <t>Antgaliai ligoninės turimiems automatiniams „Sartorius“ dozatoriams (tikslus tūris, kokybiški, automatiškai numetami) (siūlomos prekės bus perkamos iš vieno tiekėjo): be filtrų, graduoti,  pagaminti tik iš gryno sulaikymo polipropileno (PP), patikrinti nuo Rnazių, Dnazių, DNR ir pyrigeno; pagaminti pagal cGMP reikalavimus visiškai kontroliuojamoje aplinkoje. Pateikti gamintojo bandymų protokolus dėl suderinamumo.</t>
  </si>
  <si>
    <t>Iki 10 mikrolitrų</t>
  </si>
  <si>
    <t>Iki 20 mikrolitrų</t>
  </si>
  <si>
    <t>Iki 200 mikrolitrų</t>
  </si>
  <si>
    <t>Iki 1000 mikrolitrų</t>
  </si>
  <si>
    <t>Iki 5000 mikrolitrų</t>
  </si>
  <si>
    <t>Iki 10 vnt.</t>
  </si>
  <si>
    <t>Mėgintuvėlių stovas (13mm, plastikiniai, 90 vietų-lizdų, autoklavuojamas)</t>
  </si>
  <si>
    <t xml:space="preserve">Iki 10 mikrolitrų, sterili pakuotė </t>
  </si>
  <si>
    <t xml:space="preserve">iki 200 mikrolitrų, sterili pakuotė </t>
  </si>
  <si>
    <t xml:space="preserve">Iki 1000 mikrolitrų, sterili pakuotė </t>
  </si>
  <si>
    <t>Iki 8000 vnt.</t>
  </si>
  <si>
    <t>Iki 32000 vnt.</t>
  </si>
  <si>
    <t>Dengiamieji stikliukai,  18x18mm</t>
  </si>
  <si>
    <t>32</t>
  </si>
  <si>
    <t>Inokuliacinės sterilios kilpos 1μl  (suapvalintas galas, nebraižantis agaro, lygus pirštų laikymo paviršius)</t>
  </si>
  <si>
    <t>Inokuliacinės sterilios kilpos 10μl  (suapvalintas galas, nebraižantis agaro, lygus pirštų laikymo paviršius)</t>
  </si>
  <si>
    <t>46</t>
  </si>
  <si>
    <t>65</t>
  </si>
  <si>
    <t>Iki 30000 vnt.</t>
  </si>
  <si>
    <t>Dėžutė, objektyvinių stikliukų transportavimui (25 vietų) plastikinė, su dangteliu, 85±5x33±1x98±5mm, tinkamas autoklavuoti</t>
  </si>
  <si>
    <t>iki 10 dėž.</t>
  </si>
  <si>
    <t>Stiklinis centrifuginis mėgintuvėlis (iki 12ml)</t>
  </si>
  <si>
    <t>4</t>
  </si>
  <si>
    <t>Graduotas stiklinis centrifuginis mėgintuvėlis (iki 12ml)</t>
  </si>
  <si>
    <t>Konusinis plastikinis, skaidrus centrifuginis mėgintuvėlis (iki 12 ml)</t>
  </si>
  <si>
    <t>Konusinis  plastikinis centrifuginis mėgintuvėlis (iki 12 ml)  su sandariai užspaudžiamu (įsukamu) kamšteliu</t>
  </si>
  <si>
    <r>
      <t xml:space="preserve">Stiklinis mėgintuvėlis ( </t>
    </r>
    <r>
      <rPr>
        <sz val="11"/>
        <rFont val="Times New Roman"/>
        <family val="1"/>
      </rPr>
      <t xml:space="preserve">ne </t>
    </r>
    <r>
      <rPr>
        <sz val="11"/>
        <rFont val="Calibri"/>
        <family val="2"/>
        <charset val="186"/>
      </rPr>
      <t>≤</t>
    </r>
    <r>
      <rPr>
        <sz val="11"/>
        <rFont val="Times New Roman"/>
        <family val="1"/>
      </rPr>
      <t xml:space="preserve">12cm ilgio, </t>
    </r>
    <r>
      <rPr>
        <sz val="11"/>
        <rFont val="Times New Roman"/>
        <family val="1"/>
        <charset val="186"/>
      </rPr>
      <t>ne ≤</t>
    </r>
    <r>
      <rPr>
        <sz val="11"/>
        <rFont val="Times New Roman"/>
        <family val="1"/>
      </rPr>
      <t>13mm skersmens)</t>
    </r>
  </si>
  <si>
    <r>
      <t>Stiklinis mėgintuvėlis (ne ≤</t>
    </r>
    <r>
      <rPr>
        <sz val="11"/>
        <rFont val="Times New Roman"/>
        <family val="1"/>
      </rPr>
      <t xml:space="preserve">15cm ilgio, </t>
    </r>
    <r>
      <rPr>
        <sz val="11"/>
        <rFont val="Times New Roman"/>
        <family val="1"/>
        <charset val="186"/>
      </rPr>
      <t>ne ≤</t>
    </r>
    <r>
      <rPr>
        <sz val="11"/>
        <rFont val="Times New Roman"/>
        <family val="1"/>
      </rPr>
      <t>16mm skersmens)</t>
    </r>
  </si>
  <si>
    <t>Iki 400 vnt.</t>
  </si>
  <si>
    <r>
      <t>Stiklinis mėgintuvėlis (ne ≤</t>
    </r>
    <r>
      <rPr>
        <sz val="11"/>
        <rFont val="Times New Roman"/>
        <family val="1"/>
      </rPr>
      <t xml:space="preserve">18cm ilgio, </t>
    </r>
    <r>
      <rPr>
        <sz val="11"/>
        <rFont val="Times New Roman"/>
        <family val="1"/>
        <charset val="186"/>
      </rPr>
      <t>ne ≤</t>
    </r>
    <r>
      <rPr>
        <sz val="11"/>
        <rFont val="Times New Roman"/>
        <family val="1"/>
      </rPr>
      <t xml:space="preserve">18 mm skersmens) </t>
    </r>
  </si>
  <si>
    <t>Polipropileninis spalvotas, „cim-cup“ tipo arba lygiavertis gaubtuvėlis (autoklavuojamas, uždedamas ant stiklinio mėgintuvėlio) ne ≤ 13mm skersmens</t>
  </si>
  <si>
    <t xml:space="preserve"> Polipropileninis spalvotas, „cim-cup“ tipo arba lygiavertis gaubtuvėlis (autoklavuojamas, uždedamas ant stiklinio mėgintuvėlio) ne ≤ 18mm skersmens</t>
  </si>
  <si>
    <t xml:space="preserve"> Polipropileninis spalvotas, „cim-cup“ tipo arba lygiavertis gaubtuvėlis (autoklavuojamas, uždedamas ant stiklinio mėgintuvėlio) ne ≤ 16mm skersmens</t>
  </si>
  <si>
    <t xml:space="preserve">Iki 20000 vnt. </t>
  </si>
  <si>
    <t>Stiklografas (juodas)</t>
  </si>
  <si>
    <t xml:space="preserve">Stiklografas (raudonas) </t>
  </si>
  <si>
    <t>18.1</t>
  </si>
  <si>
    <t>18.2</t>
  </si>
  <si>
    <t>18.3</t>
  </si>
  <si>
    <t>18.4</t>
  </si>
  <si>
    <t>18.5</t>
  </si>
  <si>
    <t>Viso 18 pozicija</t>
  </si>
  <si>
    <t>19.1</t>
  </si>
  <si>
    <t>19.2</t>
  </si>
  <si>
    <t>19.3</t>
  </si>
  <si>
    <t>19.4</t>
  </si>
  <si>
    <t>Viso 19 pozicija</t>
  </si>
  <si>
    <t>20.1</t>
  </si>
  <si>
    <t>20.2</t>
  </si>
  <si>
    <t>20.3</t>
  </si>
  <si>
    <t>20.4</t>
  </si>
  <si>
    <t>20.5</t>
  </si>
  <si>
    <t>20.6</t>
  </si>
  <si>
    <t>Viso 20 pozicija</t>
  </si>
  <si>
    <t>Polisterolio Pastero pipetė iki 3ml individualiai supakuota, sterili</t>
  </si>
  <si>
    <t>Polisterolio Pastero pipetės iki 3ml supakuotos po kelias</t>
  </si>
  <si>
    <t>Stiklinė kaitinimo, graduota, su snapeliu, aukštos formos, 500ml</t>
  </si>
  <si>
    <t>Stiklinė kaitinimo, graduota, su snapeliu, aukštos formos, 400ml</t>
  </si>
  <si>
    <t>Stiklinė kaitinimo, graduota, su snapeliu, aukštos formos, 250ml</t>
  </si>
  <si>
    <t>Stiklinė kaitinimo, graduota, su snapeliu, aukštos formos, 100ml</t>
  </si>
  <si>
    <t>Iki 58000 vnt.</t>
  </si>
  <si>
    <t>45</t>
  </si>
  <si>
    <t>Iki 36000 vnt.</t>
  </si>
  <si>
    <t>Iki 12000 vnt.</t>
  </si>
  <si>
    <r>
      <t xml:space="preserve">Transportinės terpės, </t>
    </r>
    <r>
      <rPr>
        <sz val="11"/>
        <rFont val="Times New Roman"/>
        <family val="1"/>
      </rPr>
      <t>(siūlyti vieno gamintojo):</t>
    </r>
  </si>
  <si>
    <r>
      <t xml:space="preserve">Standžioji Amies transportinė terpė </t>
    </r>
    <r>
      <rPr>
        <b/>
        <sz val="11"/>
        <rFont val="Times New Roman"/>
        <family val="1"/>
        <charset val="186"/>
      </rPr>
      <t>su anglimi</t>
    </r>
    <r>
      <rPr>
        <sz val="11"/>
        <rFont val="Times New Roman"/>
        <family val="1"/>
        <charset val="186"/>
      </rPr>
      <t xml:space="preserve"> (gelis)  kultūrėtėje, gelio gylis ne mažiau 5 cm su </t>
    </r>
    <r>
      <rPr>
        <b/>
        <sz val="11"/>
        <rFont val="Times New Roman"/>
        <family val="1"/>
        <charset val="186"/>
      </rPr>
      <t>2 plastikiniais vatinukais jau  įtvirtintais kultūretės kamštelyje</t>
    </r>
    <r>
      <rPr>
        <sz val="11"/>
        <rFont val="Times New Roman"/>
        <family val="1"/>
      </rPr>
      <t xml:space="preserve">, skirta mėginiams iš </t>
    </r>
    <r>
      <rPr>
        <b/>
        <sz val="11"/>
        <rFont val="Times New Roman"/>
        <family val="1"/>
        <charset val="186"/>
      </rPr>
      <t>moterų</t>
    </r>
    <r>
      <rPr>
        <sz val="11"/>
        <rFont val="Times New Roman"/>
        <family val="1"/>
      </rPr>
      <t xml:space="preserve"> lytinių takų </t>
    </r>
  </si>
  <si>
    <t>49.1</t>
  </si>
  <si>
    <t>49.2</t>
  </si>
  <si>
    <t>49.3</t>
  </si>
  <si>
    <t>Viso 49 pozicija</t>
  </si>
  <si>
    <t>49.4</t>
  </si>
  <si>
    <t xml:space="preserve">Iki 10000 vnt. </t>
  </si>
  <si>
    <r>
      <rPr>
        <b/>
        <sz val="11"/>
        <rFont val="Times New Roman"/>
        <family val="1"/>
        <charset val="186"/>
      </rPr>
      <t xml:space="preserve">Skystoji </t>
    </r>
    <r>
      <rPr>
        <sz val="11"/>
        <rFont val="Times New Roman"/>
        <family val="1"/>
      </rPr>
      <t xml:space="preserve">transportinė terpė flakonėlyje su </t>
    </r>
    <r>
      <rPr>
        <b/>
        <sz val="11"/>
        <rFont val="Times New Roman"/>
        <family val="1"/>
        <charset val="186"/>
      </rPr>
      <t>2 ml LIM sultiniu</t>
    </r>
    <r>
      <rPr>
        <sz val="11"/>
        <rFont val="Times New Roman"/>
        <family val="1"/>
      </rPr>
      <t xml:space="preserve">, skirtu </t>
    </r>
    <r>
      <rPr>
        <i/>
        <sz val="11"/>
        <rFont val="Times New Roman"/>
        <family val="1"/>
        <charset val="186"/>
      </rPr>
      <t xml:space="preserve">Streptococcus agalactiae </t>
    </r>
    <r>
      <rPr>
        <sz val="11"/>
        <rFont val="Times New Roman"/>
        <family val="1"/>
      </rPr>
      <t xml:space="preserve">išskyrimui ir  gausinimui iš lytinių takų, vienoje  pakuotėje kartu su flakonėliu  taip pat  turi būti </t>
    </r>
    <r>
      <rPr>
        <b/>
        <sz val="11"/>
        <rFont val="Times New Roman"/>
        <family val="1"/>
        <charset val="186"/>
      </rPr>
      <t xml:space="preserve">persilaužiantis per pusę plastikinis vatinukas </t>
    </r>
    <r>
      <rPr>
        <sz val="11"/>
        <rFont val="Times New Roman"/>
        <family val="1"/>
        <charset val="186"/>
      </rPr>
      <t>(galiojimo laikas ne trumpesnis nei 6 mėn)</t>
    </r>
  </si>
  <si>
    <r>
      <t>Mėgintuvėlių stovas (mėgintuvėlių diametras ne &gt; 16mm, plastikinis, 80 vietų-</t>
    </r>
    <r>
      <rPr>
        <b/>
        <sz val="11"/>
        <rFont val="Times New Roman"/>
        <family val="1"/>
        <charset val="186"/>
      </rPr>
      <t>apvalių</t>
    </r>
    <r>
      <rPr>
        <sz val="11"/>
        <rFont val="Times New Roman"/>
        <family val="1"/>
        <charset val="186"/>
      </rPr>
      <t xml:space="preserve"> lizdų, autoklavuojamas)</t>
    </r>
  </si>
  <si>
    <t xml:space="preserve">Iki 1200 vnt. </t>
  </si>
  <si>
    <t>iki 240 vnt.</t>
  </si>
  <si>
    <t>69</t>
  </si>
  <si>
    <t>70</t>
  </si>
  <si>
    <t>Polipropileninis piltuvėlis maitinamųjų terpių gamybai, autoklavuojamas, plačios dalies diametras 100mm, siauros dalies diametras 11mm</t>
  </si>
  <si>
    <t>71</t>
  </si>
  <si>
    <t>72</t>
  </si>
  <si>
    <t>73</t>
  </si>
  <si>
    <t>74</t>
  </si>
  <si>
    <t>75</t>
  </si>
  <si>
    <t>76</t>
  </si>
  <si>
    <t>77</t>
  </si>
  <si>
    <t>78</t>
  </si>
  <si>
    <t>79</t>
  </si>
  <si>
    <t>Tinklinis krepšys (siūlyti vieno gamintojo):</t>
  </si>
  <si>
    <t>80</t>
  </si>
  <si>
    <t>81</t>
  </si>
  <si>
    <t>82</t>
  </si>
  <si>
    <t>83</t>
  </si>
  <si>
    <t>84</t>
  </si>
  <si>
    <t>83.1</t>
  </si>
  <si>
    <t>83.2</t>
  </si>
  <si>
    <t>Viso 83 pozicija</t>
  </si>
  <si>
    <t>Iki 1260 vnt.</t>
  </si>
  <si>
    <t>Iki 7000 vnt.</t>
  </si>
  <si>
    <t>Iki 1200 vnt.</t>
  </si>
  <si>
    <t>Iki 25 vnt.</t>
  </si>
  <si>
    <t>Iki 4 vnt.</t>
  </si>
  <si>
    <t>Iki 100 pak.</t>
  </si>
  <si>
    <t>Iki 700 vnt.</t>
  </si>
  <si>
    <t>Iki 4800 vnt.</t>
  </si>
  <si>
    <t>Iki 14000 vnt.</t>
  </si>
  <si>
    <t>Iki 25000 vnt.</t>
  </si>
  <si>
    <t xml:space="preserve">Iki 500 vnt. </t>
  </si>
  <si>
    <t>Iki 45000 vnt.</t>
  </si>
  <si>
    <t>iki 15 vnt.</t>
  </si>
  <si>
    <t>Matavimo cilindras, skaidrus (medžiaga PMP (polimetilpentenas), atitinka ISO 6706-1981 (E) ir BS 5404 2 dalies 1977 standartus, autoklavuojamas, tinkamas naudoti skysčiams, nedrėksta, nesusidaro meniskas, graduotas, įlietos padalos, chemiškai skaidresnis už stiklą, neabsorbuojantis, chemiškai atsparus, stabilus dėka penkiakampio formos pagrindo, su pirmine metrologine patikra), 100 ml tūrio</t>
  </si>
  <si>
    <t>Matavimo cilindras, skaidrus (medžiaga PMP (polimetilpentenas), atitinka ISO 6706-1981 (E) ir BS 5404 2 dalies 1977 standartus, autoklavuojamas, tinkamas naudoti skysčiams, nedrėksta, nesusidaro meniskas, graduotas, įlietos padalos, chemiškai skaidresnis už stiklą, neabsorbuojantis, chemiškai atsparus, stabilus dėka penkiakampio formos pagrindo, su pirmine metrologine patikra), 500 ml tūrio</t>
  </si>
  <si>
    <t>Matavimo cilindras, skaidrus (medžiaga PMP (polimetilpentenas), atitinka ISO 6706-1981 (E) ir BS 5404 2 dalies 1977 standartus, autoklavuojamas, tinkamas naudoti skysčiams, nedrėksta, nesusidaro meniskas, graduotas, įlietos padalos, chemiškai skaidresnis už stiklą, neabsorbuojantis, chemiškai atsparus, stabilus dėka penkiakampio formos pagrindo, su pirmine metrologine patikra), 1000 ml tūrio</t>
  </si>
  <si>
    <t>Matavimo cilindras, matinis (medžiaga PP-polipropilenas, atitinka ISO 6706-1981 (E) ir BS 5404 2 dalies 1977 standartus, autoklavuojamas, graduotas, su pirmine metrologine patikra), 100 ml tūrio</t>
  </si>
  <si>
    <t>Matavimo cilindras, matinis (medžiaga PP-polipropilenas, atitinka ISO 6706-1981 (E) ir BS 5404 2 dalies 1977 standartus, autoklavuojamas, graduotas, su pirmine metrologine patikra), 500 ml tūrio</t>
  </si>
  <si>
    <t>Matavimo cilindras, matinis (medžiaga PP-polipropilenas, atitinka ISO 6706-1981 (E) ir BS 5404 2 dalies 1977 standartus, autoklavuojamas, graduotas, su pirmine metrologine patikra), 1000 ml tūrio</t>
  </si>
  <si>
    <t>31.1</t>
  </si>
  <si>
    <t>31.2</t>
  </si>
  <si>
    <t>62</t>
  </si>
  <si>
    <t>63</t>
  </si>
  <si>
    <t>73.1</t>
  </si>
  <si>
    <t>73.2</t>
  </si>
  <si>
    <t>73.3</t>
  </si>
  <si>
    <t>Viso 73 pozicija</t>
  </si>
  <si>
    <t>85</t>
  </si>
  <si>
    <t>85.2</t>
  </si>
  <si>
    <t>Viso 85 pozicija</t>
  </si>
  <si>
    <t>31</t>
  </si>
  <si>
    <t>Kintamo tūrio pipetė (dozatorius), siūlyti vieno gamintojo</t>
  </si>
  <si>
    <t>Viso 31 pozicija</t>
  </si>
  <si>
    <t>84.1</t>
  </si>
  <si>
    <t>84.2</t>
  </si>
  <si>
    <t>84.2.1</t>
  </si>
  <si>
    <t>Viso 84 pozicija</t>
  </si>
  <si>
    <t>85.1</t>
  </si>
  <si>
    <t>85.3</t>
  </si>
  <si>
    <t>85.4</t>
  </si>
  <si>
    <t>85.5</t>
  </si>
  <si>
    <t>85.6</t>
  </si>
  <si>
    <t>85.7</t>
  </si>
  <si>
    <t>85.8</t>
  </si>
  <si>
    <t xml:space="preserve">Kintamo tūrio 8 kanalų pipetė (dozatorius), ne mažesnio tūrio intervalo 5-350 mikrolitrų, kurios tūrio reguliavimo mechanizmas su skaičių fiksatoriumi. Su apsauginiu filtru apsaugančiu pipetę (dozatorių) ir dozuojamą tirpalą nuo užteršimo, atspari cheminiams veiksniams, CE ženklinimas (atitinkantis EK direktyvas 98/79/EG ir EN ISO 8655-2). Autoklavuojama, su metrologine patikra, garantija -ne mažiau 12-os mėn.Padalos vertė  0,20 mikrolitrų, galimi netikslumai, esant 150 mikrolitrų +/- 1 %, 300 mikrolitrų +/- 0,6 %
 </t>
  </si>
  <si>
    <t>Angaliai  8 kanalų pipetei (dozatoriui) - vienkartiniai, privalo būti suderinami su dozatoriu: pagaminti iš gryno žemo sulaikymo polipropileno (PP), patikrinti nuo Rnazių, Dnazių   ir pirogeno. Pagaminti pagal cGMP reikalavimus visiškai kontroliuojamoje aplinkoje, iki 350 mikrolitrų, sterilūs</t>
  </si>
  <si>
    <t>Matavimo cilindras, skaidrus (medžiaga PMP (polimetilpentenas), atitinka ISO 6706-1981 (E) ir BS 5404 2 dalies 1977 standartus, autoklavuojamas, tinkamas naudoti skysčiams, nedrėksta, nesusidaro meniskas, graduotas, įlietos padalos, chemiškai skaidresnis už stiklą, neabsorbuojantis, chemiškai atsparus, stabilus dėka penkiakampio formos pagrindo, su pirmine metrologine patikra),  2000ml tūrio</t>
  </si>
  <si>
    <t>84.1.1</t>
  </si>
  <si>
    <t>84.1.2</t>
  </si>
  <si>
    <t>84.1.3</t>
  </si>
  <si>
    <t>84.1.4</t>
  </si>
  <si>
    <t>84.1.5</t>
  </si>
  <si>
    <t>84.1.6</t>
  </si>
  <si>
    <t>Perkamų medicininių priemonių klinikinei laboratorijai sąrašas ir kiekiai</t>
  </si>
  <si>
    <t>iki 1000 vnt.</t>
  </si>
  <si>
    <t>Serologinė pipetė iki  2ml,  sterili, ilgis ne trumpesnis nei 250 mm, individualiai supakuota</t>
  </si>
  <si>
    <t>Matavimo cilindras, matinis (medžiaga PP-polipropilenas, atitinka ISO 6706-1981 (E) ir BS 5404 2 dalies 1977 standartus, autoklavuojamas, graduotas, su pirmine metrologine patikra), 2000 ml tūrio</t>
  </si>
  <si>
    <t>COPAN</t>
  </si>
  <si>
    <t>RAININ</t>
  </si>
  <si>
    <t>Tiekėjas privalo pateikti gamintojo katalogus (prekių aprašymus) arba internetinę nuorodą į katalogą konkrečiai siūlomai prekei,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Kataloguose (ar prekių aprašymuose) atitikimai turi būti pateikti lietuvių kalba. Pateikiamos skaitmeninės dokumentų kopijos.</t>
  </si>
  <si>
    <t>Prekių kokybė turi atitikti Europos Sąjungos ar tarptautinius standartus. Pateikiami: CE sertifikatai arba lygiaverčiai dokumentai. Pateikiama skaitmeninė dokumento kopija.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</si>
</sst>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0" x14ac:knownFonts="1">
    <font>
      <sz val="11"/>
      <color theme="1"/>
      <name val="Calibri"/>
      <family val="2"/>
      <charset val="186"/>
      <scheme val="minor"/>
    </font>
    <font>
      <sz val="16"/>
      <name val="Times New Roman"/>
      <family val="1"/>
      <charset val="186"/>
    </font>
    <font>
      <sz val="12"/>
      <name val="Times New Roman"/>
      <family val="1"/>
      <charset val="186"/>
    </font>
    <font>
      <sz val="11"/>
      <name val="Times New Roman"/>
      <family val="1"/>
      <charset val="186"/>
    </font>
    <font>
      <sz val="11"/>
      <name val="Times New Roman"/>
      <family val="1"/>
    </font>
    <font>
      <b/>
      <sz val="11"/>
      <name val="Times New Roman"/>
      <family val="1"/>
      <charset val="186"/>
    </font>
    <font>
      <b/>
      <sz val="11"/>
      <name val="Times New Roman"/>
      <family val="1"/>
    </font>
    <font>
      <vertAlign val="superscript"/>
      <sz val="11"/>
      <name val="Times New Roman"/>
      <family val="1"/>
    </font>
    <font>
      <b/>
      <u/>
      <sz val="11"/>
      <name val="Times New Roman"/>
      <family val="1"/>
      <charset val="186"/>
    </font>
    <font>
      <sz val="11"/>
      <name val="Calibri"/>
      <family val="2"/>
      <charset val="186"/>
    </font>
    <font>
      <sz val="11"/>
      <color rgb="FFFF0000"/>
      <name val="Times New Roman"/>
      <family val="1"/>
      <charset val="186"/>
    </font>
    <font>
      <sz val="11"/>
      <color rgb="FF00B0F0"/>
      <name val="Times New Roman"/>
      <family val="1"/>
      <charset val="186"/>
    </font>
    <font>
      <sz val="11"/>
      <color theme="1"/>
      <name val="Times New Roman"/>
      <family val="1"/>
      <charset val="186"/>
    </font>
    <font>
      <sz val="11"/>
      <color theme="1"/>
      <name val="Calibri"/>
      <family val="2"/>
      <charset val="186"/>
    </font>
    <font>
      <sz val="12"/>
      <color theme="1"/>
      <name val="Times New Roman"/>
      <family val="1"/>
      <charset val="186"/>
    </font>
    <font>
      <sz val="15.4"/>
      <color theme="1"/>
      <name val="Times New Roman"/>
      <family val="1"/>
      <charset val="186"/>
    </font>
    <font>
      <b/>
      <vertAlign val="superscript"/>
      <sz val="11"/>
      <name val="Times New Roman"/>
      <family val="1"/>
      <charset val="186"/>
    </font>
    <font>
      <sz val="11"/>
      <color theme="4"/>
      <name val="Times New Roman"/>
      <family val="1"/>
      <charset val="186"/>
    </font>
    <font>
      <i/>
      <sz val="11"/>
      <name val="Times New Roman"/>
      <family val="1"/>
      <charset val="186"/>
    </font>
    <font>
      <sz val="8"/>
      <name val="Calibri"/>
      <family val="2"/>
      <charset val="186"/>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xf>
    <xf numFmtId="0" fontId="2" fillId="0" borderId="0" xfId="0" applyFont="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vertical="top" wrapText="1"/>
    </xf>
    <xf numFmtId="0" fontId="5" fillId="0" borderId="1" xfId="0" applyFont="1" applyBorder="1" applyAlignment="1">
      <alignment horizontal="right" vertical="top" wrapText="1"/>
    </xf>
    <xf numFmtId="0" fontId="3" fillId="2" borderId="1" xfId="0" applyFont="1" applyFill="1" applyBorder="1" applyAlignment="1">
      <alignment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top"/>
    </xf>
    <xf numFmtId="0" fontId="3" fillId="0" borderId="1" xfId="0" applyFont="1" applyBorder="1" applyAlignment="1">
      <alignment vertical="top"/>
    </xf>
    <xf numFmtId="49" fontId="3" fillId="0" borderId="1" xfId="0" applyNumberFormat="1" applyFont="1" applyBorder="1" applyAlignment="1">
      <alignment horizontal="center" vertical="top"/>
    </xf>
    <xf numFmtId="49" fontId="3" fillId="0" borderId="1" xfId="0" applyNumberFormat="1" applyFont="1" applyBorder="1" applyAlignment="1">
      <alignment horizontal="center" vertical="top" wrapText="1"/>
    </xf>
    <xf numFmtId="0" fontId="3" fillId="0" borderId="1" xfId="0" applyFont="1" applyBorder="1" applyAlignment="1">
      <alignment horizontal="justify"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xf>
    <xf numFmtId="0" fontId="5" fillId="2" borderId="1" xfId="0" applyFont="1" applyFill="1" applyBorder="1" applyAlignment="1">
      <alignment horizontal="right" vertical="top" wrapText="1"/>
    </xf>
    <xf numFmtId="0" fontId="3" fillId="2" borderId="1" xfId="0" applyFont="1" applyFill="1" applyBorder="1" applyAlignment="1">
      <alignment horizontal="center" vertical="top" wrapText="1"/>
    </xf>
    <xf numFmtId="0" fontId="3" fillId="0" borderId="1" xfId="0" applyFont="1" applyBorder="1" applyAlignment="1">
      <alignment wrapText="1"/>
    </xf>
    <xf numFmtId="0" fontId="3" fillId="0" borderId="1" xfId="0" applyFont="1" applyFill="1" applyBorder="1" applyAlignment="1">
      <alignment horizontal="right" vertical="top"/>
    </xf>
    <xf numFmtId="0" fontId="10" fillId="0" borderId="1" xfId="0" applyFont="1" applyBorder="1" applyAlignment="1">
      <alignment vertical="top" wrapText="1"/>
    </xf>
    <xf numFmtId="0" fontId="11" fillId="0" borderId="1" xfId="0" applyFont="1" applyBorder="1" applyAlignment="1">
      <alignment vertical="top" wrapText="1"/>
    </xf>
    <xf numFmtId="0" fontId="12" fillId="0" borderId="1" xfId="0" applyFont="1" applyBorder="1" applyAlignment="1">
      <alignment vertical="top" wrapText="1"/>
    </xf>
    <xf numFmtId="49" fontId="12" fillId="0" borderId="1" xfId="0" applyNumberFormat="1" applyFont="1" applyBorder="1" applyAlignment="1">
      <alignment horizontal="center" vertical="top" wrapText="1"/>
    </xf>
    <xf numFmtId="0" fontId="12" fillId="0" borderId="1" xfId="0" applyFont="1" applyBorder="1" applyAlignment="1">
      <alignment horizontal="center" vertical="top" wrapText="1"/>
    </xf>
    <xf numFmtId="0" fontId="12" fillId="0" borderId="1" xfId="0" applyFont="1" applyBorder="1" applyAlignment="1">
      <alignment horizontal="center" vertical="top"/>
    </xf>
    <xf numFmtId="0" fontId="12" fillId="0" borderId="1" xfId="0" applyFont="1" applyFill="1" applyBorder="1" applyAlignment="1">
      <alignment horizontal="center" vertical="top"/>
    </xf>
    <xf numFmtId="49" fontId="3" fillId="0" borderId="0" xfId="0" applyNumberFormat="1" applyFont="1" applyBorder="1" applyAlignment="1">
      <alignment horizontal="center" vertical="top" wrapText="1"/>
    </xf>
    <xf numFmtId="0" fontId="12" fillId="0" borderId="0" xfId="0" applyFont="1" applyBorder="1" applyAlignment="1">
      <alignment horizontal="left" vertical="top" wrapText="1"/>
    </xf>
    <xf numFmtId="0" fontId="12" fillId="0" borderId="0" xfId="0" applyFont="1" applyBorder="1" applyAlignment="1">
      <alignment horizontal="center" vertical="top" wrapText="1"/>
    </xf>
    <xf numFmtId="0" fontId="12" fillId="0" borderId="0" xfId="0" applyFont="1" applyFill="1" applyBorder="1" applyAlignment="1">
      <alignment horizontal="center" vertical="top"/>
    </xf>
    <xf numFmtId="0" fontId="12" fillId="0" borderId="0" xfId="0" applyFont="1" applyBorder="1" applyAlignment="1">
      <alignment vertical="top" wrapText="1"/>
    </xf>
    <xf numFmtId="0" fontId="12" fillId="0" borderId="0" xfId="0" applyFont="1" applyFill="1" applyBorder="1" applyAlignment="1">
      <alignment horizontal="right" vertical="top"/>
    </xf>
    <xf numFmtId="0" fontId="12" fillId="2" borderId="0" xfId="0" applyFont="1" applyFill="1" applyBorder="1" applyAlignment="1">
      <alignment vertical="top" wrapText="1"/>
    </xf>
    <xf numFmtId="0" fontId="10" fillId="0" borderId="1" xfId="0" applyFont="1" applyBorder="1" applyAlignment="1">
      <alignment vertical="top"/>
    </xf>
    <xf numFmtId="0" fontId="12" fillId="0" borderId="1" xfId="0" applyFont="1" applyFill="1" applyBorder="1" applyAlignment="1">
      <alignment vertical="top" wrapText="1"/>
    </xf>
    <xf numFmtId="0" fontId="12"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2" fillId="0" borderId="1" xfId="0" applyFont="1" applyFill="1" applyBorder="1" applyAlignment="1">
      <alignment horizontal="center" vertical="top" wrapText="1"/>
    </xf>
    <xf numFmtId="0" fontId="3" fillId="2" borderId="1" xfId="0" applyFont="1" applyFill="1" applyBorder="1" applyAlignment="1">
      <alignment horizontal="right" vertical="top"/>
    </xf>
    <xf numFmtId="49" fontId="3" fillId="2" borderId="1" xfId="0" applyNumberFormat="1" applyFont="1" applyFill="1" applyBorder="1" applyAlignment="1">
      <alignment horizontal="center" vertical="top" wrapText="1"/>
    </xf>
    <xf numFmtId="0" fontId="3" fillId="2" borderId="1" xfId="0" applyFont="1" applyFill="1" applyBorder="1" applyAlignment="1">
      <alignment vertical="top"/>
    </xf>
    <xf numFmtId="49" fontId="3"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0" fontId="2" fillId="0" borderId="0" xfId="0" applyFont="1" applyFill="1" applyAlignment="1">
      <alignment vertical="top"/>
    </xf>
    <xf numFmtId="0" fontId="3" fillId="0" borderId="1" xfId="0" applyFont="1" applyFill="1" applyBorder="1" applyAlignment="1">
      <alignment vertical="top"/>
    </xf>
    <xf numFmtId="2" fontId="3" fillId="0" borderId="1" xfId="0" applyNumberFormat="1" applyFont="1" applyFill="1" applyBorder="1" applyAlignment="1">
      <alignment vertical="top" wrapText="1"/>
    </xf>
    <xf numFmtId="0" fontId="5" fillId="0" borderId="1" xfId="0" applyFont="1" applyFill="1" applyBorder="1" applyAlignment="1">
      <alignment horizontal="right" vertical="top" wrapText="1"/>
    </xf>
    <xf numFmtId="2" fontId="5" fillId="0" borderId="1" xfId="0" applyNumberFormat="1" applyFont="1" applyFill="1" applyBorder="1" applyAlignment="1">
      <alignment vertical="top" wrapText="1"/>
    </xf>
    <xf numFmtId="0" fontId="3" fillId="0" borderId="1" xfId="0" applyFont="1" applyBorder="1" applyAlignment="1">
      <alignment horizontal="right" vertical="top"/>
    </xf>
    <xf numFmtId="164" fontId="3" fillId="0" borderId="1" xfId="0" applyNumberFormat="1" applyFont="1" applyBorder="1" applyAlignment="1">
      <alignment horizontal="right" vertical="center"/>
    </xf>
    <xf numFmtId="2" fontId="3" fillId="0" borderId="1" xfId="0" applyNumberFormat="1" applyFont="1" applyBorder="1" applyAlignment="1">
      <alignment horizontal="right" vertical="top"/>
    </xf>
    <xf numFmtId="0" fontId="12" fillId="0" borderId="1" xfId="0" applyFont="1" applyBorder="1" applyAlignment="1">
      <alignment horizontal="right" vertical="top" wrapText="1"/>
    </xf>
    <xf numFmtId="164" fontId="12" fillId="0" borderId="1" xfId="0" applyNumberFormat="1" applyFont="1" applyBorder="1" applyAlignment="1">
      <alignment horizontal="right" vertical="top"/>
    </xf>
    <xf numFmtId="2" fontId="12" fillId="0" borderId="1" xfId="0" applyNumberFormat="1" applyFont="1" applyBorder="1" applyAlignment="1">
      <alignment horizontal="right" vertical="top"/>
    </xf>
    <xf numFmtId="2" fontId="5" fillId="0" borderId="1" xfId="0" applyNumberFormat="1" applyFont="1" applyFill="1" applyBorder="1" applyAlignment="1">
      <alignment horizontal="right" vertical="top"/>
    </xf>
    <xf numFmtId="0" fontId="1" fillId="0" borderId="0" xfId="0" applyFont="1" applyAlignment="1">
      <alignment horizontal="center" vertical="top" wrapText="1"/>
    </xf>
    <xf numFmtId="0" fontId="12" fillId="0" borderId="0" xfId="0" applyFont="1" applyBorder="1" applyAlignment="1">
      <alignment horizontal="left" vertical="top" wrapText="1"/>
    </xf>
    <xf numFmtId="0" fontId="12"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43"/>
  <sheetViews>
    <sheetView tabSelected="1" view="pageBreakPreview" zoomScaleNormal="100" zoomScaleSheetLayoutView="100" workbookViewId="0">
      <selection activeCell="N76" sqref="N76"/>
    </sheetView>
  </sheetViews>
  <sheetFormatPr defaultRowHeight="15.75" x14ac:dyDescent="0.25"/>
  <cols>
    <col min="1" max="1" width="8.140625" style="3" customWidth="1"/>
    <col min="2" max="2" width="67.140625" style="4" customWidth="1"/>
    <col min="3" max="3" width="12.85546875" style="2" customWidth="1"/>
    <col min="4" max="4" width="11.7109375" style="2" customWidth="1"/>
    <col min="5" max="5" width="12.28515625" style="2" customWidth="1"/>
    <col min="6" max="6" width="17.28515625" style="2" customWidth="1"/>
    <col min="7" max="7" width="14.85546875" style="2" customWidth="1"/>
    <col min="8" max="8" width="14.42578125" style="2" customWidth="1"/>
    <col min="9" max="253" width="9.140625" style="2"/>
    <col min="254" max="254" width="6.28515625" style="2" customWidth="1"/>
    <col min="255" max="255" width="63.140625" style="2" customWidth="1"/>
    <col min="256" max="256" width="15.28515625" style="2" customWidth="1"/>
    <col min="257" max="257" width="9.85546875" style="2" customWidth="1"/>
    <col min="258" max="258" width="8.42578125" style="2" customWidth="1"/>
    <col min="259" max="259" width="9.5703125" style="2" customWidth="1"/>
    <col min="260" max="260" width="9.42578125" style="2" customWidth="1"/>
    <col min="261" max="261" width="20.85546875" style="2" customWidth="1"/>
    <col min="262" max="509" width="9.140625" style="2"/>
    <col min="510" max="510" width="6.28515625" style="2" customWidth="1"/>
    <col min="511" max="511" width="63.140625" style="2" customWidth="1"/>
    <col min="512" max="512" width="15.28515625" style="2" customWidth="1"/>
    <col min="513" max="513" width="9.85546875" style="2" customWidth="1"/>
    <col min="514" max="514" width="8.42578125" style="2" customWidth="1"/>
    <col min="515" max="515" width="9.5703125" style="2" customWidth="1"/>
    <col min="516" max="516" width="9.42578125" style="2" customWidth="1"/>
    <col min="517" max="517" width="20.85546875" style="2" customWidth="1"/>
    <col min="518" max="765" width="9.140625" style="2"/>
    <col min="766" max="766" width="6.28515625" style="2" customWidth="1"/>
    <col min="767" max="767" width="63.140625" style="2" customWidth="1"/>
    <col min="768" max="768" width="15.28515625" style="2" customWidth="1"/>
    <col min="769" max="769" width="9.85546875" style="2" customWidth="1"/>
    <col min="770" max="770" width="8.42578125" style="2" customWidth="1"/>
    <col min="771" max="771" width="9.5703125" style="2" customWidth="1"/>
    <col min="772" max="772" width="9.42578125" style="2" customWidth="1"/>
    <col min="773" max="773" width="20.85546875" style="2" customWidth="1"/>
    <col min="774" max="1021" width="9.140625" style="2"/>
    <col min="1022" max="1022" width="6.28515625" style="2" customWidth="1"/>
    <col min="1023" max="1023" width="63.140625" style="2" customWidth="1"/>
    <col min="1024" max="1024" width="15.28515625" style="2" customWidth="1"/>
    <col min="1025" max="1025" width="9.85546875" style="2" customWidth="1"/>
    <col min="1026" max="1026" width="8.42578125" style="2" customWidth="1"/>
    <col min="1027" max="1027" width="9.5703125" style="2" customWidth="1"/>
    <col min="1028" max="1028" width="9.42578125" style="2" customWidth="1"/>
    <col min="1029" max="1029" width="20.85546875" style="2" customWidth="1"/>
    <col min="1030" max="1277" width="9.140625" style="2"/>
    <col min="1278" max="1278" width="6.28515625" style="2" customWidth="1"/>
    <col min="1279" max="1279" width="63.140625" style="2" customWidth="1"/>
    <col min="1280" max="1280" width="15.28515625" style="2" customWidth="1"/>
    <col min="1281" max="1281" width="9.85546875" style="2" customWidth="1"/>
    <col min="1282" max="1282" width="8.42578125" style="2" customWidth="1"/>
    <col min="1283" max="1283" width="9.5703125" style="2" customWidth="1"/>
    <col min="1284" max="1284" width="9.42578125" style="2" customWidth="1"/>
    <col min="1285" max="1285" width="20.85546875" style="2" customWidth="1"/>
    <col min="1286" max="1533" width="9.140625" style="2"/>
    <col min="1534" max="1534" width="6.28515625" style="2" customWidth="1"/>
    <col min="1535" max="1535" width="63.140625" style="2" customWidth="1"/>
    <col min="1536" max="1536" width="15.28515625" style="2" customWidth="1"/>
    <col min="1537" max="1537" width="9.85546875" style="2" customWidth="1"/>
    <col min="1538" max="1538" width="8.42578125" style="2" customWidth="1"/>
    <col min="1539" max="1539" width="9.5703125" style="2" customWidth="1"/>
    <col min="1540" max="1540" width="9.42578125" style="2" customWidth="1"/>
    <col min="1541" max="1541" width="20.85546875" style="2" customWidth="1"/>
    <col min="1542" max="1789" width="9.140625" style="2"/>
    <col min="1790" max="1790" width="6.28515625" style="2" customWidth="1"/>
    <col min="1791" max="1791" width="63.140625" style="2" customWidth="1"/>
    <col min="1792" max="1792" width="15.28515625" style="2" customWidth="1"/>
    <col min="1793" max="1793" width="9.85546875" style="2" customWidth="1"/>
    <col min="1794" max="1794" width="8.42578125" style="2" customWidth="1"/>
    <col min="1795" max="1795" width="9.5703125" style="2" customWidth="1"/>
    <col min="1796" max="1796" width="9.42578125" style="2" customWidth="1"/>
    <col min="1797" max="1797" width="20.85546875" style="2" customWidth="1"/>
    <col min="1798" max="2045" width="9.140625" style="2"/>
    <col min="2046" max="2046" width="6.28515625" style="2" customWidth="1"/>
    <col min="2047" max="2047" width="63.140625" style="2" customWidth="1"/>
    <col min="2048" max="2048" width="15.28515625" style="2" customWidth="1"/>
    <col min="2049" max="2049" width="9.85546875" style="2" customWidth="1"/>
    <col min="2050" max="2050" width="8.42578125" style="2" customWidth="1"/>
    <col min="2051" max="2051" width="9.5703125" style="2" customWidth="1"/>
    <col min="2052" max="2052" width="9.42578125" style="2" customWidth="1"/>
    <col min="2053" max="2053" width="20.85546875" style="2" customWidth="1"/>
    <col min="2054" max="2301" width="9.140625" style="2"/>
    <col min="2302" max="2302" width="6.28515625" style="2" customWidth="1"/>
    <col min="2303" max="2303" width="63.140625" style="2" customWidth="1"/>
    <col min="2304" max="2304" width="15.28515625" style="2" customWidth="1"/>
    <col min="2305" max="2305" width="9.85546875" style="2" customWidth="1"/>
    <col min="2306" max="2306" width="8.42578125" style="2" customWidth="1"/>
    <col min="2307" max="2307" width="9.5703125" style="2" customWidth="1"/>
    <col min="2308" max="2308" width="9.42578125" style="2" customWidth="1"/>
    <col min="2309" max="2309" width="20.85546875" style="2" customWidth="1"/>
    <col min="2310" max="2557" width="9.140625" style="2"/>
    <col min="2558" max="2558" width="6.28515625" style="2" customWidth="1"/>
    <col min="2559" max="2559" width="63.140625" style="2" customWidth="1"/>
    <col min="2560" max="2560" width="15.28515625" style="2" customWidth="1"/>
    <col min="2561" max="2561" width="9.85546875" style="2" customWidth="1"/>
    <col min="2562" max="2562" width="8.42578125" style="2" customWidth="1"/>
    <col min="2563" max="2563" width="9.5703125" style="2" customWidth="1"/>
    <col min="2564" max="2564" width="9.42578125" style="2" customWidth="1"/>
    <col min="2565" max="2565" width="20.85546875" style="2" customWidth="1"/>
    <col min="2566" max="2813" width="9.140625" style="2"/>
    <col min="2814" max="2814" width="6.28515625" style="2" customWidth="1"/>
    <col min="2815" max="2815" width="63.140625" style="2" customWidth="1"/>
    <col min="2816" max="2816" width="15.28515625" style="2" customWidth="1"/>
    <col min="2817" max="2817" width="9.85546875" style="2" customWidth="1"/>
    <col min="2818" max="2818" width="8.42578125" style="2" customWidth="1"/>
    <col min="2819" max="2819" width="9.5703125" style="2" customWidth="1"/>
    <col min="2820" max="2820" width="9.42578125" style="2" customWidth="1"/>
    <col min="2821" max="2821" width="20.85546875" style="2" customWidth="1"/>
    <col min="2822" max="3069" width="9.140625" style="2"/>
    <col min="3070" max="3070" width="6.28515625" style="2" customWidth="1"/>
    <col min="3071" max="3071" width="63.140625" style="2" customWidth="1"/>
    <col min="3072" max="3072" width="15.28515625" style="2" customWidth="1"/>
    <col min="3073" max="3073" width="9.85546875" style="2" customWidth="1"/>
    <col min="3074" max="3074" width="8.42578125" style="2" customWidth="1"/>
    <col min="3075" max="3075" width="9.5703125" style="2" customWidth="1"/>
    <col min="3076" max="3076" width="9.42578125" style="2" customWidth="1"/>
    <col min="3077" max="3077" width="20.85546875" style="2" customWidth="1"/>
    <col min="3078" max="3325" width="9.140625" style="2"/>
    <col min="3326" max="3326" width="6.28515625" style="2" customWidth="1"/>
    <col min="3327" max="3327" width="63.140625" style="2" customWidth="1"/>
    <col min="3328" max="3328" width="15.28515625" style="2" customWidth="1"/>
    <col min="3329" max="3329" width="9.85546875" style="2" customWidth="1"/>
    <col min="3330" max="3330" width="8.42578125" style="2" customWidth="1"/>
    <col min="3331" max="3331" width="9.5703125" style="2" customWidth="1"/>
    <col min="3332" max="3332" width="9.42578125" style="2" customWidth="1"/>
    <col min="3333" max="3333" width="20.85546875" style="2" customWidth="1"/>
    <col min="3334" max="3581" width="9.140625" style="2"/>
    <col min="3582" max="3582" width="6.28515625" style="2" customWidth="1"/>
    <col min="3583" max="3583" width="63.140625" style="2" customWidth="1"/>
    <col min="3584" max="3584" width="15.28515625" style="2" customWidth="1"/>
    <col min="3585" max="3585" width="9.85546875" style="2" customWidth="1"/>
    <col min="3586" max="3586" width="8.42578125" style="2" customWidth="1"/>
    <col min="3587" max="3587" width="9.5703125" style="2" customWidth="1"/>
    <col min="3588" max="3588" width="9.42578125" style="2" customWidth="1"/>
    <col min="3589" max="3589" width="20.85546875" style="2" customWidth="1"/>
    <col min="3590" max="3837" width="9.140625" style="2"/>
    <col min="3838" max="3838" width="6.28515625" style="2" customWidth="1"/>
    <col min="3839" max="3839" width="63.140625" style="2" customWidth="1"/>
    <col min="3840" max="3840" width="15.28515625" style="2" customWidth="1"/>
    <col min="3841" max="3841" width="9.85546875" style="2" customWidth="1"/>
    <col min="3842" max="3842" width="8.42578125" style="2" customWidth="1"/>
    <col min="3843" max="3843" width="9.5703125" style="2" customWidth="1"/>
    <col min="3844" max="3844" width="9.42578125" style="2" customWidth="1"/>
    <col min="3845" max="3845" width="20.85546875" style="2" customWidth="1"/>
    <col min="3846" max="4093" width="9.140625" style="2"/>
    <col min="4094" max="4094" width="6.28515625" style="2" customWidth="1"/>
    <col min="4095" max="4095" width="63.140625" style="2" customWidth="1"/>
    <col min="4096" max="4096" width="15.28515625" style="2" customWidth="1"/>
    <col min="4097" max="4097" width="9.85546875" style="2" customWidth="1"/>
    <col min="4098" max="4098" width="8.42578125" style="2" customWidth="1"/>
    <col min="4099" max="4099" width="9.5703125" style="2" customWidth="1"/>
    <col min="4100" max="4100" width="9.42578125" style="2" customWidth="1"/>
    <col min="4101" max="4101" width="20.85546875" style="2" customWidth="1"/>
    <col min="4102" max="4349" width="9.140625" style="2"/>
    <col min="4350" max="4350" width="6.28515625" style="2" customWidth="1"/>
    <col min="4351" max="4351" width="63.140625" style="2" customWidth="1"/>
    <col min="4352" max="4352" width="15.28515625" style="2" customWidth="1"/>
    <col min="4353" max="4353" width="9.85546875" style="2" customWidth="1"/>
    <col min="4354" max="4354" width="8.42578125" style="2" customWidth="1"/>
    <col min="4355" max="4355" width="9.5703125" style="2" customWidth="1"/>
    <col min="4356" max="4356" width="9.42578125" style="2" customWidth="1"/>
    <col min="4357" max="4357" width="20.85546875" style="2" customWidth="1"/>
    <col min="4358" max="4605" width="9.140625" style="2"/>
    <col min="4606" max="4606" width="6.28515625" style="2" customWidth="1"/>
    <col min="4607" max="4607" width="63.140625" style="2" customWidth="1"/>
    <col min="4608" max="4608" width="15.28515625" style="2" customWidth="1"/>
    <col min="4609" max="4609" width="9.85546875" style="2" customWidth="1"/>
    <col min="4610" max="4610" width="8.42578125" style="2" customWidth="1"/>
    <col min="4611" max="4611" width="9.5703125" style="2" customWidth="1"/>
    <col min="4612" max="4612" width="9.42578125" style="2" customWidth="1"/>
    <col min="4613" max="4613" width="20.85546875" style="2" customWidth="1"/>
    <col min="4614" max="4861" width="9.140625" style="2"/>
    <col min="4862" max="4862" width="6.28515625" style="2" customWidth="1"/>
    <col min="4863" max="4863" width="63.140625" style="2" customWidth="1"/>
    <col min="4864" max="4864" width="15.28515625" style="2" customWidth="1"/>
    <col min="4865" max="4865" width="9.85546875" style="2" customWidth="1"/>
    <col min="4866" max="4866" width="8.42578125" style="2" customWidth="1"/>
    <col min="4867" max="4867" width="9.5703125" style="2" customWidth="1"/>
    <col min="4868" max="4868" width="9.42578125" style="2" customWidth="1"/>
    <col min="4869" max="4869" width="20.85546875" style="2" customWidth="1"/>
    <col min="4870" max="5117" width="9.140625" style="2"/>
    <col min="5118" max="5118" width="6.28515625" style="2" customWidth="1"/>
    <col min="5119" max="5119" width="63.140625" style="2" customWidth="1"/>
    <col min="5120" max="5120" width="15.28515625" style="2" customWidth="1"/>
    <col min="5121" max="5121" width="9.85546875" style="2" customWidth="1"/>
    <col min="5122" max="5122" width="8.42578125" style="2" customWidth="1"/>
    <col min="5123" max="5123" width="9.5703125" style="2" customWidth="1"/>
    <col min="5124" max="5124" width="9.42578125" style="2" customWidth="1"/>
    <col min="5125" max="5125" width="20.85546875" style="2" customWidth="1"/>
    <col min="5126" max="5373" width="9.140625" style="2"/>
    <col min="5374" max="5374" width="6.28515625" style="2" customWidth="1"/>
    <col min="5375" max="5375" width="63.140625" style="2" customWidth="1"/>
    <col min="5376" max="5376" width="15.28515625" style="2" customWidth="1"/>
    <col min="5377" max="5377" width="9.85546875" style="2" customWidth="1"/>
    <col min="5378" max="5378" width="8.42578125" style="2" customWidth="1"/>
    <col min="5379" max="5379" width="9.5703125" style="2" customWidth="1"/>
    <col min="5380" max="5380" width="9.42578125" style="2" customWidth="1"/>
    <col min="5381" max="5381" width="20.85546875" style="2" customWidth="1"/>
    <col min="5382" max="5629" width="9.140625" style="2"/>
    <col min="5630" max="5630" width="6.28515625" style="2" customWidth="1"/>
    <col min="5631" max="5631" width="63.140625" style="2" customWidth="1"/>
    <col min="5632" max="5632" width="15.28515625" style="2" customWidth="1"/>
    <col min="5633" max="5633" width="9.85546875" style="2" customWidth="1"/>
    <col min="5634" max="5634" width="8.42578125" style="2" customWidth="1"/>
    <col min="5635" max="5635" width="9.5703125" style="2" customWidth="1"/>
    <col min="5636" max="5636" width="9.42578125" style="2" customWidth="1"/>
    <col min="5637" max="5637" width="20.85546875" style="2" customWidth="1"/>
    <col min="5638" max="5885" width="9.140625" style="2"/>
    <col min="5886" max="5886" width="6.28515625" style="2" customWidth="1"/>
    <col min="5887" max="5887" width="63.140625" style="2" customWidth="1"/>
    <col min="5888" max="5888" width="15.28515625" style="2" customWidth="1"/>
    <col min="5889" max="5889" width="9.85546875" style="2" customWidth="1"/>
    <col min="5890" max="5890" width="8.42578125" style="2" customWidth="1"/>
    <col min="5891" max="5891" width="9.5703125" style="2" customWidth="1"/>
    <col min="5892" max="5892" width="9.42578125" style="2" customWidth="1"/>
    <col min="5893" max="5893" width="20.85546875" style="2" customWidth="1"/>
    <col min="5894" max="6141" width="9.140625" style="2"/>
    <col min="6142" max="6142" width="6.28515625" style="2" customWidth="1"/>
    <col min="6143" max="6143" width="63.140625" style="2" customWidth="1"/>
    <col min="6144" max="6144" width="15.28515625" style="2" customWidth="1"/>
    <col min="6145" max="6145" width="9.85546875" style="2" customWidth="1"/>
    <col min="6146" max="6146" width="8.42578125" style="2" customWidth="1"/>
    <col min="6147" max="6147" width="9.5703125" style="2" customWidth="1"/>
    <col min="6148" max="6148" width="9.42578125" style="2" customWidth="1"/>
    <col min="6149" max="6149" width="20.85546875" style="2" customWidth="1"/>
    <col min="6150" max="6397" width="9.140625" style="2"/>
    <col min="6398" max="6398" width="6.28515625" style="2" customWidth="1"/>
    <col min="6399" max="6399" width="63.140625" style="2" customWidth="1"/>
    <col min="6400" max="6400" width="15.28515625" style="2" customWidth="1"/>
    <col min="6401" max="6401" width="9.85546875" style="2" customWidth="1"/>
    <col min="6402" max="6402" width="8.42578125" style="2" customWidth="1"/>
    <col min="6403" max="6403" width="9.5703125" style="2" customWidth="1"/>
    <col min="6404" max="6404" width="9.42578125" style="2" customWidth="1"/>
    <col min="6405" max="6405" width="20.85546875" style="2" customWidth="1"/>
    <col min="6406" max="6653" width="9.140625" style="2"/>
    <col min="6654" max="6654" width="6.28515625" style="2" customWidth="1"/>
    <col min="6655" max="6655" width="63.140625" style="2" customWidth="1"/>
    <col min="6656" max="6656" width="15.28515625" style="2" customWidth="1"/>
    <col min="6657" max="6657" width="9.85546875" style="2" customWidth="1"/>
    <col min="6658" max="6658" width="8.42578125" style="2" customWidth="1"/>
    <col min="6659" max="6659" width="9.5703125" style="2" customWidth="1"/>
    <col min="6660" max="6660" width="9.42578125" style="2" customWidth="1"/>
    <col min="6661" max="6661" width="20.85546875" style="2" customWidth="1"/>
    <col min="6662" max="6909" width="9.140625" style="2"/>
    <col min="6910" max="6910" width="6.28515625" style="2" customWidth="1"/>
    <col min="6911" max="6911" width="63.140625" style="2" customWidth="1"/>
    <col min="6912" max="6912" width="15.28515625" style="2" customWidth="1"/>
    <col min="6913" max="6913" width="9.85546875" style="2" customWidth="1"/>
    <col min="6914" max="6914" width="8.42578125" style="2" customWidth="1"/>
    <col min="6915" max="6915" width="9.5703125" style="2" customWidth="1"/>
    <col min="6916" max="6916" width="9.42578125" style="2" customWidth="1"/>
    <col min="6917" max="6917" width="20.85546875" style="2" customWidth="1"/>
    <col min="6918" max="7165" width="9.140625" style="2"/>
    <col min="7166" max="7166" width="6.28515625" style="2" customWidth="1"/>
    <col min="7167" max="7167" width="63.140625" style="2" customWidth="1"/>
    <col min="7168" max="7168" width="15.28515625" style="2" customWidth="1"/>
    <col min="7169" max="7169" width="9.85546875" style="2" customWidth="1"/>
    <col min="7170" max="7170" width="8.42578125" style="2" customWidth="1"/>
    <col min="7171" max="7171" width="9.5703125" style="2" customWidth="1"/>
    <col min="7172" max="7172" width="9.42578125" style="2" customWidth="1"/>
    <col min="7173" max="7173" width="20.85546875" style="2" customWidth="1"/>
    <col min="7174" max="7421" width="9.140625" style="2"/>
    <col min="7422" max="7422" width="6.28515625" style="2" customWidth="1"/>
    <col min="7423" max="7423" width="63.140625" style="2" customWidth="1"/>
    <col min="7424" max="7424" width="15.28515625" style="2" customWidth="1"/>
    <col min="7425" max="7425" width="9.85546875" style="2" customWidth="1"/>
    <col min="7426" max="7426" width="8.42578125" style="2" customWidth="1"/>
    <col min="7427" max="7427" width="9.5703125" style="2" customWidth="1"/>
    <col min="7428" max="7428" width="9.42578125" style="2" customWidth="1"/>
    <col min="7429" max="7429" width="20.85546875" style="2" customWidth="1"/>
    <col min="7430" max="7677" width="9.140625" style="2"/>
    <col min="7678" max="7678" width="6.28515625" style="2" customWidth="1"/>
    <col min="7679" max="7679" width="63.140625" style="2" customWidth="1"/>
    <col min="7680" max="7680" width="15.28515625" style="2" customWidth="1"/>
    <col min="7681" max="7681" width="9.85546875" style="2" customWidth="1"/>
    <col min="7682" max="7682" width="8.42578125" style="2" customWidth="1"/>
    <col min="7683" max="7683" width="9.5703125" style="2" customWidth="1"/>
    <col min="7684" max="7684" width="9.42578125" style="2" customWidth="1"/>
    <col min="7685" max="7685" width="20.85546875" style="2" customWidth="1"/>
    <col min="7686" max="7933" width="9.140625" style="2"/>
    <col min="7934" max="7934" width="6.28515625" style="2" customWidth="1"/>
    <col min="7935" max="7935" width="63.140625" style="2" customWidth="1"/>
    <col min="7936" max="7936" width="15.28515625" style="2" customWidth="1"/>
    <col min="7937" max="7937" width="9.85546875" style="2" customWidth="1"/>
    <col min="7938" max="7938" width="8.42578125" style="2" customWidth="1"/>
    <col min="7939" max="7939" width="9.5703125" style="2" customWidth="1"/>
    <col min="7940" max="7940" width="9.42578125" style="2" customWidth="1"/>
    <col min="7941" max="7941" width="20.85546875" style="2" customWidth="1"/>
    <col min="7942" max="8189" width="9.140625" style="2"/>
    <col min="8190" max="8190" width="6.28515625" style="2" customWidth="1"/>
    <col min="8191" max="8191" width="63.140625" style="2" customWidth="1"/>
    <col min="8192" max="8192" width="15.28515625" style="2" customWidth="1"/>
    <col min="8193" max="8193" width="9.85546875" style="2" customWidth="1"/>
    <col min="8194" max="8194" width="8.42578125" style="2" customWidth="1"/>
    <col min="8195" max="8195" width="9.5703125" style="2" customWidth="1"/>
    <col min="8196" max="8196" width="9.42578125" style="2" customWidth="1"/>
    <col min="8197" max="8197" width="20.85546875" style="2" customWidth="1"/>
    <col min="8198" max="8445" width="9.140625" style="2"/>
    <col min="8446" max="8446" width="6.28515625" style="2" customWidth="1"/>
    <col min="8447" max="8447" width="63.140625" style="2" customWidth="1"/>
    <col min="8448" max="8448" width="15.28515625" style="2" customWidth="1"/>
    <col min="8449" max="8449" width="9.85546875" style="2" customWidth="1"/>
    <col min="8450" max="8450" width="8.42578125" style="2" customWidth="1"/>
    <col min="8451" max="8451" width="9.5703125" style="2" customWidth="1"/>
    <col min="8452" max="8452" width="9.42578125" style="2" customWidth="1"/>
    <col min="8453" max="8453" width="20.85546875" style="2" customWidth="1"/>
    <col min="8454" max="8701" width="9.140625" style="2"/>
    <col min="8702" max="8702" width="6.28515625" style="2" customWidth="1"/>
    <col min="8703" max="8703" width="63.140625" style="2" customWidth="1"/>
    <col min="8704" max="8704" width="15.28515625" style="2" customWidth="1"/>
    <col min="8705" max="8705" width="9.85546875" style="2" customWidth="1"/>
    <col min="8706" max="8706" width="8.42578125" style="2" customWidth="1"/>
    <col min="8707" max="8707" width="9.5703125" style="2" customWidth="1"/>
    <col min="8708" max="8708" width="9.42578125" style="2" customWidth="1"/>
    <col min="8709" max="8709" width="20.85546875" style="2" customWidth="1"/>
    <col min="8710" max="8957" width="9.140625" style="2"/>
    <col min="8958" max="8958" width="6.28515625" style="2" customWidth="1"/>
    <col min="8959" max="8959" width="63.140625" style="2" customWidth="1"/>
    <col min="8960" max="8960" width="15.28515625" style="2" customWidth="1"/>
    <col min="8961" max="8961" width="9.85546875" style="2" customWidth="1"/>
    <col min="8962" max="8962" width="8.42578125" style="2" customWidth="1"/>
    <col min="8963" max="8963" width="9.5703125" style="2" customWidth="1"/>
    <col min="8964" max="8964" width="9.42578125" style="2" customWidth="1"/>
    <col min="8965" max="8965" width="20.85546875" style="2" customWidth="1"/>
    <col min="8966" max="9213" width="9.140625" style="2"/>
    <col min="9214" max="9214" width="6.28515625" style="2" customWidth="1"/>
    <col min="9215" max="9215" width="63.140625" style="2" customWidth="1"/>
    <col min="9216" max="9216" width="15.28515625" style="2" customWidth="1"/>
    <col min="9217" max="9217" width="9.85546875" style="2" customWidth="1"/>
    <col min="9218" max="9218" width="8.42578125" style="2" customWidth="1"/>
    <col min="9219" max="9219" width="9.5703125" style="2" customWidth="1"/>
    <col min="9220" max="9220" width="9.42578125" style="2" customWidth="1"/>
    <col min="9221" max="9221" width="20.85546875" style="2" customWidth="1"/>
    <col min="9222" max="9469" width="9.140625" style="2"/>
    <col min="9470" max="9470" width="6.28515625" style="2" customWidth="1"/>
    <col min="9471" max="9471" width="63.140625" style="2" customWidth="1"/>
    <col min="9472" max="9472" width="15.28515625" style="2" customWidth="1"/>
    <col min="9473" max="9473" width="9.85546875" style="2" customWidth="1"/>
    <col min="9474" max="9474" width="8.42578125" style="2" customWidth="1"/>
    <col min="9475" max="9475" width="9.5703125" style="2" customWidth="1"/>
    <col min="9476" max="9476" width="9.42578125" style="2" customWidth="1"/>
    <col min="9477" max="9477" width="20.85546875" style="2" customWidth="1"/>
    <col min="9478" max="9725" width="9.140625" style="2"/>
    <col min="9726" max="9726" width="6.28515625" style="2" customWidth="1"/>
    <col min="9727" max="9727" width="63.140625" style="2" customWidth="1"/>
    <col min="9728" max="9728" width="15.28515625" style="2" customWidth="1"/>
    <col min="9729" max="9729" width="9.85546875" style="2" customWidth="1"/>
    <col min="9730" max="9730" width="8.42578125" style="2" customWidth="1"/>
    <col min="9731" max="9731" width="9.5703125" style="2" customWidth="1"/>
    <col min="9732" max="9732" width="9.42578125" style="2" customWidth="1"/>
    <col min="9733" max="9733" width="20.85546875" style="2" customWidth="1"/>
    <col min="9734" max="9981" width="9.140625" style="2"/>
    <col min="9982" max="9982" width="6.28515625" style="2" customWidth="1"/>
    <col min="9983" max="9983" width="63.140625" style="2" customWidth="1"/>
    <col min="9984" max="9984" width="15.28515625" style="2" customWidth="1"/>
    <col min="9985" max="9985" width="9.85546875" style="2" customWidth="1"/>
    <col min="9986" max="9986" width="8.42578125" style="2" customWidth="1"/>
    <col min="9987" max="9987" width="9.5703125" style="2" customWidth="1"/>
    <col min="9988" max="9988" width="9.42578125" style="2" customWidth="1"/>
    <col min="9989" max="9989" width="20.85546875" style="2" customWidth="1"/>
    <col min="9990" max="10237" width="9.140625" style="2"/>
    <col min="10238" max="10238" width="6.28515625" style="2" customWidth="1"/>
    <col min="10239" max="10239" width="63.140625" style="2" customWidth="1"/>
    <col min="10240" max="10240" width="15.28515625" style="2" customWidth="1"/>
    <col min="10241" max="10241" width="9.85546875" style="2" customWidth="1"/>
    <col min="10242" max="10242" width="8.42578125" style="2" customWidth="1"/>
    <col min="10243" max="10243" width="9.5703125" style="2" customWidth="1"/>
    <col min="10244" max="10244" width="9.42578125" style="2" customWidth="1"/>
    <col min="10245" max="10245" width="20.85546875" style="2" customWidth="1"/>
    <col min="10246" max="10493" width="9.140625" style="2"/>
    <col min="10494" max="10494" width="6.28515625" style="2" customWidth="1"/>
    <col min="10495" max="10495" width="63.140625" style="2" customWidth="1"/>
    <col min="10496" max="10496" width="15.28515625" style="2" customWidth="1"/>
    <col min="10497" max="10497" width="9.85546875" style="2" customWidth="1"/>
    <col min="10498" max="10498" width="8.42578125" style="2" customWidth="1"/>
    <col min="10499" max="10499" width="9.5703125" style="2" customWidth="1"/>
    <col min="10500" max="10500" width="9.42578125" style="2" customWidth="1"/>
    <col min="10501" max="10501" width="20.85546875" style="2" customWidth="1"/>
    <col min="10502" max="10749" width="9.140625" style="2"/>
    <col min="10750" max="10750" width="6.28515625" style="2" customWidth="1"/>
    <col min="10751" max="10751" width="63.140625" style="2" customWidth="1"/>
    <col min="10752" max="10752" width="15.28515625" style="2" customWidth="1"/>
    <col min="10753" max="10753" width="9.85546875" style="2" customWidth="1"/>
    <col min="10754" max="10754" width="8.42578125" style="2" customWidth="1"/>
    <col min="10755" max="10755" width="9.5703125" style="2" customWidth="1"/>
    <col min="10756" max="10756" width="9.42578125" style="2" customWidth="1"/>
    <col min="10757" max="10757" width="20.85546875" style="2" customWidth="1"/>
    <col min="10758" max="11005" width="9.140625" style="2"/>
    <col min="11006" max="11006" width="6.28515625" style="2" customWidth="1"/>
    <col min="11007" max="11007" width="63.140625" style="2" customWidth="1"/>
    <col min="11008" max="11008" width="15.28515625" style="2" customWidth="1"/>
    <col min="11009" max="11009" width="9.85546875" style="2" customWidth="1"/>
    <col min="11010" max="11010" width="8.42578125" style="2" customWidth="1"/>
    <col min="11011" max="11011" width="9.5703125" style="2" customWidth="1"/>
    <col min="11012" max="11012" width="9.42578125" style="2" customWidth="1"/>
    <col min="11013" max="11013" width="20.85546875" style="2" customWidth="1"/>
    <col min="11014" max="11261" width="9.140625" style="2"/>
    <col min="11262" max="11262" width="6.28515625" style="2" customWidth="1"/>
    <col min="11263" max="11263" width="63.140625" style="2" customWidth="1"/>
    <col min="11264" max="11264" width="15.28515625" style="2" customWidth="1"/>
    <col min="11265" max="11265" width="9.85546875" style="2" customWidth="1"/>
    <col min="11266" max="11266" width="8.42578125" style="2" customWidth="1"/>
    <col min="11267" max="11267" width="9.5703125" style="2" customWidth="1"/>
    <col min="11268" max="11268" width="9.42578125" style="2" customWidth="1"/>
    <col min="11269" max="11269" width="20.85546875" style="2" customWidth="1"/>
    <col min="11270" max="11517" width="9.140625" style="2"/>
    <col min="11518" max="11518" width="6.28515625" style="2" customWidth="1"/>
    <col min="11519" max="11519" width="63.140625" style="2" customWidth="1"/>
    <col min="11520" max="11520" width="15.28515625" style="2" customWidth="1"/>
    <col min="11521" max="11521" width="9.85546875" style="2" customWidth="1"/>
    <col min="11522" max="11522" width="8.42578125" style="2" customWidth="1"/>
    <col min="11523" max="11523" width="9.5703125" style="2" customWidth="1"/>
    <col min="11524" max="11524" width="9.42578125" style="2" customWidth="1"/>
    <col min="11525" max="11525" width="20.85546875" style="2" customWidth="1"/>
    <col min="11526" max="11773" width="9.140625" style="2"/>
    <col min="11774" max="11774" width="6.28515625" style="2" customWidth="1"/>
    <col min="11775" max="11775" width="63.140625" style="2" customWidth="1"/>
    <col min="11776" max="11776" width="15.28515625" style="2" customWidth="1"/>
    <col min="11777" max="11777" width="9.85546875" style="2" customWidth="1"/>
    <col min="11778" max="11778" width="8.42578125" style="2" customWidth="1"/>
    <col min="11779" max="11779" width="9.5703125" style="2" customWidth="1"/>
    <col min="11780" max="11780" width="9.42578125" style="2" customWidth="1"/>
    <col min="11781" max="11781" width="20.85546875" style="2" customWidth="1"/>
    <col min="11782" max="12029" width="9.140625" style="2"/>
    <col min="12030" max="12030" width="6.28515625" style="2" customWidth="1"/>
    <col min="12031" max="12031" width="63.140625" style="2" customWidth="1"/>
    <col min="12032" max="12032" width="15.28515625" style="2" customWidth="1"/>
    <col min="12033" max="12033" width="9.85546875" style="2" customWidth="1"/>
    <col min="12034" max="12034" width="8.42578125" style="2" customWidth="1"/>
    <col min="12035" max="12035" width="9.5703125" style="2" customWidth="1"/>
    <col min="12036" max="12036" width="9.42578125" style="2" customWidth="1"/>
    <col min="12037" max="12037" width="20.85546875" style="2" customWidth="1"/>
    <col min="12038" max="12285" width="9.140625" style="2"/>
    <col min="12286" max="12286" width="6.28515625" style="2" customWidth="1"/>
    <col min="12287" max="12287" width="63.140625" style="2" customWidth="1"/>
    <col min="12288" max="12288" width="15.28515625" style="2" customWidth="1"/>
    <col min="12289" max="12289" width="9.85546875" style="2" customWidth="1"/>
    <col min="12290" max="12290" width="8.42578125" style="2" customWidth="1"/>
    <col min="12291" max="12291" width="9.5703125" style="2" customWidth="1"/>
    <col min="12292" max="12292" width="9.42578125" style="2" customWidth="1"/>
    <col min="12293" max="12293" width="20.85546875" style="2" customWidth="1"/>
    <col min="12294" max="12541" width="9.140625" style="2"/>
    <col min="12542" max="12542" width="6.28515625" style="2" customWidth="1"/>
    <col min="12543" max="12543" width="63.140625" style="2" customWidth="1"/>
    <col min="12544" max="12544" width="15.28515625" style="2" customWidth="1"/>
    <col min="12545" max="12545" width="9.85546875" style="2" customWidth="1"/>
    <col min="12546" max="12546" width="8.42578125" style="2" customWidth="1"/>
    <col min="12547" max="12547" width="9.5703125" style="2" customWidth="1"/>
    <col min="12548" max="12548" width="9.42578125" style="2" customWidth="1"/>
    <col min="12549" max="12549" width="20.85546875" style="2" customWidth="1"/>
    <col min="12550" max="12797" width="9.140625" style="2"/>
    <col min="12798" max="12798" width="6.28515625" style="2" customWidth="1"/>
    <col min="12799" max="12799" width="63.140625" style="2" customWidth="1"/>
    <col min="12800" max="12800" width="15.28515625" style="2" customWidth="1"/>
    <col min="12801" max="12801" width="9.85546875" style="2" customWidth="1"/>
    <col min="12802" max="12802" width="8.42578125" style="2" customWidth="1"/>
    <col min="12803" max="12803" width="9.5703125" style="2" customWidth="1"/>
    <col min="12804" max="12804" width="9.42578125" style="2" customWidth="1"/>
    <col min="12805" max="12805" width="20.85546875" style="2" customWidth="1"/>
    <col min="12806" max="13053" width="9.140625" style="2"/>
    <col min="13054" max="13054" width="6.28515625" style="2" customWidth="1"/>
    <col min="13055" max="13055" width="63.140625" style="2" customWidth="1"/>
    <col min="13056" max="13056" width="15.28515625" style="2" customWidth="1"/>
    <col min="13057" max="13057" width="9.85546875" style="2" customWidth="1"/>
    <col min="13058" max="13058" width="8.42578125" style="2" customWidth="1"/>
    <col min="13059" max="13059" width="9.5703125" style="2" customWidth="1"/>
    <col min="13060" max="13060" width="9.42578125" style="2" customWidth="1"/>
    <col min="13061" max="13061" width="20.85546875" style="2" customWidth="1"/>
    <col min="13062" max="13309" width="9.140625" style="2"/>
    <col min="13310" max="13310" width="6.28515625" style="2" customWidth="1"/>
    <col min="13311" max="13311" width="63.140625" style="2" customWidth="1"/>
    <col min="13312" max="13312" width="15.28515625" style="2" customWidth="1"/>
    <col min="13313" max="13313" width="9.85546875" style="2" customWidth="1"/>
    <col min="13314" max="13314" width="8.42578125" style="2" customWidth="1"/>
    <col min="13315" max="13315" width="9.5703125" style="2" customWidth="1"/>
    <col min="13316" max="13316" width="9.42578125" style="2" customWidth="1"/>
    <col min="13317" max="13317" width="20.85546875" style="2" customWidth="1"/>
    <col min="13318" max="13565" width="9.140625" style="2"/>
    <col min="13566" max="13566" width="6.28515625" style="2" customWidth="1"/>
    <col min="13567" max="13567" width="63.140625" style="2" customWidth="1"/>
    <col min="13568" max="13568" width="15.28515625" style="2" customWidth="1"/>
    <col min="13569" max="13569" width="9.85546875" style="2" customWidth="1"/>
    <col min="13570" max="13570" width="8.42578125" style="2" customWidth="1"/>
    <col min="13571" max="13571" width="9.5703125" style="2" customWidth="1"/>
    <col min="13572" max="13572" width="9.42578125" style="2" customWidth="1"/>
    <col min="13573" max="13573" width="20.85546875" style="2" customWidth="1"/>
    <col min="13574" max="13821" width="9.140625" style="2"/>
    <col min="13822" max="13822" width="6.28515625" style="2" customWidth="1"/>
    <col min="13823" max="13823" width="63.140625" style="2" customWidth="1"/>
    <col min="13824" max="13824" width="15.28515625" style="2" customWidth="1"/>
    <col min="13825" max="13825" width="9.85546875" style="2" customWidth="1"/>
    <col min="13826" max="13826" width="8.42578125" style="2" customWidth="1"/>
    <col min="13827" max="13827" width="9.5703125" style="2" customWidth="1"/>
    <col min="13828" max="13828" width="9.42578125" style="2" customWidth="1"/>
    <col min="13829" max="13829" width="20.85546875" style="2" customWidth="1"/>
    <col min="13830" max="14077" width="9.140625" style="2"/>
    <col min="14078" max="14078" width="6.28515625" style="2" customWidth="1"/>
    <col min="14079" max="14079" width="63.140625" style="2" customWidth="1"/>
    <col min="14080" max="14080" width="15.28515625" style="2" customWidth="1"/>
    <col min="14081" max="14081" width="9.85546875" style="2" customWidth="1"/>
    <col min="14082" max="14082" width="8.42578125" style="2" customWidth="1"/>
    <col min="14083" max="14083" width="9.5703125" style="2" customWidth="1"/>
    <col min="14084" max="14084" width="9.42578125" style="2" customWidth="1"/>
    <col min="14085" max="14085" width="20.85546875" style="2" customWidth="1"/>
    <col min="14086" max="14333" width="9.140625" style="2"/>
    <col min="14334" max="14334" width="6.28515625" style="2" customWidth="1"/>
    <col min="14335" max="14335" width="63.140625" style="2" customWidth="1"/>
    <col min="14336" max="14336" width="15.28515625" style="2" customWidth="1"/>
    <col min="14337" max="14337" width="9.85546875" style="2" customWidth="1"/>
    <col min="14338" max="14338" width="8.42578125" style="2" customWidth="1"/>
    <col min="14339" max="14339" width="9.5703125" style="2" customWidth="1"/>
    <col min="14340" max="14340" width="9.42578125" style="2" customWidth="1"/>
    <col min="14341" max="14341" width="20.85546875" style="2" customWidth="1"/>
    <col min="14342" max="14589" width="9.140625" style="2"/>
    <col min="14590" max="14590" width="6.28515625" style="2" customWidth="1"/>
    <col min="14591" max="14591" width="63.140625" style="2" customWidth="1"/>
    <col min="14592" max="14592" width="15.28515625" style="2" customWidth="1"/>
    <col min="14593" max="14593" width="9.85546875" style="2" customWidth="1"/>
    <col min="14594" max="14594" width="8.42578125" style="2" customWidth="1"/>
    <col min="14595" max="14595" width="9.5703125" style="2" customWidth="1"/>
    <col min="14596" max="14596" width="9.42578125" style="2" customWidth="1"/>
    <col min="14597" max="14597" width="20.85546875" style="2" customWidth="1"/>
    <col min="14598" max="14845" width="9.140625" style="2"/>
    <col min="14846" max="14846" width="6.28515625" style="2" customWidth="1"/>
    <col min="14847" max="14847" width="63.140625" style="2" customWidth="1"/>
    <col min="14848" max="14848" width="15.28515625" style="2" customWidth="1"/>
    <col min="14849" max="14849" width="9.85546875" style="2" customWidth="1"/>
    <col min="14850" max="14850" width="8.42578125" style="2" customWidth="1"/>
    <col min="14851" max="14851" width="9.5703125" style="2" customWidth="1"/>
    <col min="14852" max="14852" width="9.42578125" style="2" customWidth="1"/>
    <col min="14853" max="14853" width="20.85546875" style="2" customWidth="1"/>
    <col min="14854" max="15101" width="9.140625" style="2"/>
    <col min="15102" max="15102" width="6.28515625" style="2" customWidth="1"/>
    <col min="15103" max="15103" width="63.140625" style="2" customWidth="1"/>
    <col min="15104" max="15104" width="15.28515625" style="2" customWidth="1"/>
    <col min="15105" max="15105" width="9.85546875" style="2" customWidth="1"/>
    <col min="15106" max="15106" width="8.42578125" style="2" customWidth="1"/>
    <col min="15107" max="15107" width="9.5703125" style="2" customWidth="1"/>
    <col min="15108" max="15108" width="9.42578125" style="2" customWidth="1"/>
    <col min="15109" max="15109" width="20.85546875" style="2" customWidth="1"/>
    <col min="15110" max="15357" width="9.140625" style="2"/>
    <col min="15358" max="15358" width="6.28515625" style="2" customWidth="1"/>
    <col min="15359" max="15359" width="63.140625" style="2" customWidth="1"/>
    <col min="15360" max="15360" width="15.28515625" style="2" customWidth="1"/>
    <col min="15361" max="15361" width="9.85546875" style="2" customWidth="1"/>
    <col min="15362" max="15362" width="8.42578125" style="2" customWidth="1"/>
    <col min="15363" max="15363" width="9.5703125" style="2" customWidth="1"/>
    <col min="15364" max="15364" width="9.42578125" style="2" customWidth="1"/>
    <col min="15365" max="15365" width="20.85546875" style="2" customWidth="1"/>
    <col min="15366" max="15613" width="9.140625" style="2"/>
    <col min="15614" max="15614" width="6.28515625" style="2" customWidth="1"/>
    <col min="15615" max="15615" width="63.140625" style="2" customWidth="1"/>
    <col min="15616" max="15616" width="15.28515625" style="2" customWidth="1"/>
    <col min="15617" max="15617" width="9.85546875" style="2" customWidth="1"/>
    <col min="15618" max="15618" width="8.42578125" style="2" customWidth="1"/>
    <col min="15619" max="15619" width="9.5703125" style="2" customWidth="1"/>
    <col min="15620" max="15620" width="9.42578125" style="2" customWidth="1"/>
    <col min="15621" max="15621" width="20.85546875" style="2" customWidth="1"/>
    <col min="15622" max="15869" width="9.140625" style="2"/>
    <col min="15870" max="15870" width="6.28515625" style="2" customWidth="1"/>
    <col min="15871" max="15871" width="63.140625" style="2" customWidth="1"/>
    <col min="15872" max="15872" width="15.28515625" style="2" customWidth="1"/>
    <col min="15873" max="15873" width="9.85546875" style="2" customWidth="1"/>
    <col min="15874" max="15874" width="8.42578125" style="2" customWidth="1"/>
    <col min="15875" max="15875" width="9.5703125" style="2" customWidth="1"/>
    <col min="15876" max="15876" width="9.42578125" style="2" customWidth="1"/>
    <col min="15877" max="15877" width="20.85546875" style="2" customWidth="1"/>
    <col min="15878" max="16125" width="9.140625" style="2"/>
    <col min="16126" max="16126" width="6.28515625" style="2" customWidth="1"/>
    <col min="16127" max="16127" width="63.140625" style="2" customWidth="1"/>
    <col min="16128" max="16128" width="15.28515625" style="2" customWidth="1"/>
    <col min="16129" max="16129" width="9.85546875" style="2" customWidth="1"/>
    <col min="16130" max="16130" width="8.42578125" style="2" customWidth="1"/>
    <col min="16131" max="16131" width="9.5703125" style="2" customWidth="1"/>
    <col min="16132" max="16132" width="9.42578125" style="2" customWidth="1"/>
    <col min="16133" max="16133" width="20.85546875" style="2" customWidth="1"/>
    <col min="16134" max="16384" width="9.140625" style="2"/>
  </cols>
  <sheetData>
    <row r="1" spans="1:8" ht="21.75" customHeight="1" x14ac:dyDescent="0.25">
      <c r="A1" s="57" t="s">
        <v>321</v>
      </c>
      <c r="B1" s="57"/>
      <c r="C1" s="57"/>
      <c r="D1" s="57"/>
      <c r="E1" s="57"/>
      <c r="F1" s="57"/>
      <c r="G1" s="1" t="s">
        <v>0</v>
      </c>
    </row>
    <row r="3" spans="1:8" ht="42.75" customHeight="1" x14ac:dyDescent="0.25">
      <c r="A3" s="5" t="s">
        <v>1</v>
      </c>
      <c r="B3" s="5" t="s">
        <v>2</v>
      </c>
      <c r="C3" s="5" t="s">
        <v>3</v>
      </c>
      <c r="D3" s="5" t="s">
        <v>4</v>
      </c>
      <c r="E3" s="5" t="s">
        <v>5</v>
      </c>
      <c r="F3" s="5" t="s">
        <v>6</v>
      </c>
      <c r="G3" s="5" t="s">
        <v>7</v>
      </c>
      <c r="H3" s="5" t="s">
        <v>8</v>
      </c>
    </row>
    <row r="4" spans="1:8" ht="45" hidden="1" x14ac:dyDescent="0.25">
      <c r="A4" s="13" t="s">
        <v>9</v>
      </c>
      <c r="B4" s="6" t="s">
        <v>133</v>
      </c>
      <c r="C4" s="5" t="s">
        <v>141</v>
      </c>
      <c r="D4" s="5" t="s">
        <v>10</v>
      </c>
      <c r="E4" s="6"/>
      <c r="F4" s="6"/>
      <c r="G4" s="6"/>
      <c r="H4" s="6"/>
    </row>
    <row r="5" spans="1:8" ht="30" hidden="1" x14ac:dyDescent="0.25">
      <c r="A5" s="13" t="s">
        <v>11</v>
      </c>
      <c r="B5" s="6" t="s">
        <v>129</v>
      </c>
      <c r="C5" s="5" t="s">
        <v>189</v>
      </c>
      <c r="D5" s="5" t="s">
        <v>10</v>
      </c>
      <c r="E5" s="6"/>
      <c r="F5" s="6"/>
      <c r="G5" s="6"/>
      <c r="H5" s="6"/>
    </row>
    <row r="6" spans="1:8" hidden="1" x14ac:dyDescent="0.25">
      <c r="A6" s="24" t="s">
        <v>12</v>
      </c>
      <c r="B6" s="23" t="s">
        <v>192</v>
      </c>
      <c r="C6" s="25" t="s">
        <v>143</v>
      </c>
      <c r="D6" s="5" t="s">
        <v>10</v>
      </c>
      <c r="E6" s="23"/>
      <c r="F6" s="6"/>
      <c r="G6" s="6"/>
      <c r="H6" s="21"/>
    </row>
    <row r="7" spans="1:8" hidden="1" x14ac:dyDescent="0.25">
      <c r="A7" s="13" t="s">
        <v>193</v>
      </c>
      <c r="B7" s="23" t="s">
        <v>194</v>
      </c>
      <c r="C7" s="5" t="s">
        <v>13</v>
      </c>
      <c r="D7" s="5" t="s">
        <v>10</v>
      </c>
      <c r="E7" s="6"/>
      <c r="F7" s="6"/>
      <c r="G7" s="6"/>
      <c r="H7" s="21"/>
    </row>
    <row r="8" spans="1:8" hidden="1" x14ac:dyDescent="0.25">
      <c r="A8" s="13" t="s">
        <v>15</v>
      </c>
      <c r="B8" s="36" t="s">
        <v>195</v>
      </c>
      <c r="C8" s="37" t="s">
        <v>20</v>
      </c>
      <c r="D8" s="5" t="s">
        <v>10</v>
      </c>
      <c r="E8" s="23"/>
      <c r="F8" s="6"/>
      <c r="G8" s="6"/>
      <c r="H8" s="6"/>
    </row>
    <row r="9" spans="1:8" ht="30" hidden="1" x14ac:dyDescent="0.25">
      <c r="A9" s="13" t="s">
        <v>16</v>
      </c>
      <c r="B9" s="6" t="s">
        <v>196</v>
      </c>
      <c r="C9" s="5" t="s">
        <v>144</v>
      </c>
      <c r="D9" s="5" t="s">
        <v>10</v>
      </c>
      <c r="E9" s="6"/>
      <c r="F9" s="6"/>
      <c r="G9" s="6"/>
      <c r="H9" s="6"/>
    </row>
    <row r="10" spans="1:8" hidden="1" x14ac:dyDescent="0.25">
      <c r="A10" s="13" t="s">
        <v>17</v>
      </c>
      <c r="B10" s="6" t="s">
        <v>197</v>
      </c>
      <c r="C10" s="25" t="s">
        <v>13</v>
      </c>
      <c r="D10" s="5" t="s">
        <v>10</v>
      </c>
      <c r="E10" s="6"/>
      <c r="F10" s="6"/>
      <c r="G10" s="6"/>
      <c r="H10" s="6"/>
    </row>
    <row r="11" spans="1:8" hidden="1" x14ac:dyDescent="0.25">
      <c r="A11" s="13" t="s">
        <v>19</v>
      </c>
      <c r="B11" s="6" t="s">
        <v>198</v>
      </c>
      <c r="C11" s="5" t="s">
        <v>199</v>
      </c>
      <c r="D11" s="5" t="s">
        <v>10</v>
      </c>
      <c r="E11" s="6"/>
      <c r="F11" s="6"/>
      <c r="G11" s="6"/>
      <c r="H11" s="6"/>
    </row>
    <row r="12" spans="1:8" hidden="1" x14ac:dyDescent="0.25">
      <c r="A12" s="13" t="s">
        <v>21</v>
      </c>
      <c r="B12" s="6" t="s">
        <v>200</v>
      </c>
      <c r="C12" s="25" t="s">
        <v>13</v>
      </c>
      <c r="D12" s="5" t="s">
        <v>10</v>
      </c>
      <c r="E12" s="6"/>
      <c r="F12" s="6"/>
      <c r="G12" s="6"/>
      <c r="H12" s="6"/>
    </row>
    <row r="13" spans="1:8" ht="30" hidden="1" x14ac:dyDescent="0.25">
      <c r="A13" s="10">
        <v>10</v>
      </c>
      <c r="B13" s="15" t="s">
        <v>135</v>
      </c>
      <c r="C13" s="16" t="s">
        <v>268</v>
      </c>
      <c r="D13" s="5" t="s">
        <v>10</v>
      </c>
      <c r="E13" s="6"/>
      <c r="F13" s="6"/>
      <c r="G13" s="8"/>
      <c r="H13" s="6"/>
    </row>
    <row r="14" spans="1:8" ht="45" hidden="1" x14ac:dyDescent="0.25">
      <c r="A14" s="13" t="s">
        <v>22</v>
      </c>
      <c r="B14" s="6" t="s">
        <v>201</v>
      </c>
      <c r="C14" s="25" t="s">
        <v>13</v>
      </c>
      <c r="D14" s="5" t="s">
        <v>10</v>
      </c>
      <c r="E14" s="6"/>
      <c r="F14" s="6"/>
      <c r="G14" s="6"/>
      <c r="H14" s="6"/>
    </row>
    <row r="15" spans="1:8" ht="45" hidden="1" x14ac:dyDescent="0.25">
      <c r="A15" s="13" t="s">
        <v>23</v>
      </c>
      <c r="B15" s="6" t="s">
        <v>203</v>
      </c>
      <c r="C15" s="5" t="s">
        <v>164</v>
      </c>
      <c r="D15" s="5" t="s">
        <v>10</v>
      </c>
      <c r="E15" s="6"/>
      <c r="F15" s="6"/>
      <c r="G15" s="6"/>
      <c r="H15" s="6"/>
    </row>
    <row r="16" spans="1:8" ht="45" hidden="1" x14ac:dyDescent="0.25">
      <c r="A16" s="13" t="s">
        <v>24</v>
      </c>
      <c r="B16" s="6" t="s">
        <v>202</v>
      </c>
      <c r="C16" s="25" t="s">
        <v>13</v>
      </c>
      <c r="D16" s="5" t="s">
        <v>10</v>
      </c>
      <c r="E16" s="6"/>
      <c r="F16" s="6"/>
      <c r="G16" s="6"/>
      <c r="H16" s="6"/>
    </row>
    <row r="17" spans="1:8" ht="36.75" hidden="1" customHeight="1" x14ac:dyDescent="0.25">
      <c r="A17" s="13" t="s">
        <v>26</v>
      </c>
      <c r="B17" s="6" t="s">
        <v>134</v>
      </c>
      <c r="C17" s="5" t="s">
        <v>204</v>
      </c>
      <c r="D17" s="5" t="s">
        <v>10</v>
      </c>
      <c r="E17" s="6"/>
      <c r="F17" s="6"/>
      <c r="G17" s="8"/>
      <c r="H17" s="6"/>
    </row>
    <row r="18" spans="1:8" ht="18.75" hidden="1" customHeight="1" x14ac:dyDescent="0.25">
      <c r="A18" s="13" t="s">
        <v>28</v>
      </c>
      <c r="B18" s="6" t="s">
        <v>130</v>
      </c>
      <c r="C18" s="5" t="s">
        <v>145</v>
      </c>
      <c r="D18" s="5" t="s">
        <v>10</v>
      </c>
      <c r="E18" s="6"/>
      <c r="F18" s="6"/>
      <c r="G18" s="8"/>
      <c r="H18" s="6"/>
    </row>
    <row r="19" spans="1:8" hidden="1" x14ac:dyDescent="0.25">
      <c r="A19" s="13" t="s">
        <v>29</v>
      </c>
      <c r="B19" s="6" t="s">
        <v>205</v>
      </c>
      <c r="C19" s="5" t="s">
        <v>164</v>
      </c>
      <c r="D19" s="5" t="s">
        <v>10</v>
      </c>
      <c r="E19" s="6"/>
      <c r="F19" s="6"/>
      <c r="G19" s="6"/>
      <c r="H19" s="6"/>
    </row>
    <row r="20" spans="1:8" hidden="1" x14ac:dyDescent="0.25">
      <c r="A20" s="13" t="s">
        <v>30</v>
      </c>
      <c r="B20" s="6" t="s">
        <v>206</v>
      </c>
      <c r="C20" s="5" t="s">
        <v>176</v>
      </c>
      <c r="D20" s="5" t="s">
        <v>10</v>
      </c>
      <c r="E20" s="6"/>
      <c r="F20" s="6"/>
      <c r="G20" s="8"/>
      <c r="H20" s="6"/>
    </row>
    <row r="21" spans="1:8" ht="90" hidden="1" x14ac:dyDescent="0.25">
      <c r="A21" s="13" t="s">
        <v>31</v>
      </c>
      <c r="B21" s="6" t="s">
        <v>153</v>
      </c>
      <c r="C21" s="5"/>
      <c r="D21" s="5"/>
      <c r="E21" s="6"/>
      <c r="F21" s="6"/>
      <c r="G21" s="6"/>
      <c r="H21" s="6"/>
    </row>
    <row r="22" spans="1:8" ht="25.5" hidden="1" customHeight="1" x14ac:dyDescent="0.25">
      <c r="A22" s="13" t="s">
        <v>207</v>
      </c>
      <c r="B22" s="6" t="s">
        <v>88</v>
      </c>
      <c r="C22" s="5" t="s">
        <v>182</v>
      </c>
      <c r="D22" s="5" t="s">
        <v>10</v>
      </c>
      <c r="E22" s="6"/>
      <c r="F22" s="6"/>
      <c r="G22" s="8"/>
      <c r="H22" s="6"/>
    </row>
    <row r="23" spans="1:8" ht="24" hidden="1" customHeight="1" x14ac:dyDescent="0.25">
      <c r="A23" s="13" t="s">
        <v>208</v>
      </c>
      <c r="B23" s="6" t="s">
        <v>89</v>
      </c>
      <c r="C23" s="5" t="s">
        <v>146</v>
      </c>
      <c r="D23" s="5" t="s">
        <v>10</v>
      </c>
      <c r="E23" s="6"/>
      <c r="F23" s="6"/>
      <c r="G23" s="8"/>
      <c r="H23" s="6"/>
    </row>
    <row r="24" spans="1:8" hidden="1" x14ac:dyDescent="0.25">
      <c r="A24" s="13" t="s">
        <v>209</v>
      </c>
      <c r="B24" s="8" t="s">
        <v>96</v>
      </c>
      <c r="C24" s="5" t="s">
        <v>141</v>
      </c>
      <c r="D24" s="5" t="s">
        <v>10</v>
      </c>
      <c r="E24" s="6"/>
      <c r="F24" s="6"/>
      <c r="G24" s="6"/>
      <c r="H24" s="6"/>
    </row>
    <row r="25" spans="1:8" hidden="1" x14ac:dyDescent="0.25">
      <c r="A25" s="13" t="s">
        <v>210</v>
      </c>
      <c r="B25" s="8" t="s">
        <v>97</v>
      </c>
      <c r="C25" s="5" t="s">
        <v>116</v>
      </c>
      <c r="D25" s="5" t="s">
        <v>10</v>
      </c>
      <c r="E25" s="6"/>
      <c r="F25" s="6"/>
      <c r="G25" s="6"/>
      <c r="H25" s="6"/>
    </row>
    <row r="26" spans="1:8" hidden="1" x14ac:dyDescent="0.25">
      <c r="A26" s="13" t="s">
        <v>211</v>
      </c>
      <c r="B26" s="6" t="s">
        <v>90</v>
      </c>
      <c r="C26" s="5" t="s">
        <v>141</v>
      </c>
      <c r="D26" s="5" t="s">
        <v>10</v>
      </c>
      <c r="E26" s="6"/>
      <c r="F26" s="6"/>
      <c r="G26" s="8"/>
      <c r="H26" s="21"/>
    </row>
    <row r="27" spans="1:8" hidden="1" x14ac:dyDescent="0.25">
      <c r="A27" s="13"/>
      <c r="B27" s="7" t="s">
        <v>212</v>
      </c>
      <c r="C27" s="5"/>
      <c r="D27" s="5"/>
      <c r="E27" s="6"/>
      <c r="F27" s="6"/>
      <c r="G27" s="6"/>
      <c r="H27" s="6"/>
    </row>
    <row r="28" spans="1:8" ht="105" hidden="1" x14ac:dyDescent="0.25">
      <c r="A28" s="13" t="s">
        <v>33</v>
      </c>
      <c r="B28" s="6" t="s">
        <v>154</v>
      </c>
      <c r="C28" s="5"/>
      <c r="D28" s="5"/>
      <c r="E28" s="6"/>
      <c r="F28" s="6"/>
      <c r="G28" s="6"/>
      <c r="H28" s="6"/>
    </row>
    <row r="29" spans="1:8" ht="28.5" hidden="1" customHeight="1" x14ac:dyDescent="0.25">
      <c r="A29" s="13" t="s">
        <v>213</v>
      </c>
      <c r="B29" s="6" t="s">
        <v>103</v>
      </c>
      <c r="C29" s="5" t="s">
        <v>142</v>
      </c>
      <c r="D29" s="5" t="s">
        <v>10</v>
      </c>
      <c r="E29" s="6"/>
      <c r="F29" s="6"/>
      <c r="G29" s="8"/>
      <c r="H29" s="6"/>
    </row>
    <row r="30" spans="1:8" ht="24.75" hidden="1" customHeight="1" x14ac:dyDescent="0.25">
      <c r="A30" s="13" t="s">
        <v>214</v>
      </c>
      <c r="B30" s="6" t="s">
        <v>91</v>
      </c>
      <c r="C30" s="5" t="s">
        <v>141</v>
      </c>
      <c r="D30" s="5" t="s">
        <v>10</v>
      </c>
      <c r="E30" s="6"/>
      <c r="F30" s="6"/>
      <c r="G30" s="8"/>
      <c r="H30" s="6"/>
    </row>
    <row r="31" spans="1:8" ht="24.75" hidden="1" customHeight="1" x14ac:dyDescent="0.25">
      <c r="A31" s="13" t="s">
        <v>215</v>
      </c>
      <c r="B31" s="6" t="s">
        <v>121</v>
      </c>
      <c r="C31" s="5" t="s">
        <v>116</v>
      </c>
      <c r="D31" s="5" t="s">
        <v>10</v>
      </c>
      <c r="E31" s="6"/>
      <c r="F31" s="6"/>
      <c r="G31" s="6"/>
      <c r="H31" s="22"/>
    </row>
    <row r="32" spans="1:8" ht="24.75" hidden="1" customHeight="1" x14ac:dyDescent="0.25">
      <c r="A32" s="13" t="s">
        <v>216</v>
      </c>
      <c r="B32" s="6" t="s">
        <v>122</v>
      </c>
      <c r="C32" s="5" t="s">
        <v>116</v>
      </c>
      <c r="D32" s="5" t="s">
        <v>10</v>
      </c>
      <c r="E32" s="6"/>
      <c r="F32" s="6"/>
      <c r="G32" s="6"/>
      <c r="H32" s="22"/>
    </row>
    <row r="33" spans="1:8" hidden="1" x14ac:dyDescent="0.25">
      <c r="A33" s="13"/>
      <c r="B33" s="7" t="s">
        <v>217</v>
      </c>
      <c r="C33" s="38"/>
      <c r="D33" s="38"/>
      <c r="E33" s="6"/>
      <c r="F33" s="6"/>
      <c r="G33" s="6"/>
      <c r="H33" s="6"/>
    </row>
    <row r="34" spans="1:8" ht="105" hidden="1" x14ac:dyDescent="0.25">
      <c r="A34" s="13" t="s">
        <v>34</v>
      </c>
      <c r="B34" s="6" t="s">
        <v>155</v>
      </c>
      <c r="C34" s="5"/>
      <c r="D34" s="5"/>
      <c r="E34" s="6"/>
      <c r="F34" s="6"/>
      <c r="G34" s="6"/>
      <c r="H34" s="6"/>
    </row>
    <row r="35" spans="1:8" ht="18.75" hidden="1" customHeight="1" x14ac:dyDescent="0.25">
      <c r="A35" s="13" t="s">
        <v>218</v>
      </c>
      <c r="B35" s="6" t="s">
        <v>98</v>
      </c>
      <c r="C35" s="5" t="s">
        <v>66</v>
      </c>
      <c r="D35" s="5" t="s">
        <v>10</v>
      </c>
      <c r="E35" s="6"/>
      <c r="F35" s="6"/>
      <c r="G35" s="8"/>
      <c r="H35" s="6"/>
    </row>
    <row r="36" spans="1:8" ht="18.75" hidden="1" customHeight="1" x14ac:dyDescent="0.25">
      <c r="A36" s="13" t="s">
        <v>219</v>
      </c>
      <c r="B36" s="6" t="s">
        <v>140</v>
      </c>
      <c r="C36" s="5" t="s">
        <v>66</v>
      </c>
      <c r="D36" s="5" t="s">
        <v>10</v>
      </c>
      <c r="E36" s="6"/>
      <c r="F36" s="6"/>
      <c r="G36" s="8"/>
      <c r="H36" s="6"/>
    </row>
    <row r="37" spans="1:8" ht="18.75" hidden="1" customHeight="1" x14ac:dyDescent="0.25">
      <c r="A37" s="13" t="s">
        <v>220</v>
      </c>
      <c r="B37" s="6" t="s">
        <v>151</v>
      </c>
      <c r="C37" s="5" t="s">
        <v>116</v>
      </c>
      <c r="D37" s="5" t="s">
        <v>10</v>
      </c>
      <c r="E37" s="6"/>
      <c r="F37" s="6"/>
      <c r="G37" s="8"/>
      <c r="H37" s="6"/>
    </row>
    <row r="38" spans="1:8" hidden="1" x14ac:dyDescent="0.25">
      <c r="A38" s="13" t="s">
        <v>221</v>
      </c>
      <c r="B38" s="6" t="s">
        <v>99</v>
      </c>
      <c r="C38" s="5" t="s">
        <v>66</v>
      </c>
      <c r="D38" s="5" t="s">
        <v>10</v>
      </c>
      <c r="E38" s="6"/>
      <c r="F38" s="6"/>
      <c r="G38" s="8"/>
      <c r="H38" s="6"/>
    </row>
    <row r="39" spans="1:8" hidden="1" x14ac:dyDescent="0.25">
      <c r="A39" s="13" t="s">
        <v>222</v>
      </c>
      <c r="B39" s="6" t="s">
        <v>150</v>
      </c>
      <c r="C39" s="5" t="s">
        <v>116</v>
      </c>
      <c r="D39" s="5" t="s">
        <v>10</v>
      </c>
      <c r="E39" s="6"/>
      <c r="F39" s="6"/>
      <c r="G39" s="8"/>
      <c r="H39" s="6"/>
    </row>
    <row r="40" spans="1:8" hidden="1" x14ac:dyDescent="0.25">
      <c r="A40" s="13" t="s">
        <v>223</v>
      </c>
      <c r="B40" s="6" t="s">
        <v>139</v>
      </c>
      <c r="C40" s="5" t="s">
        <v>141</v>
      </c>
      <c r="D40" s="5" t="s">
        <v>10</v>
      </c>
      <c r="E40" s="6"/>
      <c r="F40" s="6"/>
      <c r="G40" s="8"/>
      <c r="H40" s="6"/>
    </row>
    <row r="41" spans="1:8" hidden="1" x14ac:dyDescent="0.25">
      <c r="A41" s="13"/>
      <c r="B41" s="7" t="s">
        <v>224</v>
      </c>
      <c r="C41" s="5"/>
      <c r="D41" s="5"/>
      <c r="E41" s="6"/>
      <c r="F41" s="6"/>
      <c r="G41" s="6"/>
      <c r="H41" s="6"/>
    </row>
    <row r="42" spans="1:8" s="45" customFormat="1" hidden="1" x14ac:dyDescent="0.25">
      <c r="A42" s="43" t="s">
        <v>35</v>
      </c>
      <c r="B42" s="36" t="s">
        <v>183</v>
      </c>
      <c r="C42" s="39" t="s">
        <v>269</v>
      </c>
      <c r="D42" s="44" t="s">
        <v>10</v>
      </c>
      <c r="E42" s="15"/>
      <c r="F42" s="15"/>
      <c r="G42" s="15"/>
      <c r="H42" s="15"/>
    </row>
    <row r="43" spans="1:8" s="45" customFormat="1" ht="45" hidden="1" customHeight="1" x14ac:dyDescent="0.25">
      <c r="A43" s="43" t="s">
        <v>36</v>
      </c>
      <c r="B43" s="36" t="s">
        <v>27</v>
      </c>
      <c r="C43" s="39" t="s">
        <v>276</v>
      </c>
      <c r="D43" s="44" t="s">
        <v>10</v>
      </c>
      <c r="E43" s="15"/>
      <c r="F43" s="15"/>
      <c r="G43" s="15"/>
      <c r="H43" s="15"/>
    </row>
    <row r="44" spans="1:8" ht="45" hidden="1" x14ac:dyDescent="0.25">
      <c r="A44" s="13" t="s">
        <v>38</v>
      </c>
      <c r="B44" s="23" t="s">
        <v>113</v>
      </c>
      <c r="C44" s="25" t="s">
        <v>81</v>
      </c>
      <c r="D44" s="5" t="s">
        <v>10</v>
      </c>
      <c r="E44" s="6"/>
      <c r="F44" s="6"/>
      <c r="G44" s="8"/>
      <c r="H44" s="6"/>
    </row>
    <row r="45" spans="1:8" ht="30" hidden="1" x14ac:dyDescent="0.25">
      <c r="A45" s="13" t="s">
        <v>39</v>
      </c>
      <c r="B45" s="23" t="s">
        <v>190</v>
      </c>
      <c r="C45" s="25" t="s">
        <v>136</v>
      </c>
      <c r="D45" s="5" t="s">
        <v>10</v>
      </c>
      <c r="E45" s="6"/>
      <c r="F45" s="6"/>
      <c r="G45" s="8"/>
      <c r="H45" s="6"/>
    </row>
    <row r="46" spans="1:8" ht="30" hidden="1" x14ac:dyDescent="0.25">
      <c r="A46" s="13" t="s">
        <v>40</v>
      </c>
      <c r="B46" s="23" t="s">
        <v>131</v>
      </c>
      <c r="C46" s="25" t="s">
        <v>136</v>
      </c>
      <c r="D46" s="5" t="s">
        <v>10</v>
      </c>
      <c r="E46" s="6"/>
      <c r="F46" s="6"/>
      <c r="G46" s="8"/>
      <c r="H46" s="6"/>
    </row>
    <row r="47" spans="1:8" ht="30" hidden="1" x14ac:dyDescent="0.25">
      <c r="A47" s="13" t="s">
        <v>42</v>
      </c>
      <c r="B47" s="23" t="s">
        <v>32</v>
      </c>
      <c r="C47" s="25" t="s">
        <v>83</v>
      </c>
      <c r="D47" s="5" t="s">
        <v>10</v>
      </c>
      <c r="E47" s="6"/>
      <c r="F47" s="6"/>
      <c r="G47" s="8"/>
      <c r="H47" s="6"/>
    </row>
    <row r="48" spans="1:8" ht="30" hidden="1" x14ac:dyDescent="0.25">
      <c r="A48" s="13" t="s">
        <v>43</v>
      </c>
      <c r="B48" s="23" t="s">
        <v>119</v>
      </c>
      <c r="C48" s="25" t="s">
        <v>25</v>
      </c>
      <c r="D48" s="5" t="s">
        <v>10</v>
      </c>
      <c r="E48" s="6"/>
      <c r="F48" s="6"/>
      <c r="G48" s="6"/>
      <c r="H48" s="6"/>
    </row>
    <row r="49" spans="1:8" ht="47.25" hidden="1" customHeight="1" x14ac:dyDescent="0.25">
      <c r="A49" s="13" t="s">
        <v>44</v>
      </c>
      <c r="B49" s="23" t="s">
        <v>120</v>
      </c>
      <c r="C49" s="25" t="s">
        <v>25</v>
      </c>
      <c r="D49" s="5" t="s">
        <v>10</v>
      </c>
      <c r="E49" s="6"/>
      <c r="F49" s="6"/>
      <c r="G49" s="6"/>
      <c r="H49" s="6"/>
    </row>
    <row r="50" spans="1:8" hidden="1" x14ac:dyDescent="0.25">
      <c r="A50" s="13" t="s">
        <v>46</v>
      </c>
      <c r="B50" s="23" t="s">
        <v>37</v>
      </c>
      <c r="C50" s="25" t="s">
        <v>176</v>
      </c>
      <c r="D50" s="5" t="s">
        <v>10</v>
      </c>
      <c r="E50" s="6"/>
      <c r="F50" s="6"/>
      <c r="G50" s="8"/>
      <c r="H50" s="6"/>
    </row>
    <row r="51" spans="1:8" hidden="1" x14ac:dyDescent="0.25">
      <c r="A51" s="13" t="s">
        <v>47</v>
      </c>
      <c r="B51" s="23" t="s">
        <v>79</v>
      </c>
      <c r="C51" s="25" t="s">
        <v>83</v>
      </c>
      <c r="D51" s="5" t="s">
        <v>10</v>
      </c>
      <c r="E51" s="6"/>
      <c r="F51" s="6"/>
      <c r="G51" s="6"/>
      <c r="H51" s="6"/>
    </row>
    <row r="52" spans="1:8" hidden="1" x14ac:dyDescent="0.25">
      <c r="A52" s="13" t="s">
        <v>298</v>
      </c>
      <c r="B52" s="23" t="s">
        <v>299</v>
      </c>
      <c r="C52" s="25"/>
      <c r="D52" s="5"/>
      <c r="E52" s="6"/>
      <c r="F52" s="6"/>
      <c r="G52" s="6"/>
      <c r="H52" s="6"/>
    </row>
    <row r="53" spans="1:8" ht="123" hidden="1" customHeight="1" x14ac:dyDescent="0.25">
      <c r="A53" s="41" t="s">
        <v>287</v>
      </c>
      <c r="B53" s="23" t="s">
        <v>312</v>
      </c>
      <c r="C53" s="18" t="s">
        <v>64</v>
      </c>
      <c r="D53" s="18" t="s">
        <v>10</v>
      </c>
      <c r="E53" s="8"/>
      <c r="F53" s="8"/>
      <c r="G53" s="8"/>
      <c r="H53" s="6"/>
    </row>
    <row r="54" spans="1:8" ht="60" hidden="1" x14ac:dyDescent="0.25">
      <c r="A54" s="41" t="s">
        <v>288</v>
      </c>
      <c r="B54" s="14" t="s">
        <v>313</v>
      </c>
      <c r="C54" s="18" t="s">
        <v>322</v>
      </c>
      <c r="D54" s="18" t="s">
        <v>10</v>
      </c>
      <c r="E54" s="8"/>
      <c r="F54" s="8"/>
      <c r="G54" s="8"/>
      <c r="H54" s="6"/>
    </row>
    <row r="55" spans="1:8" hidden="1" x14ac:dyDescent="0.25">
      <c r="A55" s="41"/>
      <c r="B55" s="7" t="s">
        <v>300</v>
      </c>
      <c r="C55" s="18"/>
      <c r="D55" s="18"/>
      <c r="E55" s="8"/>
      <c r="F55" s="8"/>
      <c r="G55" s="8"/>
      <c r="H55" s="6"/>
    </row>
    <row r="56" spans="1:8" hidden="1" x14ac:dyDescent="0.25">
      <c r="A56" s="24" t="s">
        <v>184</v>
      </c>
      <c r="B56" s="23" t="s">
        <v>225</v>
      </c>
      <c r="C56" s="25" t="s">
        <v>116</v>
      </c>
      <c r="D56" s="5" t="s">
        <v>10</v>
      </c>
      <c r="E56" s="6"/>
      <c r="F56" s="6"/>
      <c r="G56" s="6"/>
      <c r="H56" s="6"/>
    </row>
    <row r="57" spans="1:8" hidden="1" x14ac:dyDescent="0.25">
      <c r="A57" s="13" t="s">
        <v>48</v>
      </c>
      <c r="B57" s="6" t="s">
        <v>226</v>
      </c>
      <c r="C57" s="5" t="s">
        <v>277</v>
      </c>
      <c r="D57" s="5" t="s">
        <v>10</v>
      </c>
      <c r="E57" s="6"/>
      <c r="F57" s="6"/>
      <c r="G57" s="8"/>
      <c r="H57" s="6"/>
    </row>
    <row r="58" spans="1:8" ht="30" hidden="1" x14ac:dyDescent="0.25">
      <c r="A58" s="13" t="s">
        <v>125</v>
      </c>
      <c r="B58" s="6" t="s">
        <v>323</v>
      </c>
      <c r="C58" s="5" t="s">
        <v>141</v>
      </c>
      <c r="D58" s="5" t="s">
        <v>10</v>
      </c>
      <c r="E58" s="6"/>
      <c r="F58" s="6"/>
      <c r="G58" s="6"/>
      <c r="H58" s="6"/>
    </row>
    <row r="59" spans="1:8" ht="36" hidden="1" customHeight="1" x14ac:dyDescent="0.25">
      <c r="A59" s="13" t="s">
        <v>49</v>
      </c>
      <c r="B59" s="23" t="s">
        <v>149</v>
      </c>
      <c r="C59" s="26" t="s">
        <v>82</v>
      </c>
      <c r="D59" s="5" t="s">
        <v>10</v>
      </c>
      <c r="E59" s="6"/>
      <c r="F59" s="6"/>
      <c r="G59" s="6"/>
      <c r="H59" s="6"/>
    </row>
    <row r="60" spans="1:8" hidden="1" x14ac:dyDescent="0.25">
      <c r="A60" s="13" t="s">
        <v>50</v>
      </c>
      <c r="B60" s="9" t="s">
        <v>227</v>
      </c>
      <c r="C60" s="5" t="s">
        <v>136</v>
      </c>
      <c r="D60" s="5" t="s">
        <v>10</v>
      </c>
      <c r="E60" s="6"/>
      <c r="F60" s="6"/>
      <c r="G60" s="6"/>
      <c r="H60" s="6"/>
    </row>
    <row r="61" spans="1:8" hidden="1" x14ac:dyDescent="0.25">
      <c r="A61" s="13" t="s">
        <v>51</v>
      </c>
      <c r="B61" s="9" t="s">
        <v>228</v>
      </c>
      <c r="C61" s="5" t="s">
        <v>81</v>
      </c>
      <c r="D61" s="5" t="s">
        <v>10</v>
      </c>
      <c r="E61" s="6"/>
      <c r="F61" s="6"/>
      <c r="G61" s="6"/>
      <c r="H61" s="6"/>
    </row>
    <row r="62" spans="1:8" ht="17.25" hidden="1" customHeight="1" x14ac:dyDescent="0.25">
      <c r="A62" s="13" t="s">
        <v>52</v>
      </c>
      <c r="B62" s="9" t="s">
        <v>229</v>
      </c>
      <c r="C62" s="5" t="s">
        <v>136</v>
      </c>
      <c r="D62" s="5" t="s">
        <v>10</v>
      </c>
      <c r="E62" s="6"/>
      <c r="F62" s="6"/>
      <c r="G62" s="6"/>
      <c r="H62" s="6"/>
    </row>
    <row r="63" spans="1:8" hidden="1" x14ac:dyDescent="0.25">
      <c r="A63" s="13" t="s">
        <v>53</v>
      </c>
      <c r="B63" s="9" t="s">
        <v>230</v>
      </c>
      <c r="C63" s="5" t="s">
        <v>136</v>
      </c>
      <c r="D63" s="5" t="s">
        <v>10</v>
      </c>
      <c r="E63" s="6"/>
      <c r="F63" s="6"/>
      <c r="G63" s="6"/>
      <c r="H63" s="6"/>
    </row>
    <row r="64" spans="1:8" hidden="1" x14ac:dyDescent="0.25">
      <c r="A64" s="13" t="s">
        <v>54</v>
      </c>
      <c r="B64" s="36" t="s">
        <v>110</v>
      </c>
      <c r="C64" s="39" t="s">
        <v>278</v>
      </c>
      <c r="D64" s="5" t="s">
        <v>10</v>
      </c>
      <c r="E64" s="6"/>
      <c r="F64" s="6"/>
      <c r="G64" s="8"/>
      <c r="H64" s="6"/>
    </row>
    <row r="65" spans="1:8" hidden="1" x14ac:dyDescent="0.25">
      <c r="A65" s="13" t="s">
        <v>111</v>
      </c>
      <c r="B65" s="23" t="s">
        <v>45</v>
      </c>
      <c r="C65" s="37" t="s">
        <v>279</v>
      </c>
      <c r="D65" s="5" t="s">
        <v>10</v>
      </c>
      <c r="E65" s="6"/>
      <c r="F65" s="6"/>
      <c r="G65" s="8"/>
      <c r="H65" s="6"/>
    </row>
    <row r="66" spans="1:8" ht="18" hidden="1" x14ac:dyDescent="0.25">
      <c r="A66" s="13" t="s">
        <v>56</v>
      </c>
      <c r="B66" s="6" t="s">
        <v>105</v>
      </c>
      <c r="C66" s="5" t="s">
        <v>132</v>
      </c>
      <c r="D66" s="5" t="s">
        <v>10</v>
      </c>
      <c r="E66" s="6"/>
      <c r="F66" s="6"/>
      <c r="G66" s="6"/>
      <c r="H66" s="6"/>
    </row>
    <row r="67" spans="1:8" ht="30" hidden="1" x14ac:dyDescent="0.25">
      <c r="A67" s="13" t="s">
        <v>57</v>
      </c>
      <c r="B67" s="6" t="s">
        <v>93</v>
      </c>
      <c r="C67" s="5" t="s">
        <v>231</v>
      </c>
      <c r="D67" s="5" t="s">
        <v>10</v>
      </c>
      <c r="E67" s="6"/>
      <c r="F67" s="6"/>
      <c r="G67" s="6"/>
      <c r="H67" s="6"/>
    </row>
    <row r="68" spans="1:8" ht="30" hidden="1" x14ac:dyDescent="0.25">
      <c r="A68" s="24" t="s">
        <v>58</v>
      </c>
      <c r="B68" s="23" t="s">
        <v>94</v>
      </c>
      <c r="C68" s="25" t="s">
        <v>270</v>
      </c>
      <c r="D68" s="5" t="s">
        <v>10</v>
      </c>
      <c r="E68" s="6"/>
      <c r="F68" s="6"/>
      <c r="G68" s="6"/>
      <c r="H68" s="6"/>
    </row>
    <row r="69" spans="1:8" ht="30" hidden="1" x14ac:dyDescent="0.25">
      <c r="A69" s="24" t="s">
        <v>232</v>
      </c>
      <c r="B69" s="23" t="s">
        <v>95</v>
      </c>
      <c r="C69" s="25" t="s">
        <v>116</v>
      </c>
      <c r="D69" s="5" t="s">
        <v>10</v>
      </c>
      <c r="E69" s="6"/>
      <c r="F69" s="6"/>
      <c r="G69" s="6"/>
      <c r="H69" s="6"/>
    </row>
    <row r="70" spans="1:8" s="45" customFormat="1" ht="30" x14ac:dyDescent="0.25">
      <c r="A70" s="43" t="s">
        <v>187</v>
      </c>
      <c r="B70" s="15" t="s">
        <v>185</v>
      </c>
      <c r="C70" s="44" t="s">
        <v>233</v>
      </c>
      <c r="D70" s="44" t="s">
        <v>10</v>
      </c>
      <c r="E70" s="15">
        <v>5</v>
      </c>
      <c r="F70" s="15">
        <v>4.7300000000000002E-2</v>
      </c>
      <c r="G70" s="47">
        <f>F70*36000</f>
        <v>1702.8</v>
      </c>
      <c r="H70" s="44" t="s">
        <v>325</v>
      </c>
    </row>
    <row r="71" spans="1:8" s="45" customFormat="1" ht="30" x14ac:dyDescent="0.25">
      <c r="A71" s="43" t="s">
        <v>127</v>
      </c>
      <c r="B71" s="15" t="s">
        <v>186</v>
      </c>
      <c r="C71" s="44" t="s">
        <v>234</v>
      </c>
      <c r="D71" s="44" t="s">
        <v>10</v>
      </c>
      <c r="E71" s="15">
        <v>5</v>
      </c>
      <c r="F71" s="15">
        <v>4.7300000000000002E-2</v>
      </c>
      <c r="G71" s="47">
        <f>F71*12000</f>
        <v>567.6</v>
      </c>
      <c r="H71" s="44" t="s">
        <v>325</v>
      </c>
    </row>
    <row r="72" spans="1:8" hidden="1" x14ac:dyDescent="0.25">
      <c r="A72" s="13" t="s">
        <v>61</v>
      </c>
      <c r="B72" s="23" t="s">
        <v>92</v>
      </c>
      <c r="C72" s="25" t="s">
        <v>18</v>
      </c>
      <c r="D72" s="5" t="s">
        <v>10</v>
      </c>
      <c r="E72" s="23"/>
      <c r="F72" s="6"/>
      <c r="G72" s="6"/>
      <c r="H72" s="18"/>
    </row>
    <row r="73" spans="1:8" s="45" customFormat="1" x14ac:dyDescent="0.25">
      <c r="A73" s="43" t="s">
        <v>62</v>
      </c>
      <c r="B73" s="15" t="s">
        <v>235</v>
      </c>
      <c r="C73" s="44"/>
      <c r="D73" s="44"/>
      <c r="E73" s="15"/>
      <c r="F73" s="15"/>
      <c r="G73" s="15"/>
      <c r="H73" s="44"/>
    </row>
    <row r="74" spans="1:8" s="45" customFormat="1" ht="30" x14ac:dyDescent="0.25">
      <c r="A74" s="43" t="s">
        <v>237</v>
      </c>
      <c r="B74" s="15" t="s">
        <v>117</v>
      </c>
      <c r="C74" s="44" t="s">
        <v>66</v>
      </c>
      <c r="D74" s="44" t="s">
        <v>10</v>
      </c>
      <c r="E74" s="15">
        <v>5</v>
      </c>
      <c r="F74" s="15">
        <v>0.36230000000000001</v>
      </c>
      <c r="G74" s="47">
        <f>F74*5000</f>
        <v>1811.5</v>
      </c>
      <c r="H74" s="44" t="s">
        <v>325</v>
      </c>
    </row>
    <row r="75" spans="1:8" s="45" customFormat="1" ht="45" x14ac:dyDescent="0.25">
      <c r="A75" s="43" t="s">
        <v>238</v>
      </c>
      <c r="B75" s="15" t="s">
        <v>236</v>
      </c>
      <c r="C75" s="44" t="s">
        <v>141</v>
      </c>
      <c r="D75" s="44" t="s">
        <v>10</v>
      </c>
      <c r="E75" s="15">
        <v>5</v>
      </c>
      <c r="F75" s="15">
        <v>0.7198</v>
      </c>
      <c r="G75" s="47">
        <f>F75*2000</f>
        <v>1439.6</v>
      </c>
      <c r="H75" s="44" t="s">
        <v>325</v>
      </c>
    </row>
    <row r="76" spans="1:8" s="45" customFormat="1" ht="52.5" customHeight="1" x14ac:dyDescent="0.25">
      <c r="A76" s="43" t="s">
        <v>239</v>
      </c>
      <c r="B76" s="15" t="s">
        <v>106</v>
      </c>
      <c r="C76" s="44" t="s">
        <v>14</v>
      </c>
      <c r="D76" s="44" t="s">
        <v>10</v>
      </c>
      <c r="E76" s="15">
        <v>5</v>
      </c>
      <c r="F76" s="15">
        <v>0.57489999999999997</v>
      </c>
      <c r="G76" s="15">
        <f>F76*500</f>
        <v>287.45</v>
      </c>
      <c r="H76" s="44" t="s">
        <v>325</v>
      </c>
    </row>
    <row r="77" spans="1:8" s="45" customFormat="1" ht="30" x14ac:dyDescent="0.25">
      <c r="A77" s="43" t="s">
        <v>241</v>
      </c>
      <c r="B77" s="15" t="s">
        <v>107</v>
      </c>
      <c r="C77" s="44" t="s">
        <v>41</v>
      </c>
      <c r="D77" s="44" t="s">
        <v>10</v>
      </c>
      <c r="E77" s="15">
        <v>5</v>
      </c>
      <c r="F77" s="15">
        <v>0.36230000000000001</v>
      </c>
      <c r="G77" s="15">
        <f>F77*2500</f>
        <v>905.75</v>
      </c>
      <c r="H77" s="44" t="s">
        <v>325</v>
      </c>
    </row>
    <row r="78" spans="1:8" s="45" customFormat="1" ht="23.25" customHeight="1" x14ac:dyDescent="0.25">
      <c r="A78" s="43"/>
      <c r="B78" s="48" t="s">
        <v>240</v>
      </c>
      <c r="C78" s="44"/>
      <c r="D78" s="44"/>
      <c r="E78" s="15"/>
      <c r="F78" s="15"/>
      <c r="G78" s="49">
        <f>SUM(G74:G77)</f>
        <v>4444.2999999999993</v>
      </c>
      <c r="H78" s="44"/>
    </row>
    <row r="79" spans="1:8" s="45" customFormat="1" ht="60" x14ac:dyDescent="0.25">
      <c r="A79" s="43" t="s">
        <v>63</v>
      </c>
      <c r="B79" s="15" t="s">
        <v>243</v>
      </c>
      <c r="C79" s="16" t="s">
        <v>141</v>
      </c>
      <c r="D79" s="44" t="s">
        <v>10</v>
      </c>
      <c r="E79" s="15">
        <v>5</v>
      </c>
      <c r="F79" s="15">
        <v>1.01</v>
      </c>
      <c r="G79" s="47">
        <f>F79*2000</f>
        <v>2020</v>
      </c>
      <c r="H79" s="44" t="s">
        <v>325</v>
      </c>
    </row>
    <row r="80" spans="1:8" s="45" customFormat="1" x14ac:dyDescent="0.25">
      <c r="A80" s="43" t="s">
        <v>112</v>
      </c>
      <c r="B80" s="15" t="s">
        <v>55</v>
      </c>
      <c r="C80" s="44" t="s">
        <v>13</v>
      </c>
      <c r="D80" s="44" t="s">
        <v>10</v>
      </c>
      <c r="E80" s="15">
        <v>5</v>
      </c>
      <c r="F80" s="15">
        <v>1.54</v>
      </c>
      <c r="G80" s="47">
        <f>F80*100</f>
        <v>154</v>
      </c>
      <c r="H80" s="44" t="s">
        <v>325</v>
      </c>
    </row>
    <row r="81" spans="1:8" s="45" customFormat="1" hidden="1" x14ac:dyDescent="0.25">
      <c r="A81" s="43" t="s">
        <v>67</v>
      </c>
      <c r="B81" s="15" t="s">
        <v>59</v>
      </c>
      <c r="C81" s="44" t="s">
        <v>242</v>
      </c>
      <c r="D81" s="44" t="s">
        <v>10</v>
      </c>
      <c r="E81" s="15">
        <v>5</v>
      </c>
      <c r="F81" s="15"/>
      <c r="G81" s="15"/>
      <c r="H81" s="15"/>
    </row>
    <row r="82" spans="1:8" s="45" customFormat="1" hidden="1" x14ac:dyDescent="0.25">
      <c r="A82" s="43" t="s">
        <v>68</v>
      </c>
      <c r="B82" s="15" t="s">
        <v>60</v>
      </c>
      <c r="C82" s="44" t="s">
        <v>13</v>
      </c>
      <c r="D82" s="44" t="s">
        <v>10</v>
      </c>
      <c r="E82" s="15"/>
      <c r="F82" s="15"/>
      <c r="G82" s="15"/>
      <c r="H82" s="15"/>
    </row>
    <row r="83" spans="1:8" ht="30" hidden="1" x14ac:dyDescent="0.25">
      <c r="A83" s="13" t="s">
        <v>69</v>
      </c>
      <c r="B83" s="6" t="s">
        <v>161</v>
      </c>
      <c r="C83" s="10" t="s">
        <v>280</v>
      </c>
      <c r="D83" s="5" t="s">
        <v>10</v>
      </c>
      <c r="E83" s="35"/>
      <c r="F83" s="35"/>
      <c r="G83" s="8"/>
      <c r="H83" s="11"/>
    </row>
    <row r="84" spans="1:8" hidden="1" x14ac:dyDescent="0.25">
      <c r="A84" s="13" t="s">
        <v>70</v>
      </c>
      <c r="B84" s="6" t="s">
        <v>177</v>
      </c>
      <c r="C84" s="10" t="s">
        <v>271</v>
      </c>
      <c r="D84" s="5" t="s">
        <v>10</v>
      </c>
      <c r="E84" s="35"/>
      <c r="F84" s="35"/>
      <c r="G84" s="8"/>
      <c r="H84" s="11"/>
    </row>
    <row r="85" spans="1:8" ht="30" hidden="1" x14ac:dyDescent="0.25">
      <c r="A85" s="13" t="s">
        <v>71</v>
      </c>
      <c r="B85" s="6" t="s">
        <v>162</v>
      </c>
      <c r="C85" s="10" t="s">
        <v>176</v>
      </c>
      <c r="D85" s="5" t="s">
        <v>10</v>
      </c>
      <c r="E85" s="11"/>
      <c r="F85" s="11"/>
      <c r="G85" s="11"/>
      <c r="H85" s="11"/>
    </row>
    <row r="86" spans="1:8" ht="30" hidden="1" x14ac:dyDescent="0.25">
      <c r="A86" s="13" t="s">
        <v>72</v>
      </c>
      <c r="B86" s="6" t="s">
        <v>163</v>
      </c>
      <c r="C86" s="10" t="s">
        <v>176</v>
      </c>
      <c r="D86" s="5" t="s">
        <v>10</v>
      </c>
      <c r="E86" s="35"/>
      <c r="F86" s="35"/>
      <c r="G86" s="11"/>
      <c r="H86" s="11"/>
    </row>
    <row r="87" spans="1:8" ht="30" hidden="1" x14ac:dyDescent="0.25">
      <c r="A87" s="13" t="s">
        <v>73</v>
      </c>
      <c r="B87" s="6" t="s">
        <v>244</v>
      </c>
      <c r="C87" s="10" t="s">
        <v>272</v>
      </c>
      <c r="D87" s="5" t="s">
        <v>10</v>
      </c>
      <c r="E87" s="35"/>
      <c r="F87" s="35"/>
      <c r="G87" s="11"/>
      <c r="H87" s="11"/>
    </row>
    <row r="88" spans="1:8" ht="30" hidden="1" x14ac:dyDescent="0.25">
      <c r="A88" s="13" t="s">
        <v>74</v>
      </c>
      <c r="B88" s="6" t="s">
        <v>169</v>
      </c>
      <c r="C88" s="10" t="s">
        <v>273</v>
      </c>
      <c r="D88" s="10" t="s">
        <v>168</v>
      </c>
      <c r="E88" s="11"/>
      <c r="F88" s="11"/>
      <c r="G88" s="11"/>
      <c r="H88" s="11"/>
    </row>
    <row r="89" spans="1:8" hidden="1" x14ac:dyDescent="0.25">
      <c r="A89" s="13" t="s">
        <v>76</v>
      </c>
      <c r="B89" s="23" t="s">
        <v>138</v>
      </c>
      <c r="C89" s="26" t="s">
        <v>191</v>
      </c>
      <c r="D89" s="26" t="s">
        <v>160</v>
      </c>
      <c r="E89" s="6"/>
      <c r="F89" s="6"/>
      <c r="G89" s="6"/>
      <c r="H89" s="6"/>
    </row>
    <row r="90" spans="1:8" ht="90" hidden="1" x14ac:dyDescent="0.25">
      <c r="A90" s="12" t="s">
        <v>77</v>
      </c>
      <c r="B90" s="6" t="s">
        <v>281</v>
      </c>
      <c r="C90" s="10" t="s">
        <v>81</v>
      </c>
      <c r="D90" s="5" t="s">
        <v>10</v>
      </c>
      <c r="E90" s="11"/>
      <c r="F90" s="11"/>
      <c r="G90" s="42"/>
      <c r="H90" s="11"/>
    </row>
    <row r="91" spans="1:8" ht="90" hidden="1" x14ac:dyDescent="0.25">
      <c r="A91" s="13" t="s">
        <v>289</v>
      </c>
      <c r="B91" s="6" t="s">
        <v>282</v>
      </c>
      <c r="C91" s="10" t="s">
        <v>81</v>
      </c>
      <c r="D91" s="5" t="s">
        <v>10</v>
      </c>
      <c r="E91" s="11"/>
      <c r="F91" s="11"/>
      <c r="G91" s="42"/>
      <c r="H91" s="11"/>
    </row>
    <row r="92" spans="1:8" ht="90" hidden="1" x14ac:dyDescent="0.25">
      <c r="A92" s="13" t="s">
        <v>290</v>
      </c>
      <c r="B92" s="6" t="s">
        <v>283</v>
      </c>
      <c r="C92" s="10" t="s">
        <v>81</v>
      </c>
      <c r="D92" s="5" t="s">
        <v>10</v>
      </c>
      <c r="E92" s="11"/>
      <c r="F92" s="11"/>
      <c r="G92" s="42"/>
      <c r="H92" s="11"/>
    </row>
    <row r="93" spans="1:8" ht="90" hidden="1" x14ac:dyDescent="0.25">
      <c r="A93" s="13" t="s">
        <v>78</v>
      </c>
      <c r="B93" s="6" t="s">
        <v>314</v>
      </c>
      <c r="C93" s="10" t="s">
        <v>81</v>
      </c>
      <c r="D93" s="5" t="s">
        <v>10</v>
      </c>
      <c r="E93" s="11"/>
      <c r="F93" s="11"/>
      <c r="G93" s="42"/>
      <c r="H93" s="11"/>
    </row>
    <row r="94" spans="1:8" ht="57" hidden="1" customHeight="1" x14ac:dyDescent="0.25">
      <c r="A94" s="13" t="s">
        <v>188</v>
      </c>
      <c r="B94" s="6" t="s">
        <v>284</v>
      </c>
      <c r="C94" s="10" t="s">
        <v>64</v>
      </c>
      <c r="D94" s="5" t="s">
        <v>10</v>
      </c>
      <c r="E94" s="11"/>
      <c r="F94" s="11"/>
      <c r="G94" s="42"/>
      <c r="H94" s="11"/>
    </row>
    <row r="95" spans="1:8" ht="45" hidden="1" x14ac:dyDescent="0.25">
      <c r="A95" s="13" t="s">
        <v>126</v>
      </c>
      <c r="B95" s="6" t="s">
        <v>285</v>
      </c>
      <c r="C95" s="10" t="s">
        <v>64</v>
      </c>
      <c r="D95" s="5" t="s">
        <v>10</v>
      </c>
      <c r="E95" s="11"/>
      <c r="F95" s="11"/>
      <c r="G95" s="42"/>
      <c r="H95" s="11"/>
    </row>
    <row r="96" spans="1:8" ht="50.25" hidden="1" customHeight="1" x14ac:dyDescent="0.25">
      <c r="A96" s="13" t="s">
        <v>148</v>
      </c>
      <c r="B96" s="6" t="s">
        <v>286</v>
      </c>
      <c r="C96" s="10" t="s">
        <v>64</v>
      </c>
      <c r="D96" s="5" t="s">
        <v>10</v>
      </c>
      <c r="E96" s="11"/>
      <c r="F96" s="11"/>
      <c r="G96" s="42"/>
      <c r="H96" s="11"/>
    </row>
    <row r="97" spans="1:8" ht="55.5" hidden="1" customHeight="1" x14ac:dyDescent="0.25">
      <c r="A97" s="13" t="s">
        <v>137</v>
      </c>
      <c r="B97" s="6" t="s">
        <v>324</v>
      </c>
      <c r="C97" s="10" t="s">
        <v>64</v>
      </c>
      <c r="D97" s="5" t="s">
        <v>10</v>
      </c>
      <c r="E97" s="11"/>
      <c r="F97" s="11"/>
      <c r="G97" s="42"/>
      <c r="H97" s="11"/>
    </row>
    <row r="98" spans="1:8" ht="30" hidden="1" x14ac:dyDescent="0.25">
      <c r="A98" s="13" t="s">
        <v>247</v>
      </c>
      <c r="B98" s="6" t="s">
        <v>114</v>
      </c>
      <c r="C98" s="10" t="s">
        <v>128</v>
      </c>
      <c r="D98" s="5" t="s">
        <v>10</v>
      </c>
      <c r="E98" s="11"/>
      <c r="F98" s="11"/>
      <c r="G98" s="42"/>
      <c r="H98" s="11"/>
    </row>
    <row r="99" spans="1:8" s="45" customFormat="1" ht="30" hidden="1" x14ac:dyDescent="0.25">
      <c r="A99" s="43" t="s">
        <v>248</v>
      </c>
      <c r="B99" s="15" t="s">
        <v>108</v>
      </c>
      <c r="C99" s="44" t="s">
        <v>245</v>
      </c>
      <c r="D99" s="44" t="s">
        <v>10</v>
      </c>
      <c r="E99" s="46"/>
      <c r="F99" s="46"/>
      <c r="G99" s="46"/>
      <c r="H99" s="46"/>
    </row>
    <row r="100" spans="1:8" s="45" customFormat="1" ht="30" hidden="1" x14ac:dyDescent="0.25">
      <c r="A100" s="43" t="s">
        <v>250</v>
      </c>
      <c r="B100" s="15" t="s">
        <v>109</v>
      </c>
      <c r="C100" s="16" t="s">
        <v>246</v>
      </c>
      <c r="D100" s="44" t="s">
        <v>10</v>
      </c>
      <c r="E100" s="46"/>
      <c r="F100" s="46"/>
      <c r="G100" s="46"/>
      <c r="H100" s="46"/>
    </row>
    <row r="101" spans="1:8" hidden="1" x14ac:dyDescent="0.25">
      <c r="A101" s="13" t="s">
        <v>251</v>
      </c>
      <c r="B101" s="23" t="s">
        <v>147</v>
      </c>
      <c r="C101" s="5" t="s">
        <v>75</v>
      </c>
      <c r="D101" s="5" t="s">
        <v>10</v>
      </c>
      <c r="E101" s="11"/>
      <c r="F101" s="11"/>
      <c r="G101" s="42"/>
      <c r="H101" s="11"/>
    </row>
    <row r="102" spans="1:8" ht="60" hidden="1" x14ac:dyDescent="0.25">
      <c r="A102" s="13" t="s">
        <v>252</v>
      </c>
      <c r="B102" s="6" t="s">
        <v>156</v>
      </c>
      <c r="C102" s="10"/>
      <c r="D102" s="10"/>
      <c r="E102" s="11"/>
      <c r="F102" s="11"/>
      <c r="G102" s="11"/>
      <c r="H102" s="11"/>
    </row>
    <row r="103" spans="1:8" hidden="1" x14ac:dyDescent="0.25">
      <c r="A103" s="13" t="s">
        <v>291</v>
      </c>
      <c r="B103" s="6" t="s">
        <v>96</v>
      </c>
      <c r="C103" s="10" t="s">
        <v>141</v>
      </c>
      <c r="D103" s="5" t="s">
        <v>10</v>
      </c>
      <c r="E103" s="11"/>
      <c r="F103" s="11"/>
      <c r="G103" s="11"/>
      <c r="H103" s="11"/>
    </row>
    <row r="104" spans="1:8" hidden="1" x14ac:dyDescent="0.25">
      <c r="A104" s="13" t="s">
        <v>292</v>
      </c>
      <c r="B104" s="6" t="s">
        <v>97</v>
      </c>
      <c r="C104" s="10" t="s">
        <v>274</v>
      </c>
      <c r="D104" s="5" t="s">
        <v>10</v>
      </c>
      <c r="E104" s="11"/>
      <c r="F104" s="11"/>
      <c r="G104" s="11"/>
      <c r="H104" s="11"/>
    </row>
    <row r="105" spans="1:8" hidden="1" x14ac:dyDescent="0.25">
      <c r="A105" s="13" t="s">
        <v>293</v>
      </c>
      <c r="B105" s="23" t="s">
        <v>152</v>
      </c>
      <c r="C105" s="26" t="s">
        <v>164</v>
      </c>
      <c r="D105" s="5" t="s">
        <v>10</v>
      </c>
      <c r="E105" s="11"/>
      <c r="F105" s="11"/>
      <c r="G105" s="11"/>
      <c r="H105" s="11"/>
    </row>
    <row r="106" spans="1:8" hidden="1" x14ac:dyDescent="0.25">
      <c r="A106" s="13"/>
      <c r="B106" s="7" t="s">
        <v>294</v>
      </c>
      <c r="C106" s="10"/>
      <c r="D106" s="10"/>
      <c r="E106" s="11"/>
      <c r="F106" s="11"/>
      <c r="G106" s="11"/>
      <c r="H106" s="11"/>
    </row>
    <row r="107" spans="1:8" ht="47.25" hidden="1" x14ac:dyDescent="0.25">
      <c r="A107" s="13" t="s">
        <v>253</v>
      </c>
      <c r="B107" s="6" t="s">
        <v>165</v>
      </c>
      <c r="C107" s="10" t="s">
        <v>82</v>
      </c>
      <c r="D107" s="5" t="s">
        <v>10</v>
      </c>
      <c r="E107" s="11"/>
      <c r="F107" s="11"/>
      <c r="G107" s="11"/>
      <c r="H107" s="11"/>
    </row>
    <row r="108" spans="1:8" ht="30" hidden="1" x14ac:dyDescent="0.25">
      <c r="A108" s="13" t="s">
        <v>254</v>
      </c>
      <c r="B108" s="6" t="s">
        <v>249</v>
      </c>
      <c r="C108" s="10" t="s">
        <v>272</v>
      </c>
      <c r="D108" s="5" t="s">
        <v>10</v>
      </c>
      <c r="E108" s="11"/>
      <c r="F108" s="11"/>
      <c r="G108" s="42"/>
      <c r="H108" s="11"/>
    </row>
    <row r="109" spans="1:8" ht="30" hidden="1" x14ac:dyDescent="0.25">
      <c r="A109" s="13" t="s">
        <v>255</v>
      </c>
      <c r="B109" s="6" t="s">
        <v>100</v>
      </c>
      <c r="C109" s="26" t="s">
        <v>176</v>
      </c>
      <c r="D109" s="5" t="s">
        <v>10</v>
      </c>
      <c r="E109" s="11"/>
      <c r="F109" s="11"/>
      <c r="G109" s="11"/>
      <c r="H109" s="11"/>
    </row>
    <row r="110" spans="1:8" ht="30" hidden="1" x14ac:dyDescent="0.25">
      <c r="A110" s="13" t="s">
        <v>256</v>
      </c>
      <c r="B110" s="6" t="s">
        <v>102</v>
      </c>
      <c r="C110" s="26" t="s">
        <v>82</v>
      </c>
      <c r="D110" s="5" t="s">
        <v>10</v>
      </c>
      <c r="E110" s="11"/>
      <c r="F110" s="11"/>
      <c r="G110" s="11"/>
      <c r="H110" s="11"/>
    </row>
    <row r="111" spans="1:8" ht="30" hidden="1" x14ac:dyDescent="0.25">
      <c r="A111" s="13" t="s">
        <v>257</v>
      </c>
      <c r="B111" s="6" t="s">
        <v>101</v>
      </c>
      <c r="C111" s="26" t="s">
        <v>81</v>
      </c>
      <c r="D111" s="5" t="s">
        <v>10</v>
      </c>
      <c r="E111" s="11"/>
      <c r="F111" s="11"/>
      <c r="G111" s="11"/>
      <c r="H111" s="11"/>
    </row>
    <row r="112" spans="1:8" hidden="1" x14ac:dyDescent="0.25">
      <c r="A112" s="13" t="s">
        <v>258</v>
      </c>
      <c r="B112" s="6" t="s">
        <v>84</v>
      </c>
      <c r="C112" s="10" t="s">
        <v>64</v>
      </c>
      <c r="D112" s="5" t="s">
        <v>10</v>
      </c>
      <c r="E112" s="11"/>
      <c r="F112" s="11"/>
      <c r="G112" s="11"/>
      <c r="H112" s="11"/>
    </row>
    <row r="113" spans="1:8" ht="30" hidden="1" x14ac:dyDescent="0.25">
      <c r="A113" s="13" t="s">
        <v>260</v>
      </c>
      <c r="B113" s="6" t="s">
        <v>104</v>
      </c>
      <c r="C113" s="10" t="s">
        <v>141</v>
      </c>
      <c r="D113" s="5" t="s">
        <v>10</v>
      </c>
      <c r="E113" s="11"/>
      <c r="F113" s="11"/>
      <c r="G113" s="8"/>
      <c r="H113" s="11"/>
    </row>
    <row r="114" spans="1:8" hidden="1" x14ac:dyDescent="0.25">
      <c r="A114" s="13" t="s">
        <v>261</v>
      </c>
      <c r="B114" s="15" t="s">
        <v>115</v>
      </c>
      <c r="C114" s="10" t="s">
        <v>83</v>
      </c>
      <c r="D114" s="5" t="s">
        <v>10</v>
      </c>
      <c r="E114" s="11"/>
      <c r="F114" s="11"/>
      <c r="G114" s="42"/>
      <c r="H114" s="11"/>
    </row>
    <row r="115" spans="1:8" ht="45" hidden="1" x14ac:dyDescent="0.25">
      <c r="A115" s="13" t="s">
        <v>262</v>
      </c>
      <c r="B115" s="6" t="s">
        <v>80</v>
      </c>
      <c r="C115" s="10" t="s">
        <v>164</v>
      </c>
      <c r="D115" s="5" t="s">
        <v>10</v>
      </c>
      <c r="E115" s="11"/>
      <c r="F115" s="11"/>
      <c r="G115" s="11"/>
      <c r="H115" s="11"/>
    </row>
    <row r="116" spans="1:8" hidden="1" x14ac:dyDescent="0.25">
      <c r="A116" s="13" t="s">
        <v>263</v>
      </c>
      <c r="B116" s="6" t="s">
        <v>259</v>
      </c>
      <c r="C116" s="10"/>
      <c r="D116" s="11"/>
      <c r="E116" s="11"/>
      <c r="F116" s="11"/>
      <c r="G116" s="11"/>
      <c r="H116" s="11"/>
    </row>
    <row r="117" spans="1:8" hidden="1" x14ac:dyDescent="0.25">
      <c r="A117" s="13" t="s">
        <v>265</v>
      </c>
      <c r="B117" s="6" t="s">
        <v>167</v>
      </c>
      <c r="C117" s="10" t="s">
        <v>64</v>
      </c>
      <c r="D117" s="5" t="s">
        <v>10</v>
      </c>
      <c r="E117" s="11"/>
      <c r="F117" s="11"/>
      <c r="G117" s="11"/>
      <c r="H117" s="11"/>
    </row>
    <row r="118" spans="1:8" ht="42" hidden="1" customHeight="1" x14ac:dyDescent="0.25">
      <c r="A118" s="13" t="s">
        <v>266</v>
      </c>
      <c r="B118" s="6" t="s">
        <v>166</v>
      </c>
      <c r="C118" s="10" t="s">
        <v>64</v>
      </c>
      <c r="D118" s="5" t="s">
        <v>10</v>
      </c>
      <c r="E118" s="11"/>
      <c r="F118" s="11"/>
      <c r="G118" s="42"/>
      <c r="H118" s="11"/>
    </row>
    <row r="119" spans="1:8" hidden="1" x14ac:dyDescent="0.25">
      <c r="A119" s="10"/>
      <c r="B119" s="17" t="s">
        <v>267</v>
      </c>
      <c r="C119" s="11"/>
      <c r="D119" s="11"/>
      <c r="E119" s="11"/>
      <c r="F119" s="11"/>
      <c r="G119" s="11"/>
      <c r="H119" s="11"/>
    </row>
    <row r="120" spans="1:8" ht="45" hidden="1" x14ac:dyDescent="0.25">
      <c r="A120" s="24" t="s">
        <v>264</v>
      </c>
      <c r="B120" s="9" t="s">
        <v>157</v>
      </c>
      <c r="C120" s="11"/>
      <c r="D120" s="11"/>
      <c r="E120" s="11"/>
      <c r="F120" s="11"/>
      <c r="G120" s="11"/>
      <c r="H120" s="11"/>
    </row>
    <row r="121" spans="1:8" ht="90" hidden="1" x14ac:dyDescent="0.25">
      <c r="A121" s="12" t="s">
        <v>301</v>
      </c>
      <c r="B121" s="19" t="s">
        <v>158</v>
      </c>
      <c r="C121" s="11"/>
      <c r="D121" s="11"/>
      <c r="E121" s="11"/>
      <c r="F121" s="11"/>
      <c r="G121" s="42"/>
      <c r="H121" s="11"/>
    </row>
    <row r="122" spans="1:8" x14ac:dyDescent="0.25">
      <c r="A122" s="12" t="s">
        <v>315</v>
      </c>
      <c r="B122" s="9" t="s">
        <v>98</v>
      </c>
      <c r="C122" s="26" t="s">
        <v>66</v>
      </c>
      <c r="D122" s="5" t="s">
        <v>10</v>
      </c>
      <c r="E122" s="50">
        <v>5</v>
      </c>
      <c r="F122" s="51">
        <f>0.03*1.05</f>
        <v>3.15E-2</v>
      </c>
      <c r="G122" s="52">
        <f>F122*5000</f>
        <v>157.5</v>
      </c>
      <c r="H122" s="10" t="s">
        <v>326</v>
      </c>
    </row>
    <row r="123" spans="1:8" x14ac:dyDescent="0.25">
      <c r="A123" s="12" t="s">
        <v>316</v>
      </c>
      <c r="B123" s="9" t="s">
        <v>123</v>
      </c>
      <c r="C123" s="10" t="s">
        <v>66</v>
      </c>
      <c r="D123" s="5" t="s">
        <v>10</v>
      </c>
      <c r="E123" s="50">
        <v>5</v>
      </c>
      <c r="F123" s="51">
        <f>0.03*1.05</f>
        <v>3.15E-2</v>
      </c>
      <c r="G123" s="52">
        <f>F123*5000</f>
        <v>157.5</v>
      </c>
      <c r="H123" s="10" t="s">
        <v>326</v>
      </c>
    </row>
    <row r="124" spans="1:8" x14ac:dyDescent="0.25">
      <c r="A124" s="12" t="s">
        <v>317</v>
      </c>
      <c r="B124" s="9" t="s">
        <v>85</v>
      </c>
      <c r="C124" s="10" t="s">
        <v>65</v>
      </c>
      <c r="D124" s="5" t="s">
        <v>10</v>
      </c>
      <c r="E124" s="50">
        <v>5</v>
      </c>
      <c r="F124" s="51">
        <f>0.03*1.05</f>
        <v>3.15E-2</v>
      </c>
      <c r="G124" s="52">
        <f>F124*10000</f>
        <v>315</v>
      </c>
      <c r="H124" s="10" t="s">
        <v>326</v>
      </c>
    </row>
    <row r="125" spans="1:8" x14ac:dyDescent="0.25">
      <c r="A125" s="12" t="s">
        <v>318</v>
      </c>
      <c r="B125" s="9" t="s">
        <v>86</v>
      </c>
      <c r="C125" s="10" t="s">
        <v>65</v>
      </c>
      <c r="D125" s="5" t="s">
        <v>10</v>
      </c>
      <c r="E125" s="50">
        <v>5</v>
      </c>
      <c r="F125" s="51">
        <f>0.03*1.05</f>
        <v>3.15E-2</v>
      </c>
      <c r="G125" s="52">
        <f>F125*10000</f>
        <v>315</v>
      </c>
      <c r="H125" s="10" t="s">
        <v>326</v>
      </c>
    </row>
    <row r="126" spans="1:8" x14ac:dyDescent="0.25">
      <c r="A126" s="12" t="s">
        <v>319</v>
      </c>
      <c r="B126" s="9" t="s">
        <v>87</v>
      </c>
      <c r="C126" s="10" t="s">
        <v>116</v>
      </c>
      <c r="D126" s="5" t="s">
        <v>10</v>
      </c>
      <c r="E126" s="50">
        <v>5</v>
      </c>
      <c r="F126" s="51">
        <f>0.15*1.05</f>
        <v>0.1575</v>
      </c>
      <c r="G126" s="52">
        <f>F126*1000</f>
        <v>157.5</v>
      </c>
      <c r="H126" s="10" t="s">
        <v>326</v>
      </c>
    </row>
    <row r="127" spans="1:8" x14ac:dyDescent="0.25">
      <c r="A127" s="12" t="s">
        <v>320</v>
      </c>
      <c r="B127" s="9" t="s">
        <v>124</v>
      </c>
      <c r="C127" s="10" t="s">
        <v>116</v>
      </c>
      <c r="D127" s="5" t="s">
        <v>10</v>
      </c>
      <c r="E127" s="50">
        <v>5</v>
      </c>
      <c r="F127" s="51">
        <f>0.25*1.05</f>
        <v>0.26250000000000001</v>
      </c>
      <c r="G127" s="52">
        <f>F127*1000</f>
        <v>262.5</v>
      </c>
      <c r="H127" s="10" t="s">
        <v>326</v>
      </c>
    </row>
    <row r="128" spans="1:8" ht="30" x14ac:dyDescent="0.25">
      <c r="A128" s="13" t="s">
        <v>302</v>
      </c>
      <c r="B128" s="9" t="s">
        <v>159</v>
      </c>
      <c r="C128" s="11"/>
      <c r="D128" s="11"/>
      <c r="E128" s="50"/>
      <c r="F128" s="50"/>
      <c r="G128" s="50"/>
      <c r="H128" s="10"/>
    </row>
    <row r="129" spans="1:8" ht="60" x14ac:dyDescent="0.25">
      <c r="A129" s="13" t="s">
        <v>303</v>
      </c>
      <c r="B129" s="6" t="s">
        <v>118</v>
      </c>
      <c r="C129" s="25" t="s">
        <v>275</v>
      </c>
      <c r="D129" s="5" t="s">
        <v>10</v>
      </c>
      <c r="E129" s="53">
        <v>5</v>
      </c>
      <c r="F129" s="54">
        <f>0.085*1.05</f>
        <v>8.925000000000001E-2</v>
      </c>
      <c r="G129" s="55">
        <f>F129*4800</f>
        <v>428.40000000000003</v>
      </c>
      <c r="H129" s="10" t="s">
        <v>326</v>
      </c>
    </row>
    <row r="130" spans="1:8" ht="15.75" customHeight="1" x14ac:dyDescent="0.25">
      <c r="A130" s="13"/>
      <c r="B130" s="7" t="s">
        <v>304</v>
      </c>
      <c r="C130" s="5"/>
      <c r="D130" s="10"/>
      <c r="E130" s="6"/>
      <c r="F130" s="6"/>
      <c r="G130" s="56">
        <f>SUM(G122:G129)</f>
        <v>1793.4</v>
      </c>
      <c r="H130" s="6"/>
    </row>
    <row r="131" spans="1:8" ht="90" hidden="1" x14ac:dyDescent="0.25">
      <c r="A131" s="13" t="s">
        <v>295</v>
      </c>
      <c r="B131" s="6" t="s">
        <v>170</v>
      </c>
      <c r="C131" s="25"/>
      <c r="D131" s="27"/>
      <c r="E131" s="6"/>
      <c r="F131" s="6"/>
      <c r="G131" s="40"/>
      <c r="H131" s="6"/>
    </row>
    <row r="132" spans="1:8" hidden="1" x14ac:dyDescent="0.25">
      <c r="A132" s="13" t="s">
        <v>305</v>
      </c>
      <c r="B132" s="14" t="s">
        <v>171</v>
      </c>
      <c r="C132" s="26" t="s">
        <v>66</v>
      </c>
      <c r="D132" s="5" t="s">
        <v>10</v>
      </c>
      <c r="E132" s="6"/>
      <c r="F132" s="6"/>
      <c r="G132" s="40"/>
      <c r="H132" s="6"/>
    </row>
    <row r="133" spans="1:8" hidden="1" x14ac:dyDescent="0.25">
      <c r="A133" s="13" t="s">
        <v>296</v>
      </c>
      <c r="B133" s="14" t="s">
        <v>178</v>
      </c>
      <c r="C133" s="26" t="s">
        <v>116</v>
      </c>
      <c r="D133" s="5" t="s">
        <v>10</v>
      </c>
      <c r="E133" s="6"/>
      <c r="F133" s="6"/>
      <c r="G133" s="40"/>
      <c r="H133" s="6"/>
    </row>
    <row r="134" spans="1:8" hidden="1" x14ac:dyDescent="0.25">
      <c r="A134" s="13" t="s">
        <v>306</v>
      </c>
      <c r="B134" s="14" t="s">
        <v>172</v>
      </c>
      <c r="C134" s="10" t="s">
        <v>181</v>
      </c>
      <c r="D134" s="5" t="s">
        <v>10</v>
      </c>
      <c r="E134" s="6"/>
      <c r="F134" s="6"/>
      <c r="G134" s="40"/>
      <c r="H134" s="6"/>
    </row>
    <row r="135" spans="1:8" hidden="1" x14ac:dyDescent="0.25">
      <c r="A135" s="13" t="s">
        <v>307</v>
      </c>
      <c r="B135" s="14" t="s">
        <v>173</v>
      </c>
      <c r="C135" s="10" t="s">
        <v>146</v>
      </c>
      <c r="D135" s="5" t="s">
        <v>10</v>
      </c>
      <c r="E135" s="6"/>
      <c r="F135" s="6"/>
      <c r="G135" s="40"/>
      <c r="H135" s="6"/>
    </row>
    <row r="136" spans="1:8" hidden="1" x14ac:dyDescent="0.25">
      <c r="A136" s="13" t="s">
        <v>308</v>
      </c>
      <c r="B136" s="14" t="s">
        <v>179</v>
      </c>
      <c r="C136" s="26" t="s">
        <v>116</v>
      </c>
      <c r="D136" s="5" t="s">
        <v>10</v>
      </c>
      <c r="E136" s="6"/>
      <c r="F136" s="6"/>
      <c r="G136" s="40"/>
      <c r="H136" s="6"/>
    </row>
    <row r="137" spans="1:8" hidden="1" x14ac:dyDescent="0.25">
      <c r="A137" s="13" t="s">
        <v>309</v>
      </c>
      <c r="B137" s="14" t="s">
        <v>174</v>
      </c>
      <c r="C137" s="10" t="s">
        <v>146</v>
      </c>
      <c r="D137" s="5" t="s">
        <v>10</v>
      </c>
      <c r="E137" s="6"/>
      <c r="F137" s="6"/>
      <c r="G137" s="40"/>
      <c r="H137" s="6"/>
    </row>
    <row r="138" spans="1:8" hidden="1" x14ac:dyDescent="0.25">
      <c r="A138" s="13" t="s">
        <v>310</v>
      </c>
      <c r="B138" s="14" t="s">
        <v>180</v>
      </c>
      <c r="C138" s="26" t="s">
        <v>116</v>
      </c>
      <c r="D138" s="5" t="s">
        <v>10</v>
      </c>
      <c r="E138" s="6"/>
      <c r="F138" s="6"/>
      <c r="G138" s="40"/>
      <c r="H138" s="6"/>
    </row>
    <row r="139" spans="1:8" hidden="1" x14ac:dyDescent="0.25">
      <c r="A139" s="13" t="s">
        <v>311</v>
      </c>
      <c r="B139" s="14" t="s">
        <v>175</v>
      </c>
      <c r="C139" s="10" t="s">
        <v>116</v>
      </c>
      <c r="D139" s="5" t="s">
        <v>10</v>
      </c>
      <c r="E139" s="6"/>
      <c r="F139" s="6"/>
      <c r="G139" s="40"/>
      <c r="H139" s="6"/>
    </row>
    <row r="140" spans="1:8" hidden="1" x14ac:dyDescent="0.25">
      <c r="A140" s="13"/>
      <c r="B140" s="7" t="s">
        <v>297</v>
      </c>
      <c r="C140" s="5"/>
      <c r="D140" s="10"/>
      <c r="E140" s="6"/>
      <c r="F140" s="6"/>
      <c r="G140" s="20"/>
      <c r="H140" s="21"/>
    </row>
    <row r="141" spans="1:8" ht="15.75" customHeight="1" x14ac:dyDescent="0.25">
      <c r="A141" s="28"/>
      <c r="B141" s="29"/>
      <c r="C141" s="30"/>
      <c r="D141" s="31"/>
      <c r="E141" s="32"/>
      <c r="F141" s="32"/>
      <c r="G141" s="33"/>
      <c r="H141" s="34"/>
    </row>
    <row r="142" spans="1:8" ht="66.75" customHeight="1" x14ac:dyDescent="0.25">
      <c r="B142" s="58" t="s">
        <v>327</v>
      </c>
      <c r="C142" s="58"/>
      <c r="D142" s="58"/>
      <c r="E142" s="58"/>
      <c r="F142" s="58"/>
      <c r="G142" s="58"/>
    </row>
    <row r="143" spans="1:8" ht="30.75" customHeight="1" x14ac:dyDescent="0.25">
      <c r="B143" s="59" t="s">
        <v>328</v>
      </c>
      <c r="C143" s="59"/>
      <c r="D143" s="59"/>
      <c r="E143" s="59"/>
      <c r="F143" s="59"/>
      <c r="G143" s="59"/>
    </row>
  </sheetData>
  <mergeCells count="3">
    <mergeCell ref="A1:F1"/>
    <mergeCell ref="B142:G142"/>
    <mergeCell ref="B143:G143"/>
  </mergeCells>
  <phoneticPr fontId="19" type="noConversion"/>
  <pageMargins left="0.31496062992125984" right="0.31496062992125984" top="0.55118110236220474" bottom="0.35433070866141736"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Kainų lentelė</vt:lpstr>
      <vt:lpstr>'Kainų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Aurelija Baranauskaitė</cp:lastModifiedBy>
  <cp:lastPrinted>2022-01-31T09:17:37Z</cp:lastPrinted>
  <dcterms:created xsi:type="dcterms:W3CDTF">2015-11-27T07:44:26Z</dcterms:created>
  <dcterms:modified xsi:type="dcterms:W3CDTF">2022-02-01T09:43:50Z</dcterms:modified>
</cp:coreProperties>
</file>