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kristina_skvireckiene_kaunotiltai_lt/Documents/Darbalaukis/Projektai/P1505_Raudondvario šaligatviai/Raštai/Siunčiami/Papildomi darbai/Nr.2_Praplatinimas_Objekto apžiūra Nr.1Nr.2/Siuntimui/"/>
    </mc:Choice>
  </mc:AlternateContent>
  <xr:revisionPtr revIDLastSave="1300" documentId="8_{4AAD39CB-CEDC-45AA-AFEF-F3655472AE71}" xr6:coauthVersionLast="47" xr6:coauthVersionMax="47" xr10:uidLastSave="{9478E789-E137-4283-A3BE-9B7D0BE75821}"/>
  <bookViews>
    <workbookView xWindow="-108" yWindow="-108" windowWidth="23256" windowHeight="12576" xr2:uid="{00000000-000D-0000-FFFF-FFFF00000000}"/>
  </bookViews>
  <sheets>
    <sheet name="F2_S(2)" sheetId="16" r:id="rId1"/>
  </sheets>
  <definedNames>
    <definedName name="_xlnm._FilterDatabase" localSheetId="0" hidden="1">'F2_S(2)'!$A$13:$G$340</definedName>
    <definedName name="_xlnm.Print_Area" localSheetId="0">'F2_S(2)'!$A$1:$H$342</definedName>
    <definedName name="_xlnm.Print_Titles" localSheetId="0">'F2_S(2)'!$13:$14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6" l="1"/>
  <c r="G43" i="16"/>
  <c r="G42" i="16"/>
  <c r="G87" i="16" l="1"/>
  <c r="G88" i="16"/>
  <c r="G89" i="16"/>
  <c r="G90" i="16"/>
  <c r="G172" i="16"/>
  <c r="G312" i="16"/>
  <c r="G96" i="16"/>
  <c r="G86" i="16"/>
  <c r="G75" i="16"/>
  <c r="G64" i="16"/>
  <c r="G65" i="16"/>
  <c r="G66" i="16"/>
  <c r="G67" i="16"/>
  <c r="G68" i="16"/>
  <c r="G69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39" i="16"/>
  <c r="G40" i="16"/>
  <c r="G29" i="16"/>
  <c r="G30" i="16"/>
  <c r="G31" i="16"/>
  <c r="G32" i="16"/>
  <c r="G33" i="16"/>
  <c r="G34" i="16"/>
  <c r="G18" i="16"/>
  <c r="G19" i="16"/>
  <c r="G20" i="16"/>
  <c r="G21" i="16"/>
  <c r="G22" i="16"/>
  <c r="G23" i="16"/>
  <c r="G24" i="16"/>
  <c r="G25" i="16"/>
  <c r="G99" i="16"/>
  <c r="G100" i="16"/>
  <c r="G74" i="16"/>
  <c r="G83" i="16" s="1"/>
  <c r="G76" i="16"/>
  <c r="G77" i="16"/>
  <c r="G78" i="16"/>
  <c r="G79" i="16"/>
  <c r="G80" i="16"/>
  <c r="G81" i="16"/>
  <c r="G82" i="16"/>
  <c r="G60" i="16"/>
  <c r="G61" i="16"/>
  <c r="G35" i="16"/>
  <c r="G36" i="16"/>
  <c r="G37" i="16"/>
  <c r="G335" i="16"/>
  <c r="G336" i="16"/>
  <c r="G332" i="16"/>
  <c r="G333" i="16"/>
  <c r="G334" i="16"/>
  <c r="G331" i="16"/>
  <c r="G330" i="16"/>
  <c r="G329" i="16"/>
  <c r="G317" i="16"/>
  <c r="G318" i="16"/>
  <c r="G319" i="16"/>
  <c r="G310" i="16"/>
  <c r="G299" i="16"/>
  <c r="G300" i="16"/>
  <c r="G301" i="16"/>
  <c r="G302" i="16"/>
  <c r="G303" i="16"/>
  <c r="G304" i="16"/>
  <c r="G305" i="16"/>
  <c r="G306" i="16"/>
  <c r="G296" i="16"/>
  <c r="G288" i="16"/>
  <c r="G286" i="16"/>
  <c r="G273" i="16"/>
  <c r="G260" i="16"/>
  <c r="G261" i="16"/>
  <c r="G258" i="16"/>
  <c r="G245" i="16"/>
  <c r="G244" i="16"/>
  <c r="G243" i="16"/>
  <c r="G238" i="16"/>
  <c r="G236" i="16"/>
  <c r="G223" i="16"/>
  <c r="G224" i="16"/>
  <c r="G225" i="16"/>
  <c r="G226" i="16"/>
  <c r="G227" i="16"/>
  <c r="G228" i="16"/>
  <c r="G229" i="16"/>
  <c r="G230" i="16"/>
  <c r="G222" i="16"/>
  <c r="G221" i="16"/>
  <c r="G212" i="16"/>
  <c r="G213" i="16"/>
  <c r="G207" i="16"/>
  <c r="G188" i="16"/>
  <c r="G199" i="16"/>
  <c r="G176" i="16"/>
  <c r="G177" i="16"/>
  <c r="G164" i="16"/>
  <c r="G163" i="16"/>
  <c r="G162" i="16"/>
  <c r="G161" i="16"/>
  <c r="G160" i="16"/>
  <c r="G159" i="16"/>
  <c r="G158" i="16"/>
  <c r="G157" i="16"/>
  <c r="G156" i="16"/>
  <c r="G155" i="16"/>
  <c r="G151" i="16"/>
  <c r="G152" i="16"/>
  <c r="G139" i="16"/>
  <c r="G126" i="16"/>
  <c r="G124" i="16"/>
  <c r="G123" i="16"/>
  <c r="G109" i="16"/>
  <c r="G106" i="16"/>
  <c r="G91" i="16"/>
  <c r="G92" i="16"/>
  <c r="G93" i="16"/>
  <c r="G94" i="16"/>
  <c r="G95" i="16"/>
  <c r="G85" i="16"/>
  <c r="G70" i="16"/>
  <c r="G71" i="16"/>
  <c r="G97" i="16" l="1"/>
  <c r="G337" i="16"/>
  <c r="G165" i="16"/>
  <c r="G17" i="16" l="1"/>
  <c r="G316" i="16" l="1"/>
  <c r="G297" i="16"/>
  <c r="G298" i="16"/>
  <c r="G278" i="16"/>
  <c r="G279" i="16"/>
  <c r="G280" i="16"/>
  <c r="G281" i="16"/>
  <c r="G282" i="16"/>
  <c r="G259" i="16"/>
  <c r="G262" i="16"/>
  <c r="G263" i="16"/>
  <c r="G264" i="16"/>
  <c r="G265" i="16"/>
  <c r="G266" i="16"/>
  <c r="G267" i="16"/>
  <c r="G326" i="16"/>
  <c r="G325" i="16"/>
  <c r="G324" i="16"/>
  <c r="G323" i="16"/>
  <c r="G322" i="16"/>
  <c r="G315" i="16"/>
  <c r="G314" i="16"/>
  <c r="G313" i="16"/>
  <c r="G311" i="16"/>
  <c r="G309" i="16"/>
  <c r="G293" i="16"/>
  <c r="G292" i="16"/>
  <c r="G291" i="16"/>
  <c r="G290" i="16"/>
  <c r="G289" i="16"/>
  <c r="G287" i="16"/>
  <c r="G285" i="16"/>
  <c r="G277" i="16"/>
  <c r="G276" i="16"/>
  <c r="G275" i="16"/>
  <c r="G274" i="16"/>
  <c r="G272" i="16"/>
  <c r="G271" i="16"/>
  <c r="G270" i="16"/>
  <c r="G248" i="16"/>
  <c r="G249" i="16"/>
  <c r="G250" i="16"/>
  <c r="G251" i="16"/>
  <c r="G252" i="16"/>
  <c r="G253" i="16"/>
  <c r="G254" i="16"/>
  <c r="G240" i="16"/>
  <c r="G241" i="16"/>
  <c r="G242" i="16"/>
  <c r="G231" i="16"/>
  <c r="G211" i="16"/>
  <c r="G214" i="16"/>
  <c r="G215" i="16"/>
  <c r="G216" i="16"/>
  <c r="G217" i="16"/>
  <c r="G218" i="16"/>
  <c r="G232" i="16"/>
  <c r="G239" i="16"/>
  <c r="G237" i="16"/>
  <c r="G235" i="16"/>
  <c r="G210" i="16"/>
  <c r="G206" i="16"/>
  <c r="G205" i="16"/>
  <c r="G204" i="16"/>
  <c r="G203" i="16"/>
  <c r="G202" i="16"/>
  <c r="G201" i="16"/>
  <c r="G200" i="16"/>
  <c r="G198" i="16"/>
  <c r="G197" i="16"/>
  <c r="G196" i="16"/>
  <c r="G193" i="16"/>
  <c r="G192" i="16"/>
  <c r="G191" i="16"/>
  <c r="G190" i="16"/>
  <c r="G189" i="16"/>
  <c r="G187" i="16"/>
  <c r="G186" i="16"/>
  <c r="G185" i="16"/>
  <c r="G184" i="16"/>
  <c r="G194" i="16" s="1"/>
  <c r="G181" i="16"/>
  <c r="G180" i="16"/>
  <c r="G179" i="16"/>
  <c r="G178" i="16"/>
  <c r="G175" i="16"/>
  <c r="G174" i="16"/>
  <c r="G173" i="16"/>
  <c r="G134" i="16"/>
  <c r="G135" i="16"/>
  <c r="G136" i="16"/>
  <c r="G137" i="16"/>
  <c r="G138" i="16"/>
  <c r="G140" i="16"/>
  <c r="G141" i="16"/>
  <c r="G142" i="16"/>
  <c r="G149" i="16"/>
  <c r="G150" i="16"/>
  <c r="G168" i="16"/>
  <c r="G167" i="16"/>
  <c r="G148" i="16"/>
  <c r="G147" i="16"/>
  <c r="G146" i="16"/>
  <c r="G145" i="16"/>
  <c r="G144" i="16"/>
  <c r="G133" i="16"/>
  <c r="G132" i="16"/>
  <c r="G131" i="16"/>
  <c r="G130" i="16"/>
  <c r="G129" i="16"/>
  <c r="G125" i="16"/>
  <c r="G122" i="16"/>
  <c r="G121" i="16"/>
  <c r="G120" i="16"/>
  <c r="G119" i="16"/>
  <c r="G118" i="16"/>
  <c r="G117" i="16"/>
  <c r="G114" i="16"/>
  <c r="G113" i="16"/>
  <c r="G112" i="16"/>
  <c r="G111" i="16"/>
  <c r="G110" i="16"/>
  <c r="G108" i="16"/>
  <c r="G107" i="16"/>
  <c r="G101" i="16"/>
  <c r="G102" i="16"/>
  <c r="G46" i="16"/>
  <c r="G63" i="16"/>
  <c r="G38" i="16"/>
  <c r="G28" i="16"/>
  <c r="G103" i="16" l="1"/>
  <c r="G44" i="16"/>
  <c r="G338" i="16" s="1"/>
  <c r="G153" i="16"/>
  <c r="G115" i="16"/>
  <c r="G72" i="16"/>
  <c r="G307" i="16"/>
  <c r="G327" i="16"/>
  <c r="G320" i="16"/>
  <c r="G268" i="16"/>
  <c r="G294" i="16"/>
  <c r="G283" i="16"/>
  <c r="G246" i="16"/>
  <c r="G255" i="16"/>
  <c r="G233" i="16"/>
  <c r="G208" i="16"/>
  <c r="G182" i="16"/>
  <c r="G169" i="16"/>
  <c r="G127" i="16"/>
  <c r="G26" i="16"/>
  <c r="G219" i="16"/>
  <c r="G339" i="16" l="1"/>
  <c r="G340" i="16" l="1"/>
</calcChain>
</file>

<file path=xl/sharedStrings.xml><?xml version="1.0" encoding="utf-8"?>
<sst xmlns="http://schemas.openxmlformats.org/spreadsheetml/2006/main" count="1025" uniqueCount="201">
  <si>
    <t>Kiekis</t>
  </si>
  <si>
    <t>vnt</t>
  </si>
  <si>
    <t>100 m2</t>
  </si>
  <si>
    <t>m</t>
  </si>
  <si>
    <t>t</t>
  </si>
  <si>
    <t>m3</t>
  </si>
  <si>
    <t>100 m3</t>
  </si>
  <si>
    <t>Užsakovas:</t>
  </si>
  <si>
    <t>Rangovas:</t>
  </si>
  <si>
    <t>Rangovas:       AB „Kauno tiltai“, juridinio asmens kodas 133729589</t>
  </si>
  <si>
    <t>1000 m3</t>
  </si>
  <si>
    <t>Užsakovas: Kauno miesto savivaldybės administracija, juridinio asmens kodas 188764867</t>
  </si>
  <si>
    <t>Paruošiamieji darbai</t>
  </si>
  <si>
    <t>100 m</t>
  </si>
  <si>
    <t>vnt.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</si>
  <si>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</si>
  <si>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</si>
  <si>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</si>
  <si>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Sąm.</t>
  </si>
  <si>
    <t>Darbo</t>
  </si>
  <si>
    <t>Darbų ir išlaidų</t>
  </si>
  <si>
    <t>Mato</t>
  </si>
  <si>
    <t xml:space="preserve">Kaina EUR       </t>
  </si>
  <si>
    <t>eil.</t>
  </si>
  <si>
    <t>kodas</t>
  </si>
  <si>
    <t>aprašymai</t>
  </si>
  <si>
    <t>Vieneto kaina</t>
  </si>
  <si>
    <t>Iš viso</t>
  </si>
  <si>
    <t>Žiniaraštis Nr.2 Susisiekimo dalis</t>
  </si>
  <si>
    <t>2.1</t>
  </si>
  <si>
    <t>2.2</t>
  </si>
  <si>
    <t>1.5</t>
  </si>
  <si>
    <t>1.</t>
  </si>
  <si>
    <t>2.</t>
  </si>
  <si>
    <t>RAUDONDVARIO PL. GATVĖS PLATINIMO DARBAI NUO RINGAILĖS G. IKI MAUMEDŽIO G. (KAIRĖ PUSĖ)</t>
  </si>
  <si>
    <t>1.2</t>
  </si>
  <si>
    <t>1.3</t>
  </si>
  <si>
    <t>1.1</t>
  </si>
  <si>
    <t>1.4</t>
  </si>
  <si>
    <t>1.9</t>
  </si>
  <si>
    <t>II grupės grunto kasimas ekskavatoriais su 0.4 m3 kaušu, pakrovimas į autosavivarčius, vežiojimas iki 15 km ir darbas sąvartoje</t>
  </si>
  <si>
    <t>Asfalto dangų nufrezavimas*</t>
  </si>
  <si>
    <t>Asfaltbetonio dangos išardymas mechanizuotai*</t>
  </si>
  <si>
    <t>Šaligatvių iš betono plytelių ir trinkelių ardymas*</t>
  </si>
  <si>
    <t>Bordiūrų, sudėtų ant betoninio pagrindo, išardymas*</t>
  </si>
  <si>
    <t>Bordiūrų (šaligatvio bortų), sudėtų ant betono pagrindo, išardymas*</t>
  </si>
  <si>
    <t>Statybinių atliekų/išardytų elementų kasimas ekskavatoriais su 0.25 m3 kaušu, pakrovimas į autosavivarčius ir išvežimas iki 15 km</t>
  </si>
  <si>
    <t>2.5</t>
  </si>
  <si>
    <t>4.1</t>
  </si>
  <si>
    <t>4.7</t>
  </si>
  <si>
    <t>4.3</t>
  </si>
  <si>
    <t>5.1.8</t>
  </si>
  <si>
    <t>5.1.9 K4=4</t>
  </si>
  <si>
    <t>5.1.38</t>
  </si>
  <si>
    <t>5.1.18</t>
  </si>
  <si>
    <t>5.1.22</t>
  </si>
  <si>
    <t>5.1.23 K4=2</t>
  </si>
  <si>
    <t>Grunto kasimas rankinius būdu</t>
  </si>
  <si>
    <t>Iškasų paviršiaus išlyginimas mechanizuotu būdu, kai gruntas II grupės</t>
  </si>
  <si>
    <t>1000 m2</t>
  </si>
  <si>
    <t>Grunto sluoksnio sutankinimas vibraciniu volu</t>
  </si>
  <si>
    <t>Pagrindų išlyginamųjų ir paruošiamųjų sluoksnių iš smėlio-žvyro mišinių įrengimas</t>
  </si>
  <si>
    <t>Viensl. pagrindo iš dolomit. skaldos 0/45 įrengimas</t>
  </si>
  <si>
    <t>8 cm storio apatinio pagrindo sluoksnio iš mišinio AC 22 PS įrengimas</t>
  </si>
  <si>
    <t>Keičiant sluoksnio storį, kiekvienam 0,5 cm pasikeitimui su asfaltbetoniu AC 22 PS pridėti</t>
  </si>
  <si>
    <t>Pasluoksnio pagruntavimas polimerine modifikuota emulsija C60BP4-S</t>
  </si>
  <si>
    <t>5 cm storio apatinio dangos sl. iš AC 16 AS asfaltbetonio mišinio įrengimas klotuvu, kurio našumas daugiau 200 iki 500 t/h</t>
  </si>
  <si>
    <t xml:space="preserve">4 cm storio dangos įrengimas, panaudojant asfaltbetonio klotuvą su automatiniu aukščio reguliavimu, iš asfaltbetonio mišinio  AC 11 VS </t>
  </si>
  <si>
    <t>Keičiant sluoksnio storį, kiekvienam 0,5 cm pasikeitimui su asfaltbetoniu AC 11 VS prie normatyvų K16-152-2 pridėti arba atimti</t>
  </si>
  <si>
    <t>Autobusų sustojimo vietų iškėlimas ir įrengimas (kairė pusė) DK 3</t>
  </si>
  <si>
    <t>5.2.6</t>
  </si>
  <si>
    <t>5.2.9</t>
  </si>
  <si>
    <t>5.1.34</t>
  </si>
  <si>
    <t>80x200 mm skersmens betoninių bordiūrų ant betoninio pagrindo įrengimas</t>
  </si>
  <si>
    <t>150x300 mm skersmens betoninių bordiūrų ant betoninio pagrindo įrengimas</t>
  </si>
  <si>
    <t>Siūlių tarp elementų užpildymas bitumine mastika (bituminės juostos 40x8 mm įrengimas tarp asfaltbetonio dangos ir bordiūro)</t>
  </si>
  <si>
    <t>Aikštelių iš betoninių trinkelių įrengimas</t>
  </si>
  <si>
    <t>5.2.11</t>
  </si>
  <si>
    <t>3 cm storio pasluoksnio iš dolomito atsijų įrengimas</t>
  </si>
  <si>
    <t>5.2.3</t>
  </si>
  <si>
    <t>Betoninių  pilkos spalvos 8cm trinkelių grindinio grindimas siūles užpilant atsijomis</t>
  </si>
  <si>
    <t>10 m2</t>
  </si>
  <si>
    <t>1000 m</t>
  </si>
  <si>
    <t>5.1.4</t>
  </si>
  <si>
    <t>8 cm storio pagrindo dangos sluoksnio iš asfaltbetonio AC 22 PN mišinio įrengimas klotuvu, kurio našumas daugiau 200 iki 500 t/h</t>
  </si>
  <si>
    <t>5.1.37</t>
  </si>
  <si>
    <t>Juodų dangų paviršiaus pagruntavimas bitumine emulsija</t>
  </si>
  <si>
    <t>5.1.24</t>
  </si>
  <si>
    <t>4 cm storio virš. dangos sluoksnio iš AC 11 VN asfaltbetonio mišinio įrengimas klotuvu, kurio našumas daugiau 200 iki 500 t/h</t>
  </si>
  <si>
    <t>Kiti darbai</t>
  </si>
  <si>
    <t xml:space="preserve">                         Skyriuje      1.1</t>
  </si>
  <si>
    <t xml:space="preserve">                         Skyriuje      1.2</t>
  </si>
  <si>
    <t xml:space="preserve">                         Skyriuje      1.3</t>
  </si>
  <si>
    <t xml:space="preserve">                         Skyriuje      1.4</t>
  </si>
  <si>
    <t xml:space="preserve">                         Skyriuje      1.5</t>
  </si>
  <si>
    <t>4.9</t>
  </si>
  <si>
    <t>Išlyginamojo sluoksnio įrengimas iš sijoto žvyro fr. 0/32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</si>
  <si>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</si>
  <si>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</si>
  <si>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</si>
  <si>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</si>
  <si>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 xml:space="preserve">                         Skyriuje      2.1</t>
  </si>
  <si>
    <t>Gatvės dangos konstrukcija kraštuose - platinimas (dešinė pusė) (asfalto danga) DK 3</t>
  </si>
  <si>
    <t>Autobusų sustojimo vietų iškėlimas ir įrengimas (dešinė pusė) DK 3</t>
  </si>
  <si>
    <t xml:space="preserve">                         Skyriuje      2.2</t>
  </si>
  <si>
    <t xml:space="preserve">                         Skyriuje      2.3</t>
  </si>
  <si>
    <t xml:space="preserve">                         Skyriuje      2.4</t>
  </si>
  <si>
    <t>3.</t>
  </si>
  <si>
    <t>3.1</t>
  </si>
  <si>
    <t xml:space="preserve">                         Skyriuje     3.1</t>
  </si>
  <si>
    <t>3.2</t>
  </si>
  <si>
    <t xml:space="preserve">                         Skyriuje      3.2</t>
  </si>
  <si>
    <t>3.3</t>
  </si>
  <si>
    <t xml:space="preserve">                         Skyriuje      3.3</t>
  </si>
  <si>
    <t>3.4</t>
  </si>
  <si>
    <t xml:space="preserve">                         Skyriuje      3.4</t>
  </si>
  <si>
    <t>3.5</t>
  </si>
  <si>
    <t xml:space="preserve">                         Skyriuje      3.5</t>
  </si>
  <si>
    <t>3.6</t>
  </si>
  <si>
    <t xml:space="preserve">                         Skyriuje      3.6</t>
  </si>
  <si>
    <t>RAUDONDVARIO PL. DVIRAČIŲ IR PĖSČIŲJŲ TAKŲ ĮRENGIMAS
NUO TILŽĖS G. IKI UAB „FAZER LIETUVA“ (KAIRĖ PUSĖ)</t>
  </si>
  <si>
    <t>Asfalto dangos išardymas mechanizuotai* (takuose)</t>
  </si>
  <si>
    <t>Asfalto dangos išardymas mechanizuotai* (nuovažose ir gatvėje)</t>
  </si>
  <si>
    <t>Dviračių ir pėsčiųjų tako dangos konstrukcija (kairė pusė) (asfalto danga)</t>
  </si>
  <si>
    <t>5.1.12</t>
  </si>
  <si>
    <t>5 cm storio viensl. dangos iš AC 16 PD asfaltbetonio mišinio įrengimas klotuvu, kurio našumas daugiau 200 iki 500 t/h</t>
  </si>
  <si>
    <t>5.1.13 K4=6</t>
  </si>
  <si>
    <t>Keičiant sluoksnio storį, kiekvienam 0,5 cm pasikeitimui su asfaltbetoniu AC 16 PD pridėti</t>
  </si>
  <si>
    <t>Pėsčiųjų tako dangos konstrukcija (kairė pusė) (trinkelių danga)</t>
  </si>
  <si>
    <t>5.2.1</t>
  </si>
  <si>
    <t>Betoninių trinkelių 200x100x60 mm (neregių vedimo sistemos) grindinys, kai siūlės užpildomos atsijomis</t>
  </si>
  <si>
    <t>Nuovažų įrengimo darbai per pėsčiųjų taką (DK 0,3) (trinkelių danga)</t>
  </si>
  <si>
    <t>2.6</t>
  </si>
  <si>
    <t>Plotų planiravimas rankiniu būdu, kai gruntas II grupės</t>
  </si>
  <si>
    <t>Nuovažų ir stovėjimo vietų įrengimo darbai (DK 0,3) (asfalto danga)</t>
  </si>
  <si>
    <t>5.2.12</t>
  </si>
  <si>
    <t>150x300 mm skersmens (lenktų) betoninių bordiūrų ant betoninio pagrindo įrengimas</t>
  </si>
  <si>
    <t>3.5.2.</t>
  </si>
  <si>
    <t xml:space="preserve">liukai su 40 t apkrova  </t>
  </si>
  <si>
    <t>Šulinio landos paaukštinimas gelžbetonio žiedais iki 10 cm</t>
  </si>
  <si>
    <t>Plaukiojančio tipo liukų pakėlimas asfaltavimo metu</t>
  </si>
  <si>
    <t>4.</t>
  </si>
  <si>
    <t>4.2</t>
  </si>
  <si>
    <t xml:space="preserve">                         Skyriuje    4.1</t>
  </si>
  <si>
    <t xml:space="preserve">                         Skyriuje      4.2</t>
  </si>
  <si>
    <t xml:space="preserve">                         Skyriuje      4.3</t>
  </si>
  <si>
    <t>4.4</t>
  </si>
  <si>
    <t xml:space="preserve">                         Skyriuje      4.4</t>
  </si>
  <si>
    <t>4.5</t>
  </si>
  <si>
    <t>RAUDONDVARIO PL. DVIRAČIŲ IR PĖSČIŲJŲ TAKŲ ĮRENGIMAS
NUO TILŽĖS G. IKI RAUDONDVARIO PL. PC „IKI“ (DEŠINĖ PUSĖ)</t>
  </si>
  <si>
    <t>Pėsčiųjų tako dangos konstrukcija (dešinė pusė)</t>
  </si>
  <si>
    <t>Rangos sutarties pav.: Raudondvario pl. šaligatvių ir važiuojamosios dalies  platinimo (atkarpa nuo Ringailės g. iki Maumedžių g.) remonto darbai</t>
  </si>
  <si>
    <t>Rangos sutarties Nr.:  SR-756</t>
  </si>
  <si>
    <t xml:space="preserve">RAUDONDVARIO PL. GATVĖS PLATINIMO DARBAI NUO RINGAILĖS G. IKI MAUMEDŽIO G. (DEŠINĖ PUSĖ)
</t>
  </si>
  <si>
    <t xml:space="preserve">Kalk. Nr. 1; N57P-0126 </t>
  </si>
  <si>
    <t>Kelio ašinės linijos ir kelio juostos nužymėjimas trasoje*Trasos geodezinis nužymėjimas</t>
  </si>
  <si>
    <t>km</t>
  </si>
  <si>
    <t>1.11</t>
  </si>
  <si>
    <t>Frezuoto asfalto  transportavimas iki 10 km atstumu</t>
  </si>
  <si>
    <t>5.1.5  K4=4</t>
  </si>
  <si>
    <t>Keičiant sluoksnio storį, kiekvienam 0,5 cm pasikeitimui su asfaltbetoniu AC 22 PN pridėti</t>
  </si>
  <si>
    <t>5.1.19  K4=2</t>
  </si>
  <si>
    <t>Keičiant sluoksnio storį, kiekvienam 0,5 cm pasikeitimui su asfaltbetoniu AC 16 AS pridėti</t>
  </si>
  <si>
    <t xml:space="preserve">                         Skyriuje      2.5</t>
  </si>
  <si>
    <t xml:space="preserve">Trinkelių dangos įrengimas ties perėjomis </t>
  </si>
  <si>
    <t>5.2.8</t>
  </si>
  <si>
    <t>80x300mm skersmens betoninių bordiūrų ant betoninio pagrindo įrengimas</t>
  </si>
  <si>
    <t>5.1.2</t>
  </si>
  <si>
    <t>Išlyginamojo sluoksnio iš asfaltbetonio mišinio AC 11 VN (0/11-V) įrengimas, panaudojant asfaltbetonio klotuvą su automatinio aukščio reguliavimu (4 cm)</t>
  </si>
  <si>
    <t>Gatvės dangos atstatymas gatvėje ir nuovažų įrengimo darbai (asfalto danga)</t>
  </si>
  <si>
    <t>150x300 mm skersmens betoninių bordiūrų ant betoninio pagrindo įrengimas*100x22x15 įvažiavimų bordiūrai</t>
  </si>
  <si>
    <t>Automobilių stovėjimo aikštelių įrengimo darbai (DK 0,3) (trinkelių danga)</t>
  </si>
  <si>
    <t>3.7</t>
  </si>
  <si>
    <t>Grunto kasimas rankiniu būdu</t>
  </si>
  <si>
    <t xml:space="preserve">                         Skyriuje      4.5</t>
  </si>
  <si>
    <t>4.6</t>
  </si>
  <si>
    <t xml:space="preserve">                         Skyriuje     4.6</t>
  </si>
  <si>
    <t xml:space="preserve">                         Skyriuje     4.7</t>
  </si>
  <si>
    <t>Atraminė sienutė</t>
  </si>
  <si>
    <t>Pagrindų išlyginamųjų ir paruošiamųjų sluoksnių iš smėlio-žvyro mišinių įrengimas*Grunto supylimas ir sutankinimas prie atraminės sienutės</t>
  </si>
  <si>
    <t xml:space="preserve"> Atraminė sienutė (B=200 mm) L=7500mm</t>
  </si>
  <si>
    <t>Gręžtinis pamatas (Æ 300 mm) L=2000mm</t>
  </si>
  <si>
    <t>Kalk. 2</t>
  </si>
  <si>
    <t>Kalk. 3</t>
  </si>
  <si>
    <t>LOKALINĖ SĄMATA</t>
  </si>
  <si>
    <t>Papildomi darbai Nr.2, pagal 2021________ susitarimą Nr. SR_____________</t>
  </si>
  <si>
    <t xml:space="preserve">Gatvės dangos konstrukcija kraštuose - platinimas (kairė pusė) </t>
  </si>
  <si>
    <t>6.5</t>
  </si>
  <si>
    <t>Sankasos sutvirtinimas geotinklu (radialinis standumas prie 0.5% deformacijų ≥390 kN/m)</t>
  </si>
  <si>
    <t>m2</t>
  </si>
  <si>
    <t>6.6</t>
  </si>
  <si>
    <t>Šlaitų/sankasos sutvirtinimas geotekstile, svoris ≥170g/m2</t>
  </si>
  <si>
    <t>Nr.1</t>
  </si>
  <si>
    <t>Nr.2</t>
  </si>
  <si>
    <t>nr2</t>
  </si>
  <si>
    <t>Nuovažų įrengimas</t>
  </si>
  <si>
    <t>1.6</t>
  </si>
  <si>
    <t>Takų įrengimas</t>
  </si>
  <si>
    <t xml:space="preserve">                         Skyriuje      3.7</t>
  </si>
  <si>
    <t xml:space="preserve">                         Skyriuje      1.6</t>
  </si>
  <si>
    <t>Priedas Nr.10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</si>
</sst>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L_t_-;\-* #,##0.00\ _L_t_-;_-* &quot;-&quot;??\ _L_t_-;_-@_-"/>
    <numFmt numFmtId="165" formatCode="??0.0?????;\-?0.0?????;?"/>
    <numFmt numFmtId="166" formatCode="_-* #,##0.000\ _L_t_-;\-* #,##0.000\ _L_t_-;_-* &quot;-&quot;??\ _L_t_-;_-@_-"/>
    <numFmt numFmtId="167" formatCode="_-* #,##0.0000\ _L_t_-;\-* #,##0.0000\ _L_t_-;_-* &quot;-&quot;??\ _L_t_-;_-@_-"/>
    <numFmt numFmtId="168" formatCode="0.000"/>
    <numFmt numFmtId="169" formatCode="0.0000"/>
    <numFmt numFmtId="170" formatCode="??0.0?;\-?0.0?;?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Arial Baltic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u val="singleAccounting"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1" fillId="0" borderId="0" xfId="2"/>
    <xf numFmtId="0" fontId="4" fillId="0" borderId="0" xfId="0" applyFont="1"/>
    <xf numFmtId="0" fontId="13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49" fontId="4" fillId="0" borderId="0" xfId="2" applyNumberFormat="1" applyFont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3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15" fillId="0" borderId="1" xfId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19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2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7" fontId="14" fillId="0" borderId="1" xfId="1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8" fillId="0" borderId="1" xfId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164" fontId="14" fillId="3" borderId="1" xfId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16" fillId="0" borderId="1" xfId="1" applyFont="1" applyBorder="1" applyAlignment="1">
      <alignment horizontal="center" vertical="center"/>
    </xf>
    <xf numFmtId="164" fontId="17" fillId="0" borderId="1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164" fontId="14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1" applyFont="1" applyAlignment="1">
      <alignment horizontal="center" vertical="center" wrapText="1"/>
    </xf>
    <xf numFmtId="0" fontId="1" fillId="3" borderId="0" xfId="2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2" fillId="0" borderId="0" xfId="1" applyFont="1" applyAlignment="1">
      <alignment horizontal="center" vertical="center"/>
    </xf>
    <xf numFmtId="169" fontId="14" fillId="3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right" vertical="top" wrapText="1"/>
    </xf>
    <xf numFmtId="166" fontId="14" fillId="3" borderId="1" xfId="1" applyNumberFormat="1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left" vertical="top" wrapText="1"/>
    </xf>
    <xf numFmtId="165" fontId="18" fillId="4" borderId="1" xfId="0" applyNumberFormat="1" applyFont="1" applyFill="1" applyBorder="1" applyAlignment="1">
      <alignment horizontal="center" vertical="center"/>
    </xf>
    <xf numFmtId="164" fontId="18" fillId="4" borderId="1" xfId="1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170" fontId="4" fillId="2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165" fontId="14" fillId="5" borderId="1" xfId="0" applyNumberFormat="1" applyFont="1" applyFill="1" applyBorder="1" applyAlignment="1">
      <alignment horizontal="center" vertical="center"/>
    </xf>
    <xf numFmtId="164" fontId="14" fillId="5" borderId="1" xfId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left" vertical="top" wrapText="1"/>
    </xf>
    <xf numFmtId="165" fontId="18" fillId="3" borderId="1" xfId="0" applyNumberFormat="1" applyFont="1" applyFill="1" applyBorder="1" applyAlignment="1">
      <alignment horizontal="center" vertical="center"/>
    </xf>
    <xf numFmtId="164" fontId="18" fillId="3" borderId="1" xfId="1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5" fontId="4" fillId="5" borderId="1" xfId="0" applyNumberFormat="1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left" vertical="top" wrapText="1"/>
    </xf>
    <xf numFmtId="165" fontId="18" fillId="5" borderId="1" xfId="0" applyNumberFormat="1" applyFont="1" applyFill="1" applyBorder="1" applyAlignment="1">
      <alignment horizontal="center" vertical="center"/>
    </xf>
    <xf numFmtId="164" fontId="18" fillId="5" borderId="1" xfId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right" vertical="top" wrapText="1"/>
    </xf>
    <xf numFmtId="166" fontId="14" fillId="5" borderId="1" xfId="1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top"/>
    </xf>
    <xf numFmtId="0" fontId="18" fillId="5" borderId="1" xfId="0" applyFont="1" applyFill="1" applyBorder="1" applyAlignment="1">
      <alignment horizontal="right" vertical="top" wrapText="1"/>
    </xf>
    <xf numFmtId="166" fontId="18" fillId="5" borderId="1" xfId="1" applyNumberFormat="1" applyFont="1" applyFill="1" applyBorder="1" applyAlignment="1">
      <alignment horizontal="center" vertical="center"/>
    </xf>
    <xf numFmtId="166" fontId="18" fillId="0" borderId="1" xfId="1" applyNumberFormat="1" applyFont="1" applyBorder="1" applyAlignment="1">
      <alignment horizontal="center" vertical="center"/>
    </xf>
    <xf numFmtId="167" fontId="18" fillId="0" borderId="1" xfId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4" fontId="21" fillId="0" borderId="1" xfId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right" vertical="top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21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wrapText="1"/>
    </xf>
    <xf numFmtId="168" fontId="14" fillId="5" borderId="1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right" vertical="top"/>
    </xf>
    <xf numFmtId="0" fontId="14" fillId="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0" fillId="2" borderId="0" xfId="0" applyFill="1"/>
    <xf numFmtId="0" fontId="12" fillId="3" borderId="1" xfId="0" applyFont="1" applyFill="1" applyBorder="1" applyAlignment="1">
      <alignment horizontal="center"/>
    </xf>
    <xf numFmtId="170" fontId="18" fillId="0" borderId="1" xfId="0" applyNumberFormat="1" applyFont="1" applyBorder="1" applyAlignment="1">
      <alignment horizontal="center" vertical="center"/>
    </xf>
    <xf numFmtId="164" fontId="15" fillId="3" borderId="1" xfId="1" applyFont="1" applyFill="1" applyBorder="1" applyAlignment="1">
      <alignment horizontal="center" vertical="center"/>
    </xf>
    <xf numFmtId="164" fontId="21" fillId="3" borderId="1" xfId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top" wrapText="1"/>
    </xf>
    <xf numFmtId="164" fontId="15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2" borderId="1" xfId="0" applyFont="1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center" vertical="center"/>
    </xf>
    <xf numFmtId="164" fontId="1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right" vertical="top"/>
    </xf>
    <xf numFmtId="0" fontId="9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wrapText="1"/>
    </xf>
    <xf numFmtId="164" fontId="15" fillId="0" borderId="1" xfId="1" applyFont="1" applyBorder="1" applyAlignment="1">
      <alignment horizontal="center" vertical="center"/>
    </xf>
    <xf numFmtId="0" fontId="15" fillId="3" borderId="1" xfId="0" applyFont="1" applyFill="1" applyBorder="1" applyAlignment="1">
      <alignment vertical="top"/>
    </xf>
    <xf numFmtId="0" fontId="21" fillId="0" borderId="1" xfId="0" applyFont="1" applyBorder="1" applyAlignment="1">
      <alignment vertical="top"/>
    </xf>
    <xf numFmtId="0" fontId="15" fillId="0" borderId="1" xfId="0" applyFont="1" applyBorder="1" applyAlignment="1">
      <alignment horizontal="right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vertical="top"/>
    </xf>
    <xf numFmtId="0" fontId="21" fillId="5" borderId="1" xfId="0" applyFont="1" applyFill="1" applyBorder="1" applyAlignment="1">
      <alignment horizontal="right" vertical="top"/>
    </xf>
    <xf numFmtId="0" fontId="21" fillId="5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vertical="top"/>
    </xf>
    <xf numFmtId="0" fontId="21" fillId="0" borderId="1" xfId="0" applyFont="1" applyBorder="1" applyAlignment="1">
      <alignment horizontal="right" vertical="top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wrapText="1"/>
    </xf>
    <xf numFmtId="0" fontId="21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wrapText="1"/>
    </xf>
    <xf numFmtId="49" fontId="4" fillId="0" borderId="0" xfId="2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wrapText="1"/>
    </xf>
    <xf numFmtId="0" fontId="16" fillId="0" borderId="1" xfId="0" applyFont="1" applyBorder="1" applyAlignment="1">
      <alignment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6" xr:uid="{00000000-0005-0000-0000-000006000000}"/>
    <cellStyle name="Normal 4" xfId="7" xr:uid="{00000000-0005-0000-0000-000007000000}"/>
    <cellStyle name="Paprastas 2" xfId="8" xr:uid="{00000000-0005-0000-0000-000008000000}"/>
    <cellStyle name="Paprastas 2 2" xfId="9" xr:uid="{00000000-0005-0000-0000-000009000000}"/>
    <cellStyle name="Paprastas 3" xfId="10" xr:uid="{00000000-0005-0000-0000-00000A000000}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342"/>
  <sheetViews>
    <sheetView tabSelected="1" view="pageBreakPreview" topLeftCell="A97" zoomScaleNormal="100" zoomScaleSheetLayoutView="100" workbookViewId="0">
      <selection activeCell="A106" sqref="A106:D106"/>
    </sheetView>
  </sheetViews>
  <sheetFormatPr defaultRowHeight="14.4" x14ac:dyDescent="0.3"/>
  <cols>
    <col min="1" max="1" width="6.77734375" style="59" customWidth="1"/>
    <col min="2" max="2" width="10.5546875" style="27" customWidth="1"/>
    <col min="3" max="3" width="36.109375" customWidth="1"/>
    <col min="4" max="4" width="7.6640625" customWidth="1"/>
    <col min="5" max="5" width="12.6640625" style="70" customWidth="1"/>
    <col min="6" max="6" width="13.109375" style="71" customWidth="1"/>
    <col min="7" max="7" width="15.44140625" style="71" customWidth="1"/>
  </cols>
  <sheetData>
    <row r="1" spans="1:7" s="1" customFormat="1" ht="13.8" x14ac:dyDescent="0.25">
      <c r="A1" s="2" t="s">
        <v>11</v>
      </c>
      <c r="B1" s="2"/>
      <c r="C1" s="2"/>
      <c r="D1" s="3"/>
      <c r="E1" s="63"/>
      <c r="F1" s="64"/>
      <c r="G1" s="142" t="s">
        <v>200</v>
      </c>
    </row>
    <row r="2" spans="1:7" s="1" customFormat="1" ht="4.5" customHeight="1" x14ac:dyDescent="0.3">
      <c r="A2" s="9"/>
      <c r="B2" s="3"/>
      <c r="C2" s="3"/>
      <c r="D2" s="4"/>
      <c r="E2" s="63"/>
      <c r="F2" s="64"/>
      <c r="G2" s="64"/>
    </row>
    <row r="3" spans="1:7" s="1" customFormat="1" ht="12.75" customHeight="1" x14ac:dyDescent="0.25">
      <c r="A3" s="2" t="s">
        <v>9</v>
      </c>
      <c r="B3" s="2"/>
      <c r="C3" s="3"/>
      <c r="D3" s="5"/>
      <c r="E3" s="63"/>
      <c r="F3" s="64"/>
      <c r="G3" s="64"/>
    </row>
    <row r="4" spans="1:7" s="1" customFormat="1" ht="1.2" customHeight="1" x14ac:dyDescent="0.25">
      <c r="A4" s="9"/>
      <c r="B4" s="3"/>
      <c r="C4" s="3"/>
      <c r="D4" s="6"/>
      <c r="E4" s="63"/>
      <c r="F4" s="64"/>
      <c r="G4" s="64"/>
    </row>
    <row r="5" spans="1:7" s="1" customFormat="1" ht="13.5" customHeight="1" x14ac:dyDescent="0.25">
      <c r="A5" s="2" t="s">
        <v>152</v>
      </c>
      <c r="B5" s="2"/>
      <c r="C5" s="7"/>
      <c r="D5" s="7"/>
      <c r="E5" s="65"/>
      <c r="F5" s="66"/>
      <c r="G5" s="66"/>
    </row>
    <row r="6" spans="1:7" s="1" customFormat="1" ht="8.4" customHeight="1" x14ac:dyDescent="0.25">
      <c r="A6" s="59"/>
      <c r="B6" s="3"/>
      <c r="C6" s="7"/>
      <c r="D6" s="7"/>
      <c r="E6" s="65"/>
      <c r="F6" s="66"/>
      <c r="G6" s="66"/>
    </row>
    <row r="7" spans="1:7" s="1" customFormat="1" ht="30.6" customHeight="1" x14ac:dyDescent="0.25">
      <c r="A7" s="149" t="s">
        <v>151</v>
      </c>
      <c r="B7" s="149"/>
      <c r="C7" s="149"/>
      <c r="D7" s="149"/>
      <c r="E7" s="149"/>
      <c r="F7" s="149"/>
      <c r="G7" s="149"/>
    </row>
    <row r="8" spans="1:7" s="1" customFormat="1" ht="12.75" customHeight="1" x14ac:dyDescent="0.25">
      <c r="A8" s="60"/>
      <c r="B8" s="21"/>
      <c r="C8" s="8"/>
      <c r="D8" s="8"/>
      <c r="E8" s="67"/>
      <c r="F8" s="68"/>
      <c r="G8" s="68"/>
    </row>
    <row r="9" spans="1:7" s="1" customFormat="1" ht="13.8" x14ac:dyDescent="0.25">
      <c r="A9" s="150" t="s">
        <v>184</v>
      </c>
      <c r="B9" s="150"/>
      <c r="C9" s="150"/>
      <c r="D9" s="150"/>
      <c r="E9" s="150"/>
      <c r="F9" s="150"/>
      <c r="G9" s="150"/>
    </row>
    <row r="10" spans="1:7" s="1" customFormat="1" ht="12.6" customHeight="1" x14ac:dyDescent="0.25">
      <c r="A10" s="151" t="s">
        <v>185</v>
      </c>
      <c r="B10" s="151"/>
      <c r="C10" s="152"/>
      <c r="D10" s="152"/>
      <c r="E10" s="152"/>
      <c r="F10" s="152"/>
      <c r="G10" s="152"/>
    </row>
    <row r="11" spans="1:7" s="1" customFormat="1" ht="12.6" customHeight="1" x14ac:dyDescent="0.25">
      <c r="A11" s="79"/>
      <c r="B11" s="79"/>
      <c r="C11" s="80"/>
      <c r="D11" s="80"/>
      <c r="E11" s="80"/>
      <c r="F11" s="80"/>
      <c r="G11" s="80"/>
    </row>
    <row r="12" spans="1:7" s="1" customFormat="1" ht="29.4" customHeight="1" x14ac:dyDescent="0.25">
      <c r="A12" s="154" t="s">
        <v>28</v>
      </c>
      <c r="B12" s="155"/>
      <c r="C12" s="155"/>
      <c r="D12" s="155"/>
      <c r="E12" s="155"/>
      <c r="F12" s="155"/>
      <c r="G12" s="69"/>
    </row>
    <row r="13" spans="1:7" x14ac:dyDescent="0.3">
      <c r="A13" s="31" t="s">
        <v>18</v>
      </c>
      <c r="B13" s="28" t="s">
        <v>19</v>
      </c>
      <c r="C13" s="28" t="s">
        <v>20</v>
      </c>
      <c r="D13" s="28" t="s">
        <v>21</v>
      </c>
      <c r="E13" s="156" t="s">
        <v>0</v>
      </c>
      <c r="F13" s="159" t="s">
        <v>22</v>
      </c>
      <c r="G13" s="159"/>
    </row>
    <row r="14" spans="1:7" x14ac:dyDescent="0.3">
      <c r="A14" s="31" t="s">
        <v>23</v>
      </c>
      <c r="B14" s="28" t="s">
        <v>24</v>
      </c>
      <c r="C14" s="28" t="s">
        <v>25</v>
      </c>
      <c r="D14" s="28" t="s">
        <v>1</v>
      </c>
      <c r="E14" s="156"/>
      <c r="F14" s="32" t="s">
        <v>26</v>
      </c>
      <c r="G14" s="32" t="s">
        <v>27</v>
      </c>
    </row>
    <row r="15" spans="1:7" ht="39.6" x14ac:dyDescent="0.3">
      <c r="A15" s="31"/>
      <c r="B15" s="15" t="s">
        <v>32</v>
      </c>
      <c r="C15" s="18" t="s">
        <v>34</v>
      </c>
      <c r="D15" s="15"/>
      <c r="E15" s="31"/>
      <c r="F15" s="32"/>
      <c r="G15" s="32"/>
    </row>
    <row r="16" spans="1:7" x14ac:dyDescent="0.3">
      <c r="A16" s="153" t="s">
        <v>37</v>
      </c>
      <c r="B16" s="153"/>
      <c r="C16" s="157" t="s">
        <v>12</v>
      </c>
      <c r="D16" s="158"/>
      <c r="E16" s="158"/>
      <c r="F16" s="158"/>
      <c r="G16" s="158"/>
    </row>
    <row r="17" spans="1:7" ht="39.6" x14ac:dyDescent="0.3">
      <c r="A17" s="75">
        <v>185</v>
      </c>
      <c r="B17" s="76" t="s">
        <v>154</v>
      </c>
      <c r="C17" s="12" t="s">
        <v>155</v>
      </c>
      <c r="D17" s="24" t="s">
        <v>156</v>
      </c>
      <c r="E17" s="77">
        <v>0.82399999999999995</v>
      </c>
      <c r="F17" s="53">
        <v>660.11</v>
      </c>
      <c r="G17" s="78">
        <f>ROUND(F17*E17,2)</f>
        <v>543.92999999999995</v>
      </c>
    </row>
    <row r="18" spans="1:7" ht="39.6" x14ac:dyDescent="0.3">
      <c r="A18" s="22">
        <v>1</v>
      </c>
      <c r="B18" s="22" t="s">
        <v>29</v>
      </c>
      <c r="C18" s="14" t="s">
        <v>40</v>
      </c>
      <c r="D18" s="14" t="s">
        <v>10</v>
      </c>
      <c r="E18" s="42">
        <v>0.3</v>
      </c>
      <c r="F18" s="43">
        <v>6500</v>
      </c>
      <c r="G18" s="78">
        <f t="shared" ref="G18:G25" si="0">ROUND(F18*E18,2)</f>
        <v>1950</v>
      </c>
    </row>
    <row r="19" spans="1:7" x14ac:dyDescent="0.3">
      <c r="A19" s="22">
        <v>2</v>
      </c>
      <c r="B19" s="22" t="s">
        <v>35</v>
      </c>
      <c r="C19" s="14" t="s">
        <v>41</v>
      </c>
      <c r="D19" s="14" t="s">
        <v>2</v>
      </c>
      <c r="E19" s="42">
        <v>15.5</v>
      </c>
      <c r="F19" s="43">
        <v>165.74</v>
      </c>
      <c r="G19" s="78">
        <f t="shared" si="0"/>
        <v>2568.9699999999998</v>
      </c>
    </row>
    <row r="20" spans="1:7" ht="26.4" x14ac:dyDescent="0.3">
      <c r="A20" s="22">
        <v>3</v>
      </c>
      <c r="B20" s="22" t="s">
        <v>36</v>
      </c>
      <c r="C20" s="14" t="s">
        <v>42</v>
      </c>
      <c r="D20" s="14" t="s">
        <v>6</v>
      </c>
      <c r="E20" s="42">
        <v>0.5</v>
      </c>
      <c r="F20" s="43">
        <v>799.22</v>
      </c>
      <c r="G20" s="78">
        <f t="shared" si="0"/>
        <v>399.61</v>
      </c>
    </row>
    <row r="21" spans="1:7" ht="26.4" x14ac:dyDescent="0.3">
      <c r="A21" s="24">
        <v>186</v>
      </c>
      <c r="B21" s="24" t="s">
        <v>157</v>
      </c>
      <c r="C21" s="12" t="s">
        <v>158</v>
      </c>
      <c r="D21" s="12" t="s">
        <v>4</v>
      </c>
      <c r="E21" s="77">
        <v>148.80000000000001</v>
      </c>
      <c r="F21" s="53">
        <v>5.56</v>
      </c>
      <c r="G21" s="78">
        <f t="shared" si="0"/>
        <v>827.33</v>
      </c>
    </row>
    <row r="22" spans="1:7" ht="26.4" x14ac:dyDescent="0.3">
      <c r="A22" s="22">
        <v>4</v>
      </c>
      <c r="B22" s="22" t="s">
        <v>37</v>
      </c>
      <c r="C22" s="14" t="s">
        <v>43</v>
      </c>
      <c r="D22" s="14" t="s">
        <v>2</v>
      </c>
      <c r="E22" s="45">
        <v>1.35</v>
      </c>
      <c r="F22" s="43">
        <v>115.5</v>
      </c>
      <c r="G22" s="78">
        <f t="shared" si="0"/>
        <v>155.93</v>
      </c>
    </row>
    <row r="23" spans="1:7" ht="26.4" x14ac:dyDescent="0.3">
      <c r="A23" s="22">
        <v>5</v>
      </c>
      <c r="B23" s="22" t="s">
        <v>31</v>
      </c>
      <c r="C23" s="14" t="s">
        <v>44</v>
      </c>
      <c r="D23" s="14" t="s">
        <v>3</v>
      </c>
      <c r="E23" s="42">
        <v>115</v>
      </c>
      <c r="F23" s="43">
        <v>2.72</v>
      </c>
      <c r="G23" s="78">
        <f t="shared" si="0"/>
        <v>312.8</v>
      </c>
    </row>
    <row r="24" spans="1:7" ht="26.4" x14ac:dyDescent="0.3">
      <c r="A24" s="22">
        <v>6</v>
      </c>
      <c r="B24" s="22" t="s">
        <v>38</v>
      </c>
      <c r="C24" s="14" t="s">
        <v>45</v>
      </c>
      <c r="D24" s="14" t="s">
        <v>3</v>
      </c>
      <c r="E24" s="42">
        <v>90</v>
      </c>
      <c r="F24" s="43">
        <v>2</v>
      </c>
      <c r="G24" s="78">
        <f t="shared" si="0"/>
        <v>180</v>
      </c>
    </row>
    <row r="25" spans="1:7" ht="39.6" x14ac:dyDescent="0.3">
      <c r="A25" s="22">
        <v>7</v>
      </c>
      <c r="B25" s="22" t="s">
        <v>39</v>
      </c>
      <c r="C25" s="14" t="s">
        <v>46</v>
      </c>
      <c r="D25" s="14" t="s">
        <v>4</v>
      </c>
      <c r="E25" s="42">
        <v>445</v>
      </c>
      <c r="F25" s="43">
        <v>6</v>
      </c>
      <c r="G25" s="78">
        <f t="shared" si="0"/>
        <v>2670</v>
      </c>
    </row>
    <row r="26" spans="1:7" x14ac:dyDescent="0.3">
      <c r="A26" s="141"/>
      <c r="B26" s="141"/>
      <c r="C26" s="160" t="s">
        <v>90</v>
      </c>
      <c r="D26" s="160"/>
      <c r="E26" s="160"/>
      <c r="F26" s="139"/>
      <c r="G26" s="139">
        <f>ROUND(SUM(G17:G25),2)</f>
        <v>9608.57</v>
      </c>
    </row>
    <row r="27" spans="1:7" x14ac:dyDescent="0.3">
      <c r="A27" s="153" t="s">
        <v>35</v>
      </c>
      <c r="B27" s="153"/>
      <c r="C27" s="157" t="s">
        <v>186</v>
      </c>
      <c r="D27" s="158"/>
      <c r="E27" s="158"/>
      <c r="F27" s="158"/>
      <c r="G27" s="158"/>
    </row>
    <row r="28" spans="1:7" ht="39.6" x14ac:dyDescent="0.3">
      <c r="A28" s="30">
        <v>8</v>
      </c>
      <c r="B28" s="17" t="s">
        <v>29</v>
      </c>
      <c r="C28" s="14" t="s">
        <v>40</v>
      </c>
      <c r="D28" s="14" t="s">
        <v>10</v>
      </c>
      <c r="E28" s="46">
        <v>2.19</v>
      </c>
      <c r="F28" s="43">
        <v>6500</v>
      </c>
      <c r="G28" s="47">
        <f>ROUND(F28*E28,4)</f>
        <v>14235</v>
      </c>
    </row>
    <row r="29" spans="1:7" x14ac:dyDescent="0.3">
      <c r="A29" s="30">
        <v>9</v>
      </c>
      <c r="B29" s="17" t="s">
        <v>30</v>
      </c>
      <c r="C29" s="14" t="s">
        <v>57</v>
      </c>
      <c r="D29" s="14" t="s">
        <v>5</v>
      </c>
      <c r="E29" s="46">
        <v>16</v>
      </c>
      <c r="F29" s="43">
        <v>16.5</v>
      </c>
      <c r="G29" s="47">
        <f t="shared" ref="G29:G34" si="1">ROUND(F29*E29,4)</f>
        <v>264</v>
      </c>
    </row>
    <row r="30" spans="1:7" ht="26.4" x14ac:dyDescent="0.3">
      <c r="A30" s="30">
        <v>10</v>
      </c>
      <c r="B30" s="17" t="s">
        <v>47</v>
      </c>
      <c r="C30" s="14" t="s">
        <v>58</v>
      </c>
      <c r="D30" s="14" t="s">
        <v>59</v>
      </c>
      <c r="E30" s="46">
        <v>2.97</v>
      </c>
      <c r="F30" s="43">
        <v>228.6</v>
      </c>
      <c r="G30" s="47">
        <f t="shared" si="1"/>
        <v>678.94200000000001</v>
      </c>
    </row>
    <row r="31" spans="1:7" ht="26.4" x14ac:dyDescent="0.3">
      <c r="A31" s="30">
        <v>11</v>
      </c>
      <c r="B31" s="17" t="s">
        <v>48</v>
      </c>
      <c r="C31" s="14" t="s">
        <v>60</v>
      </c>
      <c r="D31" s="14" t="s">
        <v>2</v>
      </c>
      <c r="E31" s="46">
        <v>29.7</v>
      </c>
      <c r="F31" s="43">
        <v>28.45</v>
      </c>
      <c r="G31" s="47">
        <f t="shared" si="1"/>
        <v>844.96500000000003</v>
      </c>
    </row>
    <row r="32" spans="1:7" ht="26.4" x14ac:dyDescent="0.3">
      <c r="A32" s="144">
        <v>12</v>
      </c>
      <c r="B32" s="145" t="s">
        <v>49</v>
      </c>
      <c r="C32" s="146" t="s">
        <v>61</v>
      </c>
      <c r="D32" s="146" t="s">
        <v>6</v>
      </c>
      <c r="E32" s="147">
        <v>15.12</v>
      </c>
      <c r="F32" s="148">
        <v>1623.34</v>
      </c>
      <c r="G32" s="54">
        <f t="shared" si="1"/>
        <v>24544.900799999999</v>
      </c>
    </row>
    <row r="33" spans="1:8" ht="26.4" x14ac:dyDescent="0.3">
      <c r="A33" s="30">
        <v>13</v>
      </c>
      <c r="B33" s="17" t="s">
        <v>50</v>
      </c>
      <c r="C33" s="14" t="s">
        <v>62</v>
      </c>
      <c r="D33" s="14" t="s">
        <v>6</v>
      </c>
      <c r="E33" s="46">
        <v>5.37</v>
      </c>
      <c r="F33" s="43">
        <v>6046.7</v>
      </c>
      <c r="G33" s="47">
        <f t="shared" si="1"/>
        <v>32470.778999999999</v>
      </c>
    </row>
    <row r="34" spans="1:8" ht="26.4" x14ac:dyDescent="0.3">
      <c r="A34" s="30">
        <v>14</v>
      </c>
      <c r="B34" s="17" t="s">
        <v>51</v>
      </c>
      <c r="C34" s="14" t="s">
        <v>63</v>
      </c>
      <c r="D34" s="14" t="s">
        <v>2</v>
      </c>
      <c r="E34" s="46">
        <v>25.4</v>
      </c>
      <c r="F34" s="43">
        <v>1549.05</v>
      </c>
      <c r="G34" s="47">
        <f t="shared" si="1"/>
        <v>39345.870000000003</v>
      </c>
    </row>
    <row r="35" spans="1:8" ht="39.6" x14ac:dyDescent="0.3">
      <c r="A35" s="81">
        <v>15</v>
      </c>
      <c r="B35" s="82" t="s">
        <v>52</v>
      </c>
      <c r="C35" s="83" t="s">
        <v>64</v>
      </c>
      <c r="D35" s="83" t="s">
        <v>2</v>
      </c>
      <c r="E35" s="84"/>
      <c r="F35" s="85">
        <v>448.68</v>
      </c>
      <c r="G35" s="86">
        <f t="shared" ref="G35:G40" si="2">ROUND(F35*E35,2)</f>
        <v>0</v>
      </c>
      <c r="H35" t="s">
        <v>192</v>
      </c>
    </row>
    <row r="36" spans="1:8" ht="26.4" x14ac:dyDescent="0.3">
      <c r="A36" s="81">
        <v>16</v>
      </c>
      <c r="B36" s="82" t="s">
        <v>53</v>
      </c>
      <c r="C36" s="83" t="s">
        <v>65</v>
      </c>
      <c r="D36" s="83" t="s">
        <v>2</v>
      </c>
      <c r="E36" s="84"/>
      <c r="F36" s="85">
        <v>48.6</v>
      </c>
      <c r="G36" s="86">
        <f t="shared" si="2"/>
        <v>0</v>
      </c>
      <c r="H36" t="s">
        <v>192</v>
      </c>
    </row>
    <row r="37" spans="1:8" ht="39.6" x14ac:dyDescent="0.3">
      <c r="A37" s="81">
        <v>17</v>
      </c>
      <c r="B37" s="82" t="s">
        <v>54</v>
      </c>
      <c r="C37" s="83" t="s">
        <v>66</v>
      </c>
      <c r="D37" s="83" t="s">
        <v>2</v>
      </c>
      <c r="E37" s="84"/>
      <c r="F37" s="85">
        <v>1097.0999999999999</v>
      </c>
      <c r="G37" s="86">
        <f t="shared" si="2"/>
        <v>0</v>
      </c>
      <c r="H37" t="s">
        <v>192</v>
      </c>
    </row>
    <row r="38" spans="1:8" ht="26.4" x14ac:dyDescent="0.3">
      <c r="A38" s="62">
        <v>18</v>
      </c>
      <c r="B38" s="35" t="s">
        <v>53</v>
      </c>
      <c r="C38" s="11" t="s">
        <v>65</v>
      </c>
      <c r="D38" s="11" t="s">
        <v>2</v>
      </c>
      <c r="E38" s="51">
        <v>25.4</v>
      </c>
      <c r="F38" s="44">
        <v>48.6</v>
      </c>
      <c r="G38" s="47">
        <f t="shared" si="2"/>
        <v>1234.44</v>
      </c>
    </row>
    <row r="39" spans="1:8" ht="52.8" x14ac:dyDescent="0.3">
      <c r="A39" s="61">
        <v>19</v>
      </c>
      <c r="B39" s="137" t="s">
        <v>55</v>
      </c>
      <c r="C39" s="34" t="s">
        <v>67</v>
      </c>
      <c r="D39" s="34" t="s">
        <v>2</v>
      </c>
      <c r="E39" s="49">
        <v>0</v>
      </c>
      <c r="F39" s="49">
        <v>1022.35</v>
      </c>
      <c r="G39" s="50">
        <f t="shared" si="2"/>
        <v>0</v>
      </c>
      <c r="H39" t="s">
        <v>193</v>
      </c>
    </row>
    <row r="40" spans="1:8" ht="39.6" x14ac:dyDescent="0.3">
      <c r="A40" s="61">
        <v>20</v>
      </c>
      <c r="B40" s="137" t="s">
        <v>56</v>
      </c>
      <c r="C40" s="34" t="s">
        <v>68</v>
      </c>
      <c r="D40" s="34" t="s">
        <v>2</v>
      </c>
      <c r="E40" s="138">
        <v>0</v>
      </c>
      <c r="F40" s="49">
        <v>229.32</v>
      </c>
      <c r="G40" s="50">
        <f t="shared" si="2"/>
        <v>0</v>
      </c>
      <c r="H40" t="s">
        <v>193</v>
      </c>
    </row>
    <row r="41" spans="1:8" ht="39.6" x14ac:dyDescent="0.3">
      <c r="A41" s="143">
        <v>268</v>
      </c>
      <c r="B41" s="87" t="s">
        <v>87</v>
      </c>
      <c r="C41" s="38" t="s">
        <v>88</v>
      </c>
      <c r="D41" s="38" t="s">
        <v>2</v>
      </c>
      <c r="E41" s="88">
        <v>25.4</v>
      </c>
      <c r="F41" s="41">
        <v>859</v>
      </c>
      <c r="G41" s="54">
        <f>ROUND(F41*E41,2)</f>
        <v>21818.6</v>
      </c>
      <c r="H41" t="s">
        <v>193</v>
      </c>
    </row>
    <row r="42" spans="1:8" ht="39.6" x14ac:dyDescent="0.3">
      <c r="A42" s="143">
        <v>269</v>
      </c>
      <c r="B42" s="87" t="s">
        <v>187</v>
      </c>
      <c r="C42" s="38" t="s">
        <v>188</v>
      </c>
      <c r="D42" s="38" t="s">
        <v>189</v>
      </c>
      <c r="E42" s="88">
        <v>2750</v>
      </c>
      <c r="F42" s="41">
        <v>1.89</v>
      </c>
      <c r="G42" s="54">
        <f>ROUND(F42*E42,2)</f>
        <v>5197.5</v>
      </c>
      <c r="H42" t="s">
        <v>193</v>
      </c>
    </row>
    <row r="43" spans="1:8" ht="26.4" x14ac:dyDescent="0.3">
      <c r="A43" s="143">
        <v>270</v>
      </c>
      <c r="B43" s="87" t="s">
        <v>190</v>
      </c>
      <c r="C43" s="38" t="s">
        <v>191</v>
      </c>
      <c r="D43" s="38" t="s">
        <v>189</v>
      </c>
      <c r="E43" s="88">
        <v>2750</v>
      </c>
      <c r="F43" s="41">
        <v>2.4700000000000002</v>
      </c>
      <c r="G43" s="54">
        <f>ROUND(F43*E43,2)</f>
        <v>6792.5</v>
      </c>
      <c r="H43" t="s">
        <v>193</v>
      </c>
    </row>
    <row r="44" spans="1:8" x14ac:dyDescent="0.3">
      <c r="A44" s="23"/>
      <c r="B44" s="23"/>
      <c r="C44" s="165" t="s">
        <v>91</v>
      </c>
      <c r="D44" s="165"/>
      <c r="E44" s="165"/>
      <c r="F44" s="32"/>
      <c r="G44" s="32">
        <f>ROUND(SUM(G28:G43),2)</f>
        <v>147427.5</v>
      </c>
    </row>
    <row r="45" spans="1:8" x14ac:dyDescent="0.3">
      <c r="A45" s="162" t="s">
        <v>36</v>
      </c>
      <c r="B45" s="162"/>
      <c r="C45" s="163" t="s">
        <v>69</v>
      </c>
      <c r="D45" s="164"/>
      <c r="E45" s="164"/>
      <c r="F45" s="164"/>
      <c r="G45" s="164"/>
    </row>
    <row r="46" spans="1:8" ht="39.6" x14ac:dyDescent="0.3">
      <c r="A46" s="22">
        <v>14</v>
      </c>
      <c r="B46" s="22" t="s">
        <v>29</v>
      </c>
      <c r="C46" s="14" t="s">
        <v>40</v>
      </c>
      <c r="D46" s="14" t="s">
        <v>10</v>
      </c>
      <c r="E46" s="46">
        <v>0.315</v>
      </c>
      <c r="F46" s="43">
        <v>6500</v>
      </c>
      <c r="G46" s="47">
        <f t="shared" ref="G46:G61" si="3">ROUND(F46*E46,2)</f>
        <v>2047.5</v>
      </c>
    </row>
    <row r="47" spans="1:8" x14ac:dyDescent="0.3">
      <c r="A47" s="22">
        <v>15</v>
      </c>
      <c r="B47" s="22" t="s">
        <v>30</v>
      </c>
      <c r="C47" s="14" t="s">
        <v>57</v>
      </c>
      <c r="D47" s="14" t="s">
        <v>5</v>
      </c>
      <c r="E47" s="46">
        <v>4</v>
      </c>
      <c r="F47" s="43">
        <v>16.5</v>
      </c>
      <c r="G47" s="47">
        <f t="shared" si="3"/>
        <v>66</v>
      </c>
    </row>
    <row r="48" spans="1:8" ht="26.4" x14ac:dyDescent="0.3">
      <c r="A48" s="22">
        <v>16</v>
      </c>
      <c r="B48" s="22" t="s">
        <v>47</v>
      </c>
      <c r="C48" s="14" t="s">
        <v>58</v>
      </c>
      <c r="D48" s="14" t="s">
        <v>59</v>
      </c>
      <c r="E48" s="46">
        <v>0.46</v>
      </c>
      <c r="F48" s="43">
        <v>228.6</v>
      </c>
      <c r="G48" s="47">
        <f t="shared" si="3"/>
        <v>105.16</v>
      </c>
    </row>
    <row r="49" spans="1:8" ht="26.4" x14ac:dyDescent="0.3">
      <c r="A49" s="22">
        <v>17</v>
      </c>
      <c r="B49" s="22" t="s">
        <v>48</v>
      </c>
      <c r="C49" s="14" t="s">
        <v>60</v>
      </c>
      <c r="D49" s="14" t="s">
        <v>2</v>
      </c>
      <c r="E49" s="46">
        <v>4.5999999999999996</v>
      </c>
      <c r="F49" s="43">
        <v>28.45</v>
      </c>
      <c r="G49" s="47">
        <f t="shared" si="3"/>
        <v>130.87</v>
      </c>
    </row>
    <row r="50" spans="1:8" ht="26.4" x14ac:dyDescent="0.3">
      <c r="A50" s="22">
        <v>18</v>
      </c>
      <c r="B50" s="22" t="s">
        <v>49</v>
      </c>
      <c r="C50" s="14" t="s">
        <v>61</v>
      </c>
      <c r="D50" s="14" t="s">
        <v>6</v>
      </c>
      <c r="E50" s="46">
        <v>2.35</v>
      </c>
      <c r="F50" s="43">
        <v>1623.34</v>
      </c>
      <c r="G50" s="47">
        <f t="shared" si="3"/>
        <v>3814.85</v>
      </c>
    </row>
    <row r="51" spans="1:8" ht="26.4" x14ac:dyDescent="0.3">
      <c r="A51" s="22">
        <v>19</v>
      </c>
      <c r="B51" s="22" t="s">
        <v>50</v>
      </c>
      <c r="C51" s="14" t="s">
        <v>62</v>
      </c>
      <c r="D51" s="14" t="s">
        <v>6</v>
      </c>
      <c r="E51" s="46">
        <v>0.84</v>
      </c>
      <c r="F51" s="43">
        <v>6046.7</v>
      </c>
      <c r="G51" s="47">
        <f t="shared" si="3"/>
        <v>5079.2299999999996</v>
      </c>
    </row>
    <row r="52" spans="1:8" ht="26.4" x14ac:dyDescent="0.3">
      <c r="A52" s="22">
        <v>20</v>
      </c>
      <c r="B52" s="24" t="s">
        <v>51</v>
      </c>
      <c r="C52" s="12" t="s">
        <v>63</v>
      </c>
      <c r="D52" s="12" t="s">
        <v>2</v>
      </c>
      <c r="E52" s="52">
        <v>3.8</v>
      </c>
      <c r="F52" s="53">
        <v>1549.05</v>
      </c>
      <c r="G52" s="47">
        <f t="shared" si="3"/>
        <v>5886.39</v>
      </c>
    </row>
    <row r="53" spans="1:8" ht="39.6" x14ac:dyDescent="0.3">
      <c r="A53" s="22">
        <v>21</v>
      </c>
      <c r="B53" s="22" t="s">
        <v>52</v>
      </c>
      <c r="C53" s="14" t="s">
        <v>64</v>
      </c>
      <c r="D53" s="14" t="s">
        <v>2</v>
      </c>
      <c r="E53" s="46">
        <v>3.8</v>
      </c>
      <c r="F53" s="43">
        <v>448.68</v>
      </c>
      <c r="G53" s="47">
        <f t="shared" si="3"/>
        <v>1704.98</v>
      </c>
    </row>
    <row r="54" spans="1:8" ht="26.4" x14ac:dyDescent="0.3">
      <c r="A54" s="22">
        <v>22</v>
      </c>
      <c r="B54" s="22" t="s">
        <v>53</v>
      </c>
      <c r="C54" s="14" t="s">
        <v>65</v>
      </c>
      <c r="D54" s="14" t="s">
        <v>2</v>
      </c>
      <c r="E54" s="46">
        <v>3.8</v>
      </c>
      <c r="F54" s="43">
        <v>48.6</v>
      </c>
      <c r="G54" s="47">
        <f t="shared" si="3"/>
        <v>184.68</v>
      </c>
    </row>
    <row r="55" spans="1:8" ht="39.6" x14ac:dyDescent="0.3">
      <c r="A55" s="22">
        <v>23</v>
      </c>
      <c r="B55" s="22" t="s">
        <v>54</v>
      </c>
      <c r="C55" s="14" t="s">
        <v>66</v>
      </c>
      <c r="D55" s="14" t="s">
        <v>2</v>
      </c>
      <c r="E55" s="46">
        <v>3.8</v>
      </c>
      <c r="F55" s="43">
        <v>1097.0999999999999</v>
      </c>
      <c r="G55" s="47">
        <f t="shared" si="3"/>
        <v>4168.9799999999996</v>
      </c>
    </row>
    <row r="56" spans="1:8" ht="26.4" x14ac:dyDescent="0.3">
      <c r="A56" s="22">
        <v>24</v>
      </c>
      <c r="B56" s="22" t="s">
        <v>53</v>
      </c>
      <c r="C56" s="14" t="s">
        <v>65</v>
      </c>
      <c r="D56" s="14" t="s">
        <v>2</v>
      </c>
      <c r="E56" s="46">
        <v>3.8</v>
      </c>
      <c r="F56" s="43">
        <v>48.6</v>
      </c>
      <c r="G56" s="47">
        <f t="shared" si="3"/>
        <v>184.68</v>
      </c>
    </row>
    <row r="57" spans="1:8" ht="52.8" x14ac:dyDescent="0.3">
      <c r="A57" s="22">
        <v>25</v>
      </c>
      <c r="B57" s="22" t="s">
        <v>55</v>
      </c>
      <c r="C57" s="14" t="s">
        <v>67</v>
      </c>
      <c r="D57" s="14" t="s">
        <v>2</v>
      </c>
      <c r="E57" s="46">
        <v>3.8</v>
      </c>
      <c r="F57" s="43">
        <v>1022.35</v>
      </c>
      <c r="G57" s="47">
        <f t="shared" si="3"/>
        <v>3884.93</v>
      </c>
    </row>
    <row r="58" spans="1:8" ht="39.6" x14ac:dyDescent="0.3">
      <c r="A58" s="22">
        <v>26</v>
      </c>
      <c r="B58" s="22" t="s">
        <v>56</v>
      </c>
      <c r="C58" s="14" t="s">
        <v>68</v>
      </c>
      <c r="D58" s="14" t="s">
        <v>2</v>
      </c>
      <c r="E58" s="46">
        <v>3.8</v>
      </c>
      <c r="F58" s="43">
        <v>229.32</v>
      </c>
      <c r="G58" s="47">
        <f t="shared" si="3"/>
        <v>871.42</v>
      </c>
    </row>
    <row r="59" spans="1:8" ht="26.4" x14ac:dyDescent="0.3">
      <c r="A59" s="22">
        <v>27</v>
      </c>
      <c r="B59" s="22" t="s">
        <v>70</v>
      </c>
      <c r="C59" s="14" t="s">
        <v>73</v>
      </c>
      <c r="D59" s="14" t="s">
        <v>13</v>
      </c>
      <c r="E59" s="46">
        <v>0.78</v>
      </c>
      <c r="F59" s="43">
        <v>1195.7</v>
      </c>
      <c r="G59" s="47">
        <f t="shared" si="3"/>
        <v>932.65</v>
      </c>
    </row>
    <row r="60" spans="1:8" ht="26.4" x14ac:dyDescent="0.3">
      <c r="A60" s="89">
        <v>28</v>
      </c>
      <c r="B60" s="89" t="s">
        <v>71</v>
      </c>
      <c r="C60" s="83" t="s">
        <v>74</v>
      </c>
      <c r="D60" s="83" t="s">
        <v>13</v>
      </c>
      <c r="E60" s="84"/>
      <c r="F60" s="85">
        <v>2615.9899999999998</v>
      </c>
      <c r="G60" s="86">
        <f t="shared" si="3"/>
        <v>0</v>
      </c>
      <c r="H60" t="s">
        <v>192</v>
      </c>
    </row>
    <row r="61" spans="1:8" ht="52.8" x14ac:dyDescent="0.3">
      <c r="A61" s="89">
        <v>29</v>
      </c>
      <c r="B61" s="89" t="s">
        <v>72</v>
      </c>
      <c r="C61" s="83" t="s">
        <v>75</v>
      </c>
      <c r="D61" s="83" t="s">
        <v>82</v>
      </c>
      <c r="E61" s="84"/>
      <c r="F61" s="85">
        <v>2480.5</v>
      </c>
      <c r="G61" s="86">
        <f t="shared" si="3"/>
        <v>0</v>
      </c>
      <c r="H61" t="s">
        <v>192</v>
      </c>
    </row>
    <row r="62" spans="1:8" x14ac:dyDescent="0.3">
      <c r="A62" s="22"/>
      <c r="B62" s="22"/>
      <c r="C62" s="16" t="s">
        <v>76</v>
      </c>
      <c r="D62" s="14"/>
      <c r="E62" s="46"/>
      <c r="F62" s="43"/>
      <c r="G62" s="47"/>
    </row>
    <row r="63" spans="1:8" ht="39.6" x14ac:dyDescent="0.3">
      <c r="A63" s="22">
        <v>30</v>
      </c>
      <c r="B63" s="22" t="s">
        <v>29</v>
      </c>
      <c r="C63" s="14" t="s">
        <v>40</v>
      </c>
      <c r="D63" s="14" t="s">
        <v>10</v>
      </c>
      <c r="E63" s="46">
        <v>6.8000000000000005E-2</v>
      </c>
      <c r="F63" s="43">
        <v>6500</v>
      </c>
      <c r="G63" s="47">
        <f t="shared" ref="G63:G71" si="4">ROUND(F63*E63,2)</f>
        <v>442</v>
      </c>
    </row>
    <row r="64" spans="1:8" ht="26.4" x14ac:dyDescent="0.3">
      <c r="A64" s="22">
        <v>31</v>
      </c>
      <c r="B64" s="22" t="s">
        <v>47</v>
      </c>
      <c r="C64" s="14" t="s">
        <v>58</v>
      </c>
      <c r="D64" s="14" t="s">
        <v>59</v>
      </c>
      <c r="E64" s="46">
        <v>0.152</v>
      </c>
      <c r="F64" s="43">
        <v>228.6</v>
      </c>
      <c r="G64" s="47">
        <f t="shared" si="4"/>
        <v>34.75</v>
      </c>
    </row>
    <row r="65" spans="1:8" ht="26.4" x14ac:dyDescent="0.3">
      <c r="A65" s="22">
        <v>32</v>
      </c>
      <c r="B65" s="22" t="s">
        <v>48</v>
      </c>
      <c r="C65" s="14" t="s">
        <v>60</v>
      </c>
      <c r="D65" s="14" t="s">
        <v>2</v>
      </c>
      <c r="E65" s="46">
        <v>1.52</v>
      </c>
      <c r="F65" s="43">
        <v>28.45</v>
      </c>
      <c r="G65" s="47">
        <f t="shared" si="4"/>
        <v>43.24</v>
      </c>
    </row>
    <row r="66" spans="1:8" ht="26.4" x14ac:dyDescent="0.3">
      <c r="A66" s="22">
        <v>33</v>
      </c>
      <c r="B66" s="22" t="s">
        <v>49</v>
      </c>
      <c r="C66" s="14" t="s">
        <v>61</v>
      </c>
      <c r="D66" s="14" t="s">
        <v>6</v>
      </c>
      <c r="E66" s="46">
        <v>0.38</v>
      </c>
      <c r="F66" s="43">
        <v>1623.34</v>
      </c>
      <c r="G66" s="47">
        <f t="shared" si="4"/>
        <v>616.87</v>
      </c>
    </row>
    <row r="67" spans="1:8" ht="26.4" x14ac:dyDescent="0.3">
      <c r="A67" s="22">
        <v>34</v>
      </c>
      <c r="B67" s="22" t="s">
        <v>50</v>
      </c>
      <c r="C67" s="14" t="s">
        <v>62</v>
      </c>
      <c r="D67" s="14" t="s">
        <v>6</v>
      </c>
      <c r="E67" s="46">
        <v>0.22500000000000001</v>
      </c>
      <c r="F67" s="43">
        <v>6046.7</v>
      </c>
      <c r="G67" s="47">
        <f t="shared" si="4"/>
        <v>1360.51</v>
      </c>
    </row>
    <row r="68" spans="1:8" ht="26.4" x14ac:dyDescent="0.3">
      <c r="A68" s="22">
        <v>35</v>
      </c>
      <c r="B68" s="22" t="s">
        <v>77</v>
      </c>
      <c r="C68" s="14" t="s">
        <v>78</v>
      </c>
      <c r="D68" s="14" t="s">
        <v>2</v>
      </c>
      <c r="E68" s="46">
        <v>1.45</v>
      </c>
      <c r="F68" s="43">
        <v>223.25</v>
      </c>
      <c r="G68" s="47">
        <f t="shared" si="4"/>
        <v>323.70999999999998</v>
      </c>
    </row>
    <row r="69" spans="1:8" ht="26.4" x14ac:dyDescent="0.3">
      <c r="A69" s="22">
        <v>36</v>
      </c>
      <c r="B69" s="22" t="s">
        <v>79</v>
      </c>
      <c r="C69" s="14" t="s">
        <v>80</v>
      </c>
      <c r="D69" s="14" t="s">
        <v>81</v>
      </c>
      <c r="E69" s="46">
        <v>11.1</v>
      </c>
      <c r="F69" s="43">
        <v>245.3</v>
      </c>
      <c r="G69" s="47">
        <f t="shared" si="4"/>
        <v>2722.83</v>
      </c>
    </row>
    <row r="70" spans="1:8" ht="39.6" x14ac:dyDescent="0.3">
      <c r="A70" s="90">
        <v>187</v>
      </c>
      <c r="B70" s="90" t="s">
        <v>129</v>
      </c>
      <c r="C70" s="91" t="s">
        <v>130</v>
      </c>
      <c r="D70" s="91" t="s">
        <v>81</v>
      </c>
      <c r="E70" s="92">
        <v>3.4</v>
      </c>
      <c r="F70" s="93">
        <v>264</v>
      </c>
      <c r="G70" s="94">
        <f t="shared" si="4"/>
        <v>897.6</v>
      </c>
      <c r="H70" t="s">
        <v>192</v>
      </c>
    </row>
    <row r="71" spans="1:8" ht="26.4" x14ac:dyDescent="0.3">
      <c r="A71" s="90">
        <v>188</v>
      </c>
      <c r="B71" s="90" t="s">
        <v>70</v>
      </c>
      <c r="C71" s="91" t="s">
        <v>73</v>
      </c>
      <c r="D71" s="91" t="s">
        <v>13</v>
      </c>
      <c r="E71" s="92">
        <v>0.85</v>
      </c>
      <c r="F71" s="93">
        <v>1195.7</v>
      </c>
      <c r="G71" s="94">
        <f t="shared" si="4"/>
        <v>1016.35</v>
      </c>
      <c r="H71" t="s">
        <v>192</v>
      </c>
    </row>
    <row r="72" spans="1:8" x14ac:dyDescent="0.3">
      <c r="A72" s="23"/>
      <c r="B72" s="23"/>
      <c r="C72" s="165" t="s">
        <v>92</v>
      </c>
      <c r="D72" s="165"/>
      <c r="E72" s="165"/>
      <c r="F72" s="32"/>
      <c r="G72" s="32">
        <f>ROUND(SUM(G46:G71),2)</f>
        <v>36520.18</v>
      </c>
    </row>
    <row r="73" spans="1:8" x14ac:dyDescent="0.3">
      <c r="A73" s="176" t="s">
        <v>38</v>
      </c>
      <c r="B73" s="177"/>
      <c r="C73" s="179" t="s">
        <v>195</v>
      </c>
      <c r="D73" s="180"/>
      <c r="E73" s="180"/>
      <c r="F73" s="180"/>
      <c r="G73" s="181"/>
    </row>
    <row r="74" spans="1:8" ht="39.6" x14ac:dyDescent="0.3">
      <c r="A74" s="36">
        <v>37</v>
      </c>
      <c r="B74" s="36" t="s">
        <v>29</v>
      </c>
      <c r="C74" s="11" t="s">
        <v>40</v>
      </c>
      <c r="D74" s="11" t="s">
        <v>10</v>
      </c>
      <c r="E74" s="51">
        <v>0.29499999999999998</v>
      </c>
      <c r="F74" s="44">
        <v>6500</v>
      </c>
      <c r="G74" s="47">
        <f t="shared" ref="G74:G96" si="5">ROUND(F74*E74,2)</f>
        <v>1917.5</v>
      </c>
      <c r="H74" t="s">
        <v>194</v>
      </c>
    </row>
    <row r="75" spans="1:8" x14ac:dyDescent="0.3">
      <c r="A75" s="37">
        <v>271</v>
      </c>
      <c r="B75" s="37" t="s">
        <v>30</v>
      </c>
      <c r="C75" s="38" t="s">
        <v>57</v>
      </c>
      <c r="D75" s="38" t="s">
        <v>5</v>
      </c>
      <c r="E75" s="55">
        <v>5</v>
      </c>
      <c r="F75" s="41">
        <v>16.5</v>
      </c>
      <c r="G75" s="54">
        <f t="shared" si="5"/>
        <v>82.5</v>
      </c>
      <c r="H75" t="s">
        <v>194</v>
      </c>
    </row>
    <row r="76" spans="1:8" ht="26.4" x14ac:dyDescent="0.3">
      <c r="A76" s="36">
        <v>38</v>
      </c>
      <c r="B76" s="36" t="s">
        <v>47</v>
      </c>
      <c r="C76" s="11" t="s">
        <v>58</v>
      </c>
      <c r="D76" s="11" t="s">
        <v>59</v>
      </c>
      <c r="E76" s="51">
        <v>0.45</v>
      </c>
      <c r="F76" s="44">
        <v>228.6</v>
      </c>
      <c r="G76" s="47">
        <f t="shared" si="5"/>
        <v>102.87</v>
      </c>
      <c r="H76" t="s">
        <v>194</v>
      </c>
    </row>
    <row r="77" spans="1:8" ht="26.4" x14ac:dyDescent="0.3">
      <c r="A77" s="36">
        <v>39</v>
      </c>
      <c r="B77" s="36" t="s">
        <v>48</v>
      </c>
      <c r="C77" s="11" t="s">
        <v>60</v>
      </c>
      <c r="D77" s="11" t="s">
        <v>2</v>
      </c>
      <c r="E77" s="51">
        <v>4.5</v>
      </c>
      <c r="F77" s="44">
        <v>28.45</v>
      </c>
      <c r="G77" s="47">
        <f t="shared" si="5"/>
        <v>128.03</v>
      </c>
      <c r="H77" t="s">
        <v>194</v>
      </c>
    </row>
    <row r="78" spans="1:8" ht="26.4" x14ac:dyDescent="0.3">
      <c r="A78" s="36">
        <v>40</v>
      </c>
      <c r="B78" s="36" t="s">
        <v>49</v>
      </c>
      <c r="C78" s="11" t="s">
        <v>61</v>
      </c>
      <c r="D78" s="11" t="s">
        <v>6</v>
      </c>
      <c r="E78" s="51">
        <v>2.1</v>
      </c>
      <c r="F78" s="44">
        <v>1623.34</v>
      </c>
      <c r="G78" s="47">
        <f t="shared" si="5"/>
        <v>3409.01</v>
      </c>
      <c r="H78" t="s">
        <v>194</v>
      </c>
    </row>
    <row r="79" spans="1:8" ht="26.4" x14ac:dyDescent="0.3">
      <c r="A79" s="36">
        <v>41</v>
      </c>
      <c r="B79" s="36" t="s">
        <v>50</v>
      </c>
      <c r="C79" s="11" t="s">
        <v>62</v>
      </c>
      <c r="D79" s="11" t="s">
        <v>6</v>
      </c>
      <c r="E79" s="51">
        <v>0.82</v>
      </c>
      <c r="F79" s="44">
        <v>6046.7</v>
      </c>
      <c r="G79" s="47">
        <f t="shared" si="5"/>
        <v>4958.29</v>
      </c>
      <c r="H79" t="s">
        <v>194</v>
      </c>
    </row>
    <row r="80" spans="1:8" ht="52.8" x14ac:dyDescent="0.3">
      <c r="A80" s="36">
        <v>42</v>
      </c>
      <c r="B80" s="36" t="s">
        <v>83</v>
      </c>
      <c r="C80" s="11" t="s">
        <v>84</v>
      </c>
      <c r="D80" s="11" t="s">
        <v>2</v>
      </c>
      <c r="E80" s="51">
        <v>3.4</v>
      </c>
      <c r="F80" s="44">
        <v>1531.8</v>
      </c>
      <c r="G80" s="47">
        <f t="shared" si="5"/>
        <v>5208.12</v>
      </c>
      <c r="H80" t="s">
        <v>194</v>
      </c>
    </row>
    <row r="81" spans="1:8" ht="26.4" x14ac:dyDescent="0.3">
      <c r="A81" s="36">
        <v>43</v>
      </c>
      <c r="B81" s="36" t="s">
        <v>85</v>
      </c>
      <c r="C81" s="11" t="s">
        <v>86</v>
      </c>
      <c r="D81" s="11" t="s">
        <v>2</v>
      </c>
      <c r="E81" s="51">
        <v>3.4</v>
      </c>
      <c r="F81" s="44">
        <v>35.21</v>
      </c>
      <c r="G81" s="47">
        <f t="shared" si="5"/>
        <v>119.71</v>
      </c>
      <c r="H81" t="s">
        <v>194</v>
      </c>
    </row>
    <row r="82" spans="1:8" ht="39.6" x14ac:dyDescent="0.3">
      <c r="A82" s="36">
        <v>44</v>
      </c>
      <c r="B82" s="36" t="s">
        <v>87</v>
      </c>
      <c r="C82" s="11" t="s">
        <v>88</v>
      </c>
      <c r="D82" s="11" t="s">
        <v>2</v>
      </c>
      <c r="E82" s="51">
        <v>3.4</v>
      </c>
      <c r="F82" s="44">
        <v>859</v>
      </c>
      <c r="G82" s="47">
        <f t="shared" si="5"/>
        <v>2920.6</v>
      </c>
      <c r="H82" t="s">
        <v>194</v>
      </c>
    </row>
    <row r="83" spans="1:8" x14ac:dyDescent="0.3">
      <c r="A83" s="10"/>
      <c r="B83" s="10"/>
      <c r="C83" s="178" t="s">
        <v>93</v>
      </c>
      <c r="D83" s="178"/>
      <c r="E83" s="178"/>
      <c r="F83" s="56"/>
      <c r="G83" s="56">
        <f>ROUND(SUM(G74:G82),2)</f>
        <v>18846.63</v>
      </c>
    </row>
    <row r="84" spans="1:8" x14ac:dyDescent="0.3">
      <c r="A84" s="182" t="s">
        <v>31</v>
      </c>
      <c r="B84" s="182"/>
      <c r="C84" s="183" t="s">
        <v>197</v>
      </c>
      <c r="D84" s="184"/>
      <c r="E84" s="184"/>
      <c r="F84" s="184"/>
      <c r="G84" s="184"/>
    </row>
    <row r="85" spans="1:8" ht="39.6" x14ac:dyDescent="0.3">
      <c r="A85" s="100">
        <v>189</v>
      </c>
      <c r="B85" s="100" t="s">
        <v>29</v>
      </c>
      <c r="C85" s="101" t="s">
        <v>40</v>
      </c>
      <c r="D85" s="101" t="s">
        <v>10</v>
      </c>
      <c r="E85" s="102">
        <v>0.14000000000000001</v>
      </c>
      <c r="F85" s="103">
        <v>6500</v>
      </c>
      <c r="G85" s="94">
        <f t="shared" si="5"/>
        <v>910</v>
      </c>
      <c r="H85" t="s">
        <v>192</v>
      </c>
    </row>
    <row r="86" spans="1:8" x14ac:dyDescent="0.3">
      <c r="A86" s="37">
        <v>272</v>
      </c>
      <c r="B86" s="37" t="s">
        <v>30</v>
      </c>
      <c r="C86" s="38" t="s">
        <v>57</v>
      </c>
      <c r="D86" s="38" t="s">
        <v>5</v>
      </c>
      <c r="E86" s="55">
        <v>1</v>
      </c>
      <c r="F86" s="41">
        <v>16.5</v>
      </c>
      <c r="G86" s="54">
        <f t="shared" ref="G86:G89" si="6">ROUND(F86*E86,2)</f>
        <v>16.5</v>
      </c>
      <c r="H86" t="s">
        <v>194</v>
      </c>
    </row>
    <row r="87" spans="1:8" ht="26.4" x14ac:dyDescent="0.3">
      <c r="A87" s="100">
        <v>190</v>
      </c>
      <c r="B87" s="100" t="s">
        <v>47</v>
      </c>
      <c r="C87" s="101" t="s">
        <v>58</v>
      </c>
      <c r="D87" s="101" t="s">
        <v>59</v>
      </c>
      <c r="E87" s="102">
        <v>0.35</v>
      </c>
      <c r="F87" s="103">
        <v>228.6</v>
      </c>
      <c r="G87" s="94">
        <f t="shared" si="6"/>
        <v>80.010000000000005</v>
      </c>
      <c r="H87" t="s">
        <v>192</v>
      </c>
    </row>
    <row r="88" spans="1:8" ht="26.4" x14ac:dyDescent="0.3">
      <c r="A88" s="100">
        <v>191</v>
      </c>
      <c r="B88" s="100" t="s">
        <v>48</v>
      </c>
      <c r="C88" s="101" t="s">
        <v>60</v>
      </c>
      <c r="D88" s="101" t="s">
        <v>2</v>
      </c>
      <c r="E88" s="102">
        <v>3.5</v>
      </c>
      <c r="F88" s="103">
        <v>28.45</v>
      </c>
      <c r="G88" s="94">
        <f t="shared" si="6"/>
        <v>99.58</v>
      </c>
      <c r="H88" t="s">
        <v>192</v>
      </c>
    </row>
    <row r="89" spans="1:8" ht="26.4" x14ac:dyDescent="0.3">
      <c r="A89" s="100">
        <v>192</v>
      </c>
      <c r="B89" s="100" t="s">
        <v>49</v>
      </c>
      <c r="C89" s="101" t="s">
        <v>61</v>
      </c>
      <c r="D89" s="101" t="s">
        <v>6</v>
      </c>
      <c r="E89" s="102">
        <v>0.9</v>
      </c>
      <c r="F89" s="103">
        <v>1623.34</v>
      </c>
      <c r="G89" s="94">
        <f t="shared" si="6"/>
        <v>1461.01</v>
      </c>
      <c r="H89" t="s">
        <v>192</v>
      </c>
    </row>
    <row r="90" spans="1:8" ht="26.4" x14ac:dyDescent="0.3">
      <c r="A90" s="100">
        <v>193</v>
      </c>
      <c r="B90" s="100" t="s">
        <v>50</v>
      </c>
      <c r="C90" s="101" t="s">
        <v>62</v>
      </c>
      <c r="D90" s="101" t="s">
        <v>6</v>
      </c>
      <c r="E90" s="102">
        <v>0.48</v>
      </c>
      <c r="F90" s="103">
        <v>6046.7</v>
      </c>
      <c r="G90" s="94">
        <f>ROUND(F90*E90,2)</f>
        <v>2902.42</v>
      </c>
      <c r="H90" t="s">
        <v>192</v>
      </c>
    </row>
    <row r="91" spans="1:8" ht="26.4" x14ac:dyDescent="0.3">
      <c r="A91" s="95">
        <v>194</v>
      </c>
      <c r="B91" s="95" t="s">
        <v>77</v>
      </c>
      <c r="C91" s="96" t="s">
        <v>78</v>
      </c>
      <c r="D91" s="96" t="s">
        <v>2</v>
      </c>
      <c r="E91" s="97">
        <v>0</v>
      </c>
      <c r="F91" s="98">
        <v>223.25</v>
      </c>
      <c r="G91" s="99">
        <f t="shared" si="5"/>
        <v>0</v>
      </c>
      <c r="H91" t="s">
        <v>193</v>
      </c>
    </row>
    <row r="92" spans="1:8" ht="26.4" x14ac:dyDescent="0.3">
      <c r="A92" s="95">
        <v>195</v>
      </c>
      <c r="B92" s="95" t="s">
        <v>79</v>
      </c>
      <c r="C92" s="96" t="s">
        <v>80</v>
      </c>
      <c r="D92" s="96" t="s">
        <v>81</v>
      </c>
      <c r="E92" s="97">
        <v>0</v>
      </c>
      <c r="F92" s="98">
        <v>245.3</v>
      </c>
      <c r="G92" s="99">
        <f t="shared" si="5"/>
        <v>0</v>
      </c>
      <c r="H92" t="s">
        <v>193</v>
      </c>
    </row>
    <row r="93" spans="1:8" ht="39.6" x14ac:dyDescent="0.3">
      <c r="A93" s="95">
        <v>196</v>
      </c>
      <c r="B93" s="95" t="s">
        <v>129</v>
      </c>
      <c r="C93" s="96" t="s">
        <v>130</v>
      </c>
      <c r="D93" s="96" t="s">
        <v>81</v>
      </c>
      <c r="E93" s="97">
        <v>0</v>
      </c>
      <c r="F93" s="98">
        <v>264</v>
      </c>
      <c r="G93" s="99">
        <f t="shared" si="5"/>
        <v>0</v>
      </c>
      <c r="H93" t="s">
        <v>193</v>
      </c>
    </row>
    <row r="94" spans="1:8" ht="26.4" x14ac:dyDescent="0.3">
      <c r="A94" s="95">
        <v>197</v>
      </c>
      <c r="B94" s="95" t="s">
        <v>70</v>
      </c>
      <c r="C94" s="96" t="s">
        <v>73</v>
      </c>
      <c r="D94" s="96" t="s">
        <v>13</v>
      </c>
      <c r="E94" s="97">
        <v>0</v>
      </c>
      <c r="F94" s="98">
        <v>1195.7</v>
      </c>
      <c r="G94" s="99">
        <f t="shared" si="5"/>
        <v>0</v>
      </c>
      <c r="H94" t="s">
        <v>193</v>
      </c>
    </row>
    <row r="95" spans="1:8" ht="26.4" x14ac:dyDescent="0.3">
      <c r="A95" s="95">
        <v>198</v>
      </c>
      <c r="B95" s="95" t="s">
        <v>71</v>
      </c>
      <c r="C95" s="96" t="s">
        <v>74</v>
      </c>
      <c r="D95" s="96" t="s">
        <v>13</v>
      </c>
      <c r="E95" s="97">
        <v>0</v>
      </c>
      <c r="F95" s="98">
        <v>2394</v>
      </c>
      <c r="G95" s="99">
        <f t="shared" si="5"/>
        <v>0</v>
      </c>
      <c r="H95" t="s">
        <v>193</v>
      </c>
    </row>
    <row r="96" spans="1:8" ht="39.6" x14ac:dyDescent="0.3">
      <c r="A96" s="37">
        <v>273</v>
      </c>
      <c r="B96" s="37" t="s">
        <v>124</v>
      </c>
      <c r="C96" s="38" t="s">
        <v>125</v>
      </c>
      <c r="D96" s="38" t="s">
        <v>2</v>
      </c>
      <c r="E96" s="55">
        <v>2.9</v>
      </c>
      <c r="F96" s="41">
        <v>1137.3499999999999</v>
      </c>
      <c r="G96" s="54">
        <f t="shared" si="5"/>
        <v>3298.32</v>
      </c>
      <c r="H96" t="s">
        <v>194</v>
      </c>
    </row>
    <row r="97" spans="1:8" x14ac:dyDescent="0.3">
      <c r="A97" s="10"/>
      <c r="B97" s="10"/>
      <c r="C97" s="178" t="s">
        <v>94</v>
      </c>
      <c r="D97" s="178"/>
      <c r="E97" s="178"/>
      <c r="F97" s="56"/>
      <c r="G97" s="56">
        <f>ROUND(SUM(G85:G96),2)</f>
        <v>8767.84</v>
      </c>
    </row>
    <row r="98" spans="1:8" x14ac:dyDescent="0.3">
      <c r="A98" s="162" t="s">
        <v>196</v>
      </c>
      <c r="B98" s="162"/>
      <c r="C98" s="163" t="s">
        <v>89</v>
      </c>
      <c r="D98" s="164"/>
      <c r="E98" s="164"/>
      <c r="F98" s="164"/>
      <c r="G98" s="164"/>
    </row>
    <row r="99" spans="1:8" ht="26.4" x14ac:dyDescent="0.3">
      <c r="A99" s="104">
        <v>45</v>
      </c>
      <c r="B99" s="104" t="s">
        <v>49</v>
      </c>
      <c r="C99" s="105" t="s">
        <v>61</v>
      </c>
      <c r="D99" s="105" t="s">
        <v>6</v>
      </c>
      <c r="E99" s="106"/>
      <c r="F99" s="107">
        <v>1623.34</v>
      </c>
      <c r="G99" s="108">
        <f>ROUND(F99*E99,2)</f>
        <v>0</v>
      </c>
      <c r="H99" t="s">
        <v>192</v>
      </c>
    </row>
    <row r="100" spans="1:8" ht="26.4" x14ac:dyDescent="0.3">
      <c r="A100" s="104">
        <v>46</v>
      </c>
      <c r="B100" s="104" t="s">
        <v>95</v>
      </c>
      <c r="C100" s="105" t="s">
        <v>96</v>
      </c>
      <c r="D100" s="105" t="s">
        <v>6</v>
      </c>
      <c r="E100" s="106"/>
      <c r="F100" s="107">
        <v>1508</v>
      </c>
      <c r="G100" s="108">
        <f>ROUND(F100*E100,2)</f>
        <v>0</v>
      </c>
      <c r="H100" t="s">
        <v>192</v>
      </c>
    </row>
    <row r="101" spans="1:8" ht="39.6" x14ac:dyDescent="0.3">
      <c r="A101" s="22">
        <v>47</v>
      </c>
      <c r="B101" s="22" t="s">
        <v>97</v>
      </c>
      <c r="C101" s="14" t="s">
        <v>98</v>
      </c>
      <c r="D101" s="14" t="s">
        <v>2</v>
      </c>
      <c r="E101" s="46">
        <v>19</v>
      </c>
      <c r="F101" s="43">
        <v>261</v>
      </c>
      <c r="G101" s="47">
        <f>ROUND(F101*E101,2)</f>
        <v>4959</v>
      </c>
    </row>
    <row r="102" spans="1:8" ht="26.4" x14ac:dyDescent="0.3">
      <c r="A102" s="22">
        <v>48</v>
      </c>
      <c r="B102" s="22" t="s">
        <v>99</v>
      </c>
      <c r="C102" s="14" t="s">
        <v>100</v>
      </c>
      <c r="D102" s="14" t="s">
        <v>2</v>
      </c>
      <c r="E102" s="46">
        <v>19</v>
      </c>
      <c r="F102" s="43">
        <v>58.92</v>
      </c>
      <c r="G102" s="47">
        <f>ROUND(F102*E102,2)</f>
        <v>1119.48</v>
      </c>
    </row>
    <row r="103" spans="1:8" x14ac:dyDescent="0.3">
      <c r="A103" s="23"/>
      <c r="B103" s="23"/>
      <c r="C103" s="165" t="s">
        <v>199</v>
      </c>
      <c r="D103" s="165"/>
      <c r="E103" s="165"/>
      <c r="F103" s="32"/>
      <c r="G103" s="32">
        <f>ROUND(SUM(G101:G102),2)</f>
        <v>6078.48</v>
      </c>
    </row>
    <row r="104" spans="1:8" ht="51.6" customHeight="1" x14ac:dyDescent="0.3">
      <c r="A104" s="116"/>
      <c r="B104" s="116" t="s">
        <v>33</v>
      </c>
      <c r="C104" s="117" t="s">
        <v>153</v>
      </c>
      <c r="D104" s="116"/>
      <c r="E104" s="116"/>
      <c r="F104" s="118"/>
      <c r="G104" s="118"/>
    </row>
    <row r="105" spans="1:8" x14ac:dyDescent="0.3">
      <c r="A105" s="170" t="s">
        <v>29</v>
      </c>
      <c r="B105" s="170"/>
      <c r="C105" s="171" t="s">
        <v>12</v>
      </c>
      <c r="D105" s="172"/>
      <c r="E105" s="172"/>
      <c r="F105" s="172"/>
      <c r="G105" s="172"/>
    </row>
    <row r="106" spans="1:8" ht="39.6" x14ac:dyDescent="0.3">
      <c r="A106" s="111">
        <v>199</v>
      </c>
      <c r="B106" s="112" t="s">
        <v>154</v>
      </c>
      <c r="C106" s="105" t="s">
        <v>155</v>
      </c>
      <c r="D106" s="104" t="s">
        <v>156</v>
      </c>
      <c r="E106" s="113">
        <v>0</v>
      </c>
      <c r="F106" s="107">
        <v>660.11</v>
      </c>
      <c r="G106" s="107">
        <f>ROUND(F106*E106,2)</f>
        <v>0</v>
      </c>
      <c r="H106" t="s">
        <v>193</v>
      </c>
    </row>
    <row r="107" spans="1:8" ht="39.6" x14ac:dyDescent="0.3">
      <c r="A107" s="36">
        <v>49</v>
      </c>
      <c r="B107" s="36" t="s">
        <v>29</v>
      </c>
      <c r="C107" s="34" t="s">
        <v>40</v>
      </c>
      <c r="D107" s="34" t="s">
        <v>10</v>
      </c>
      <c r="E107" s="114">
        <v>0</v>
      </c>
      <c r="F107" s="49">
        <v>6500</v>
      </c>
      <c r="G107" s="49">
        <f>ROUND(F107*E107,2)</f>
        <v>0</v>
      </c>
    </row>
    <row r="108" spans="1:8" x14ac:dyDescent="0.3">
      <c r="A108" s="36">
        <v>50</v>
      </c>
      <c r="B108" s="36" t="s">
        <v>35</v>
      </c>
      <c r="C108" s="34" t="s">
        <v>41</v>
      </c>
      <c r="D108" s="34" t="s">
        <v>2</v>
      </c>
      <c r="E108" s="114">
        <v>0</v>
      </c>
      <c r="F108" s="49">
        <v>165.74</v>
      </c>
      <c r="G108" s="49">
        <f>ROUND(F108*E108,2)</f>
        <v>0</v>
      </c>
    </row>
    <row r="109" spans="1:8" ht="26.4" x14ac:dyDescent="0.3">
      <c r="A109" s="104">
        <v>200</v>
      </c>
      <c r="B109" s="104" t="s">
        <v>157</v>
      </c>
      <c r="C109" s="105" t="s">
        <v>158</v>
      </c>
      <c r="D109" s="105" t="s">
        <v>4</v>
      </c>
      <c r="E109" s="113">
        <v>0</v>
      </c>
      <c r="F109" s="107">
        <v>5.56</v>
      </c>
      <c r="G109" s="107">
        <f t="shared" ref="G109" si="7">ROUND(F109*E109,4)</f>
        <v>0</v>
      </c>
      <c r="H109" t="s">
        <v>192</v>
      </c>
    </row>
    <row r="110" spans="1:8" ht="26.4" x14ac:dyDescent="0.3">
      <c r="A110" s="36">
        <v>51</v>
      </c>
      <c r="B110" s="36" t="s">
        <v>36</v>
      </c>
      <c r="C110" s="34" t="s">
        <v>42</v>
      </c>
      <c r="D110" s="34" t="s">
        <v>6</v>
      </c>
      <c r="E110" s="114">
        <v>0</v>
      </c>
      <c r="F110" s="49">
        <v>799.22</v>
      </c>
      <c r="G110" s="49">
        <f>ROUND(F110*E110,4)</f>
        <v>0</v>
      </c>
    </row>
    <row r="111" spans="1:8" ht="26.4" x14ac:dyDescent="0.3">
      <c r="A111" s="36">
        <v>52</v>
      </c>
      <c r="B111" s="36" t="s">
        <v>37</v>
      </c>
      <c r="C111" s="34" t="s">
        <v>43</v>
      </c>
      <c r="D111" s="34" t="s">
        <v>2</v>
      </c>
      <c r="E111" s="115">
        <v>0</v>
      </c>
      <c r="F111" s="49">
        <v>115.5</v>
      </c>
      <c r="G111" s="49">
        <f>ROUND(F111*E111,4)</f>
        <v>0</v>
      </c>
    </row>
    <row r="112" spans="1:8" ht="26.4" x14ac:dyDescent="0.3">
      <c r="A112" s="36">
        <v>53</v>
      </c>
      <c r="B112" s="36" t="s">
        <v>31</v>
      </c>
      <c r="C112" s="34" t="s">
        <v>44</v>
      </c>
      <c r="D112" s="34" t="s">
        <v>3</v>
      </c>
      <c r="E112" s="114">
        <v>0</v>
      </c>
      <c r="F112" s="49">
        <v>2.72</v>
      </c>
      <c r="G112" s="49">
        <f>ROUND(F112*E112,4)</f>
        <v>0</v>
      </c>
    </row>
    <row r="113" spans="1:8" ht="26.4" x14ac:dyDescent="0.3">
      <c r="A113" s="36">
        <v>54</v>
      </c>
      <c r="B113" s="36" t="s">
        <v>38</v>
      </c>
      <c r="C113" s="34" t="s">
        <v>45</v>
      </c>
      <c r="D113" s="34" t="s">
        <v>3</v>
      </c>
      <c r="E113" s="114">
        <v>0</v>
      </c>
      <c r="F113" s="49">
        <v>2</v>
      </c>
      <c r="G113" s="49">
        <f>ROUND(F113*E113,4)</f>
        <v>0</v>
      </c>
    </row>
    <row r="114" spans="1:8" ht="39.6" x14ac:dyDescent="0.3">
      <c r="A114" s="36">
        <v>55</v>
      </c>
      <c r="B114" s="36" t="s">
        <v>39</v>
      </c>
      <c r="C114" s="34" t="s">
        <v>46</v>
      </c>
      <c r="D114" s="34" t="s">
        <v>4</v>
      </c>
      <c r="E114" s="114">
        <v>0</v>
      </c>
      <c r="F114" s="49">
        <v>6</v>
      </c>
      <c r="G114" s="49">
        <f>ROUND(F114*E114,4)</f>
        <v>0</v>
      </c>
    </row>
    <row r="115" spans="1:8" x14ac:dyDescent="0.3">
      <c r="A115" s="123"/>
      <c r="B115" s="123"/>
      <c r="C115" s="161" t="s">
        <v>101</v>
      </c>
      <c r="D115" s="161"/>
      <c r="E115" s="161"/>
      <c r="F115" s="118"/>
      <c r="G115" s="118">
        <f>ROUND(SUM(G106:G114),2)</f>
        <v>0</v>
      </c>
    </row>
    <row r="116" spans="1:8" x14ac:dyDescent="0.3">
      <c r="A116" s="170" t="s">
        <v>30</v>
      </c>
      <c r="B116" s="170"/>
      <c r="C116" s="171" t="s">
        <v>102</v>
      </c>
      <c r="D116" s="172"/>
      <c r="E116" s="172"/>
      <c r="F116" s="172"/>
      <c r="G116" s="172"/>
    </row>
    <row r="117" spans="1:8" ht="39.6" x14ac:dyDescent="0.3">
      <c r="A117" s="61">
        <v>56</v>
      </c>
      <c r="B117" s="33" t="s">
        <v>29</v>
      </c>
      <c r="C117" s="34" t="s">
        <v>40</v>
      </c>
      <c r="D117" s="34" t="s">
        <v>10</v>
      </c>
      <c r="E117" s="48">
        <v>0</v>
      </c>
      <c r="F117" s="49">
        <v>6500</v>
      </c>
      <c r="G117" s="50">
        <f>ROUND(F117*E117,4)</f>
        <v>0</v>
      </c>
    </row>
    <row r="118" spans="1:8" x14ac:dyDescent="0.3">
      <c r="A118" s="61">
        <v>57</v>
      </c>
      <c r="B118" s="33" t="s">
        <v>30</v>
      </c>
      <c r="C118" s="34" t="s">
        <v>57</v>
      </c>
      <c r="D118" s="34" t="s">
        <v>5</v>
      </c>
      <c r="E118" s="48">
        <v>0</v>
      </c>
      <c r="F118" s="49">
        <v>16.5</v>
      </c>
      <c r="G118" s="50">
        <f>ROUND(F118*E118,2)</f>
        <v>0</v>
      </c>
    </row>
    <row r="119" spans="1:8" ht="26.4" x14ac:dyDescent="0.3">
      <c r="A119" s="61">
        <v>58</v>
      </c>
      <c r="B119" s="33" t="s">
        <v>47</v>
      </c>
      <c r="C119" s="34" t="s">
        <v>58</v>
      </c>
      <c r="D119" s="34" t="s">
        <v>59</v>
      </c>
      <c r="E119" s="48">
        <v>0</v>
      </c>
      <c r="F119" s="49">
        <v>228.6</v>
      </c>
      <c r="G119" s="50">
        <f>ROUND(F119*E119,2)</f>
        <v>0</v>
      </c>
    </row>
    <row r="120" spans="1:8" ht="26.4" x14ac:dyDescent="0.3">
      <c r="A120" s="61">
        <v>59</v>
      </c>
      <c r="B120" s="33" t="s">
        <v>48</v>
      </c>
      <c r="C120" s="34" t="s">
        <v>60</v>
      </c>
      <c r="D120" s="34" t="s">
        <v>2</v>
      </c>
      <c r="E120" s="48">
        <v>0</v>
      </c>
      <c r="F120" s="49">
        <v>28.45</v>
      </c>
      <c r="G120" s="50">
        <f>ROUND(F120*E120,2)</f>
        <v>0</v>
      </c>
    </row>
    <row r="121" spans="1:8" ht="26.4" x14ac:dyDescent="0.3">
      <c r="A121" s="61">
        <v>60</v>
      </c>
      <c r="B121" s="33" t="s">
        <v>49</v>
      </c>
      <c r="C121" s="34" t="s">
        <v>61</v>
      </c>
      <c r="D121" s="34" t="s">
        <v>6</v>
      </c>
      <c r="E121" s="48">
        <v>0</v>
      </c>
      <c r="F121" s="49">
        <v>1623.34</v>
      </c>
      <c r="G121" s="50">
        <f t="shared" ref="G121:G126" si="8">ROUND(F121*E121,2)</f>
        <v>0</v>
      </c>
    </row>
    <row r="122" spans="1:8" ht="26.4" x14ac:dyDescent="0.3">
      <c r="A122" s="61">
        <v>61</v>
      </c>
      <c r="B122" s="33" t="s">
        <v>50</v>
      </c>
      <c r="C122" s="34" t="s">
        <v>62</v>
      </c>
      <c r="D122" s="34" t="s">
        <v>6</v>
      </c>
      <c r="E122" s="48">
        <v>0</v>
      </c>
      <c r="F122" s="49">
        <v>6046.7</v>
      </c>
      <c r="G122" s="50">
        <f t="shared" si="8"/>
        <v>0</v>
      </c>
    </row>
    <row r="123" spans="1:8" ht="52.8" x14ac:dyDescent="0.3">
      <c r="A123" s="124">
        <v>201</v>
      </c>
      <c r="B123" s="125" t="s">
        <v>83</v>
      </c>
      <c r="C123" s="105" t="s">
        <v>84</v>
      </c>
      <c r="D123" s="105" t="s">
        <v>2</v>
      </c>
      <c r="E123" s="106">
        <v>0</v>
      </c>
      <c r="F123" s="107">
        <v>1531.8</v>
      </c>
      <c r="G123" s="108">
        <f t="shared" si="8"/>
        <v>0</v>
      </c>
      <c r="H123" t="s">
        <v>192</v>
      </c>
    </row>
    <row r="124" spans="1:8" ht="39.6" x14ac:dyDescent="0.3">
      <c r="A124" s="124">
        <v>202</v>
      </c>
      <c r="B124" s="125" t="s">
        <v>159</v>
      </c>
      <c r="C124" s="105" t="s">
        <v>160</v>
      </c>
      <c r="D124" s="105" t="s">
        <v>2</v>
      </c>
      <c r="E124" s="106">
        <v>0</v>
      </c>
      <c r="F124" s="107">
        <v>418.6</v>
      </c>
      <c r="G124" s="108">
        <f t="shared" si="8"/>
        <v>0</v>
      </c>
      <c r="H124" t="s">
        <v>192</v>
      </c>
    </row>
    <row r="125" spans="1:8" ht="26.4" x14ac:dyDescent="0.3">
      <c r="A125" s="61">
        <v>64</v>
      </c>
      <c r="B125" s="33" t="s">
        <v>53</v>
      </c>
      <c r="C125" s="34" t="s">
        <v>65</v>
      </c>
      <c r="D125" s="34" t="s">
        <v>2</v>
      </c>
      <c r="E125" s="48">
        <v>0</v>
      </c>
      <c r="F125" s="49">
        <v>48.6</v>
      </c>
      <c r="G125" s="50">
        <f t="shared" si="8"/>
        <v>0</v>
      </c>
    </row>
    <row r="126" spans="1:8" ht="39.6" x14ac:dyDescent="0.3">
      <c r="A126" s="124">
        <v>203</v>
      </c>
      <c r="B126" s="125" t="s">
        <v>87</v>
      </c>
      <c r="C126" s="105" t="s">
        <v>88</v>
      </c>
      <c r="D126" s="105" t="s">
        <v>2</v>
      </c>
      <c r="E126" s="106"/>
      <c r="F126" s="107">
        <v>859</v>
      </c>
      <c r="G126" s="108">
        <f t="shared" si="8"/>
        <v>0</v>
      </c>
      <c r="H126" t="s">
        <v>192</v>
      </c>
    </row>
    <row r="127" spans="1:8" x14ac:dyDescent="0.3">
      <c r="A127" s="123"/>
      <c r="B127" s="123"/>
      <c r="C127" s="161" t="s">
        <v>104</v>
      </c>
      <c r="D127" s="161"/>
      <c r="E127" s="161"/>
      <c r="F127" s="118"/>
      <c r="G127" s="118">
        <f>ROUND(SUM(G117:G126),4)</f>
        <v>0</v>
      </c>
    </row>
    <row r="128" spans="1:8" x14ac:dyDescent="0.3">
      <c r="A128" s="170" t="s">
        <v>97</v>
      </c>
      <c r="B128" s="170"/>
      <c r="C128" s="171" t="s">
        <v>103</v>
      </c>
      <c r="D128" s="172"/>
      <c r="E128" s="172"/>
      <c r="F128" s="172"/>
      <c r="G128" s="172"/>
    </row>
    <row r="129" spans="1:8" ht="39.6" x14ac:dyDescent="0.3">
      <c r="A129" s="36">
        <v>69</v>
      </c>
      <c r="B129" s="36" t="s">
        <v>29</v>
      </c>
      <c r="C129" s="34" t="s">
        <v>40</v>
      </c>
      <c r="D129" s="34" t="s">
        <v>10</v>
      </c>
      <c r="E129" s="48">
        <v>0</v>
      </c>
      <c r="F129" s="49">
        <v>6500</v>
      </c>
      <c r="G129" s="50">
        <f t="shared" ref="G129:G142" si="9">ROUND(F129*E129,2)</f>
        <v>0</v>
      </c>
    </row>
    <row r="130" spans="1:8" x14ac:dyDescent="0.3">
      <c r="A130" s="36">
        <v>70</v>
      </c>
      <c r="B130" s="36" t="s">
        <v>30</v>
      </c>
      <c r="C130" s="34" t="s">
        <v>57</v>
      </c>
      <c r="D130" s="34" t="s">
        <v>5</v>
      </c>
      <c r="E130" s="48">
        <v>0</v>
      </c>
      <c r="F130" s="49">
        <v>16.5</v>
      </c>
      <c r="G130" s="50">
        <f t="shared" si="9"/>
        <v>0</v>
      </c>
    </row>
    <row r="131" spans="1:8" ht="26.4" x14ac:dyDescent="0.3">
      <c r="A131" s="36">
        <v>71</v>
      </c>
      <c r="B131" s="36" t="s">
        <v>47</v>
      </c>
      <c r="C131" s="34" t="s">
        <v>58</v>
      </c>
      <c r="D131" s="34" t="s">
        <v>59</v>
      </c>
      <c r="E131" s="48">
        <v>0</v>
      </c>
      <c r="F131" s="49">
        <v>228.6</v>
      </c>
      <c r="G131" s="50">
        <f t="shared" si="9"/>
        <v>0</v>
      </c>
    </row>
    <row r="132" spans="1:8" ht="26.4" x14ac:dyDescent="0.3">
      <c r="A132" s="36">
        <v>72</v>
      </c>
      <c r="B132" s="36" t="s">
        <v>48</v>
      </c>
      <c r="C132" s="34" t="s">
        <v>60</v>
      </c>
      <c r="D132" s="34" t="s">
        <v>2</v>
      </c>
      <c r="E132" s="48">
        <v>0</v>
      </c>
      <c r="F132" s="49">
        <v>28.45</v>
      </c>
      <c r="G132" s="50">
        <f t="shared" si="9"/>
        <v>0</v>
      </c>
    </row>
    <row r="133" spans="1:8" ht="26.4" x14ac:dyDescent="0.3">
      <c r="A133" s="36">
        <v>73</v>
      </c>
      <c r="B133" s="36" t="s">
        <v>49</v>
      </c>
      <c r="C133" s="34" t="s">
        <v>61</v>
      </c>
      <c r="D133" s="34" t="s">
        <v>6</v>
      </c>
      <c r="E133" s="48">
        <v>0</v>
      </c>
      <c r="F133" s="49">
        <v>1623.34</v>
      </c>
      <c r="G133" s="50">
        <f t="shared" si="9"/>
        <v>0</v>
      </c>
    </row>
    <row r="134" spans="1:8" ht="26.4" x14ac:dyDescent="0.3">
      <c r="A134" s="36">
        <v>74</v>
      </c>
      <c r="B134" s="36" t="s">
        <v>50</v>
      </c>
      <c r="C134" s="34" t="s">
        <v>62</v>
      </c>
      <c r="D134" s="34" t="s">
        <v>6</v>
      </c>
      <c r="E134" s="48">
        <v>0</v>
      </c>
      <c r="F134" s="49">
        <v>6046.7</v>
      </c>
      <c r="G134" s="50">
        <f t="shared" si="9"/>
        <v>0</v>
      </c>
    </row>
    <row r="135" spans="1:8" ht="26.4" x14ac:dyDescent="0.3">
      <c r="A135" s="36">
        <v>75</v>
      </c>
      <c r="B135" s="36" t="s">
        <v>51</v>
      </c>
      <c r="C135" s="34" t="s">
        <v>63</v>
      </c>
      <c r="D135" s="34" t="s">
        <v>2</v>
      </c>
      <c r="E135" s="48">
        <v>0</v>
      </c>
      <c r="F135" s="49">
        <v>1549.05</v>
      </c>
      <c r="G135" s="50">
        <f t="shared" si="9"/>
        <v>0</v>
      </c>
    </row>
    <row r="136" spans="1:8" ht="39.6" x14ac:dyDescent="0.3">
      <c r="A136" s="36">
        <v>76</v>
      </c>
      <c r="B136" s="36" t="s">
        <v>52</v>
      </c>
      <c r="C136" s="34" t="s">
        <v>64</v>
      </c>
      <c r="D136" s="34" t="s">
        <v>2</v>
      </c>
      <c r="E136" s="48">
        <v>0</v>
      </c>
      <c r="F136" s="49">
        <v>448.68</v>
      </c>
      <c r="G136" s="50">
        <f t="shared" si="9"/>
        <v>0</v>
      </c>
    </row>
    <row r="137" spans="1:8" ht="26.4" x14ac:dyDescent="0.3">
      <c r="A137" s="36">
        <v>77</v>
      </c>
      <c r="B137" s="36" t="s">
        <v>53</v>
      </c>
      <c r="C137" s="34" t="s">
        <v>65</v>
      </c>
      <c r="D137" s="34" t="s">
        <v>2</v>
      </c>
      <c r="E137" s="48">
        <v>0</v>
      </c>
      <c r="F137" s="49">
        <v>48.6</v>
      </c>
      <c r="G137" s="50">
        <f t="shared" si="9"/>
        <v>0</v>
      </c>
    </row>
    <row r="138" spans="1:8" ht="39.6" x14ac:dyDescent="0.3">
      <c r="A138" s="36">
        <v>78</v>
      </c>
      <c r="B138" s="36" t="s">
        <v>54</v>
      </c>
      <c r="C138" s="34" t="s">
        <v>66</v>
      </c>
      <c r="D138" s="34" t="s">
        <v>2</v>
      </c>
      <c r="E138" s="48">
        <v>0</v>
      </c>
      <c r="F138" s="49">
        <v>1097.0999999999999</v>
      </c>
      <c r="G138" s="50">
        <f t="shared" si="9"/>
        <v>0</v>
      </c>
    </row>
    <row r="139" spans="1:8" ht="39.6" x14ac:dyDescent="0.3">
      <c r="A139" s="104">
        <v>204</v>
      </c>
      <c r="B139" s="104" t="s">
        <v>161</v>
      </c>
      <c r="C139" s="105" t="s">
        <v>162</v>
      </c>
      <c r="D139" s="105" t="s">
        <v>2</v>
      </c>
      <c r="E139" s="106">
        <v>0</v>
      </c>
      <c r="F139" s="107">
        <v>206.32</v>
      </c>
      <c r="G139" s="108">
        <f t="shared" si="9"/>
        <v>0</v>
      </c>
      <c r="H139" t="s">
        <v>192</v>
      </c>
    </row>
    <row r="140" spans="1:8" ht="26.4" x14ac:dyDescent="0.3">
      <c r="A140" s="36">
        <v>79</v>
      </c>
      <c r="B140" s="36" t="s">
        <v>53</v>
      </c>
      <c r="C140" s="34" t="s">
        <v>65</v>
      </c>
      <c r="D140" s="34" t="s">
        <v>2</v>
      </c>
      <c r="E140" s="48">
        <v>0</v>
      </c>
      <c r="F140" s="49">
        <v>48.6</v>
      </c>
      <c r="G140" s="50">
        <f t="shared" si="9"/>
        <v>0</v>
      </c>
    </row>
    <row r="141" spans="1:8" ht="52.8" x14ac:dyDescent="0.3">
      <c r="A141" s="36">
        <v>80</v>
      </c>
      <c r="B141" s="36" t="s">
        <v>55</v>
      </c>
      <c r="C141" s="34" t="s">
        <v>67</v>
      </c>
      <c r="D141" s="34" t="s">
        <v>2</v>
      </c>
      <c r="E141" s="48">
        <v>0</v>
      </c>
      <c r="F141" s="49">
        <v>1022.35</v>
      </c>
      <c r="G141" s="50">
        <f t="shared" si="9"/>
        <v>0</v>
      </c>
    </row>
    <row r="142" spans="1:8" ht="26.4" x14ac:dyDescent="0.3">
      <c r="A142" s="36">
        <v>83</v>
      </c>
      <c r="B142" s="36" t="s">
        <v>71</v>
      </c>
      <c r="C142" s="34" t="s">
        <v>74</v>
      </c>
      <c r="D142" s="34" t="s">
        <v>13</v>
      </c>
      <c r="E142" s="48">
        <v>0</v>
      </c>
      <c r="F142" s="49">
        <v>2615.9899999999998</v>
      </c>
      <c r="G142" s="50">
        <f t="shared" si="9"/>
        <v>0</v>
      </c>
    </row>
    <row r="143" spans="1:8" x14ac:dyDescent="0.3">
      <c r="A143" s="36"/>
      <c r="B143" s="36"/>
      <c r="C143" s="73" t="s">
        <v>76</v>
      </c>
      <c r="D143" s="34"/>
      <c r="E143" s="48"/>
      <c r="F143" s="49"/>
      <c r="G143" s="50"/>
    </row>
    <row r="144" spans="1:8" ht="39.6" x14ac:dyDescent="0.3">
      <c r="A144" s="36">
        <v>85</v>
      </c>
      <c r="B144" s="36" t="s">
        <v>29</v>
      </c>
      <c r="C144" s="34" t="s">
        <v>40</v>
      </c>
      <c r="D144" s="34" t="s">
        <v>10</v>
      </c>
      <c r="E144" s="48">
        <v>0</v>
      </c>
      <c r="F144" s="49">
        <v>6500</v>
      </c>
      <c r="G144" s="50">
        <f t="shared" ref="G144:G152" si="10">ROUND(F144*E144,2)</f>
        <v>0</v>
      </c>
    </row>
    <row r="145" spans="1:8" ht="26.4" x14ac:dyDescent="0.3">
      <c r="A145" s="36">
        <v>86</v>
      </c>
      <c r="B145" s="36" t="s">
        <v>47</v>
      </c>
      <c r="C145" s="34" t="s">
        <v>58</v>
      </c>
      <c r="D145" s="34" t="s">
        <v>59</v>
      </c>
      <c r="E145" s="48">
        <v>0</v>
      </c>
      <c r="F145" s="49">
        <v>228.6</v>
      </c>
      <c r="G145" s="50">
        <f t="shared" si="10"/>
        <v>0</v>
      </c>
    </row>
    <row r="146" spans="1:8" ht="26.4" x14ac:dyDescent="0.3">
      <c r="A146" s="36">
        <v>87</v>
      </c>
      <c r="B146" s="36" t="s">
        <v>48</v>
      </c>
      <c r="C146" s="34" t="s">
        <v>60</v>
      </c>
      <c r="D146" s="34" t="s">
        <v>2</v>
      </c>
      <c r="E146" s="48">
        <v>0</v>
      </c>
      <c r="F146" s="49">
        <v>28.45</v>
      </c>
      <c r="G146" s="50">
        <f t="shared" si="10"/>
        <v>0</v>
      </c>
    </row>
    <row r="147" spans="1:8" ht="26.4" x14ac:dyDescent="0.3">
      <c r="A147" s="36">
        <v>88</v>
      </c>
      <c r="B147" s="36" t="s">
        <v>49</v>
      </c>
      <c r="C147" s="34" t="s">
        <v>61</v>
      </c>
      <c r="D147" s="34" t="s">
        <v>6</v>
      </c>
      <c r="E147" s="48">
        <v>0</v>
      </c>
      <c r="F147" s="49">
        <v>1623.34</v>
      </c>
      <c r="G147" s="50">
        <f t="shared" si="10"/>
        <v>0</v>
      </c>
    </row>
    <row r="148" spans="1:8" ht="26.4" x14ac:dyDescent="0.3">
      <c r="A148" s="36">
        <v>89</v>
      </c>
      <c r="B148" s="36" t="s">
        <v>50</v>
      </c>
      <c r="C148" s="34" t="s">
        <v>62</v>
      </c>
      <c r="D148" s="34" t="s">
        <v>6</v>
      </c>
      <c r="E148" s="48">
        <v>0</v>
      </c>
      <c r="F148" s="49">
        <v>6046.7</v>
      </c>
      <c r="G148" s="50">
        <f t="shared" si="10"/>
        <v>0</v>
      </c>
    </row>
    <row r="149" spans="1:8" ht="26.4" x14ac:dyDescent="0.3">
      <c r="A149" s="36">
        <v>90</v>
      </c>
      <c r="B149" s="36" t="s">
        <v>77</v>
      </c>
      <c r="C149" s="34" t="s">
        <v>78</v>
      </c>
      <c r="D149" s="34" t="s">
        <v>2</v>
      </c>
      <c r="E149" s="48">
        <v>0</v>
      </c>
      <c r="F149" s="49">
        <v>223.25</v>
      </c>
      <c r="G149" s="50">
        <f t="shared" si="10"/>
        <v>0</v>
      </c>
    </row>
    <row r="150" spans="1:8" ht="26.4" x14ac:dyDescent="0.3">
      <c r="A150" s="36">
        <v>91</v>
      </c>
      <c r="B150" s="36" t="s">
        <v>79</v>
      </c>
      <c r="C150" s="34" t="s">
        <v>80</v>
      </c>
      <c r="D150" s="34" t="s">
        <v>81</v>
      </c>
      <c r="E150" s="48">
        <v>0</v>
      </c>
      <c r="F150" s="49">
        <v>245.3</v>
      </c>
      <c r="G150" s="50">
        <f t="shared" si="10"/>
        <v>0</v>
      </c>
    </row>
    <row r="151" spans="1:8" ht="39.6" x14ac:dyDescent="0.3">
      <c r="A151" s="104">
        <v>205</v>
      </c>
      <c r="B151" s="104" t="s">
        <v>129</v>
      </c>
      <c r="C151" s="105" t="s">
        <v>130</v>
      </c>
      <c r="D151" s="105" t="s">
        <v>81</v>
      </c>
      <c r="E151" s="106">
        <v>0</v>
      </c>
      <c r="F151" s="107">
        <v>264</v>
      </c>
      <c r="G151" s="108">
        <f t="shared" si="10"/>
        <v>0</v>
      </c>
      <c r="H151" t="s">
        <v>192</v>
      </c>
    </row>
    <row r="152" spans="1:8" ht="26.4" x14ac:dyDescent="0.3">
      <c r="A152" s="104">
        <v>206</v>
      </c>
      <c r="B152" s="104" t="s">
        <v>70</v>
      </c>
      <c r="C152" s="105" t="s">
        <v>73</v>
      </c>
      <c r="D152" s="105" t="s">
        <v>13</v>
      </c>
      <c r="E152" s="106">
        <v>0</v>
      </c>
      <c r="F152" s="107">
        <v>1195.7</v>
      </c>
      <c r="G152" s="108">
        <f t="shared" si="10"/>
        <v>0</v>
      </c>
      <c r="H152" t="s">
        <v>192</v>
      </c>
    </row>
    <row r="153" spans="1:8" x14ac:dyDescent="0.3">
      <c r="A153" s="123"/>
      <c r="B153" s="123"/>
      <c r="C153" s="161" t="s">
        <v>105</v>
      </c>
      <c r="D153" s="161"/>
      <c r="E153" s="161"/>
      <c r="F153" s="118"/>
      <c r="G153" s="118">
        <f>ROUND(SUM(G129:G152),2)</f>
        <v>0</v>
      </c>
    </row>
    <row r="154" spans="1:8" x14ac:dyDescent="0.3">
      <c r="A154" s="166" t="s">
        <v>99</v>
      </c>
      <c r="B154" s="166"/>
      <c r="C154" s="167" t="s">
        <v>164</v>
      </c>
      <c r="D154" s="168"/>
      <c r="E154" s="168"/>
      <c r="F154" s="168"/>
      <c r="G154" s="168"/>
      <c r="H154" t="s">
        <v>192</v>
      </c>
    </row>
    <row r="155" spans="1:8" ht="39.6" x14ac:dyDescent="0.3">
      <c r="A155" s="104">
        <v>207</v>
      </c>
      <c r="B155" s="104" t="s">
        <v>29</v>
      </c>
      <c r="C155" s="105" t="s">
        <v>40</v>
      </c>
      <c r="D155" s="105" t="s">
        <v>10</v>
      </c>
      <c r="E155" s="106">
        <v>0</v>
      </c>
      <c r="F155" s="107">
        <v>6500</v>
      </c>
      <c r="G155" s="108">
        <f t="shared" ref="G155:G164" si="11">ROUND(F155*E155,2)</f>
        <v>0</v>
      </c>
      <c r="H155" t="s">
        <v>192</v>
      </c>
    </row>
    <row r="156" spans="1:8" ht="26.4" x14ac:dyDescent="0.3">
      <c r="A156" s="104">
        <v>208</v>
      </c>
      <c r="B156" s="104" t="s">
        <v>47</v>
      </c>
      <c r="C156" s="105" t="s">
        <v>58</v>
      </c>
      <c r="D156" s="105" t="s">
        <v>59</v>
      </c>
      <c r="E156" s="106">
        <v>0</v>
      </c>
      <c r="F156" s="107">
        <v>228.6</v>
      </c>
      <c r="G156" s="108">
        <f t="shared" si="11"/>
        <v>0</v>
      </c>
      <c r="H156" t="s">
        <v>192</v>
      </c>
    </row>
    <row r="157" spans="1:8" ht="26.4" x14ac:dyDescent="0.3">
      <c r="A157" s="104">
        <v>209</v>
      </c>
      <c r="B157" s="104" t="s">
        <v>48</v>
      </c>
      <c r="C157" s="105" t="s">
        <v>60</v>
      </c>
      <c r="D157" s="105" t="s">
        <v>2</v>
      </c>
      <c r="E157" s="106">
        <v>0</v>
      </c>
      <c r="F157" s="107">
        <v>28.45</v>
      </c>
      <c r="G157" s="108">
        <f t="shared" si="11"/>
        <v>0</v>
      </c>
      <c r="H157" t="s">
        <v>192</v>
      </c>
    </row>
    <row r="158" spans="1:8" ht="26.4" x14ac:dyDescent="0.3">
      <c r="A158" s="104">
        <v>210</v>
      </c>
      <c r="B158" s="104" t="s">
        <v>49</v>
      </c>
      <c r="C158" s="105" t="s">
        <v>61</v>
      </c>
      <c r="D158" s="105" t="s">
        <v>6</v>
      </c>
      <c r="E158" s="106">
        <v>0</v>
      </c>
      <c r="F158" s="107">
        <v>1623.34</v>
      </c>
      <c r="G158" s="108">
        <f t="shared" si="11"/>
        <v>0</v>
      </c>
      <c r="H158" t="s">
        <v>192</v>
      </c>
    </row>
    <row r="159" spans="1:8" ht="26.4" x14ac:dyDescent="0.3">
      <c r="A159" s="104">
        <v>211</v>
      </c>
      <c r="B159" s="104" t="s">
        <v>50</v>
      </c>
      <c r="C159" s="105" t="s">
        <v>62</v>
      </c>
      <c r="D159" s="105" t="s">
        <v>6</v>
      </c>
      <c r="E159" s="106">
        <v>0</v>
      </c>
      <c r="F159" s="107">
        <v>6046.7</v>
      </c>
      <c r="G159" s="108">
        <f t="shared" si="11"/>
        <v>0</v>
      </c>
      <c r="H159" t="s">
        <v>192</v>
      </c>
    </row>
    <row r="160" spans="1:8" ht="26.4" x14ac:dyDescent="0.3">
      <c r="A160" s="104">
        <v>212</v>
      </c>
      <c r="B160" s="104" t="s">
        <v>77</v>
      </c>
      <c r="C160" s="105" t="s">
        <v>78</v>
      </c>
      <c r="D160" s="105" t="s">
        <v>2</v>
      </c>
      <c r="E160" s="106">
        <v>0</v>
      </c>
      <c r="F160" s="107">
        <v>223.25</v>
      </c>
      <c r="G160" s="108">
        <f t="shared" si="11"/>
        <v>0</v>
      </c>
      <c r="H160" t="s">
        <v>192</v>
      </c>
    </row>
    <row r="161" spans="1:8" ht="26.4" x14ac:dyDescent="0.3">
      <c r="A161" s="104">
        <v>213</v>
      </c>
      <c r="B161" s="104" t="s">
        <v>79</v>
      </c>
      <c r="C161" s="105" t="s">
        <v>80</v>
      </c>
      <c r="D161" s="105" t="s">
        <v>81</v>
      </c>
      <c r="E161" s="106">
        <v>0</v>
      </c>
      <c r="F161" s="107">
        <v>245.3</v>
      </c>
      <c r="G161" s="108">
        <f t="shared" si="11"/>
        <v>0</v>
      </c>
      <c r="H161" t="s">
        <v>192</v>
      </c>
    </row>
    <row r="162" spans="1:8" ht="39.6" x14ac:dyDescent="0.3">
      <c r="A162" s="104">
        <v>214</v>
      </c>
      <c r="B162" s="104" t="s">
        <v>129</v>
      </c>
      <c r="C162" s="105" t="s">
        <v>130</v>
      </c>
      <c r="D162" s="105" t="s">
        <v>81</v>
      </c>
      <c r="E162" s="106">
        <v>0</v>
      </c>
      <c r="F162" s="107">
        <v>264</v>
      </c>
      <c r="G162" s="108">
        <f t="shared" si="11"/>
        <v>0</v>
      </c>
      <c r="H162" t="s">
        <v>192</v>
      </c>
    </row>
    <row r="163" spans="1:8" ht="26.4" x14ac:dyDescent="0.3">
      <c r="A163" s="104">
        <v>215</v>
      </c>
      <c r="B163" s="104" t="s">
        <v>70</v>
      </c>
      <c r="C163" s="105" t="s">
        <v>73</v>
      </c>
      <c r="D163" s="105" t="s">
        <v>13</v>
      </c>
      <c r="E163" s="106">
        <v>0</v>
      </c>
      <c r="F163" s="107">
        <v>1195.7</v>
      </c>
      <c r="G163" s="108">
        <f t="shared" si="11"/>
        <v>0</v>
      </c>
      <c r="H163" t="s">
        <v>192</v>
      </c>
    </row>
    <row r="164" spans="1:8" ht="26.4" x14ac:dyDescent="0.3">
      <c r="A164" s="104">
        <v>216</v>
      </c>
      <c r="B164" s="104" t="s">
        <v>71</v>
      </c>
      <c r="C164" s="105" t="s">
        <v>74</v>
      </c>
      <c r="D164" s="105" t="s">
        <v>13</v>
      </c>
      <c r="E164" s="106">
        <v>0</v>
      </c>
      <c r="F164" s="107">
        <v>2394</v>
      </c>
      <c r="G164" s="108">
        <f t="shared" si="11"/>
        <v>0</v>
      </c>
      <c r="H164" t="s">
        <v>192</v>
      </c>
    </row>
    <row r="165" spans="1:8" x14ac:dyDescent="0.3">
      <c r="A165" s="104"/>
      <c r="B165" s="104"/>
      <c r="C165" s="169" t="s">
        <v>106</v>
      </c>
      <c r="D165" s="169"/>
      <c r="E165" s="169"/>
      <c r="F165" s="126"/>
      <c r="G165" s="126">
        <f>ROUND(SUM(G155:G164),2)</f>
        <v>0</v>
      </c>
      <c r="H165" t="s">
        <v>192</v>
      </c>
    </row>
    <row r="166" spans="1:8" x14ac:dyDescent="0.3">
      <c r="A166" s="170" t="s">
        <v>47</v>
      </c>
      <c r="B166" s="170"/>
      <c r="C166" s="171" t="s">
        <v>89</v>
      </c>
      <c r="D166" s="172"/>
      <c r="E166" s="172"/>
      <c r="F166" s="172"/>
      <c r="G166" s="172"/>
    </row>
    <row r="167" spans="1:8" ht="39.6" x14ac:dyDescent="0.3">
      <c r="A167" s="36">
        <v>94</v>
      </c>
      <c r="B167" s="36" t="s">
        <v>97</v>
      </c>
      <c r="C167" s="34" t="s">
        <v>98</v>
      </c>
      <c r="D167" s="34" t="s">
        <v>2</v>
      </c>
      <c r="E167" s="48">
        <v>0</v>
      </c>
      <c r="F167" s="49">
        <v>261</v>
      </c>
      <c r="G167" s="50">
        <f>ROUND(F167*E167,2)</f>
        <v>0</v>
      </c>
    </row>
    <row r="168" spans="1:8" ht="26.4" x14ac:dyDescent="0.3">
      <c r="A168" s="36">
        <v>95</v>
      </c>
      <c r="B168" s="36" t="s">
        <v>99</v>
      </c>
      <c r="C168" s="34" t="s">
        <v>100</v>
      </c>
      <c r="D168" s="34" t="s">
        <v>2</v>
      </c>
      <c r="E168" s="48">
        <v>0</v>
      </c>
      <c r="F168" s="49">
        <v>58.92</v>
      </c>
      <c r="G168" s="50">
        <f>ROUND(F168*E168,2)</f>
        <v>0</v>
      </c>
    </row>
    <row r="169" spans="1:8" s="136" customFormat="1" x14ac:dyDescent="0.3">
      <c r="A169" s="95"/>
      <c r="B169" s="95"/>
      <c r="C169" s="173" t="s">
        <v>163</v>
      </c>
      <c r="D169" s="173"/>
      <c r="E169" s="173"/>
      <c r="F169" s="140"/>
      <c r="G169" s="140">
        <f>ROUND(SUM(G167:G168),2)</f>
        <v>0</v>
      </c>
    </row>
    <row r="170" spans="1:8" ht="52.8" x14ac:dyDescent="0.3">
      <c r="A170" s="31"/>
      <c r="B170" s="15" t="s">
        <v>107</v>
      </c>
      <c r="C170" s="18" t="s">
        <v>120</v>
      </c>
      <c r="D170" s="15"/>
      <c r="E170" s="31"/>
      <c r="F170" s="32"/>
      <c r="G170" s="32"/>
    </row>
    <row r="171" spans="1:8" x14ac:dyDescent="0.3">
      <c r="A171" s="162" t="s">
        <v>108</v>
      </c>
      <c r="B171" s="162"/>
      <c r="C171" s="163" t="s">
        <v>12</v>
      </c>
      <c r="D171" s="164"/>
      <c r="E171" s="164"/>
      <c r="F171" s="164"/>
      <c r="G171" s="164"/>
    </row>
    <row r="172" spans="1:8" ht="39.6" x14ac:dyDescent="0.3">
      <c r="A172" s="119">
        <v>217</v>
      </c>
      <c r="B172" s="109" t="s">
        <v>154</v>
      </c>
      <c r="C172" s="91" t="s">
        <v>155</v>
      </c>
      <c r="D172" s="91" t="s">
        <v>156</v>
      </c>
      <c r="E172" s="120">
        <v>1.8280000000000001</v>
      </c>
      <c r="F172" s="120">
        <v>660.11</v>
      </c>
      <c r="G172" s="103">
        <f>ROUND(F172*E172,2)</f>
        <v>1206.68</v>
      </c>
      <c r="H172" t="s">
        <v>192</v>
      </c>
    </row>
    <row r="173" spans="1:8" ht="39.6" x14ac:dyDescent="0.3">
      <c r="A173" s="22">
        <v>96</v>
      </c>
      <c r="B173" s="22" t="s">
        <v>29</v>
      </c>
      <c r="C173" s="14" t="s">
        <v>40</v>
      </c>
      <c r="D173" s="14" t="s">
        <v>10</v>
      </c>
      <c r="E173" s="42">
        <v>0.19500000000000001</v>
      </c>
      <c r="F173" s="43">
        <v>6500</v>
      </c>
      <c r="G173" s="44">
        <f>ROUND(F173*E173,2)</f>
        <v>1267.5</v>
      </c>
    </row>
    <row r="174" spans="1:8" ht="26.4" x14ac:dyDescent="0.3">
      <c r="A174" s="22">
        <v>97</v>
      </c>
      <c r="B174" s="22" t="s">
        <v>36</v>
      </c>
      <c r="C174" s="14" t="s">
        <v>121</v>
      </c>
      <c r="D174" s="14" t="s">
        <v>6</v>
      </c>
      <c r="E174" s="42">
        <v>3.4</v>
      </c>
      <c r="F174" s="43">
        <v>799.22</v>
      </c>
      <c r="G174" s="44">
        <f>ROUND(F174*E174,2)</f>
        <v>2717.35</v>
      </c>
    </row>
    <row r="175" spans="1:8" ht="26.4" x14ac:dyDescent="0.3">
      <c r="A175" s="22">
        <v>98</v>
      </c>
      <c r="B175" s="22" t="s">
        <v>36</v>
      </c>
      <c r="C175" s="14" t="s">
        <v>122</v>
      </c>
      <c r="D175" s="14" t="s">
        <v>6</v>
      </c>
      <c r="E175" s="42">
        <v>0.25</v>
      </c>
      <c r="F175" s="43">
        <v>799.22</v>
      </c>
      <c r="G175" s="44">
        <f>ROUND(F175*E175,4)</f>
        <v>199.80500000000001</v>
      </c>
    </row>
    <row r="176" spans="1:8" x14ac:dyDescent="0.3">
      <c r="A176" s="90">
        <v>218</v>
      </c>
      <c r="B176" s="90" t="s">
        <v>35</v>
      </c>
      <c r="C176" s="91" t="s">
        <v>41</v>
      </c>
      <c r="D176" s="91" t="s">
        <v>2</v>
      </c>
      <c r="E176" s="110">
        <v>27.1</v>
      </c>
      <c r="F176" s="93">
        <v>165.74</v>
      </c>
      <c r="G176" s="103">
        <f t="shared" ref="G176:G177" si="12">ROUND(F176*E176,4)</f>
        <v>4491.5540000000001</v>
      </c>
      <c r="H176" t="s">
        <v>192</v>
      </c>
    </row>
    <row r="177" spans="1:8" ht="26.4" x14ac:dyDescent="0.3">
      <c r="A177" s="90">
        <v>219</v>
      </c>
      <c r="B177" s="90" t="s">
        <v>157</v>
      </c>
      <c r="C177" s="91" t="s">
        <v>158</v>
      </c>
      <c r="D177" s="91" t="s">
        <v>4</v>
      </c>
      <c r="E177" s="110">
        <v>160</v>
      </c>
      <c r="F177" s="93">
        <v>5.56</v>
      </c>
      <c r="G177" s="103">
        <f t="shared" si="12"/>
        <v>889.6</v>
      </c>
      <c r="H177" t="s">
        <v>192</v>
      </c>
    </row>
    <row r="178" spans="1:8" ht="26.4" x14ac:dyDescent="0.3">
      <c r="A178" s="22">
        <v>99</v>
      </c>
      <c r="B178" s="22" t="s">
        <v>37</v>
      </c>
      <c r="C178" s="14" t="s">
        <v>43</v>
      </c>
      <c r="D178" s="14" t="s">
        <v>2</v>
      </c>
      <c r="E178" s="45">
        <v>15</v>
      </c>
      <c r="F178" s="43">
        <v>115.5</v>
      </c>
      <c r="G178" s="44">
        <f>ROUND(F178*E178,4)</f>
        <v>1732.5</v>
      </c>
    </row>
    <row r="179" spans="1:8" ht="26.4" x14ac:dyDescent="0.3">
      <c r="A179" s="22">
        <v>100</v>
      </c>
      <c r="B179" s="22" t="s">
        <v>31</v>
      </c>
      <c r="C179" s="14" t="s">
        <v>44</v>
      </c>
      <c r="D179" s="14" t="s">
        <v>3</v>
      </c>
      <c r="E179" s="42">
        <v>2910</v>
      </c>
      <c r="F179" s="43">
        <v>2.72</v>
      </c>
      <c r="G179" s="44">
        <f>ROUND(F179*E179,4)</f>
        <v>7915.2</v>
      </c>
    </row>
    <row r="180" spans="1:8" ht="26.4" x14ac:dyDescent="0.3">
      <c r="A180" s="22">
        <v>101</v>
      </c>
      <c r="B180" s="22" t="s">
        <v>38</v>
      </c>
      <c r="C180" s="14" t="s">
        <v>45</v>
      </c>
      <c r="D180" s="14" t="s">
        <v>3</v>
      </c>
      <c r="E180" s="42">
        <v>700</v>
      </c>
      <c r="F180" s="43">
        <v>2</v>
      </c>
      <c r="G180" s="44">
        <f>ROUND(F180*E180,4)</f>
        <v>1400</v>
      </c>
    </row>
    <row r="181" spans="1:8" ht="39.6" x14ac:dyDescent="0.3">
      <c r="A181" s="22">
        <v>102</v>
      </c>
      <c r="B181" s="22" t="s">
        <v>39</v>
      </c>
      <c r="C181" s="14" t="s">
        <v>46</v>
      </c>
      <c r="D181" s="14" t="s">
        <v>4</v>
      </c>
      <c r="E181" s="42">
        <v>1400</v>
      </c>
      <c r="F181" s="43">
        <v>6</v>
      </c>
      <c r="G181" s="44">
        <f>ROUND(F181*E181,4)</f>
        <v>8400</v>
      </c>
    </row>
    <row r="182" spans="1:8" x14ac:dyDescent="0.3">
      <c r="A182" s="23"/>
      <c r="B182" s="23"/>
      <c r="C182" s="165" t="s">
        <v>109</v>
      </c>
      <c r="D182" s="165"/>
      <c r="E182" s="165"/>
      <c r="F182" s="32"/>
      <c r="G182" s="32">
        <f>ROUND(SUM(G172:G181),2)</f>
        <v>30220.19</v>
      </c>
    </row>
    <row r="183" spans="1:8" x14ac:dyDescent="0.3">
      <c r="A183" s="162" t="s">
        <v>110</v>
      </c>
      <c r="B183" s="162"/>
      <c r="C183" s="163" t="s">
        <v>123</v>
      </c>
      <c r="D183" s="164"/>
      <c r="E183" s="164"/>
      <c r="F183" s="164"/>
      <c r="G183" s="164"/>
    </row>
    <row r="184" spans="1:8" ht="41.4" customHeight="1" x14ac:dyDescent="0.3">
      <c r="A184" s="30">
        <v>103</v>
      </c>
      <c r="B184" s="19" t="s">
        <v>29</v>
      </c>
      <c r="C184" s="14" t="s">
        <v>40</v>
      </c>
      <c r="D184" s="14" t="s">
        <v>10</v>
      </c>
      <c r="E184" s="46">
        <v>0.191</v>
      </c>
      <c r="F184" s="43">
        <v>6500</v>
      </c>
      <c r="G184" s="47">
        <f>ROUND(F184*E184,4)</f>
        <v>1241.5</v>
      </c>
    </row>
    <row r="185" spans="1:8" x14ac:dyDescent="0.3">
      <c r="A185" s="30">
        <v>104</v>
      </c>
      <c r="B185" s="19" t="s">
        <v>30</v>
      </c>
      <c r="C185" s="14" t="s">
        <v>57</v>
      </c>
      <c r="D185" s="14" t="s">
        <v>5</v>
      </c>
      <c r="E185" s="46">
        <v>14</v>
      </c>
      <c r="F185" s="43">
        <v>16.5</v>
      </c>
      <c r="G185" s="47">
        <f t="shared" ref="G185:G193" si="13">ROUND(F185*E185,2)</f>
        <v>231</v>
      </c>
    </row>
    <row r="186" spans="1:8" ht="26.4" x14ac:dyDescent="0.3">
      <c r="A186" s="30">
        <v>105</v>
      </c>
      <c r="B186" s="19" t="s">
        <v>47</v>
      </c>
      <c r="C186" s="14" t="s">
        <v>58</v>
      </c>
      <c r="D186" s="14" t="s">
        <v>59</v>
      </c>
      <c r="E186" s="46">
        <v>0.374</v>
      </c>
      <c r="F186" s="43">
        <v>228.6</v>
      </c>
      <c r="G186" s="47">
        <f t="shared" si="13"/>
        <v>85.5</v>
      </c>
    </row>
    <row r="187" spans="1:8" ht="26.4" x14ac:dyDescent="0.3">
      <c r="A187" s="30">
        <v>106</v>
      </c>
      <c r="B187" s="19" t="s">
        <v>48</v>
      </c>
      <c r="C187" s="14" t="s">
        <v>60</v>
      </c>
      <c r="D187" s="14" t="s">
        <v>2</v>
      </c>
      <c r="E187" s="46">
        <v>3.74</v>
      </c>
      <c r="F187" s="43">
        <v>28.45</v>
      </c>
      <c r="G187" s="47">
        <f t="shared" si="13"/>
        <v>106.4</v>
      </c>
    </row>
    <row r="188" spans="1:8" ht="26.4" x14ac:dyDescent="0.3">
      <c r="A188" s="121">
        <v>220</v>
      </c>
      <c r="B188" s="122" t="s">
        <v>132</v>
      </c>
      <c r="C188" s="91" t="s">
        <v>133</v>
      </c>
      <c r="D188" s="91" t="s">
        <v>59</v>
      </c>
      <c r="E188" s="92">
        <v>0.04</v>
      </c>
      <c r="F188" s="93">
        <v>805.7</v>
      </c>
      <c r="G188" s="94">
        <f>ROUND(F188*E188,2)</f>
        <v>32.229999999999997</v>
      </c>
      <c r="H188" t="s">
        <v>192</v>
      </c>
    </row>
    <row r="189" spans="1:8" ht="26.4" x14ac:dyDescent="0.3">
      <c r="A189" s="30">
        <v>107</v>
      </c>
      <c r="B189" s="19" t="s">
        <v>49</v>
      </c>
      <c r="C189" s="14" t="s">
        <v>61</v>
      </c>
      <c r="D189" s="14" t="s">
        <v>6</v>
      </c>
      <c r="E189" s="46">
        <v>0.94</v>
      </c>
      <c r="F189" s="43">
        <v>1623.34</v>
      </c>
      <c r="G189" s="47">
        <f t="shared" si="13"/>
        <v>1525.94</v>
      </c>
    </row>
    <row r="190" spans="1:8" ht="26.4" x14ac:dyDescent="0.3">
      <c r="A190" s="30">
        <v>108</v>
      </c>
      <c r="B190" s="19" t="s">
        <v>50</v>
      </c>
      <c r="C190" s="14" t="s">
        <v>62</v>
      </c>
      <c r="D190" s="14" t="s">
        <v>6</v>
      </c>
      <c r="E190" s="46">
        <v>0.71399999999999997</v>
      </c>
      <c r="F190" s="43">
        <v>6046.7</v>
      </c>
      <c r="G190" s="47">
        <f t="shared" si="13"/>
        <v>4317.34</v>
      </c>
    </row>
    <row r="191" spans="1:8" ht="39.6" x14ac:dyDescent="0.3">
      <c r="A191" s="30">
        <v>109</v>
      </c>
      <c r="B191" s="19" t="s">
        <v>124</v>
      </c>
      <c r="C191" s="14" t="s">
        <v>125</v>
      </c>
      <c r="D191" s="14" t="s">
        <v>2</v>
      </c>
      <c r="E191" s="46">
        <v>3.4</v>
      </c>
      <c r="F191" s="43">
        <v>1137.3499999999999</v>
      </c>
      <c r="G191" s="47">
        <f t="shared" si="13"/>
        <v>3866.99</v>
      </c>
    </row>
    <row r="192" spans="1:8" ht="39.6" x14ac:dyDescent="0.3">
      <c r="A192" s="30">
        <v>110</v>
      </c>
      <c r="B192" s="19" t="s">
        <v>126</v>
      </c>
      <c r="C192" s="14" t="s">
        <v>127</v>
      </c>
      <c r="D192" s="14" t="s">
        <v>2</v>
      </c>
      <c r="E192" s="46">
        <v>3.4</v>
      </c>
      <c r="F192" s="43">
        <v>661.74</v>
      </c>
      <c r="G192" s="47">
        <f t="shared" si="13"/>
        <v>2249.92</v>
      </c>
    </row>
    <row r="193" spans="1:8" ht="26.4" x14ac:dyDescent="0.3">
      <c r="A193" s="124">
        <v>111</v>
      </c>
      <c r="B193" s="125" t="s">
        <v>70</v>
      </c>
      <c r="C193" s="105" t="s">
        <v>73</v>
      </c>
      <c r="D193" s="105" t="s">
        <v>13</v>
      </c>
      <c r="E193" s="106"/>
      <c r="F193" s="107">
        <v>1195.7</v>
      </c>
      <c r="G193" s="108">
        <f t="shared" si="13"/>
        <v>0</v>
      </c>
      <c r="H193" t="s">
        <v>192</v>
      </c>
    </row>
    <row r="194" spans="1:8" x14ac:dyDescent="0.3">
      <c r="A194" s="23"/>
      <c r="B194" s="23"/>
      <c r="C194" s="165" t="s">
        <v>111</v>
      </c>
      <c r="D194" s="165"/>
      <c r="E194" s="165"/>
      <c r="F194" s="32"/>
      <c r="G194" s="32">
        <f>ROUND(SUM(G184:G193),4)</f>
        <v>13656.82</v>
      </c>
    </row>
    <row r="195" spans="1:8" x14ac:dyDescent="0.3">
      <c r="A195" s="162" t="s">
        <v>112</v>
      </c>
      <c r="B195" s="162"/>
      <c r="C195" s="163" t="s">
        <v>128</v>
      </c>
      <c r="D195" s="164"/>
      <c r="E195" s="164"/>
      <c r="F195" s="164"/>
      <c r="G195" s="164"/>
    </row>
    <row r="196" spans="1:8" ht="40.200000000000003" x14ac:dyDescent="0.3">
      <c r="A196" s="22">
        <v>112</v>
      </c>
      <c r="B196" s="30" t="s">
        <v>29</v>
      </c>
      <c r="C196" s="29" t="s">
        <v>40</v>
      </c>
      <c r="D196" s="30" t="s">
        <v>10</v>
      </c>
      <c r="E196" s="40">
        <v>2.2530000000000001</v>
      </c>
      <c r="F196" s="39">
        <v>6500</v>
      </c>
      <c r="G196" s="47">
        <f t="shared" ref="G196:G207" si="14">ROUND(F196*E196,2)</f>
        <v>14644.5</v>
      </c>
    </row>
    <row r="197" spans="1:8" x14ac:dyDescent="0.3">
      <c r="A197" s="22">
        <v>113</v>
      </c>
      <c r="B197" s="30" t="s">
        <v>30</v>
      </c>
      <c r="C197" s="29" t="s">
        <v>57</v>
      </c>
      <c r="D197" s="30" t="s">
        <v>5</v>
      </c>
      <c r="E197" s="39">
        <v>16</v>
      </c>
      <c r="F197" s="39">
        <v>16.5</v>
      </c>
      <c r="G197" s="47">
        <f t="shared" si="14"/>
        <v>264</v>
      </c>
    </row>
    <row r="198" spans="1:8" ht="27" x14ac:dyDescent="0.3">
      <c r="A198" s="22">
        <v>114</v>
      </c>
      <c r="B198" s="30" t="s">
        <v>47</v>
      </c>
      <c r="C198" s="29" t="s">
        <v>58</v>
      </c>
      <c r="D198" s="30" t="s">
        <v>59</v>
      </c>
      <c r="E198" s="40">
        <v>4.4169999999999998</v>
      </c>
      <c r="F198" s="39">
        <v>228.6</v>
      </c>
      <c r="G198" s="47">
        <f t="shared" si="14"/>
        <v>1009.73</v>
      </c>
    </row>
    <row r="199" spans="1:8" ht="26.4" x14ac:dyDescent="0.3">
      <c r="A199" s="120">
        <v>221</v>
      </c>
      <c r="B199" s="134" t="s">
        <v>132</v>
      </c>
      <c r="C199" s="135" t="s">
        <v>133</v>
      </c>
      <c r="D199" s="134" t="s">
        <v>59</v>
      </c>
      <c r="E199" s="128">
        <v>0.40100000000000002</v>
      </c>
      <c r="F199" s="129">
        <v>805.7</v>
      </c>
      <c r="G199" s="94">
        <f t="shared" si="14"/>
        <v>323.08999999999997</v>
      </c>
      <c r="H199" t="s">
        <v>192</v>
      </c>
    </row>
    <row r="200" spans="1:8" ht="27" x14ac:dyDescent="0.3">
      <c r="A200" s="22">
        <v>115</v>
      </c>
      <c r="B200" s="30" t="s">
        <v>48</v>
      </c>
      <c r="C200" s="29" t="s">
        <v>60</v>
      </c>
      <c r="D200" s="30" t="s">
        <v>2</v>
      </c>
      <c r="E200" s="39">
        <v>44.17</v>
      </c>
      <c r="F200" s="39">
        <v>28.45</v>
      </c>
      <c r="G200" s="47">
        <f t="shared" si="14"/>
        <v>1256.6400000000001</v>
      </c>
    </row>
    <row r="201" spans="1:8" ht="27" x14ac:dyDescent="0.3">
      <c r="A201" s="22">
        <v>116</v>
      </c>
      <c r="B201" s="30" t="s">
        <v>49</v>
      </c>
      <c r="C201" s="29" t="s">
        <v>61</v>
      </c>
      <c r="D201" s="30" t="s">
        <v>6</v>
      </c>
      <c r="E201" s="39">
        <v>11.04</v>
      </c>
      <c r="F201" s="39">
        <v>1623.34</v>
      </c>
      <c r="G201" s="47">
        <f t="shared" si="14"/>
        <v>17921.669999999998</v>
      </c>
    </row>
    <row r="202" spans="1:8" ht="27" x14ac:dyDescent="0.3">
      <c r="A202" s="22">
        <v>117</v>
      </c>
      <c r="B202" s="19" t="s">
        <v>70</v>
      </c>
      <c r="C202" s="29" t="s">
        <v>73</v>
      </c>
      <c r="D202" s="30" t="s">
        <v>13</v>
      </c>
      <c r="E202" s="39">
        <v>24.11</v>
      </c>
      <c r="F202" s="39">
        <v>1195.7</v>
      </c>
      <c r="G202" s="47">
        <f t="shared" si="14"/>
        <v>28828.33</v>
      </c>
    </row>
    <row r="203" spans="1:8" ht="27" x14ac:dyDescent="0.3">
      <c r="A203" s="22">
        <v>118</v>
      </c>
      <c r="B203" s="19" t="s">
        <v>50</v>
      </c>
      <c r="C203" s="29" t="s">
        <v>62</v>
      </c>
      <c r="D203" s="30" t="s">
        <v>6</v>
      </c>
      <c r="E203" s="40">
        <v>6.024</v>
      </c>
      <c r="F203" s="39">
        <v>6046.7</v>
      </c>
      <c r="G203" s="47">
        <f t="shared" si="14"/>
        <v>36425.32</v>
      </c>
    </row>
    <row r="204" spans="1:8" ht="28.2" x14ac:dyDescent="0.3">
      <c r="A204" s="22">
        <v>119</v>
      </c>
      <c r="B204" s="19" t="s">
        <v>77</v>
      </c>
      <c r="C204" s="20" t="s">
        <v>78</v>
      </c>
      <c r="D204" s="30" t="s">
        <v>2</v>
      </c>
      <c r="E204" s="39">
        <v>40.159999999999997</v>
      </c>
      <c r="F204" s="39">
        <v>223.25</v>
      </c>
      <c r="G204" s="47">
        <f t="shared" si="14"/>
        <v>8965.7199999999993</v>
      </c>
    </row>
    <row r="205" spans="1:8" ht="28.2" x14ac:dyDescent="0.3">
      <c r="A205" s="22">
        <v>120</v>
      </c>
      <c r="B205" s="19" t="s">
        <v>79</v>
      </c>
      <c r="C205" s="20" t="s">
        <v>80</v>
      </c>
      <c r="D205" s="30" t="s">
        <v>81</v>
      </c>
      <c r="E205" s="39">
        <v>380</v>
      </c>
      <c r="F205" s="39">
        <v>245.3</v>
      </c>
      <c r="G205" s="47">
        <f t="shared" si="14"/>
        <v>93214</v>
      </c>
    </row>
    <row r="206" spans="1:8" ht="42" x14ac:dyDescent="0.3">
      <c r="A206" s="22">
        <v>121</v>
      </c>
      <c r="B206" s="19" t="s">
        <v>129</v>
      </c>
      <c r="C206" s="20" t="s">
        <v>130</v>
      </c>
      <c r="D206" s="30" t="s">
        <v>81</v>
      </c>
      <c r="E206" s="39">
        <v>21.6</v>
      </c>
      <c r="F206" s="39">
        <v>264</v>
      </c>
      <c r="G206" s="47">
        <f t="shared" si="14"/>
        <v>5702.4</v>
      </c>
    </row>
    <row r="207" spans="1:8" ht="28.2" x14ac:dyDescent="0.3">
      <c r="A207" s="90">
        <v>222</v>
      </c>
      <c r="B207" s="122" t="s">
        <v>165</v>
      </c>
      <c r="C207" s="133" t="s">
        <v>166</v>
      </c>
      <c r="D207" s="121" t="s">
        <v>13</v>
      </c>
      <c r="E207" s="129">
        <v>2.1</v>
      </c>
      <c r="F207" s="129">
        <v>1072</v>
      </c>
      <c r="G207" s="94">
        <f t="shared" si="14"/>
        <v>2251.1999999999998</v>
      </c>
      <c r="H207" t="s">
        <v>192</v>
      </c>
    </row>
    <row r="208" spans="1:8" x14ac:dyDescent="0.3">
      <c r="A208" s="23"/>
      <c r="B208" s="23"/>
      <c r="C208" s="165" t="s">
        <v>113</v>
      </c>
      <c r="D208" s="165"/>
      <c r="E208" s="165"/>
      <c r="F208" s="32"/>
      <c r="G208" s="32">
        <f>ROUND(SUM(G196:G207),2)</f>
        <v>210806.6</v>
      </c>
    </row>
    <row r="209" spans="1:8" x14ac:dyDescent="0.3">
      <c r="A209" s="162" t="s">
        <v>114</v>
      </c>
      <c r="B209" s="162"/>
      <c r="C209" s="163" t="s">
        <v>131</v>
      </c>
      <c r="D209" s="164"/>
      <c r="E209" s="164"/>
      <c r="F209" s="164"/>
      <c r="G209" s="164"/>
    </row>
    <row r="210" spans="1:8" ht="39.6" x14ac:dyDescent="0.3">
      <c r="A210" s="22">
        <v>122</v>
      </c>
      <c r="B210" s="22" t="s">
        <v>29</v>
      </c>
      <c r="C210" s="14" t="s">
        <v>40</v>
      </c>
      <c r="D210" s="14" t="s">
        <v>10</v>
      </c>
      <c r="E210" s="46">
        <v>0.04</v>
      </c>
      <c r="F210" s="43">
        <v>6500</v>
      </c>
      <c r="G210" s="47">
        <f t="shared" ref="G210:G218" si="15">ROUND(F210*E210,2)</f>
        <v>260</v>
      </c>
    </row>
    <row r="211" spans="1:8" ht="26.4" x14ac:dyDescent="0.3">
      <c r="A211" s="22">
        <v>123</v>
      </c>
      <c r="B211" s="22" t="s">
        <v>132</v>
      </c>
      <c r="C211" s="14" t="s">
        <v>133</v>
      </c>
      <c r="D211" s="14" t="s">
        <v>59</v>
      </c>
      <c r="E211" s="46">
        <v>3.0000000000000001E-3</v>
      </c>
      <c r="F211" s="43">
        <v>805.7</v>
      </c>
      <c r="G211" s="47">
        <f t="shared" si="15"/>
        <v>2.42</v>
      </c>
    </row>
    <row r="212" spans="1:8" x14ac:dyDescent="0.3">
      <c r="A212" s="90">
        <v>223</v>
      </c>
      <c r="B212" s="90" t="s">
        <v>30</v>
      </c>
      <c r="C212" s="91" t="s">
        <v>57</v>
      </c>
      <c r="D212" s="91" t="s">
        <v>5</v>
      </c>
      <c r="E212" s="92">
        <v>2</v>
      </c>
      <c r="F212" s="93">
        <v>16.5</v>
      </c>
      <c r="G212" s="94">
        <f t="shared" si="15"/>
        <v>33</v>
      </c>
      <c r="H212" t="s">
        <v>192</v>
      </c>
    </row>
    <row r="213" spans="1:8" ht="26.4" x14ac:dyDescent="0.3">
      <c r="A213" s="90">
        <v>224</v>
      </c>
      <c r="B213" s="90" t="s">
        <v>47</v>
      </c>
      <c r="C213" s="91" t="s">
        <v>58</v>
      </c>
      <c r="D213" s="91" t="s">
        <v>59</v>
      </c>
      <c r="E213" s="92">
        <v>5.1999999999999998E-2</v>
      </c>
      <c r="F213" s="93">
        <v>228.6</v>
      </c>
      <c r="G213" s="94">
        <f t="shared" si="15"/>
        <v>11.89</v>
      </c>
      <c r="H213" t="s">
        <v>192</v>
      </c>
    </row>
    <row r="214" spans="1:8" ht="26.4" x14ac:dyDescent="0.3">
      <c r="A214" s="22">
        <v>124</v>
      </c>
      <c r="B214" s="22" t="s">
        <v>48</v>
      </c>
      <c r="C214" s="14" t="s">
        <v>60</v>
      </c>
      <c r="D214" s="14" t="s">
        <v>2</v>
      </c>
      <c r="E214" s="46">
        <v>0.52</v>
      </c>
      <c r="F214" s="43">
        <v>28.45</v>
      </c>
      <c r="G214" s="47">
        <f t="shared" si="15"/>
        <v>14.79</v>
      </c>
    </row>
    <row r="215" spans="1:8" ht="26.4" x14ac:dyDescent="0.3">
      <c r="A215" s="22">
        <v>125</v>
      </c>
      <c r="B215" s="22" t="s">
        <v>49</v>
      </c>
      <c r="C215" s="14" t="s">
        <v>61</v>
      </c>
      <c r="D215" s="14" t="s">
        <v>6</v>
      </c>
      <c r="E215" s="46">
        <v>0.27</v>
      </c>
      <c r="F215" s="43">
        <v>1623.34</v>
      </c>
      <c r="G215" s="47">
        <f t="shared" si="15"/>
        <v>438.3</v>
      </c>
    </row>
    <row r="216" spans="1:8" ht="26.4" x14ac:dyDescent="0.3">
      <c r="A216" s="22">
        <v>126</v>
      </c>
      <c r="B216" s="22" t="s">
        <v>50</v>
      </c>
      <c r="C216" s="14" t="s">
        <v>62</v>
      </c>
      <c r="D216" s="14" t="s">
        <v>6</v>
      </c>
      <c r="E216" s="46">
        <v>0.1</v>
      </c>
      <c r="F216" s="43">
        <v>6046.7</v>
      </c>
      <c r="G216" s="47">
        <f t="shared" si="15"/>
        <v>604.66999999999996</v>
      </c>
    </row>
    <row r="217" spans="1:8" ht="26.4" x14ac:dyDescent="0.3">
      <c r="A217" s="22">
        <v>127</v>
      </c>
      <c r="B217" s="22" t="s">
        <v>77</v>
      </c>
      <c r="C217" s="14" t="s">
        <v>78</v>
      </c>
      <c r="D217" s="14" t="s">
        <v>2</v>
      </c>
      <c r="E217" s="46">
        <v>0.48</v>
      </c>
      <c r="F217" s="43">
        <v>223.25</v>
      </c>
      <c r="G217" s="47">
        <f t="shared" si="15"/>
        <v>107.16</v>
      </c>
    </row>
    <row r="218" spans="1:8" ht="26.4" x14ac:dyDescent="0.3">
      <c r="A218" s="22">
        <v>128</v>
      </c>
      <c r="B218" s="22" t="s">
        <v>79</v>
      </c>
      <c r="C218" s="14" t="s">
        <v>80</v>
      </c>
      <c r="D218" s="14" t="s">
        <v>81</v>
      </c>
      <c r="E218" s="46">
        <v>4.8</v>
      </c>
      <c r="F218" s="43">
        <v>245.3</v>
      </c>
      <c r="G218" s="47">
        <f t="shared" si="15"/>
        <v>1177.44</v>
      </c>
    </row>
    <row r="219" spans="1:8" x14ac:dyDescent="0.3">
      <c r="A219" s="22"/>
      <c r="B219" s="22"/>
      <c r="C219" s="165" t="s">
        <v>115</v>
      </c>
      <c r="D219" s="165"/>
      <c r="E219" s="165"/>
      <c r="F219" s="32"/>
      <c r="G219" s="32">
        <f>ROUND(SUM(G210:G218),2)</f>
        <v>2649.67</v>
      </c>
    </row>
    <row r="220" spans="1:8" x14ac:dyDescent="0.3">
      <c r="A220" s="162" t="s">
        <v>116</v>
      </c>
      <c r="B220" s="162"/>
      <c r="C220" s="183" t="s">
        <v>169</v>
      </c>
      <c r="D220" s="184"/>
      <c r="E220" s="184"/>
      <c r="F220" s="184"/>
      <c r="G220" s="184"/>
      <c r="H220" t="s">
        <v>192</v>
      </c>
    </row>
    <row r="221" spans="1:8" ht="52.8" x14ac:dyDescent="0.3">
      <c r="A221" s="90">
        <v>225</v>
      </c>
      <c r="B221" s="90" t="s">
        <v>167</v>
      </c>
      <c r="C221" s="91" t="s">
        <v>168</v>
      </c>
      <c r="D221" s="91" t="s">
        <v>4</v>
      </c>
      <c r="E221" s="92">
        <v>120.67</v>
      </c>
      <c r="F221" s="93">
        <v>106.32</v>
      </c>
      <c r="G221" s="94">
        <f t="shared" ref="G221:G222" si="16">ROUND(F221*E221,2)</f>
        <v>12829.63</v>
      </c>
      <c r="H221" t="s">
        <v>192</v>
      </c>
    </row>
    <row r="222" spans="1:8" ht="52.8" x14ac:dyDescent="0.3">
      <c r="A222" s="90">
        <v>226</v>
      </c>
      <c r="B222" s="90" t="s">
        <v>72</v>
      </c>
      <c r="C222" s="91" t="s">
        <v>75</v>
      </c>
      <c r="D222" s="91" t="s">
        <v>82</v>
      </c>
      <c r="E222" s="92">
        <v>0.6</v>
      </c>
      <c r="F222" s="93">
        <v>2480.5</v>
      </c>
      <c r="G222" s="94">
        <f t="shared" si="16"/>
        <v>1488.3</v>
      </c>
      <c r="H222" t="s">
        <v>192</v>
      </c>
    </row>
    <row r="223" spans="1:8" ht="52.8" x14ac:dyDescent="0.3">
      <c r="A223" s="100">
        <v>227</v>
      </c>
      <c r="B223" s="100" t="s">
        <v>83</v>
      </c>
      <c r="C223" s="101" t="s">
        <v>84</v>
      </c>
      <c r="D223" s="101" t="s">
        <v>2</v>
      </c>
      <c r="E223" s="102">
        <v>6.1</v>
      </c>
      <c r="F223" s="103">
        <v>1531.8</v>
      </c>
      <c r="G223" s="94">
        <f t="shared" ref="G223:G231" si="17">ROUND(F223*E223,2)</f>
        <v>9343.98</v>
      </c>
      <c r="H223" t="s">
        <v>192</v>
      </c>
    </row>
    <row r="224" spans="1:8" ht="26.4" x14ac:dyDescent="0.3">
      <c r="A224" s="100">
        <v>228</v>
      </c>
      <c r="B224" s="100" t="s">
        <v>50</v>
      </c>
      <c r="C224" s="101" t="s">
        <v>62</v>
      </c>
      <c r="D224" s="101" t="s">
        <v>6</v>
      </c>
      <c r="E224" s="102">
        <v>0.81</v>
      </c>
      <c r="F224" s="103">
        <v>6046.7</v>
      </c>
      <c r="G224" s="94">
        <f t="shared" si="17"/>
        <v>4897.83</v>
      </c>
      <c r="H224" t="s">
        <v>192</v>
      </c>
    </row>
    <row r="225" spans="1:8" ht="26.4" x14ac:dyDescent="0.3">
      <c r="A225" s="100">
        <v>229</v>
      </c>
      <c r="B225" s="100" t="s">
        <v>49</v>
      </c>
      <c r="C225" s="101" t="s">
        <v>61</v>
      </c>
      <c r="D225" s="101" t="s">
        <v>6</v>
      </c>
      <c r="E225" s="102">
        <v>1.9</v>
      </c>
      <c r="F225" s="103">
        <v>1623.34</v>
      </c>
      <c r="G225" s="94">
        <f t="shared" si="17"/>
        <v>3084.35</v>
      </c>
      <c r="H225" t="s">
        <v>192</v>
      </c>
    </row>
    <row r="226" spans="1:8" ht="39.6" x14ac:dyDescent="0.3">
      <c r="A226" s="100">
        <v>230</v>
      </c>
      <c r="B226" s="100" t="s">
        <v>29</v>
      </c>
      <c r="C226" s="101" t="s">
        <v>40</v>
      </c>
      <c r="D226" s="101" t="s">
        <v>10</v>
      </c>
      <c r="E226" s="102">
        <v>0.28299999999999997</v>
      </c>
      <c r="F226" s="103">
        <v>6500</v>
      </c>
      <c r="G226" s="94">
        <f t="shared" si="17"/>
        <v>1839.5</v>
      </c>
      <c r="H226" t="s">
        <v>192</v>
      </c>
    </row>
    <row r="227" spans="1:8" ht="26.4" x14ac:dyDescent="0.3">
      <c r="A227" s="100">
        <v>231</v>
      </c>
      <c r="B227" s="100" t="s">
        <v>48</v>
      </c>
      <c r="C227" s="101" t="s">
        <v>60</v>
      </c>
      <c r="D227" s="101" t="s">
        <v>2</v>
      </c>
      <c r="E227" s="102">
        <v>4.05</v>
      </c>
      <c r="F227" s="103">
        <v>28.45</v>
      </c>
      <c r="G227" s="94">
        <f t="shared" si="17"/>
        <v>115.22</v>
      </c>
      <c r="H227" t="s">
        <v>192</v>
      </c>
    </row>
    <row r="228" spans="1:8" ht="26.4" x14ac:dyDescent="0.3">
      <c r="A228" s="100">
        <v>232</v>
      </c>
      <c r="B228" s="100" t="s">
        <v>47</v>
      </c>
      <c r="C228" s="101" t="s">
        <v>58</v>
      </c>
      <c r="D228" s="101" t="s">
        <v>59</v>
      </c>
      <c r="E228" s="102">
        <v>4.05</v>
      </c>
      <c r="F228" s="103">
        <v>228.6</v>
      </c>
      <c r="G228" s="94">
        <f t="shared" si="17"/>
        <v>925.83</v>
      </c>
      <c r="H228" t="s">
        <v>192</v>
      </c>
    </row>
    <row r="229" spans="1:8" ht="26.4" x14ac:dyDescent="0.3">
      <c r="A229" s="100">
        <v>233</v>
      </c>
      <c r="B229" s="100" t="s">
        <v>71</v>
      </c>
      <c r="C229" s="101" t="s">
        <v>74</v>
      </c>
      <c r="D229" s="101" t="s">
        <v>13</v>
      </c>
      <c r="E229" s="102">
        <v>29.05</v>
      </c>
      <c r="F229" s="103">
        <v>2615.9899999999998</v>
      </c>
      <c r="G229" s="94">
        <f t="shared" si="17"/>
        <v>75994.509999999995</v>
      </c>
      <c r="H229" t="s">
        <v>192</v>
      </c>
    </row>
    <row r="230" spans="1:8" ht="39.6" x14ac:dyDescent="0.3">
      <c r="A230" s="100">
        <v>234</v>
      </c>
      <c r="B230" s="100" t="s">
        <v>71</v>
      </c>
      <c r="C230" s="101" t="s">
        <v>170</v>
      </c>
      <c r="D230" s="101" t="s">
        <v>13</v>
      </c>
      <c r="E230" s="102">
        <v>0.09</v>
      </c>
      <c r="F230" s="103">
        <v>2615.9899999999998</v>
      </c>
      <c r="G230" s="94">
        <f t="shared" si="17"/>
        <v>235.44</v>
      </c>
      <c r="H230" t="s">
        <v>192</v>
      </c>
    </row>
    <row r="231" spans="1:8" ht="26.4" x14ac:dyDescent="0.3">
      <c r="A231" s="22">
        <v>135</v>
      </c>
      <c r="B231" s="22" t="s">
        <v>85</v>
      </c>
      <c r="C231" s="14" t="s">
        <v>86</v>
      </c>
      <c r="D231" s="14" t="s">
        <v>2</v>
      </c>
      <c r="E231" s="46">
        <v>32.799999999999997</v>
      </c>
      <c r="F231" s="43">
        <v>35.21</v>
      </c>
      <c r="G231" s="47">
        <f t="shared" si="17"/>
        <v>1154.8900000000001</v>
      </c>
    </row>
    <row r="232" spans="1:8" ht="39.6" x14ac:dyDescent="0.3">
      <c r="A232" s="22">
        <v>136</v>
      </c>
      <c r="B232" s="22" t="s">
        <v>87</v>
      </c>
      <c r="C232" s="14" t="s">
        <v>88</v>
      </c>
      <c r="D232" s="14" t="s">
        <v>2</v>
      </c>
      <c r="E232" s="46">
        <v>27.1</v>
      </c>
      <c r="F232" s="43">
        <v>859</v>
      </c>
      <c r="G232" s="47">
        <f>ROUND(F232*E232,2)</f>
        <v>23278.9</v>
      </c>
    </row>
    <row r="233" spans="1:8" x14ac:dyDescent="0.3">
      <c r="A233" s="23"/>
      <c r="B233" s="23"/>
      <c r="C233" s="165" t="s">
        <v>117</v>
      </c>
      <c r="D233" s="165"/>
      <c r="E233" s="165"/>
      <c r="F233" s="32"/>
      <c r="G233" s="32">
        <f>ROUND(SUM(G221:G232),2)</f>
        <v>135188.38</v>
      </c>
    </row>
    <row r="234" spans="1:8" x14ac:dyDescent="0.3">
      <c r="A234" s="162" t="s">
        <v>118</v>
      </c>
      <c r="B234" s="162"/>
      <c r="C234" s="174" t="s">
        <v>171</v>
      </c>
      <c r="D234" s="175"/>
      <c r="E234" s="175"/>
      <c r="F234" s="175"/>
      <c r="G234" s="175"/>
    </row>
    <row r="235" spans="1:8" ht="39.6" x14ac:dyDescent="0.3">
      <c r="A235" s="10">
        <v>129</v>
      </c>
      <c r="B235" s="10" t="s">
        <v>29</v>
      </c>
      <c r="C235" s="11" t="s">
        <v>40</v>
      </c>
      <c r="D235" s="11" t="s">
        <v>10</v>
      </c>
      <c r="E235" s="51">
        <v>8.3000000000000004E-2</v>
      </c>
      <c r="F235" s="44">
        <v>6500</v>
      </c>
      <c r="G235" s="47">
        <f t="shared" ref="G235:G242" si="18">ROUND(F235*E235,2)</f>
        <v>539.5</v>
      </c>
    </row>
    <row r="236" spans="1:8" x14ac:dyDescent="0.3">
      <c r="A236" s="100">
        <v>235</v>
      </c>
      <c r="B236" s="100" t="s">
        <v>30</v>
      </c>
      <c r="C236" s="101" t="s">
        <v>57</v>
      </c>
      <c r="D236" s="101" t="s">
        <v>5</v>
      </c>
      <c r="E236" s="102">
        <v>2</v>
      </c>
      <c r="F236" s="103">
        <v>16.5</v>
      </c>
      <c r="G236" s="94">
        <f t="shared" si="18"/>
        <v>33</v>
      </c>
      <c r="H236" t="s">
        <v>192</v>
      </c>
    </row>
    <row r="237" spans="1:8" ht="26.4" x14ac:dyDescent="0.3">
      <c r="A237" s="10">
        <v>130</v>
      </c>
      <c r="B237" s="10" t="s">
        <v>47</v>
      </c>
      <c r="C237" s="11" t="s">
        <v>58</v>
      </c>
      <c r="D237" s="11" t="s">
        <v>59</v>
      </c>
      <c r="E237" s="51">
        <v>0.107</v>
      </c>
      <c r="F237" s="44">
        <v>228.6</v>
      </c>
      <c r="G237" s="47">
        <f t="shared" si="18"/>
        <v>24.46</v>
      </c>
    </row>
    <row r="238" spans="1:8" ht="26.4" x14ac:dyDescent="0.3">
      <c r="A238" s="100">
        <v>236</v>
      </c>
      <c r="B238" s="100" t="s">
        <v>132</v>
      </c>
      <c r="C238" s="101" t="s">
        <v>133</v>
      </c>
      <c r="D238" s="101" t="s">
        <v>59</v>
      </c>
      <c r="E238" s="102">
        <v>0.107</v>
      </c>
      <c r="F238" s="103">
        <v>805.7</v>
      </c>
      <c r="G238" s="94">
        <f t="shared" si="18"/>
        <v>86.21</v>
      </c>
      <c r="H238" t="s">
        <v>192</v>
      </c>
    </row>
    <row r="239" spans="1:8" ht="26.4" x14ac:dyDescent="0.3">
      <c r="A239" s="104">
        <v>131</v>
      </c>
      <c r="B239" s="104" t="s">
        <v>48</v>
      </c>
      <c r="C239" s="105" t="s">
        <v>60</v>
      </c>
      <c r="D239" s="105" t="s">
        <v>2</v>
      </c>
      <c r="E239" s="106">
        <v>0</v>
      </c>
      <c r="F239" s="107">
        <v>28.45</v>
      </c>
      <c r="G239" s="108">
        <f t="shared" si="18"/>
        <v>0</v>
      </c>
    </row>
    <row r="240" spans="1:8" ht="26.4" x14ac:dyDescent="0.3">
      <c r="A240" s="10">
        <v>132</v>
      </c>
      <c r="B240" s="10" t="s">
        <v>49</v>
      </c>
      <c r="C240" s="11" t="s">
        <v>61</v>
      </c>
      <c r="D240" s="11" t="s">
        <v>6</v>
      </c>
      <c r="E240" s="51">
        <v>0.55000000000000004</v>
      </c>
      <c r="F240" s="44">
        <v>1623.34</v>
      </c>
      <c r="G240" s="47">
        <f t="shared" si="18"/>
        <v>892.84</v>
      </c>
    </row>
    <row r="241" spans="1:8" ht="26.4" x14ac:dyDescent="0.3">
      <c r="A241" s="10">
        <v>133</v>
      </c>
      <c r="B241" s="10" t="s">
        <v>50</v>
      </c>
      <c r="C241" s="11" t="s">
        <v>62</v>
      </c>
      <c r="D241" s="11" t="s">
        <v>6</v>
      </c>
      <c r="E241" s="51">
        <v>0.14549999999999999</v>
      </c>
      <c r="F241" s="44">
        <v>6046.7</v>
      </c>
      <c r="G241" s="47">
        <f t="shared" si="18"/>
        <v>879.79</v>
      </c>
    </row>
    <row r="242" spans="1:8" ht="52.8" x14ac:dyDescent="0.3">
      <c r="A242" s="104">
        <v>134</v>
      </c>
      <c r="B242" s="104" t="s">
        <v>83</v>
      </c>
      <c r="C242" s="105" t="s">
        <v>84</v>
      </c>
      <c r="D242" s="105" t="s">
        <v>2</v>
      </c>
      <c r="E242" s="106"/>
      <c r="F242" s="107">
        <v>1531.8</v>
      </c>
      <c r="G242" s="108">
        <f t="shared" si="18"/>
        <v>0</v>
      </c>
      <c r="H242" t="s">
        <v>192</v>
      </c>
    </row>
    <row r="243" spans="1:8" ht="26.4" x14ac:dyDescent="0.3">
      <c r="A243" s="100">
        <v>237</v>
      </c>
      <c r="B243" s="100" t="s">
        <v>77</v>
      </c>
      <c r="C243" s="101" t="s">
        <v>78</v>
      </c>
      <c r="D243" s="101" t="s">
        <v>2</v>
      </c>
      <c r="E243" s="102">
        <v>0.97</v>
      </c>
      <c r="F243" s="103">
        <v>223.25</v>
      </c>
      <c r="G243" s="94">
        <f t="shared" ref="G243:G245" si="19">ROUND(F243*E243,2)</f>
        <v>216.55</v>
      </c>
      <c r="H243" t="s">
        <v>192</v>
      </c>
    </row>
    <row r="244" spans="1:8" ht="26.4" x14ac:dyDescent="0.3">
      <c r="A244" s="100">
        <v>238</v>
      </c>
      <c r="B244" s="100" t="s">
        <v>79</v>
      </c>
      <c r="C244" s="101" t="s">
        <v>80</v>
      </c>
      <c r="D244" s="101" t="s">
        <v>81</v>
      </c>
      <c r="E244" s="102">
        <v>9.6999999999999993</v>
      </c>
      <c r="F244" s="103">
        <v>245.3</v>
      </c>
      <c r="G244" s="94">
        <f t="shared" si="19"/>
        <v>2379.41</v>
      </c>
      <c r="H244" t="s">
        <v>192</v>
      </c>
    </row>
    <row r="245" spans="1:8" ht="39.6" x14ac:dyDescent="0.3">
      <c r="A245" s="100">
        <v>239</v>
      </c>
      <c r="B245" s="100" t="s">
        <v>71</v>
      </c>
      <c r="C245" s="101" t="s">
        <v>170</v>
      </c>
      <c r="D245" s="101" t="s">
        <v>13</v>
      </c>
      <c r="E245" s="102">
        <v>0.28999999999999998</v>
      </c>
      <c r="F245" s="103">
        <v>2615.9899999999998</v>
      </c>
      <c r="G245" s="94">
        <f t="shared" si="19"/>
        <v>758.64</v>
      </c>
      <c r="H245" t="s">
        <v>192</v>
      </c>
    </row>
    <row r="246" spans="1:8" x14ac:dyDescent="0.3">
      <c r="A246" s="23"/>
      <c r="B246" s="23"/>
      <c r="C246" s="165" t="s">
        <v>119</v>
      </c>
      <c r="D246" s="165"/>
      <c r="E246" s="165"/>
      <c r="F246" s="32"/>
      <c r="G246" s="32">
        <f>ROUND(SUM(G235:G245),2)</f>
        <v>5810.4</v>
      </c>
    </row>
    <row r="247" spans="1:8" x14ac:dyDescent="0.3">
      <c r="A247" s="162" t="s">
        <v>172</v>
      </c>
      <c r="B247" s="162"/>
      <c r="C247" s="163" t="s">
        <v>89</v>
      </c>
      <c r="D247" s="164"/>
      <c r="E247" s="164"/>
      <c r="F247" s="164"/>
      <c r="G247" s="164"/>
    </row>
    <row r="248" spans="1:8" ht="26.4" x14ac:dyDescent="0.3">
      <c r="A248" s="104">
        <v>137</v>
      </c>
      <c r="B248" s="104" t="s">
        <v>135</v>
      </c>
      <c r="C248" s="105" t="s">
        <v>136</v>
      </c>
      <c r="D248" s="105" t="s">
        <v>13</v>
      </c>
      <c r="E248" s="106"/>
      <c r="F248" s="107">
        <v>2394</v>
      </c>
      <c r="G248" s="108">
        <f t="shared" ref="G248:G254" si="20">ROUND(F248*E248,2)</f>
        <v>0</v>
      </c>
      <c r="H248" t="s">
        <v>192</v>
      </c>
    </row>
    <row r="249" spans="1:8" ht="52.8" x14ac:dyDescent="0.3">
      <c r="A249" s="104">
        <v>138</v>
      </c>
      <c r="B249" s="104" t="s">
        <v>72</v>
      </c>
      <c r="C249" s="105" t="s">
        <v>75</v>
      </c>
      <c r="D249" s="105" t="s">
        <v>82</v>
      </c>
      <c r="E249" s="106"/>
      <c r="F249" s="107">
        <v>2480.5</v>
      </c>
      <c r="G249" s="108">
        <f t="shared" si="20"/>
        <v>0</v>
      </c>
      <c r="H249" t="s">
        <v>192</v>
      </c>
    </row>
    <row r="250" spans="1:8" x14ac:dyDescent="0.3">
      <c r="A250" s="22">
        <v>139</v>
      </c>
      <c r="B250" s="22" t="s">
        <v>137</v>
      </c>
      <c r="C250" s="14" t="s">
        <v>138</v>
      </c>
      <c r="D250" s="14" t="s">
        <v>14</v>
      </c>
      <c r="E250" s="46">
        <v>30</v>
      </c>
      <c r="F250" s="43">
        <v>228.34</v>
      </c>
      <c r="G250" s="47">
        <f t="shared" si="20"/>
        <v>6850.2</v>
      </c>
    </row>
    <row r="251" spans="1:8" ht="26.4" x14ac:dyDescent="0.3">
      <c r="A251" s="22">
        <v>140</v>
      </c>
      <c r="B251" s="22" t="s">
        <v>108</v>
      </c>
      <c r="C251" s="14" t="s">
        <v>139</v>
      </c>
      <c r="D251" s="14" t="s">
        <v>14</v>
      </c>
      <c r="E251" s="46">
        <v>30</v>
      </c>
      <c r="F251" s="43">
        <v>107.8</v>
      </c>
      <c r="G251" s="47">
        <f t="shared" si="20"/>
        <v>3234</v>
      </c>
    </row>
    <row r="252" spans="1:8" ht="26.4" x14ac:dyDescent="0.3">
      <c r="A252" s="22">
        <v>141</v>
      </c>
      <c r="B252" s="22" t="s">
        <v>114</v>
      </c>
      <c r="C252" s="14" t="s">
        <v>140</v>
      </c>
      <c r="D252" s="14" t="s">
        <v>14</v>
      </c>
      <c r="E252" s="46">
        <v>30</v>
      </c>
      <c r="F252" s="43">
        <v>17</v>
      </c>
      <c r="G252" s="47">
        <f t="shared" si="20"/>
        <v>510</v>
      </c>
    </row>
    <row r="253" spans="1:8" ht="39.6" x14ac:dyDescent="0.3">
      <c r="A253" s="22">
        <v>142</v>
      </c>
      <c r="B253" s="22" t="s">
        <v>97</v>
      </c>
      <c r="C253" s="14" t="s">
        <v>98</v>
      </c>
      <c r="D253" s="14" t="s">
        <v>2</v>
      </c>
      <c r="E253" s="46">
        <v>48</v>
      </c>
      <c r="F253" s="43">
        <v>261</v>
      </c>
      <c r="G253" s="47">
        <f t="shared" si="20"/>
        <v>12528</v>
      </c>
    </row>
    <row r="254" spans="1:8" ht="26.4" x14ac:dyDescent="0.3">
      <c r="A254" s="22">
        <v>143</v>
      </c>
      <c r="B254" s="22" t="s">
        <v>99</v>
      </c>
      <c r="C254" s="14" t="s">
        <v>100</v>
      </c>
      <c r="D254" s="14" t="s">
        <v>2</v>
      </c>
      <c r="E254" s="46">
        <v>48</v>
      </c>
      <c r="F254" s="43">
        <v>58.92</v>
      </c>
      <c r="G254" s="47">
        <f t="shared" si="20"/>
        <v>2828.16</v>
      </c>
    </row>
    <row r="255" spans="1:8" ht="13.8" customHeight="1" x14ac:dyDescent="0.3">
      <c r="A255" s="23"/>
      <c r="B255" s="23"/>
      <c r="C255" s="165" t="s">
        <v>198</v>
      </c>
      <c r="D255" s="165"/>
      <c r="E255" s="165"/>
      <c r="F255" s="32"/>
      <c r="G255" s="32">
        <f>ROUND(SUM(G248:G254),2)</f>
        <v>25950.36</v>
      </c>
    </row>
    <row r="256" spans="1:8" ht="52.8" x14ac:dyDescent="0.3">
      <c r="A256" s="31"/>
      <c r="B256" s="28" t="s">
        <v>141</v>
      </c>
      <c r="C256" s="18" t="s">
        <v>149</v>
      </c>
      <c r="D256" s="28"/>
      <c r="E256" s="31"/>
      <c r="F256" s="32"/>
      <c r="G256" s="32"/>
    </row>
    <row r="257" spans="1:8" x14ac:dyDescent="0.3">
      <c r="A257" s="162" t="s">
        <v>48</v>
      </c>
      <c r="B257" s="162"/>
      <c r="C257" s="186" t="s">
        <v>12</v>
      </c>
      <c r="D257" s="187"/>
      <c r="E257" s="187"/>
      <c r="F257" s="187"/>
      <c r="G257" s="187"/>
    </row>
    <row r="258" spans="1:8" ht="39.6" x14ac:dyDescent="0.3">
      <c r="A258" s="130">
        <v>240</v>
      </c>
      <c r="B258" s="131" t="s">
        <v>154</v>
      </c>
      <c r="C258" s="132" t="s">
        <v>155</v>
      </c>
      <c r="D258" s="91" t="s">
        <v>156</v>
      </c>
      <c r="E258" s="120">
        <v>2.8079999999999998</v>
      </c>
      <c r="F258" s="120">
        <v>660.11</v>
      </c>
      <c r="G258" s="103">
        <f>ROUND(F258*E258,2)</f>
        <v>1853.59</v>
      </c>
      <c r="H258" t="s">
        <v>192</v>
      </c>
    </row>
    <row r="259" spans="1:8" ht="39.6" x14ac:dyDescent="0.3">
      <c r="A259" s="22">
        <v>144</v>
      </c>
      <c r="B259" s="22" t="s">
        <v>29</v>
      </c>
      <c r="C259" s="14" t="s">
        <v>40</v>
      </c>
      <c r="D259" s="14" t="s">
        <v>10</v>
      </c>
      <c r="E259" s="42">
        <v>3.5</v>
      </c>
      <c r="F259" s="43">
        <v>6500</v>
      </c>
      <c r="G259" s="44">
        <f>ROUND(F259*E259,2)</f>
        <v>22750</v>
      </c>
    </row>
    <row r="260" spans="1:8" x14ac:dyDescent="0.3">
      <c r="A260" s="90">
        <v>241</v>
      </c>
      <c r="B260" s="90" t="s">
        <v>35</v>
      </c>
      <c r="C260" s="91" t="s">
        <v>41</v>
      </c>
      <c r="D260" s="91" t="s">
        <v>2</v>
      </c>
      <c r="E260" s="110">
        <v>30.7</v>
      </c>
      <c r="F260" s="93">
        <v>165.74</v>
      </c>
      <c r="G260" s="103">
        <f t="shared" ref="G260:G261" si="21">ROUND(F260*E260,2)</f>
        <v>5088.22</v>
      </c>
      <c r="H260" t="s">
        <v>192</v>
      </c>
    </row>
    <row r="261" spans="1:8" ht="26.4" x14ac:dyDescent="0.3">
      <c r="A261" s="90">
        <v>242</v>
      </c>
      <c r="B261" s="90" t="s">
        <v>157</v>
      </c>
      <c r="C261" s="91" t="s">
        <v>158</v>
      </c>
      <c r="D261" s="91" t="s">
        <v>4</v>
      </c>
      <c r="E261" s="110">
        <v>261</v>
      </c>
      <c r="F261" s="93">
        <v>5.56</v>
      </c>
      <c r="G261" s="103">
        <f t="shared" si="21"/>
        <v>1451.16</v>
      </c>
      <c r="H261" t="s">
        <v>192</v>
      </c>
    </row>
    <row r="262" spans="1:8" ht="26.4" x14ac:dyDescent="0.3">
      <c r="A262" s="22">
        <v>145</v>
      </c>
      <c r="B262" s="22" t="s">
        <v>36</v>
      </c>
      <c r="C262" s="14" t="s">
        <v>121</v>
      </c>
      <c r="D262" s="14" t="s">
        <v>6</v>
      </c>
      <c r="E262" s="42">
        <v>4.8</v>
      </c>
      <c r="F262" s="43">
        <v>799.22</v>
      </c>
      <c r="G262" s="44">
        <f>ROUND(F262*E262,2)</f>
        <v>3836.26</v>
      </c>
    </row>
    <row r="263" spans="1:8" ht="25.8" customHeight="1" x14ac:dyDescent="0.3">
      <c r="A263" s="22">
        <v>146</v>
      </c>
      <c r="B263" s="22" t="s">
        <v>36</v>
      </c>
      <c r="C263" s="14" t="s">
        <v>122</v>
      </c>
      <c r="D263" s="14" t="s">
        <v>6</v>
      </c>
      <c r="E263" s="42">
        <v>0.3</v>
      </c>
      <c r="F263" s="43">
        <v>799.22</v>
      </c>
      <c r="G263" s="44">
        <f>ROUND(F263*E263,4)</f>
        <v>239.76599999999999</v>
      </c>
    </row>
    <row r="264" spans="1:8" ht="26.4" x14ac:dyDescent="0.3">
      <c r="A264" s="22">
        <v>147</v>
      </c>
      <c r="B264" s="22" t="s">
        <v>37</v>
      </c>
      <c r="C264" s="14" t="s">
        <v>43</v>
      </c>
      <c r="D264" s="14" t="s">
        <v>2</v>
      </c>
      <c r="E264" s="45">
        <v>25</v>
      </c>
      <c r="F264" s="43">
        <v>115.5</v>
      </c>
      <c r="G264" s="44">
        <f>ROUND(F264*E264,4)</f>
        <v>2887.5</v>
      </c>
    </row>
    <row r="265" spans="1:8" ht="26.4" x14ac:dyDescent="0.3">
      <c r="A265" s="22">
        <v>148</v>
      </c>
      <c r="B265" s="22" t="s">
        <v>31</v>
      </c>
      <c r="C265" s="14" t="s">
        <v>44</v>
      </c>
      <c r="D265" s="14" t="s">
        <v>3</v>
      </c>
      <c r="E265" s="42">
        <v>3080</v>
      </c>
      <c r="F265" s="43">
        <v>2.72</v>
      </c>
      <c r="G265" s="44">
        <f>ROUND(F265*E265,4)</f>
        <v>8377.6</v>
      </c>
    </row>
    <row r="266" spans="1:8" ht="26.4" x14ac:dyDescent="0.3">
      <c r="A266" s="22">
        <v>149</v>
      </c>
      <c r="B266" s="22" t="s">
        <v>38</v>
      </c>
      <c r="C266" s="14" t="s">
        <v>45</v>
      </c>
      <c r="D266" s="14" t="s">
        <v>3</v>
      </c>
      <c r="E266" s="42">
        <v>2600</v>
      </c>
      <c r="F266" s="43">
        <v>2</v>
      </c>
      <c r="G266" s="44">
        <f>ROUND(F266*E266,4)</f>
        <v>5200</v>
      </c>
    </row>
    <row r="267" spans="1:8" ht="39.6" x14ac:dyDescent="0.3">
      <c r="A267" s="22">
        <v>150</v>
      </c>
      <c r="B267" s="22" t="s">
        <v>39</v>
      </c>
      <c r="C267" s="14" t="s">
        <v>46</v>
      </c>
      <c r="D267" s="14" t="s">
        <v>4</v>
      </c>
      <c r="E267" s="42">
        <v>2000</v>
      </c>
      <c r="F267" s="43">
        <v>6</v>
      </c>
      <c r="G267" s="44">
        <f>ROUND(F267*E267,4)</f>
        <v>12000</v>
      </c>
    </row>
    <row r="268" spans="1:8" x14ac:dyDescent="0.3">
      <c r="A268" s="23"/>
      <c r="B268" s="23"/>
      <c r="C268" s="165" t="s">
        <v>143</v>
      </c>
      <c r="D268" s="165"/>
      <c r="E268" s="165"/>
      <c r="F268" s="32"/>
      <c r="G268" s="32">
        <f>ROUND(SUM(G258:G267),2)</f>
        <v>63684.1</v>
      </c>
    </row>
    <row r="269" spans="1:8" x14ac:dyDescent="0.3">
      <c r="A269" s="162" t="s">
        <v>142</v>
      </c>
      <c r="B269" s="162"/>
      <c r="C269" s="163" t="s">
        <v>150</v>
      </c>
      <c r="D269" s="164"/>
      <c r="E269" s="164"/>
      <c r="F269" s="164"/>
      <c r="G269" s="164"/>
    </row>
    <row r="270" spans="1:8" ht="41.4" customHeight="1" x14ac:dyDescent="0.3">
      <c r="A270" s="30">
        <v>151</v>
      </c>
      <c r="B270" s="19" t="s">
        <v>29</v>
      </c>
      <c r="C270" s="14" t="s">
        <v>40</v>
      </c>
      <c r="D270" s="14" t="s">
        <v>10</v>
      </c>
      <c r="E270" s="46">
        <v>3.73</v>
      </c>
      <c r="F270" s="43">
        <v>6500</v>
      </c>
      <c r="G270" s="47">
        <f>ROUND(F270*E270,4)</f>
        <v>24245</v>
      </c>
    </row>
    <row r="271" spans="1:8" x14ac:dyDescent="0.3">
      <c r="A271" s="30">
        <v>152</v>
      </c>
      <c r="B271" s="19" t="s">
        <v>30</v>
      </c>
      <c r="C271" s="14" t="s">
        <v>57</v>
      </c>
      <c r="D271" s="14" t="s">
        <v>5</v>
      </c>
      <c r="E271" s="46">
        <v>30</v>
      </c>
      <c r="F271" s="43">
        <v>16.5</v>
      </c>
      <c r="G271" s="47">
        <f>ROUND(F271*E271,2)</f>
        <v>495</v>
      </c>
    </row>
    <row r="272" spans="1:8" ht="26.4" x14ac:dyDescent="0.3">
      <c r="A272" s="30">
        <v>153</v>
      </c>
      <c r="B272" s="19" t="s">
        <v>47</v>
      </c>
      <c r="C272" s="14" t="s">
        <v>58</v>
      </c>
      <c r="D272" s="14" t="s">
        <v>59</v>
      </c>
      <c r="E272" s="46">
        <v>7.3129999999999997</v>
      </c>
      <c r="F272" s="43">
        <v>228.6</v>
      </c>
      <c r="G272" s="47">
        <f>ROUND(F272*E272,2)</f>
        <v>1671.75</v>
      </c>
    </row>
    <row r="273" spans="1:8" ht="26.4" x14ac:dyDescent="0.3">
      <c r="A273" s="121">
        <v>243</v>
      </c>
      <c r="B273" s="122" t="s">
        <v>132</v>
      </c>
      <c r="C273" s="91" t="s">
        <v>133</v>
      </c>
      <c r="D273" s="91" t="s">
        <v>59</v>
      </c>
      <c r="E273" s="92">
        <v>6.9000000000000006E-2</v>
      </c>
      <c r="F273" s="93">
        <v>805.7</v>
      </c>
      <c r="G273" s="94">
        <f>ROUND(F273*E273,2)</f>
        <v>55.59</v>
      </c>
      <c r="H273" t="s">
        <v>192</v>
      </c>
    </row>
    <row r="274" spans="1:8" ht="26.4" x14ac:dyDescent="0.3">
      <c r="A274" s="30">
        <v>154</v>
      </c>
      <c r="B274" s="19" t="s">
        <v>48</v>
      </c>
      <c r="C274" s="14" t="s">
        <v>60</v>
      </c>
      <c r="D274" s="14" t="s">
        <v>2</v>
      </c>
      <c r="E274" s="46">
        <v>73.13</v>
      </c>
      <c r="F274" s="43">
        <v>28.45</v>
      </c>
      <c r="G274" s="47">
        <f>ROUND(F274*E274,2)</f>
        <v>2080.5500000000002</v>
      </c>
    </row>
    <row r="275" spans="1:8" ht="26.4" x14ac:dyDescent="0.3">
      <c r="A275" s="30">
        <v>155</v>
      </c>
      <c r="B275" s="19" t="s">
        <v>49</v>
      </c>
      <c r="C275" s="14" t="s">
        <v>61</v>
      </c>
      <c r="D275" s="14" t="s">
        <v>6</v>
      </c>
      <c r="E275" s="46">
        <v>18.29</v>
      </c>
      <c r="F275" s="43">
        <v>1623.34</v>
      </c>
      <c r="G275" s="47">
        <f t="shared" ref="G275:G282" si="22">ROUND(F275*E275,2)</f>
        <v>29690.89</v>
      </c>
    </row>
    <row r="276" spans="1:8" ht="26.4" x14ac:dyDescent="0.3">
      <c r="A276" s="30">
        <v>156</v>
      </c>
      <c r="B276" s="19" t="s">
        <v>50</v>
      </c>
      <c r="C276" s="14" t="s">
        <v>62</v>
      </c>
      <c r="D276" s="14" t="s">
        <v>6</v>
      </c>
      <c r="E276" s="46">
        <v>9.9734999999999996</v>
      </c>
      <c r="F276" s="43">
        <v>6046.7</v>
      </c>
      <c r="G276" s="47">
        <f t="shared" si="22"/>
        <v>60306.76</v>
      </c>
    </row>
    <row r="277" spans="1:8" ht="26.4" x14ac:dyDescent="0.3">
      <c r="A277" s="30">
        <v>157</v>
      </c>
      <c r="B277" s="19" t="s">
        <v>77</v>
      </c>
      <c r="C277" s="14" t="s">
        <v>78</v>
      </c>
      <c r="D277" s="14" t="s">
        <v>2</v>
      </c>
      <c r="E277" s="46">
        <v>66.489999999999995</v>
      </c>
      <c r="F277" s="43">
        <v>223.25</v>
      </c>
      <c r="G277" s="47">
        <f t="shared" si="22"/>
        <v>14843.89</v>
      </c>
    </row>
    <row r="278" spans="1:8" ht="26.4" x14ac:dyDescent="0.3">
      <c r="A278" s="30">
        <v>158</v>
      </c>
      <c r="B278" s="19" t="s">
        <v>79</v>
      </c>
      <c r="C278" s="14" t="s">
        <v>80</v>
      </c>
      <c r="D278" s="14" t="s">
        <v>81</v>
      </c>
      <c r="E278" s="46">
        <v>638.20000000000005</v>
      </c>
      <c r="F278" s="43">
        <v>245.3</v>
      </c>
      <c r="G278" s="47">
        <f t="shared" si="22"/>
        <v>156550.46</v>
      </c>
    </row>
    <row r="279" spans="1:8" ht="39.6" x14ac:dyDescent="0.3">
      <c r="A279" s="30">
        <v>159</v>
      </c>
      <c r="B279" s="19" t="s">
        <v>129</v>
      </c>
      <c r="C279" s="14" t="s">
        <v>130</v>
      </c>
      <c r="D279" s="14" t="s">
        <v>81</v>
      </c>
      <c r="E279" s="46">
        <v>26.7</v>
      </c>
      <c r="F279" s="43">
        <v>264</v>
      </c>
      <c r="G279" s="47">
        <f t="shared" si="22"/>
        <v>7048.8</v>
      </c>
    </row>
    <row r="280" spans="1:8" ht="26.4" x14ac:dyDescent="0.3">
      <c r="A280" s="30">
        <v>160</v>
      </c>
      <c r="B280" s="19" t="s">
        <v>70</v>
      </c>
      <c r="C280" s="14" t="s">
        <v>73</v>
      </c>
      <c r="D280" s="14" t="s">
        <v>13</v>
      </c>
      <c r="E280" s="46">
        <v>41.28</v>
      </c>
      <c r="F280" s="43">
        <v>1195.7</v>
      </c>
      <c r="G280" s="47">
        <f t="shared" si="22"/>
        <v>49358.5</v>
      </c>
    </row>
    <row r="281" spans="1:8" ht="26.4" x14ac:dyDescent="0.3">
      <c r="A281" s="62">
        <v>161</v>
      </c>
      <c r="B281" s="74" t="s">
        <v>71</v>
      </c>
      <c r="C281" s="11" t="s">
        <v>74</v>
      </c>
      <c r="D281" s="11" t="s">
        <v>13</v>
      </c>
      <c r="E281" s="51">
        <v>30</v>
      </c>
      <c r="F281" s="44">
        <v>2615.9899999999998</v>
      </c>
      <c r="G281" s="47">
        <f t="shared" si="22"/>
        <v>78479.7</v>
      </c>
    </row>
    <row r="282" spans="1:8" ht="52.8" x14ac:dyDescent="0.3">
      <c r="A282" s="124">
        <v>162</v>
      </c>
      <c r="B282" s="125" t="s">
        <v>72</v>
      </c>
      <c r="C282" s="105" t="s">
        <v>75</v>
      </c>
      <c r="D282" s="105" t="s">
        <v>82</v>
      </c>
      <c r="E282" s="106"/>
      <c r="F282" s="107">
        <v>2480.5</v>
      </c>
      <c r="G282" s="108">
        <f t="shared" si="22"/>
        <v>0</v>
      </c>
      <c r="H282" t="s">
        <v>192</v>
      </c>
    </row>
    <row r="283" spans="1:8" x14ac:dyDescent="0.3">
      <c r="A283" s="23"/>
      <c r="B283" s="23"/>
      <c r="C283" s="165" t="s">
        <v>144</v>
      </c>
      <c r="D283" s="165"/>
      <c r="E283" s="165"/>
      <c r="F283" s="32"/>
      <c r="G283" s="32">
        <f>ROUND(SUM(G270:G282),4)</f>
        <v>424826.89</v>
      </c>
    </row>
    <row r="284" spans="1:8" x14ac:dyDescent="0.3">
      <c r="A284" s="162" t="s">
        <v>50</v>
      </c>
      <c r="B284" s="162"/>
      <c r="C284" s="163" t="s">
        <v>131</v>
      </c>
      <c r="D284" s="164"/>
      <c r="E284" s="164"/>
      <c r="F284" s="164"/>
      <c r="G284" s="164"/>
    </row>
    <row r="285" spans="1:8" ht="40.200000000000003" x14ac:dyDescent="0.3">
      <c r="A285" s="22">
        <v>163</v>
      </c>
      <c r="B285" s="30" t="s">
        <v>29</v>
      </c>
      <c r="C285" s="29" t="s">
        <v>40</v>
      </c>
      <c r="D285" s="30" t="s">
        <v>10</v>
      </c>
      <c r="E285" s="40">
        <v>0.86699999999999999</v>
      </c>
      <c r="F285" s="39">
        <v>6500</v>
      </c>
      <c r="G285" s="47">
        <f t="shared" ref="G285:G293" si="23">ROUND(F285*E285,2)</f>
        <v>5635.5</v>
      </c>
    </row>
    <row r="286" spans="1:8" x14ac:dyDescent="0.3">
      <c r="A286" s="90">
        <v>244</v>
      </c>
      <c r="B286" s="121" t="s">
        <v>30</v>
      </c>
      <c r="C286" s="127" t="s">
        <v>173</v>
      </c>
      <c r="D286" s="121" t="s">
        <v>5</v>
      </c>
      <c r="E286" s="128">
        <v>40</v>
      </c>
      <c r="F286" s="129">
        <v>16.5</v>
      </c>
      <c r="G286" s="94">
        <f t="shared" si="23"/>
        <v>660</v>
      </c>
      <c r="H286" t="s">
        <v>192</v>
      </c>
    </row>
    <row r="287" spans="1:8" ht="27" x14ac:dyDescent="0.3">
      <c r="A287" s="22">
        <v>164</v>
      </c>
      <c r="B287" s="30" t="s">
        <v>47</v>
      </c>
      <c r="C287" s="29" t="s">
        <v>58</v>
      </c>
      <c r="D287" s="30" t="s">
        <v>59</v>
      </c>
      <c r="E287" s="40">
        <v>0.89200000000000002</v>
      </c>
      <c r="F287" s="39">
        <v>228.6</v>
      </c>
      <c r="G287" s="47">
        <f t="shared" si="23"/>
        <v>203.91</v>
      </c>
    </row>
    <row r="288" spans="1:8" ht="27" x14ac:dyDescent="0.3">
      <c r="A288" s="90">
        <v>245</v>
      </c>
      <c r="B288" s="121" t="s">
        <v>132</v>
      </c>
      <c r="C288" s="127" t="s">
        <v>133</v>
      </c>
      <c r="D288" s="121" t="s">
        <v>59</v>
      </c>
      <c r="E288" s="128">
        <v>5.8000000000000003E-2</v>
      </c>
      <c r="F288" s="129">
        <v>805.7</v>
      </c>
      <c r="G288" s="94">
        <f t="shared" si="23"/>
        <v>46.73</v>
      </c>
      <c r="H288" t="s">
        <v>192</v>
      </c>
    </row>
    <row r="289" spans="1:8" ht="27" x14ac:dyDescent="0.3">
      <c r="A289" s="22">
        <v>165</v>
      </c>
      <c r="B289" s="30" t="s">
        <v>48</v>
      </c>
      <c r="C289" s="29" t="s">
        <v>60</v>
      </c>
      <c r="D289" s="30" t="s">
        <v>2</v>
      </c>
      <c r="E289" s="40">
        <v>8.92</v>
      </c>
      <c r="F289" s="39">
        <v>28.45</v>
      </c>
      <c r="G289" s="47">
        <f t="shared" si="23"/>
        <v>253.77</v>
      </c>
    </row>
    <row r="290" spans="1:8" ht="27" x14ac:dyDescent="0.3">
      <c r="A290" s="22">
        <v>166</v>
      </c>
      <c r="B290" s="30" t="s">
        <v>49</v>
      </c>
      <c r="C290" s="29" t="s">
        <v>61</v>
      </c>
      <c r="D290" s="30" t="s">
        <v>6</v>
      </c>
      <c r="E290" s="40">
        <v>4.55</v>
      </c>
      <c r="F290" s="39">
        <v>1623.34</v>
      </c>
      <c r="G290" s="47">
        <f t="shared" si="23"/>
        <v>7386.2</v>
      </c>
    </row>
    <row r="291" spans="1:8" ht="27" x14ac:dyDescent="0.3">
      <c r="A291" s="22">
        <v>167</v>
      </c>
      <c r="B291" s="30" t="s">
        <v>50</v>
      </c>
      <c r="C291" s="29" t="s">
        <v>62</v>
      </c>
      <c r="D291" s="30" t="s">
        <v>6</v>
      </c>
      <c r="E291" s="72">
        <v>1.2164999999999999</v>
      </c>
      <c r="F291" s="39">
        <v>6046.7</v>
      </c>
      <c r="G291" s="47">
        <f t="shared" si="23"/>
        <v>7355.81</v>
      </c>
    </row>
    <row r="292" spans="1:8" ht="27" x14ac:dyDescent="0.3">
      <c r="A292" s="22">
        <v>168</v>
      </c>
      <c r="B292" s="30" t="s">
        <v>77</v>
      </c>
      <c r="C292" s="29" t="s">
        <v>78</v>
      </c>
      <c r="D292" s="30" t="s">
        <v>2</v>
      </c>
      <c r="E292" s="40">
        <v>8.11</v>
      </c>
      <c r="F292" s="39">
        <v>223.25</v>
      </c>
      <c r="G292" s="47">
        <f t="shared" si="23"/>
        <v>1810.56</v>
      </c>
    </row>
    <row r="293" spans="1:8" ht="27" x14ac:dyDescent="0.3">
      <c r="A293" s="22">
        <v>169</v>
      </c>
      <c r="B293" s="30" t="s">
        <v>79</v>
      </c>
      <c r="C293" s="29" t="s">
        <v>80</v>
      </c>
      <c r="D293" s="30" t="s">
        <v>81</v>
      </c>
      <c r="E293" s="40">
        <v>81.099999999999994</v>
      </c>
      <c r="F293" s="39">
        <v>245.3</v>
      </c>
      <c r="G293" s="47">
        <f t="shared" si="23"/>
        <v>19893.830000000002</v>
      </c>
    </row>
    <row r="294" spans="1:8" x14ac:dyDescent="0.3">
      <c r="A294" s="23"/>
      <c r="B294" s="23"/>
      <c r="C294" s="165" t="s">
        <v>145</v>
      </c>
      <c r="D294" s="165"/>
      <c r="E294" s="165"/>
      <c r="F294" s="32"/>
      <c r="G294" s="32">
        <f>ROUND(SUM(G285:G293),2)</f>
        <v>43246.31</v>
      </c>
    </row>
    <row r="295" spans="1:8" x14ac:dyDescent="0.3">
      <c r="A295" s="162" t="s">
        <v>146</v>
      </c>
      <c r="B295" s="162"/>
      <c r="C295" s="163" t="s">
        <v>134</v>
      </c>
      <c r="D295" s="164"/>
      <c r="E295" s="164"/>
      <c r="F295" s="164"/>
      <c r="G295" s="164"/>
    </row>
    <row r="296" spans="1:8" ht="52.8" x14ac:dyDescent="0.3">
      <c r="A296" s="100">
        <v>246</v>
      </c>
      <c r="B296" s="100" t="s">
        <v>167</v>
      </c>
      <c r="C296" s="101" t="s">
        <v>168</v>
      </c>
      <c r="D296" s="101" t="s">
        <v>4</v>
      </c>
      <c r="E296" s="102">
        <v>367.77600000000001</v>
      </c>
      <c r="F296" s="103">
        <v>106.32</v>
      </c>
      <c r="G296" s="94">
        <f t="shared" ref="G296:G306" si="24">ROUND(F296*E296,2)</f>
        <v>39101.94</v>
      </c>
      <c r="H296" t="s">
        <v>192</v>
      </c>
    </row>
    <row r="297" spans="1:8" ht="26.4" x14ac:dyDescent="0.3">
      <c r="A297" s="22">
        <v>176</v>
      </c>
      <c r="B297" s="22" t="s">
        <v>85</v>
      </c>
      <c r="C297" s="14" t="s">
        <v>86</v>
      </c>
      <c r="D297" s="14" t="s">
        <v>2</v>
      </c>
      <c r="E297" s="46">
        <v>48.9</v>
      </c>
      <c r="F297" s="43">
        <v>35.21</v>
      </c>
      <c r="G297" s="47">
        <f t="shared" si="24"/>
        <v>1721.77</v>
      </c>
    </row>
    <row r="298" spans="1:8" ht="39.6" x14ac:dyDescent="0.3">
      <c r="A298" s="22">
        <v>177</v>
      </c>
      <c r="B298" s="22" t="s">
        <v>87</v>
      </c>
      <c r="C298" s="14" t="s">
        <v>88</v>
      </c>
      <c r="D298" s="14" t="s">
        <v>2</v>
      </c>
      <c r="E298" s="46">
        <v>32.729999999999997</v>
      </c>
      <c r="F298" s="43">
        <v>859</v>
      </c>
      <c r="G298" s="47">
        <f t="shared" si="24"/>
        <v>28115.07</v>
      </c>
    </row>
    <row r="299" spans="1:8" ht="52.8" x14ac:dyDescent="0.3">
      <c r="A299" s="90">
        <v>247</v>
      </c>
      <c r="B299" s="90" t="s">
        <v>83</v>
      </c>
      <c r="C299" s="91" t="s">
        <v>84</v>
      </c>
      <c r="D299" s="91" t="s">
        <v>2</v>
      </c>
      <c r="E299" s="92">
        <v>7.02</v>
      </c>
      <c r="F299" s="93">
        <v>1531.8</v>
      </c>
      <c r="G299" s="94">
        <f t="shared" si="24"/>
        <v>10753.24</v>
      </c>
      <c r="H299" t="s">
        <v>192</v>
      </c>
    </row>
    <row r="300" spans="1:8" ht="26.4" x14ac:dyDescent="0.3">
      <c r="A300" s="90">
        <v>248</v>
      </c>
      <c r="B300" s="90" t="s">
        <v>47</v>
      </c>
      <c r="C300" s="91" t="s">
        <v>58</v>
      </c>
      <c r="D300" s="91" t="s">
        <v>59</v>
      </c>
      <c r="E300" s="92">
        <v>0.47799999999999998</v>
      </c>
      <c r="F300" s="93">
        <v>228.6</v>
      </c>
      <c r="G300" s="94">
        <f t="shared" si="24"/>
        <v>109.27</v>
      </c>
      <c r="H300" t="s">
        <v>192</v>
      </c>
    </row>
    <row r="301" spans="1:8" ht="26.4" x14ac:dyDescent="0.3">
      <c r="A301" s="90">
        <v>249</v>
      </c>
      <c r="B301" s="90" t="s">
        <v>48</v>
      </c>
      <c r="C301" s="91" t="s">
        <v>60</v>
      </c>
      <c r="D301" s="91" t="s">
        <v>2</v>
      </c>
      <c r="E301" s="92">
        <v>4.78</v>
      </c>
      <c r="F301" s="93">
        <v>28.45</v>
      </c>
      <c r="G301" s="94">
        <f t="shared" si="24"/>
        <v>135.99</v>
      </c>
      <c r="H301" t="s">
        <v>192</v>
      </c>
    </row>
    <row r="302" spans="1:8" ht="39.6" x14ac:dyDescent="0.3">
      <c r="A302" s="90">
        <v>250</v>
      </c>
      <c r="B302" s="90" t="s">
        <v>29</v>
      </c>
      <c r="C302" s="91" t="s">
        <v>40</v>
      </c>
      <c r="D302" s="91" t="s">
        <v>10</v>
      </c>
      <c r="E302" s="92">
        <v>0.33500000000000002</v>
      </c>
      <c r="F302" s="93">
        <v>6500</v>
      </c>
      <c r="G302" s="94">
        <f t="shared" si="24"/>
        <v>2177.5</v>
      </c>
      <c r="H302" t="s">
        <v>192</v>
      </c>
    </row>
    <row r="303" spans="1:8" ht="26.4" x14ac:dyDescent="0.3">
      <c r="A303" s="90">
        <v>251</v>
      </c>
      <c r="B303" s="90" t="s">
        <v>49</v>
      </c>
      <c r="C303" s="91" t="s">
        <v>61</v>
      </c>
      <c r="D303" s="91" t="s">
        <v>6</v>
      </c>
      <c r="E303" s="92">
        <v>2.2000000000000002</v>
      </c>
      <c r="F303" s="93">
        <v>1623.34</v>
      </c>
      <c r="G303" s="94">
        <f t="shared" si="24"/>
        <v>3571.35</v>
      </c>
      <c r="H303" t="s">
        <v>192</v>
      </c>
    </row>
    <row r="304" spans="1:8" ht="26.4" x14ac:dyDescent="0.3">
      <c r="A304" s="90">
        <v>252</v>
      </c>
      <c r="B304" s="90" t="s">
        <v>50</v>
      </c>
      <c r="C304" s="91" t="s">
        <v>62</v>
      </c>
      <c r="D304" s="91" t="s">
        <v>6</v>
      </c>
      <c r="E304" s="92">
        <v>0.96</v>
      </c>
      <c r="F304" s="93">
        <v>6046.7</v>
      </c>
      <c r="G304" s="94">
        <f t="shared" si="24"/>
        <v>5804.83</v>
      </c>
      <c r="H304" t="s">
        <v>192</v>
      </c>
    </row>
    <row r="305" spans="1:8" ht="26.4" x14ac:dyDescent="0.3">
      <c r="A305" s="90">
        <v>253</v>
      </c>
      <c r="B305" s="90" t="s">
        <v>71</v>
      </c>
      <c r="C305" s="91" t="s">
        <v>74</v>
      </c>
      <c r="D305" s="91" t="s">
        <v>13</v>
      </c>
      <c r="E305" s="92">
        <v>30.76</v>
      </c>
      <c r="F305" s="93">
        <v>2615.9899999999998</v>
      </c>
      <c r="G305" s="94">
        <f t="shared" si="24"/>
        <v>80467.850000000006</v>
      </c>
      <c r="H305" t="s">
        <v>192</v>
      </c>
    </row>
    <row r="306" spans="1:8" ht="39.6" x14ac:dyDescent="0.3">
      <c r="A306" s="90">
        <v>254</v>
      </c>
      <c r="B306" s="90" t="s">
        <v>71</v>
      </c>
      <c r="C306" s="91" t="s">
        <v>170</v>
      </c>
      <c r="D306" s="91" t="s">
        <v>13</v>
      </c>
      <c r="E306" s="92">
        <v>0.87</v>
      </c>
      <c r="F306" s="93">
        <v>2615.9899999999998</v>
      </c>
      <c r="G306" s="94">
        <f t="shared" si="24"/>
        <v>2275.91</v>
      </c>
      <c r="H306" t="s">
        <v>192</v>
      </c>
    </row>
    <row r="307" spans="1:8" x14ac:dyDescent="0.3">
      <c r="A307" s="22"/>
      <c r="B307" s="22"/>
      <c r="C307" s="165" t="s">
        <v>147</v>
      </c>
      <c r="D307" s="165"/>
      <c r="E307" s="165"/>
      <c r="F307" s="32"/>
      <c r="G307" s="32">
        <f>ROUND(SUM(G296:G306),2)</f>
        <v>174234.72</v>
      </c>
    </row>
    <row r="308" spans="1:8" x14ac:dyDescent="0.3">
      <c r="A308" s="162" t="s">
        <v>148</v>
      </c>
      <c r="B308" s="162"/>
      <c r="C308" s="163" t="s">
        <v>171</v>
      </c>
      <c r="D308" s="164"/>
      <c r="E308" s="164"/>
      <c r="F308" s="164"/>
      <c r="G308" s="164"/>
    </row>
    <row r="309" spans="1:8" ht="39.6" x14ac:dyDescent="0.3">
      <c r="A309" s="10">
        <v>170</v>
      </c>
      <c r="B309" s="10" t="s">
        <v>29</v>
      </c>
      <c r="C309" s="11" t="s">
        <v>40</v>
      </c>
      <c r="D309" s="11" t="s">
        <v>10</v>
      </c>
      <c r="E309" s="51">
        <v>0.51900000000000002</v>
      </c>
      <c r="F309" s="44">
        <v>6500</v>
      </c>
      <c r="G309" s="47">
        <f t="shared" ref="G309:G316" si="25">ROUND(F309*E309,2)</f>
        <v>3373.5</v>
      </c>
    </row>
    <row r="310" spans="1:8" x14ac:dyDescent="0.3">
      <c r="A310" s="100">
        <v>255</v>
      </c>
      <c r="B310" s="100" t="s">
        <v>30</v>
      </c>
      <c r="C310" s="101" t="s">
        <v>57</v>
      </c>
      <c r="D310" s="101" t="s">
        <v>5</v>
      </c>
      <c r="E310" s="102">
        <v>39</v>
      </c>
      <c r="F310" s="103">
        <v>16.5</v>
      </c>
      <c r="G310" s="94">
        <f t="shared" si="25"/>
        <v>643.5</v>
      </c>
      <c r="H310" t="s">
        <v>192</v>
      </c>
    </row>
    <row r="311" spans="1:8" ht="26.4" x14ac:dyDescent="0.3">
      <c r="A311" s="10">
        <v>171</v>
      </c>
      <c r="B311" s="10" t="s">
        <v>47</v>
      </c>
      <c r="C311" s="11" t="s">
        <v>58</v>
      </c>
      <c r="D311" s="11" t="s">
        <v>59</v>
      </c>
      <c r="E311" s="51">
        <v>0.67500000000000004</v>
      </c>
      <c r="F311" s="44">
        <v>228.6</v>
      </c>
      <c r="G311" s="47">
        <f t="shared" si="25"/>
        <v>154.31</v>
      </c>
    </row>
    <row r="312" spans="1:8" ht="26.4" x14ac:dyDescent="0.3">
      <c r="A312" s="100">
        <v>256</v>
      </c>
      <c r="B312" s="100" t="s">
        <v>132</v>
      </c>
      <c r="C312" s="101" t="s">
        <v>133</v>
      </c>
      <c r="D312" s="101" t="s">
        <v>59</v>
      </c>
      <c r="E312" s="102">
        <v>5.8000000000000003E-2</v>
      </c>
      <c r="F312" s="103">
        <v>805.7</v>
      </c>
      <c r="G312" s="94">
        <f t="shared" si="25"/>
        <v>46.73</v>
      </c>
      <c r="H312" t="s">
        <v>192</v>
      </c>
    </row>
    <row r="313" spans="1:8" ht="26.4" x14ac:dyDescent="0.3">
      <c r="A313" s="104">
        <v>172</v>
      </c>
      <c r="B313" s="104" t="s">
        <v>48</v>
      </c>
      <c r="C313" s="105" t="s">
        <v>60</v>
      </c>
      <c r="D313" s="105" t="s">
        <v>2</v>
      </c>
      <c r="E313" s="106"/>
      <c r="F313" s="107">
        <v>28.45</v>
      </c>
      <c r="G313" s="108">
        <f t="shared" si="25"/>
        <v>0</v>
      </c>
      <c r="H313" t="s">
        <v>192</v>
      </c>
    </row>
    <row r="314" spans="1:8" ht="26.4" x14ac:dyDescent="0.3">
      <c r="A314" s="10">
        <v>173</v>
      </c>
      <c r="B314" s="10" t="s">
        <v>49</v>
      </c>
      <c r="C314" s="11" t="s">
        <v>61</v>
      </c>
      <c r="D314" s="11" t="s">
        <v>6</v>
      </c>
      <c r="E314" s="51">
        <v>3.44</v>
      </c>
      <c r="F314" s="44">
        <v>1623.34</v>
      </c>
      <c r="G314" s="47">
        <f t="shared" si="25"/>
        <v>5584.29</v>
      </c>
    </row>
    <row r="315" spans="1:8" ht="26.4" x14ac:dyDescent="0.3">
      <c r="A315" s="10">
        <v>174</v>
      </c>
      <c r="B315" s="10" t="s">
        <v>50</v>
      </c>
      <c r="C315" s="11" t="s">
        <v>62</v>
      </c>
      <c r="D315" s="11" t="s">
        <v>6</v>
      </c>
      <c r="E315" s="51">
        <v>0.84299999999999997</v>
      </c>
      <c r="F315" s="44">
        <v>6046.7</v>
      </c>
      <c r="G315" s="47">
        <f t="shared" si="25"/>
        <v>5097.37</v>
      </c>
    </row>
    <row r="316" spans="1:8" ht="52.8" x14ac:dyDescent="0.3">
      <c r="A316" s="104">
        <v>175</v>
      </c>
      <c r="B316" s="104" t="s">
        <v>83</v>
      </c>
      <c r="C316" s="105" t="s">
        <v>84</v>
      </c>
      <c r="D316" s="105" t="s">
        <v>2</v>
      </c>
      <c r="E316" s="106"/>
      <c r="F316" s="107">
        <v>1531.8</v>
      </c>
      <c r="G316" s="108">
        <f t="shared" si="25"/>
        <v>0</v>
      </c>
      <c r="H316" t="s">
        <v>192</v>
      </c>
    </row>
    <row r="317" spans="1:8" ht="26.4" x14ac:dyDescent="0.3">
      <c r="A317" s="90">
        <v>257</v>
      </c>
      <c r="B317" s="90" t="s">
        <v>77</v>
      </c>
      <c r="C317" s="91" t="s">
        <v>78</v>
      </c>
      <c r="D317" s="91" t="s">
        <v>2</v>
      </c>
      <c r="E317" s="92">
        <v>6.14</v>
      </c>
      <c r="F317" s="93">
        <v>223.25</v>
      </c>
      <c r="G317" s="94">
        <f t="shared" ref="G317:G319" si="26">ROUND(F317*E317,2)</f>
        <v>1370.76</v>
      </c>
      <c r="H317" t="s">
        <v>192</v>
      </c>
    </row>
    <row r="318" spans="1:8" ht="26.4" x14ac:dyDescent="0.3">
      <c r="A318" s="90">
        <v>258</v>
      </c>
      <c r="B318" s="90" t="s">
        <v>79</v>
      </c>
      <c r="C318" s="91" t="s">
        <v>80</v>
      </c>
      <c r="D318" s="91" t="s">
        <v>81</v>
      </c>
      <c r="E318" s="92">
        <v>61.4</v>
      </c>
      <c r="F318" s="93">
        <v>245.3</v>
      </c>
      <c r="G318" s="94">
        <f t="shared" si="26"/>
        <v>15061.42</v>
      </c>
      <c r="H318" t="s">
        <v>192</v>
      </c>
    </row>
    <row r="319" spans="1:8" ht="39.6" x14ac:dyDescent="0.3">
      <c r="A319" s="90">
        <v>259</v>
      </c>
      <c r="B319" s="90" t="s">
        <v>71</v>
      </c>
      <c r="C319" s="91" t="s">
        <v>170</v>
      </c>
      <c r="D319" s="91" t="s">
        <v>13</v>
      </c>
      <c r="E319" s="92">
        <v>3.56</v>
      </c>
      <c r="F319" s="93">
        <v>2615.9899999999998</v>
      </c>
      <c r="G319" s="94">
        <f t="shared" si="26"/>
        <v>9312.92</v>
      </c>
      <c r="H319" t="s">
        <v>192</v>
      </c>
    </row>
    <row r="320" spans="1:8" x14ac:dyDescent="0.3">
      <c r="A320" s="22"/>
      <c r="B320" s="22"/>
      <c r="C320" s="165" t="s">
        <v>174</v>
      </c>
      <c r="D320" s="165"/>
      <c r="E320" s="165"/>
      <c r="F320" s="32"/>
      <c r="G320" s="32">
        <f>ROUND(SUM(G309:G319),2)</f>
        <v>40644.800000000003</v>
      </c>
    </row>
    <row r="321" spans="1:8" x14ac:dyDescent="0.3">
      <c r="A321" s="162" t="s">
        <v>175</v>
      </c>
      <c r="B321" s="162"/>
      <c r="C321" s="163" t="s">
        <v>89</v>
      </c>
      <c r="D321" s="164"/>
      <c r="E321" s="164"/>
      <c r="F321" s="164"/>
      <c r="G321" s="164"/>
    </row>
    <row r="322" spans="1:8" x14ac:dyDescent="0.3">
      <c r="A322" s="22">
        <v>178</v>
      </c>
      <c r="B322" s="22" t="s">
        <v>137</v>
      </c>
      <c r="C322" s="14" t="s">
        <v>138</v>
      </c>
      <c r="D322" s="14" t="s">
        <v>14</v>
      </c>
      <c r="E322" s="46">
        <v>68</v>
      </c>
      <c r="F322" s="43">
        <v>228.34</v>
      </c>
      <c r="G322" s="47">
        <f>ROUND(F322*E322,2)</f>
        <v>15527.12</v>
      </c>
    </row>
    <row r="323" spans="1:8" ht="26.4" x14ac:dyDescent="0.3">
      <c r="A323" s="22">
        <v>179</v>
      </c>
      <c r="B323" s="22" t="s">
        <v>108</v>
      </c>
      <c r="C323" s="14" t="s">
        <v>139</v>
      </c>
      <c r="D323" s="14" t="s">
        <v>14</v>
      </c>
      <c r="E323" s="46">
        <v>68</v>
      </c>
      <c r="F323" s="43">
        <v>107.8</v>
      </c>
      <c r="G323" s="47">
        <f>ROUND(F323*E323,2)</f>
        <v>7330.4</v>
      </c>
    </row>
    <row r="324" spans="1:8" ht="26.4" x14ac:dyDescent="0.3">
      <c r="A324" s="22">
        <v>180</v>
      </c>
      <c r="B324" s="22" t="s">
        <v>114</v>
      </c>
      <c r="C324" s="14" t="s">
        <v>140</v>
      </c>
      <c r="D324" s="14" t="s">
        <v>14</v>
      </c>
      <c r="E324" s="46">
        <v>68</v>
      </c>
      <c r="F324" s="43">
        <v>17</v>
      </c>
      <c r="G324" s="47">
        <f>ROUND(F324*E324,2)</f>
        <v>1156</v>
      </c>
    </row>
    <row r="325" spans="1:8" ht="39.6" x14ac:dyDescent="0.3">
      <c r="A325" s="22">
        <v>181</v>
      </c>
      <c r="B325" s="22" t="s">
        <v>97</v>
      </c>
      <c r="C325" s="14" t="s">
        <v>98</v>
      </c>
      <c r="D325" s="14" t="s">
        <v>2</v>
      </c>
      <c r="E325" s="46">
        <v>70</v>
      </c>
      <c r="F325" s="43">
        <v>261</v>
      </c>
      <c r="G325" s="47">
        <f>ROUND(F325*E325,2)</f>
        <v>18270</v>
      </c>
    </row>
    <row r="326" spans="1:8" ht="26.4" x14ac:dyDescent="0.3">
      <c r="A326" s="22">
        <v>182</v>
      </c>
      <c r="B326" s="22" t="s">
        <v>99</v>
      </c>
      <c r="C326" s="14" t="s">
        <v>100</v>
      </c>
      <c r="D326" s="14" t="s">
        <v>2</v>
      </c>
      <c r="E326" s="46">
        <v>70</v>
      </c>
      <c r="F326" s="43">
        <v>58.92</v>
      </c>
      <c r="G326" s="47">
        <f>ROUND(F326*E326,2)</f>
        <v>4124.3999999999996</v>
      </c>
    </row>
    <row r="327" spans="1:8" x14ac:dyDescent="0.3">
      <c r="A327" s="23"/>
      <c r="B327" s="23"/>
      <c r="C327" s="165" t="s">
        <v>176</v>
      </c>
      <c r="D327" s="165"/>
      <c r="E327" s="165"/>
      <c r="F327" s="32"/>
      <c r="G327" s="32">
        <f>ROUND(SUM(G322:G326),2)</f>
        <v>46407.92</v>
      </c>
    </row>
    <row r="328" spans="1:8" x14ac:dyDescent="0.3">
      <c r="A328" s="162" t="s">
        <v>49</v>
      </c>
      <c r="B328" s="162"/>
      <c r="C328" s="163" t="s">
        <v>178</v>
      </c>
      <c r="D328" s="164"/>
      <c r="E328" s="164"/>
      <c r="F328" s="164"/>
      <c r="G328" s="164"/>
    </row>
    <row r="329" spans="1:8" ht="39.6" x14ac:dyDescent="0.3">
      <c r="A329" s="90">
        <v>260</v>
      </c>
      <c r="B329" s="90" t="s">
        <v>29</v>
      </c>
      <c r="C329" s="91" t="s">
        <v>40</v>
      </c>
      <c r="D329" s="91" t="s">
        <v>10</v>
      </c>
      <c r="E329" s="92">
        <v>8.0000000000000002E-3</v>
      </c>
      <c r="F329" s="93">
        <v>6500</v>
      </c>
      <c r="G329" s="94">
        <f>ROUND(F329*E329,2)</f>
        <v>52</v>
      </c>
      <c r="H329" t="s">
        <v>192</v>
      </c>
    </row>
    <row r="330" spans="1:8" x14ac:dyDescent="0.3">
      <c r="A330" s="90">
        <v>261</v>
      </c>
      <c r="B330" s="90" t="s">
        <v>30</v>
      </c>
      <c r="C330" s="91" t="s">
        <v>173</v>
      </c>
      <c r="D330" s="91" t="s">
        <v>5</v>
      </c>
      <c r="E330" s="92">
        <v>1</v>
      </c>
      <c r="F330" s="93">
        <v>16.5</v>
      </c>
      <c r="G330" s="94">
        <f>ROUND(F330*E330,2)</f>
        <v>16.5</v>
      </c>
      <c r="H330" t="s">
        <v>192</v>
      </c>
    </row>
    <row r="331" spans="1:8" ht="26.4" x14ac:dyDescent="0.3">
      <c r="A331" s="90">
        <v>262</v>
      </c>
      <c r="B331" s="90" t="s">
        <v>132</v>
      </c>
      <c r="C331" s="91" t="s">
        <v>133</v>
      </c>
      <c r="D331" s="91" t="s">
        <v>59</v>
      </c>
      <c r="E331" s="92">
        <v>7.0000000000000001E-3</v>
      </c>
      <c r="F331" s="93">
        <v>805.7</v>
      </c>
      <c r="G331" s="94">
        <f>ROUND(F331*E331,2)</f>
        <v>5.64</v>
      </c>
      <c r="H331" t="s">
        <v>192</v>
      </c>
    </row>
    <row r="332" spans="1:8" ht="52.8" x14ac:dyDescent="0.3">
      <c r="A332" s="90">
        <v>263</v>
      </c>
      <c r="B332" s="90" t="s">
        <v>49</v>
      </c>
      <c r="C332" s="91" t="s">
        <v>179</v>
      </c>
      <c r="D332" s="91" t="s">
        <v>6</v>
      </c>
      <c r="E332" s="92">
        <v>0.06</v>
      </c>
      <c r="F332" s="93">
        <v>1623.34</v>
      </c>
      <c r="G332" s="94">
        <f t="shared" ref="G332:G336" si="27">ROUND(F332*E332,2)</f>
        <v>97.4</v>
      </c>
      <c r="H332" t="s">
        <v>192</v>
      </c>
    </row>
    <row r="333" spans="1:8" ht="39.6" x14ac:dyDescent="0.3">
      <c r="A333" s="90">
        <v>264</v>
      </c>
      <c r="B333" s="90" t="s">
        <v>97</v>
      </c>
      <c r="C333" s="91" t="s">
        <v>98</v>
      </c>
      <c r="D333" s="91" t="s">
        <v>2</v>
      </c>
      <c r="E333" s="92">
        <v>0.08</v>
      </c>
      <c r="F333" s="93">
        <v>261</v>
      </c>
      <c r="G333" s="94">
        <f t="shared" si="27"/>
        <v>20.88</v>
      </c>
      <c r="H333" t="s">
        <v>192</v>
      </c>
    </row>
    <row r="334" spans="1:8" ht="26.4" x14ac:dyDescent="0.3">
      <c r="A334" s="90">
        <v>265</v>
      </c>
      <c r="B334" s="90" t="s">
        <v>99</v>
      </c>
      <c r="C334" s="91" t="s">
        <v>100</v>
      </c>
      <c r="D334" s="91" t="s">
        <v>2</v>
      </c>
      <c r="E334" s="92">
        <v>0.08</v>
      </c>
      <c r="F334" s="93">
        <v>58.92</v>
      </c>
      <c r="G334" s="94">
        <f t="shared" si="27"/>
        <v>4.71</v>
      </c>
      <c r="H334" t="s">
        <v>192</v>
      </c>
    </row>
    <row r="335" spans="1:8" x14ac:dyDescent="0.3">
      <c r="A335" s="90">
        <v>266</v>
      </c>
      <c r="B335" s="90" t="s">
        <v>182</v>
      </c>
      <c r="C335" s="91" t="s">
        <v>180</v>
      </c>
      <c r="D335" s="91" t="s">
        <v>1</v>
      </c>
      <c r="E335" s="92">
        <v>1</v>
      </c>
      <c r="F335" s="93">
        <v>946.47</v>
      </c>
      <c r="G335" s="94">
        <f t="shared" si="27"/>
        <v>946.47</v>
      </c>
      <c r="H335" t="s">
        <v>192</v>
      </c>
    </row>
    <row r="336" spans="1:8" x14ac:dyDescent="0.3">
      <c r="A336" s="90">
        <v>267</v>
      </c>
      <c r="B336" s="90" t="s">
        <v>183</v>
      </c>
      <c r="C336" s="91" t="s">
        <v>181</v>
      </c>
      <c r="D336" s="91" t="s">
        <v>1</v>
      </c>
      <c r="E336" s="92">
        <v>4</v>
      </c>
      <c r="F336" s="93">
        <v>73.135000000000005</v>
      </c>
      <c r="G336" s="94">
        <f t="shared" si="27"/>
        <v>292.54000000000002</v>
      </c>
      <c r="H336" t="s">
        <v>192</v>
      </c>
    </row>
    <row r="337" spans="1:7" x14ac:dyDescent="0.3">
      <c r="A337" s="23"/>
      <c r="B337" s="23"/>
      <c r="C337" s="165" t="s">
        <v>177</v>
      </c>
      <c r="D337" s="165"/>
      <c r="E337" s="165"/>
      <c r="F337" s="32"/>
      <c r="G337" s="32">
        <f>ROUND(SUM(G329:G336),2)</f>
        <v>1436.14</v>
      </c>
    </row>
    <row r="338" spans="1:7" x14ac:dyDescent="0.3">
      <c r="A338" s="23"/>
      <c r="B338" s="23"/>
      <c r="C338" s="165" t="s">
        <v>15</v>
      </c>
      <c r="D338" s="165"/>
      <c r="E338" s="165"/>
      <c r="F338" s="32"/>
      <c r="G338" s="32">
        <f>ROUND(G26+G44+G72+G83+G97+G103+G182+G194+G208+G219+G233+G246+G255+G268+G283+G294+G307+G320+G327+G337,2)</f>
        <v>1446012.5</v>
      </c>
    </row>
    <row r="339" spans="1:7" x14ac:dyDescent="0.3">
      <c r="A339" s="25"/>
      <c r="B339" s="25"/>
      <c r="C339" s="188" t="s">
        <v>16</v>
      </c>
      <c r="D339" s="188"/>
      <c r="E339" s="188"/>
      <c r="F339" s="57"/>
      <c r="G339" s="57">
        <f>ROUND(G338*21%,2)</f>
        <v>303662.63</v>
      </c>
    </row>
    <row r="340" spans="1:7" ht="16.8" x14ac:dyDescent="0.3">
      <c r="A340" s="23"/>
      <c r="B340" s="23"/>
      <c r="C340" s="165" t="s">
        <v>17</v>
      </c>
      <c r="D340" s="165"/>
      <c r="E340" s="165"/>
      <c r="F340" s="32"/>
      <c r="G340" s="58">
        <f>ROUND(G338+G339,2)</f>
        <v>1749675.13</v>
      </c>
    </row>
    <row r="341" spans="1:7" x14ac:dyDescent="0.3">
      <c r="B341" s="26"/>
      <c r="C341" s="3"/>
      <c r="D341" s="3"/>
      <c r="E341" s="63"/>
      <c r="F341" s="64"/>
      <c r="G341" s="64"/>
    </row>
    <row r="342" spans="1:7" x14ac:dyDescent="0.3">
      <c r="A342" s="185" t="s">
        <v>8</v>
      </c>
      <c r="B342" s="185"/>
      <c r="C342" s="9"/>
      <c r="D342" s="13" t="s">
        <v>7</v>
      </c>
      <c r="E342" s="63"/>
      <c r="F342" s="64"/>
      <c r="G342" s="64"/>
    </row>
  </sheetData>
  <autoFilter ref="A13:G340" xr:uid="{00000000-0009-0000-0000-000001000000}">
    <filterColumn colId="5" showButton="0"/>
  </autoFilter>
  <mergeCells count="85">
    <mergeCell ref="A295:B295"/>
    <mergeCell ref="C295:G295"/>
    <mergeCell ref="C339:E339"/>
    <mergeCell ref="C208:E208"/>
    <mergeCell ref="A209:B209"/>
    <mergeCell ref="C209:G209"/>
    <mergeCell ref="C268:E268"/>
    <mergeCell ref="A308:B308"/>
    <mergeCell ref="C308:G308"/>
    <mergeCell ref="A328:B328"/>
    <mergeCell ref="C328:G328"/>
    <mergeCell ref="A342:B342"/>
    <mergeCell ref="C219:E219"/>
    <mergeCell ref="A220:B220"/>
    <mergeCell ref="C220:G220"/>
    <mergeCell ref="C233:E233"/>
    <mergeCell ref="A257:B257"/>
    <mergeCell ref="C257:G257"/>
    <mergeCell ref="A321:B321"/>
    <mergeCell ref="C321:G321"/>
    <mergeCell ref="C327:E327"/>
    <mergeCell ref="C338:E338"/>
    <mergeCell ref="C294:E294"/>
    <mergeCell ref="C340:E340"/>
    <mergeCell ref="C320:E320"/>
    <mergeCell ref="C337:E337"/>
    <mergeCell ref="C307:E307"/>
    <mergeCell ref="C44:E44"/>
    <mergeCell ref="C45:G45"/>
    <mergeCell ref="C98:G98"/>
    <mergeCell ref="A45:B45"/>
    <mergeCell ref="A73:B73"/>
    <mergeCell ref="A98:B98"/>
    <mergeCell ref="C97:E97"/>
    <mergeCell ref="C72:E72"/>
    <mergeCell ref="C73:G73"/>
    <mergeCell ref="A84:B84"/>
    <mergeCell ref="C84:G84"/>
    <mergeCell ref="C83:E83"/>
    <mergeCell ref="C103:E103"/>
    <mergeCell ref="C247:G247"/>
    <mergeCell ref="C255:E255"/>
    <mergeCell ref="A284:B284"/>
    <mergeCell ref="C284:G284"/>
    <mergeCell ref="A166:B166"/>
    <mergeCell ref="C166:G166"/>
    <mergeCell ref="C169:E169"/>
    <mergeCell ref="A105:B105"/>
    <mergeCell ref="C105:G105"/>
    <mergeCell ref="C115:E115"/>
    <mergeCell ref="C234:G234"/>
    <mergeCell ref="C246:E246"/>
    <mergeCell ref="A171:B171"/>
    <mergeCell ref="C171:G171"/>
    <mergeCell ref="C182:E182"/>
    <mergeCell ref="A116:B116"/>
    <mergeCell ref="C116:G116"/>
    <mergeCell ref="C127:E127"/>
    <mergeCell ref="A128:B128"/>
    <mergeCell ref="C128:G128"/>
    <mergeCell ref="C153:E153"/>
    <mergeCell ref="A269:B269"/>
    <mergeCell ref="C269:G269"/>
    <mergeCell ref="C283:E283"/>
    <mergeCell ref="A247:B247"/>
    <mergeCell ref="A154:B154"/>
    <mergeCell ref="C154:G154"/>
    <mergeCell ref="C165:E165"/>
    <mergeCell ref="A234:B234"/>
    <mergeCell ref="A183:B183"/>
    <mergeCell ref="C183:G183"/>
    <mergeCell ref="C194:E194"/>
    <mergeCell ref="A195:B195"/>
    <mergeCell ref="C195:G195"/>
    <mergeCell ref="A7:G7"/>
    <mergeCell ref="A9:G9"/>
    <mergeCell ref="A10:G10"/>
    <mergeCell ref="A16:B16"/>
    <mergeCell ref="A27:B27"/>
    <mergeCell ref="A12:F12"/>
    <mergeCell ref="E13:E14"/>
    <mergeCell ref="C27:G27"/>
    <mergeCell ref="F13:G13"/>
    <mergeCell ref="C16:G16"/>
    <mergeCell ref="C26:E26"/>
  </mergeCells>
  <phoneticPr fontId="24" type="noConversion"/>
  <conditionalFormatting sqref="B29:B37 B185:B188 B190:B193 B271:B273 B275:B278 B118:B122 B124">
    <cfRule type="expression" dxfId="41" priority="412">
      <formula>AND(AND(C28&lt;&gt;"",E29&lt;&gt;""),B29="")</formula>
    </cfRule>
  </conditionalFormatting>
  <conditionalFormatting sqref="B28">
    <cfRule type="expression" dxfId="40" priority="413">
      <formula>AND(AND(#REF!&lt;&gt;"",E28&lt;&gt;""),B28="")</formula>
    </cfRule>
  </conditionalFormatting>
  <conditionalFormatting sqref="A29 A31 A33 A35 A37 A39 A124">
    <cfRule type="expression" dxfId="39" priority="414">
      <formula>AND(AND(C28&lt;&gt;"",E29&lt;&gt;""),A29="")</formula>
    </cfRule>
  </conditionalFormatting>
  <conditionalFormatting sqref="A28 A30 A32 A34 A36 A38 A270:A282 A123 A40 A42:A43">
    <cfRule type="expression" dxfId="38" priority="415">
      <formula>AND(AND(#REF!&lt;&gt;"",E28&lt;&gt;""),A28="")</formula>
    </cfRule>
  </conditionalFormatting>
  <conditionalFormatting sqref="B281 B40">
    <cfRule type="expression" dxfId="37" priority="416">
      <formula>AND(AND(C36&lt;&gt;"",E40&lt;&gt;""),B40="")</formula>
    </cfRule>
  </conditionalFormatting>
  <conditionalFormatting sqref="B39 B280">
    <cfRule type="expression" dxfId="36" priority="417">
      <formula>AND(AND(C36&lt;&gt;"",E39&lt;&gt;""),B39="")</formula>
    </cfRule>
  </conditionalFormatting>
  <conditionalFormatting sqref="B38 B279 B189 B274">
    <cfRule type="expression" dxfId="35" priority="418">
      <formula>AND(AND(C36&lt;&gt;"",E38&lt;&gt;""),B38="")</formula>
    </cfRule>
  </conditionalFormatting>
  <conditionalFormatting sqref="B117">
    <cfRule type="expression" dxfId="34" priority="319">
      <formula>AND(AND(#REF!&lt;&gt;"",E117&lt;&gt;""),B117="")</formula>
    </cfRule>
  </conditionalFormatting>
  <conditionalFormatting sqref="A118 A120 A122">
    <cfRule type="expression" dxfId="33" priority="320">
      <formula>AND(AND(C117&lt;&gt;"",E118&lt;&gt;""),A118="")</formula>
    </cfRule>
  </conditionalFormatting>
  <conditionalFormatting sqref="A117 A119 A121 A125">
    <cfRule type="expression" dxfId="32" priority="321">
      <formula>AND(AND(#REF!&lt;&gt;"",E117&lt;&gt;""),A117="")</formula>
    </cfRule>
  </conditionalFormatting>
  <conditionalFormatting sqref="B184">
    <cfRule type="expression" dxfId="31" priority="233">
      <formula>AND(AND(#REF!&lt;&gt;"",E184&lt;&gt;""),B184="")</formula>
    </cfRule>
  </conditionalFormatting>
  <conditionalFormatting sqref="A184:A193">
    <cfRule type="expression" dxfId="30" priority="235">
      <formula>AND(AND(#REF!&lt;&gt;"",E184&lt;&gt;""),A184="")</formula>
    </cfRule>
  </conditionalFormatting>
  <conditionalFormatting sqref="E196:F207">
    <cfRule type="expression" dxfId="29" priority="221">
      <formula>AND(E196=0,E196 &lt;&gt;"")</formula>
    </cfRule>
  </conditionalFormatting>
  <conditionalFormatting sqref="D196:D207 D285:D293">
    <cfRule type="expression" dxfId="28" priority="220">
      <formula>AND(AND(C196&lt;&gt;"",E196&lt;&gt;""),D196="")</formula>
    </cfRule>
  </conditionalFormatting>
  <conditionalFormatting sqref="B293">
    <cfRule type="expression" dxfId="27" priority="222">
      <formula>AND(AND(C262&lt;&gt;"",E293&lt;&gt;""),B293="")</formula>
    </cfRule>
  </conditionalFormatting>
  <conditionalFormatting sqref="B292">
    <cfRule type="expression" dxfId="26" priority="223">
      <formula>AND(AND(C262&lt;&gt;"",E292&lt;&gt;""),B292="")</formula>
    </cfRule>
  </conditionalFormatting>
  <conditionalFormatting sqref="B291">
    <cfRule type="expression" dxfId="25" priority="224">
      <formula>AND(AND(C262&lt;&gt;"",E291&lt;&gt;""),B291="")</formula>
    </cfRule>
  </conditionalFormatting>
  <conditionalFormatting sqref="B203">
    <cfRule type="expression" dxfId="24" priority="225">
      <formula>AND(AND(C174&lt;&gt;"",E203&lt;&gt;""),B203="")</formula>
    </cfRule>
  </conditionalFormatting>
  <conditionalFormatting sqref="B290">
    <cfRule type="expression" dxfId="23" priority="226">
      <formula>AND(AND(C263&lt;&gt;"",E290&lt;&gt;""),B290="")</formula>
    </cfRule>
  </conditionalFormatting>
  <conditionalFormatting sqref="B289">
    <cfRule type="expression" dxfId="22" priority="227">
      <formula>AND(AND(C263&lt;&gt;"",E289&lt;&gt;""),B289="")</formula>
    </cfRule>
  </conditionalFormatting>
  <conditionalFormatting sqref="B285:B286">
    <cfRule type="expression" dxfId="21" priority="228">
      <formula>AND(AND(C263&lt;&gt;"",E285&lt;&gt;""),B285="")</formula>
    </cfRule>
  </conditionalFormatting>
  <conditionalFormatting sqref="B198:B199">
    <cfRule type="expression" dxfId="20" priority="229">
      <formula>AND(AND(C175&lt;&gt;"",E198&lt;&gt;""),B198="")</formula>
    </cfRule>
  </conditionalFormatting>
  <conditionalFormatting sqref="B197">
    <cfRule type="expression" dxfId="19" priority="230">
      <formula>AND(AND(C175&lt;&gt;"",E197&lt;&gt;""),B197="")</formula>
    </cfRule>
  </conditionalFormatting>
  <conditionalFormatting sqref="B196">
    <cfRule type="expression" dxfId="18" priority="231">
      <formula>AND(AND(C175&lt;&gt;"",E196&lt;&gt;""),B196="")</formula>
    </cfRule>
  </conditionalFormatting>
  <conditionalFormatting sqref="B270">
    <cfRule type="expression" dxfId="17" priority="137">
      <formula>AND(AND(#REF!&lt;&gt;"",E270&lt;&gt;""),B270="")</formula>
    </cfRule>
  </conditionalFormatting>
  <conditionalFormatting sqref="E285:F293">
    <cfRule type="expression" dxfId="16" priority="126">
      <formula>AND(E285=0,E285 &lt;&gt;"")</formula>
    </cfRule>
  </conditionalFormatting>
  <conditionalFormatting sqref="B282 B42">
    <cfRule type="expression" dxfId="15" priority="555">
      <formula>AND(AND(C37&lt;&gt;"",E42&lt;&gt;""),B42="")</formula>
    </cfRule>
  </conditionalFormatting>
  <conditionalFormatting sqref="B287:B288">
    <cfRule type="expression" dxfId="14" priority="565">
      <formula>AND(AND(C263&lt;&gt;"",E287&lt;&gt;""),B287="")</formula>
    </cfRule>
  </conditionalFormatting>
  <conditionalFormatting sqref="B206:B207">
    <cfRule type="expression" dxfId="13" priority="570">
      <formula>AND(AND(C174&lt;&gt;"",E206&lt;&gt;""),B206="")</formula>
    </cfRule>
  </conditionalFormatting>
  <conditionalFormatting sqref="B202">
    <cfRule type="expression" dxfId="12" priority="573">
      <formula>AND(AND(C174&lt;&gt;"",E202&lt;&gt;""),B202="")</formula>
    </cfRule>
  </conditionalFormatting>
  <conditionalFormatting sqref="B205">
    <cfRule type="expression" dxfId="11" priority="574">
      <formula>AND(AND(C174&lt;&gt;"",E205&lt;&gt;""),B205="")</formula>
    </cfRule>
  </conditionalFormatting>
  <conditionalFormatting sqref="B201">
    <cfRule type="expression" dxfId="10" priority="576">
      <formula>AND(AND(C174&lt;&gt;"",E201&lt;&gt;""),B201="")</formula>
    </cfRule>
  </conditionalFormatting>
  <conditionalFormatting sqref="B204">
    <cfRule type="expression" dxfId="9" priority="580">
      <formula>AND(AND(C174&lt;&gt;"",E204&lt;&gt;""),B204="")</formula>
    </cfRule>
  </conditionalFormatting>
  <conditionalFormatting sqref="B200">
    <cfRule type="expression" dxfId="8" priority="581">
      <formula>AND(AND(C175&lt;&gt;"",E200&lt;&gt;""),B200="")</formula>
    </cfRule>
  </conditionalFormatting>
  <conditionalFormatting sqref="F196:F207 F285:F293">
    <cfRule type="expression" dxfId="7" priority="582">
      <formula>AND(#REF!&lt;0,#REF! &lt;&gt;"")</formula>
    </cfRule>
  </conditionalFormatting>
  <conditionalFormatting sqref="B123">
    <cfRule type="expression" dxfId="6" priority="584">
      <formula>AND(AND(#REF!&lt;&gt;"",E123&lt;&gt;""),B123="")</formula>
    </cfRule>
  </conditionalFormatting>
  <conditionalFormatting sqref="B125">
    <cfRule type="expression" dxfId="5" priority="585">
      <formula>AND(AND(#REF!&lt;&gt;"",E125&lt;&gt;""),B125="")</formula>
    </cfRule>
  </conditionalFormatting>
  <conditionalFormatting sqref="A126">
    <cfRule type="expression" dxfId="4" priority="586">
      <formula>AND(AND(#REF!&lt;&gt;"",E126&lt;&gt;""),A126="")</formula>
    </cfRule>
  </conditionalFormatting>
  <conditionalFormatting sqref="B126">
    <cfRule type="expression" dxfId="3" priority="588">
      <formula>AND(AND(#REF!&lt;&gt;"",E126&lt;&gt;""),B126="")</formula>
    </cfRule>
  </conditionalFormatting>
  <conditionalFormatting sqref="B43">
    <cfRule type="expression" dxfId="2" priority="591">
      <formula>AND(AND(C37&lt;&gt;"",E43&lt;&gt;""),B43="")</formula>
    </cfRule>
  </conditionalFormatting>
  <conditionalFormatting sqref="A41">
    <cfRule type="expression" dxfId="1" priority="1">
      <formula>AND(AND(#REF!&lt;&gt;"",E41&lt;&gt;""),A41="")</formula>
    </cfRule>
  </conditionalFormatting>
  <conditionalFormatting sqref="B41">
    <cfRule type="expression" dxfId="0" priority="2">
      <formula>AND(AND(C36&lt;&gt;"",E41&lt;&gt;""),B41="")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F2_S(2)</vt:lpstr>
      <vt:lpstr>'F2_S(2)'!Print_Area</vt:lpstr>
      <vt:lpstr>'F2_S(2)'!Print_Titles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Valius Rusevičius</dc:creator>
  <cp:lastModifiedBy>Kristina Skvireckienė</cp:lastModifiedBy>
  <cp:lastPrinted>2021-11-17T10:52:45Z</cp:lastPrinted>
  <dcterms:created xsi:type="dcterms:W3CDTF">2008-12-19T08:38:11Z</dcterms:created>
  <dcterms:modified xsi:type="dcterms:W3CDTF">2022-01-04T07:58:28Z</dcterms:modified>
</cp:coreProperties>
</file>