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scbalticuab.sharepoint.com/Bendrai naudojami dokumentai/Konkursai/EINAMIEJI KONKURSAI/2022-03-07 GATVĖS VISMALIUKŲ G. 34 STATYBA/3. Darbinis/Sąmatos2/"/>
    </mc:Choice>
  </mc:AlternateContent>
  <xr:revisionPtr revIDLastSave="13" documentId="13_ncr:1_{94650BB0-27F8-41D0-A403-54F3BD20B949}" xr6:coauthVersionLast="47" xr6:coauthVersionMax="47" xr10:uidLastSave="{FAAB35F6-D39D-4358-9225-2FD1A7F33657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95" i="1" l="1"/>
  <c r="G795" i="1"/>
  <c r="F795" i="1"/>
  <c r="I794" i="1"/>
  <c r="I793" i="1"/>
  <c r="I792" i="1"/>
  <c r="I791" i="1"/>
  <c r="I790" i="1"/>
  <c r="I789" i="1"/>
  <c r="I788" i="1"/>
  <c r="I787" i="1"/>
  <c r="H785" i="1"/>
  <c r="G785" i="1"/>
  <c r="F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H744" i="1"/>
  <c r="G744" i="1"/>
  <c r="F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H730" i="1"/>
  <c r="G730" i="1"/>
  <c r="F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H673" i="1"/>
  <c r="H674" i="1" s="1"/>
  <c r="G673" i="1"/>
  <c r="G674" i="1" s="1"/>
  <c r="F673" i="1"/>
  <c r="F674" i="1" s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H623" i="1"/>
  <c r="H624" i="1" s="1"/>
  <c r="G623" i="1"/>
  <c r="G624" i="1" s="1"/>
  <c r="F623" i="1"/>
  <c r="F624" i="1" s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H561" i="1"/>
  <c r="H562" i="1" s="1"/>
  <c r="G561" i="1"/>
  <c r="G562" i="1" s="1"/>
  <c r="F561" i="1"/>
  <c r="F562" i="1" s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H511" i="1"/>
  <c r="G511" i="1"/>
  <c r="F511" i="1"/>
  <c r="I510" i="1"/>
  <c r="I509" i="1"/>
  <c r="H507" i="1"/>
  <c r="G507" i="1"/>
  <c r="F507" i="1"/>
  <c r="I506" i="1"/>
  <c r="I505" i="1"/>
  <c r="I504" i="1"/>
  <c r="I503" i="1"/>
  <c r="I502" i="1"/>
  <c r="I501" i="1"/>
  <c r="I500" i="1"/>
  <c r="I499" i="1"/>
  <c r="H474" i="1"/>
  <c r="G474" i="1"/>
  <c r="F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H457" i="1"/>
  <c r="G457" i="1"/>
  <c r="F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H409" i="1"/>
  <c r="H410" i="1" s="1"/>
  <c r="G409" i="1"/>
  <c r="G410" i="1" s="1"/>
  <c r="F409" i="1"/>
  <c r="F410" i="1" s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H364" i="1"/>
  <c r="G364" i="1"/>
  <c r="F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H337" i="1"/>
  <c r="G337" i="1"/>
  <c r="F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H315" i="1"/>
  <c r="G315" i="1"/>
  <c r="F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H229" i="1"/>
  <c r="G229" i="1"/>
  <c r="F229" i="1"/>
  <c r="I228" i="1"/>
  <c r="I227" i="1"/>
  <c r="H225" i="1"/>
  <c r="G225" i="1"/>
  <c r="F225" i="1"/>
  <c r="I224" i="1"/>
  <c r="I223" i="1"/>
  <c r="I222" i="1"/>
  <c r="I221" i="1"/>
  <c r="I220" i="1"/>
  <c r="I219" i="1"/>
  <c r="H217" i="1"/>
  <c r="G217" i="1"/>
  <c r="F217" i="1"/>
  <c r="I216" i="1"/>
  <c r="I215" i="1"/>
  <c r="I214" i="1"/>
  <c r="I213" i="1"/>
  <c r="H211" i="1"/>
  <c r="G211" i="1"/>
  <c r="F211" i="1"/>
  <c r="I210" i="1"/>
  <c r="I209" i="1"/>
  <c r="I208" i="1"/>
  <c r="I207" i="1"/>
  <c r="I206" i="1"/>
  <c r="H204" i="1"/>
  <c r="G204" i="1"/>
  <c r="F204" i="1"/>
  <c r="I203" i="1"/>
  <c r="I202" i="1"/>
  <c r="I201" i="1"/>
  <c r="I200" i="1"/>
  <c r="I199" i="1"/>
  <c r="I198" i="1"/>
  <c r="I197" i="1"/>
  <c r="I196" i="1"/>
  <c r="I195" i="1"/>
  <c r="H193" i="1"/>
  <c r="G193" i="1"/>
  <c r="F193" i="1"/>
  <c r="I192" i="1"/>
  <c r="I191" i="1"/>
  <c r="I190" i="1"/>
  <c r="I189" i="1"/>
  <c r="I188" i="1"/>
  <c r="I187" i="1"/>
  <c r="I186" i="1"/>
  <c r="I185" i="1"/>
  <c r="H183" i="1"/>
  <c r="G183" i="1"/>
  <c r="F183" i="1"/>
  <c r="I182" i="1"/>
  <c r="I181" i="1"/>
  <c r="I180" i="1"/>
  <c r="I179" i="1"/>
  <c r="I178" i="1"/>
  <c r="I177" i="1"/>
  <c r="H175" i="1"/>
  <c r="G175" i="1"/>
  <c r="F175" i="1"/>
  <c r="I174" i="1"/>
  <c r="I173" i="1"/>
  <c r="I172" i="1"/>
  <c r="I171" i="1"/>
  <c r="I170" i="1"/>
  <c r="I169" i="1"/>
  <c r="I168" i="1"/>
  <c r="I167" i="1"/>
  <c r="I166" i="1"/>
  <c r="H164" i="1"/>
  <c r="G164" i="1"/>
  <c r="F164" i="1"/>
  <c r="I163" i="1"/>
  <c r="I162" i="1"/>
  <c r="I161" i="1"/>
  <c r="I160" i="1"/>
  <c r="I159" i="1"/>
  <c r="I158" i="1"/>
  <c r="I157" i="1"/>
  <c r="I156" i="1"/>
  <c r="H131" i="1"/>
  <c r="G131" i="1"/>
  <c r="F131" i="1"/>
  <c r="I130" i="1"/>
  <c r="I131" i="1" s="1"/>
  <c r="H128" i="1"/>
  <c r="G128" i="1"/>
  <c r="F128" i="1"/>
  <c r="I127" i="1"/>
  <c r="I126" i="1"/>
  <c r="H124" i="1"/>
  <c r="G124" i="1"/>
  <c r="F124" i="1"/>
  <c r="I123" i="1"/>
  <c r="I122" i="1"/>
  <c r="H120" i="1"/>
  <c r="G120" i="1"/>
  <c r="F120" i="1"/>
  <c r="I119" i="1"/>
  <c r="I118" i="1"/>
  <c r="I117" i="1"/>
  <c r="I116" i="1"/>
  <c r="H114" i="1"/>
  <c r="G114" i="1"/>
  <c r="F114" i="1"/>
  <c r="I113" i="1"/>
  <c r="I112" i="1"/>
  <c r="I111" i="1"/>
  <c r="H109" i="1"/>
  <c r="G109" i="1"/>
  <c r="F109" i="1"/>
  <c r="I108" i="1"/>
  <c r="I107" i="1"/>
  <c r="I106" i="1"/>
  <c r="I105" i="1"/>
  <c r="I104" i="1"/>
  <c r="I103" i="1"/>
  <c r="I102" i="1"/>
  <c r="I101" i="1"/>
  <c r="I100" i="1"/>
  <c r="H76" i="1"/>
  <c r="H77" i="1" s="1"/>
  <c r="G76" i="1"/>
  <c r="G77" i="1" s="1"/>
  <c r="F76" i="1"/>
  <c r="F77" i="1" s="1"/>
  <c r="I75" i="1"/>
  <c r="I74" i="1"/>
  <c r="I73" i="1"/>
  <c r="I72" i="1"/>
  <c r="I71" i="1"/>
  <c r="I70" i="1"/>
  <c r="H45" i="1"/>
  <c r="G45" i="1"/>
  <c r="F45" i="1"/>
  <c r="I44" i="1"/>
  <c r="I43" i="1"/>
  <c r="I42" i="1"/>
  <c r="H40" i="1"/>
  <c r="G40" i="1"/>
  <c r="F40" i="1"/>
  <c r="I39" i="1"/>
  <c r="I38" i="1"/>
  <c r="I37" i="1"/>
  <c r="I36" i="1"/>
  <c r="H34" i="1"/>
  <c r="G34" i="1"/>
  <c r="F34" i="1"/>
  <c r="I33" i="1"/>
  <c r="I32" i="1"/>
  <c r="H30" i="1"/>
  <c r="G30" i="1"/>
  <c r="F30" i="1"/>
  <c r="I29" i="1"/>
  <c r="I28" i="1"/>
  <c r="I27" i="1"/>
  <c r="I26" i="1"/>
  <c r="I25" i="1"/>
  <c r="I24" i="1"/>
  <c r="I23" i="1"/>
  <c r="I22" i="1"/>
  <c r="I21" i="1"/>
  <c r="G745" i="1" l="1"/>
  <c r="G796" i="1"/>
  <c r="H796" i="1"/>
  <c r="G475" i="1"/>
  <c r="G512" i="1"/>
  <c r="F796" i="1"/>
  <c r="H132" i="1"/>
  <c r="H46" i="1"/>
  <c r="I785" i="1"/>
  <c r="I795" i="1"/>
  <c r="G46" i="1"/>
  <c r="I673" i="1"/>
  <c r="I674" i="1" s="1"/>
  <c r="I511" i="1"/>
  <c r="H512" i="1"/>
  <c r="F512" i="1"/>
  <c r="H475" i="1"/>
  <c r="F475" i="1"/>
  <c r="H365" i="1"/>
  <c r="F365" i="1"/>
  <c r="G365" i="1"/>
  <c r="H230" i="1"/>
  <c r="G230" i="1"/>
  <c r="F230" i="1"/>
  <c r="F132" i="1"/>
  <c r="G132" i="1"/>
  <c r="F46" i="1"/>
  <c r="H745" i="1"/>
  <c r="F745" i="1"/>
  <c r="I744" i="1"/>
  <c r="I730" i="1"/>
  <c r="I623" i="1"/>
  <c r="I624" i="1" s="1"/>
  <c r="I507" i="1"/>
  <c r="I561" i="1"/>
  <c r="I562" i="1" s="1"/>
  <c r="I457" i="1"/>
  <c r="I474" i="1"/>
  <c r="I337" i="1"/>
  <c r="I229" i="1"/>
  <c r="I409" i="1"/>
  <c r="I410" i="1" s="1"/>
  <c r="I315" i="1"/>
  <c r="I364" i="1"/>
  <c r="I175" i="1"/>
  <c r="I183" i="1"/>
  <c r="I204" i="1"/>
  <c r="I211" i="1"/>
  <c r="I217" i="1"/>
  <c r="I128" i="1"/>
  <c r="I120" i="1"/>
  <c r="I193" i="1"/>
  <c r="I164" i="1"/>
  <c r="I225" i="1"/>
  <c r="I109" i="1"/>
  <c r="I40" i="1"/>
  <c r="I45" i="1"/>
  <c r="I114" i="1"/>
  <c r="I124" i="1"/>
  <c r="I76" i="1"/>
  <c r="I77" i="1" s="1"/>
  <c r="I34" i="1"/>
  <c r="I30" i="1"/>
  <c r="I512" i="1" l="1"/>
  <c r="I796" i="1"/>
  <c r="I745" i="1"/>
  <c r="I475" i="1"/>
  <c r="I365" i="1"/>
  <c r="I230" i="1"/>
  <c r="I132" i="1"/>
  <c r="I46" i="1"/>
</calcChain>
</file>

<file path=xl/sharedStrings.xml><?xml version="1.0" encoding="utf-8"?>
<sst xmlns="http://schemas.openxmlformats.org/spreadsheetml/2006/main" count="1661" uniqueCount="693">
  <si>
    <t xml:space="preserve">SUDERINTA: ___________ TŪKST.EUR                                      </t>
  </si>
  <si>
    <t xml:space="preserve">                                                            </t>
  </si>
  <si>
    <t xml:space="preserve">ATSAKINGAS ATSTOVAS ______________                                    </t>
  </si>
  <si>
    <t xml:space="preserve">2020  M.            MĖN.    D.                                        </t>
  </si>
  <si>
    <t xml:space="preserve">TVIRTINU:_______________TŪKST.EUR.                                    </t>
  </si>
  <si>
    <t xml:space="preserve">ATSAKINGAS ATSTOVAS________________                                   </t>
  </si>
  <si>
    <t xml:space="preserve">2020 M.       MĖN.   D.                                               </t>
  </si>
  <si>
    <t>L O K A L I N Ė      S Ą M A T A</t>
  </si>
  <si>
    <t>Statinių grupė       34-1 Gatvės (8.2) Vismaliukų g. 34, Vilniuje, statybos projektas</t>
  </si>
  <si>
    <t>Statinys               10 Gatvės (8.2) Vismaliukų g. 34, Vilniuje, statybos projektas</t>
  </si>
  <si>
    <t>Žiniaraštis             1 Sklypo planas</t>
  </si>
  <si>
    <t xml:space="preserve">               </t>
  </si>
  <si>
    <t>Sąm.</t>
  </si>
  <si>
    <t>eil.</t>
  </si>
  <si>
    <t>Darbo</t>
  </si>
  <si>
    <t>kodas</t>
  </si>
  <si>
    <t>Darbų ir išlaidų</t>
  </si>
  <si>
    <t>aprašymai</t>
  </si>
  <si>
    <t>Mato</t>
  </si>
  <si>
    <t>vnt</t>
  </si>
  <si>
    <t>Kiekis</t>
  </si>
  <si>
    <t xml:space="preserve">Kaina EUR       </t>
  </si>
  <si>
    <t>D.užm.</t>
  </si>
  <si>
    <t>Medžiagos</t>
  </si>
  <si>
    <t>Mechanizmai</t>
  </si>
  <si>
    <t>Iš viso</t>
  </si>
  <si>
    <t>Griovimo darbai</t>
  </si>
  <si>
    <t>N46-134</t>
  </si>
  <si>
    <t>Mūrinių sienų išardymas be plytų atrinkimo  k8=1.17</t>
  </si>
  <si>
    <t>m3</t>
  </si>
  <si>
    <t>N46-137</t>
  </si>
  <si>
    <t>Monolitinių gelžbetoninių perdenginių išardymas  k8=1.17</t>
  </si>
  <si>
    <t>N46-136</t>
  </si>
  <si>
    <t>Monolitinių betoninių perdenginių išardymas/ grindų k-ją  k8=1.17</t>
  </si>
  <si>
    <t>N46-140</t>
  </si>
  <si>
    <t>Monolitinių gelžbetoninių pertvarų išardymas/ atraminė sienutė  k8=1.17</t>
  </si>
  <si>
    <t>N46-132</t>
  </si>
  <si>
    <t>Gelžbetoninių pamatų išardymas  k8=1.17</t>
  </si>
  <si>
    <t>N7P-0805</t>
  </si>
  <si>
    <t>Metalinio tinklo tvoros įrengimas , kai stulpai metaliniai/ demontavimas  k1=0.6,  k2=0.6,  k3=0.0</t>
  </si>
  <si>
    <t>m</t>
  </si>
  <si>
    <t>N46-139</t>
  </si>
  <si>
    <t>Monolitinių betoninių pertvarų išardymas/ tvora  k8=1.17</t>
  </si>
  <si>
    <t>R23-65</t>
  </si>
  <si>
    <t>Statybinių šiukšlių išvežimas 10 km atstumu automobiliais-savivarčiais, pakraunant ekskavatoriais 0,25 m3 talpos kaušais</t>
  </si>
  <si>
    <t>t</t>
  </si>
  <si>
    <t>R23-66</t>
  </si>
  <si>
    <t>Transportuojant statybines šiukšles už kiekvieną papildomą kilometrą pridėti  k4=3.0</t>
  </si>
  <si>
    <t>Skyriuje    1</t>
  </si>
  <si>
    <t>Žemės darbai</t>
  </si>
  <si>
    <t>N1P-0123</t>
  </si>
  <si>
    <t>Pylimų įrengimas 0,8m3 kaušo talpos ekskavatoriumi - draglainu, kai gruntas  II grupės  k9=1.15</t>
  </si>
  <si>
    <t>100m3</t>
  </si>
  <si>
    <t>Gruntas</t>
  </si>
  <si>
    <t>Skyriuje    2</t>
  </si>
  <si>
    <t>Vejos įrengimas</t>
  </si>
  <si>
    <t>N48-261</t>
  </si>
  <si>
    <t>Dirvos paruošimas gazonams mech. būdu II gr. grunte, užpilant iki 15cm storio sluoksnį augalinio dirvožemio  k9=1.15</t>
  </si>
  <si>
    <t>100m2</t>
  </si>
  <si>
    <t>N48-266</t>
  </si>
  <si>
    <t>Užpilamo augalinio dirvožemio sluoksnio storio 5cm pokyčiui pridėti arba atimti  k9=1.15</t>
  </si>
  <si>
    <t>N48-295</t>
  </si>
  <si>
    <t>Paprastų,parterinių ir mauritaniškų gazonų užsėjimas rankiniu būdu  k9=1.15</t>
  </si>
  <si>
    <t>Žolių sėklos (vienmetės ir daugiametės)</t>
  </si>
  <si>
    <t>kg</t>
  </si>
  <si>
    <t>Skyriuje    3</t>
  </si>
  <si>
    <t>Tvoros įrengimas</t>
  </si>
  <si>
    <t>N1P-0503</t>
  </si>
  <si>
    <t>Daugiau 0,5m iki 1m gylio duobių grunte gręžimas rankiniu benzininiu gręžtuvu  , kai gruntas II grupės, grąžto skersmuo  daugiau 0,2m  k9=1.15</t>
  </si>
  <si>
    <t>100vnt</t>
  </si>
  <si>
    <t>Metalinio tinklo tvoros įrengimas , kai stulpai metaliniai</t>
  </si>
  <si>
    <t>N7-215</t>
  </si>
  <si>
    <t>Vartų įrengimas, pastatant metalinius stulpus  k8=1.04</t>
  </si>
  <si>
    <t>Skyriuje    4</t>
  </si>
  <si>
    <t>Viso žiniaraštyje   1</t>
  </si>
  <si>
    <t xml:space="preserve">                                                                      </t>
  </si>
  <si>
    <t>Žiniaraštis             2 Architektūrinė dalis</t>
  </si>
  <si>
    <t>Architektūrinė dalis</t>
  </si>
  <si>
    <t>N2P-0302</t>
  </si>
  <si>
    <t>Metalinių durų blokų montavimas metalinio karkaso angose , kai aklinų durų blokų plotas daugiau 2 m2</t>
  </si>
  <si>
    <t>m2</t>
  </si>
  <si>
    <t>N20-506</t>
  </si>
  <si>
    <t>Įvairių tipų plieninių štampuotų žaliuzi grotelių, kurių plotas iki 0,25m2 šviesoje, montavimas  k8=1.02</t>
  </si>
  <si>
    <t>N18-54-1</t>
  </si>
  <si>
    <t>Plieninių šildymo radiatorių montavimas, tvirtinant kronšteinus medsraigčiais</t>
  </si>
  <si>
    <t>kw</t>
  </si>
  <si>
    <t>N51-128</t>
  </si>
  <si>
    <t>Drėgmės surinkėjo montavimas</t>
  </si>
  <si>
    <t>N12-144-5</t>
  </si>
  <si>
    <t>Pakabinamų latakų surinkimas - sujungimas ir tvirtinimas, dirbant ant kopėčių</t>
  </si>
  <si>
    <t>N12-144-2</t>
  </si>
  <si>
    <t>Lietvamzdžių surinkimas - sujungimas ir tvirtinimas, dirbant ant kopėčių</t>
  </si>
  <si>
    <t>Viso žiniaraštyje   2</t>
  </si>
  <si>
    <t>Žiniaraštis             3 Konstrukcinė dalis</t>
  </si>
  <si>
    <t>Pamatai</t>
  </si>
  <si>
    <t>R1-27</t>
  </si>
  <si>
    <t>Plotų planavimas pagal vizavimo altitudžių duomenis iš akies natūraliuose II grupės gruntuose  k9=1.15</t>
  </si>
  <si>
    <t>N11-5</t>
  </si>
  <si>
    <t>Smėlio pasluoksnis ant grunto,nevežant medžiagų</t>
  </si>
  <si>
    <t>N11-9</t>
  </si>
  <si>
    <t>Skaldos pasluoksnis ant grunto,nevežant medžiagų</t>
  </si>
  <si>
    <t>N11-32-1</t>
  </si>
  <si>
    <t>Grindų hidroizoliacija, paklojant polietileninę plėvelę</t>
  </si>
  <si>
    <t>F6-2-1</t>
  </si>
  <si>
    <t>Monolitiniai gelžbetonio pamatai  k8=1.04, k9=1.15</t>
  </si>
  <si>
    <t>Armatūra</t>
  </si>
  <si>
    <t>320-10</t>
  </si>
  <si>
    <t>Betono mišiniai C30/37</t>
  </si>
  <si>
    <t>N11P-0104</t>
  </si>
  <si>
    <t>Betono posluoksnių įrengimas grindims,paduodant betoną kranu, kai sluoksnio storis  80 mm</t>
  </si>
  <si>
    <t>N6P-0310</t>
  </si>
  <si>
    <t>Plieninių įdėtinių detalių montavimas, betonuojant pamatus, kai detalės masė  iki 2,0kg  k9=1.15</t>
  </si>
  <si>
    <t>Metalo konstrukcijos</t>
  </si>
  <si>
    <t>N9P-0101</t>
  </si>
  <si>
    <t>Metalinių kolonų montavimas, kai kolonų masė  iki 0,25 t  k8=1.03</t>
  </si>
  <si>
    <t>N9P-0104</t>
  </si>
  <si>
    <t>Metalinių ryšių ir spyrių montavimas, kai ryšių ir spyrių masė  iki 50kg</t>
  </si>
  <si>
    <t>F15-6-15</t>
  </si>
  <si>
    <t>Metalinių sijų, kolonų ir kitų k-jų labai geras dažymas emaliais, glaistant, šlifuojant  ir gruntuojant (100m2 daž. p.)</t>
  </si>
  <si>
    <t>Fasadai</t>
  </si>
  <si>
    <t>F9-7-1</t>
  </si>
  <si>
    <t>Daugiasluoksnių 100 mm storio plokščių išorės sienų įrengimas</t>
  </si>
  <si>
    <t>N2P-0206</t>
  </si>
  <si>
    <t>Angų išpjovimas denginių konstrukcijose  (daugiasluoksnėse plokštėse  stačiakampių angų)</t>
  </si>
  <si>
    <t>100m</t>
  </si>
  <si>
    <t>N12-140</t>
  </si>
  <si>
    <t>Smulkių denginių įrengimas iš skardos/ pastato kampų, durų angos</t>
  </si>
  <si>
    <t>N9P-0608</t>
  </si>
  <si>
    <t>Izoliacinių mineralinės vatos tarpiklių montavimas</t>
  </si>
  <si>
    <t>Cokolis</t>
  </si>
  <si>
    <t>R62P-0504</t>
  </si>
  <si>
    <t>Cokolių dvisluoksnis tinkavimas, armuojant sintetiniais tinklais  k9=1.15</t>
  </si>
  <si>
    <t>N60-15</t>
  </si>
  <si>
    <t>Cokolio profilių montavimas, kai atstumas tarp tvirtinimų 0.3 m  k9=1.15</t>
  </si>
  <si>
    <t>Stogas</t>
  </si>
  <si>
    <t>F9-7-3</t>
  </si>
  <si>
    <t>Daugiasluoksnių 80 mm storio plokščių horizontalios atitvaros (lubų konstrukcijų)  įrengimas</t>
  </si>
  <si>
    <t>Smulkių denginių įrengimas iš skardos/ kraigas</t>
  </si>
  <si>
    <t>Skyriuje    5</t>
  </si>
  <si>
    <t>Kiti darbai</t>
  </si>
  <si>
    <t>N9-41</t>
  </si>
  <si>
    <t>Tiesūs ir kreivalinijiniai keliai telferiams aukštyje iki 25m ant metalinių atramų iš dvitėjinės sijos  k8=1.04</t>
  </si>
  <si>
    <t>Skyriuje    6</t>
  </si>
  <si>
    <t>Viso žiniaraštyje   3</t>
  </si>
  <si>
    <t>Žiniaraštis             4 Susisiekimo dalis</t>
  </si>
  <si>
    <t>Demontavimo darbai</t>
  </si>
  <si>
    <t>R27P-9-2</t>
  </si>
  <si>
    <t>Iki 50 mm storio asfaltbetonio dangos sluoksnio frezavimas freza W-350 , kai frezuojamas plotas daugiau 5m2  k9=1.15</t>
  </si>
  <si>
    <t>H16K-403</t>
  </si>
  <si>
    <t>Asfaltbetonio dangos išardymas</t>
  </si>
  <si>
    <t>100 m3</t>
  </si>
  <si>
    <t>R16-97</t>
  </si>
  <si>
    <t>Tašytų akmenų, betoninių trinkelių grindinio ardymas pneumoplaktuku  k8=1.04, k9=1.15</t>
  </si>
  <si>
    <t>R16-50</t>
  </si>
  <si>
    <t>Bordiūrų (gatvės bortų), sudėtų ant betono pagrindo, išardymas  k8=1.09, k9=1.15</t>
  </si>
  <si>
    <t>R16-52</t>
  </si>
  <si>
    <t>Bordiūrų (šaligatvio bortų), sudėtų ant betono pagrindo, išardymas  k8=1.09, k9=1.15</t>
  </si>
  <si>
    <t>N7-232</t>
  </si>
  <si>
    <t>Viengubų nepraeinamų šiluminių trasų kanalų iš lovių montavimas/ demontavimas  k1=0.6,  k2=0.6,  k3=0.0</t>
  </si>
  <si>
    <t>Transportuojant statybines šiukšles už kiekvieną papildomą kilometrą pridėti  k4=10.0</t>
  </si>
  <si>
    <t>N1-94</t>
  </si>
  <si>
    <t>I grupės grunto kasimas ir perstūmimas iki 10m atstumu 55 kW (75AJ) galingumo buldozeriais  k9=1.15</t>
  </si>
  <si>
    <t>t. m3</t>
  </si>
  <si>
    <t>N1P-0112</t>
  </si>
  <si>
    <t>Grunto kasimas 0,4m3 kaušo talpos ekskavatoriumi, pakraunant gruntą į autosavivarčius, kai gruntas  I grupės  k9=1.15</t>
  </si>
  <si>
    <t>N57P-1702</t>
  </si>
  <si>
    <t>Iškasto grunto transportavimas 6 t autosavivarčiais, pakraunant 0,4 m3 kaušo talpos ekskavatoriumi ( gruntas I grupės, transportavimo atstumas  0.10 km)</t>
  </si>
  <si>
    <t>N1P-0604</t>
  </si>
  <si>
    <t>Darbai sąvartoje, atvežant gruntą autosavivarčiais, kai gruntas  I grupės  k9=1.15</t>
  </si>
  <si>
    <t>Grunto kasimas 0,4m3 kaušo talpos ekskavatoriumi, pakraunant gruntą į autosavivarčius, kai gruntas  II grupės  k9=1.15</t>
  </si>
  <si>
    <t>N1P-1302</t>
  </si>
  <si>
    <t>Grunto transportavimas 6t autosavivarčiais 1km atstumu, pakraunant 0,4m3 kaušo talpos ekskavatoriumi, kai gruntas  II grupės</t>
  </si>
  <si>
    <t>N1P-1314</t>
  </si>
  <si>
    <t>Grunto transportavimo sąnaudų pokytis už papildomą 1km atstumą, vežant 6 autosavivarčiais, kai gruntas  I-II grupės  k4=19.0</t>
  </si>
  <si>
    <t>Darbai sąvartoje, atvežant gruntą autosavivarčiais, kai gruntas  II grupės  k9=1.15</t>
  </si>
  <si>
    <t>N1P-0307</t>
  </si>
  <si>
    <t>Sampylų išlyginimas 55kW (75AJ) galios buldozeriu, perstumiant gruntą (atstumas 300 m , gruntas I-II grupės)  k2=1.2, k9=1.15</t>
  </si>
  <si>
    <t>Įvažų betoninių trinkelių dangos įrengimas</t>
  </si>
  <si>
    <t>N1-364</t>
  </si>
  <si>
    <t>Iškasų paviršiaus išlyginimas mechanizuotu būdu, kai gruntas II grupės  k9=1.15</t>
  </si>
  <si>
    <t>t.m2</t>
  </si>
  <si>
    <t>N57P-3501</t>
  </si>
  <si>
    <t>Šaligatvio pagrindo įrengimas (smėlio-žvyro mišinys, sluoksnio storis  25 cm)  k8=1.06, k9=1.15</t>
  </si>
  <si>
    <t>Šaligatvio pagrindo įrengimas (dolomito skaldelė, sluoksnio storis  20 cm)  k8=1.06, k9=1.15</t>
  </si>
  <si>
    <t>N57P-3502</t>
  </si>
  <si>
    <t>Šaligatvio pasluoksnio įrengimas (akmenų atsijos, sluoksnio storis  3 cm)  k9=1.15</t>
  </si>
  <si>
    <t>N57P-3241</t>
  </si>
  <si>
    <t>Grindinio įrengimas iš betono trinkelių rankiniu būdu, užpilant siūles  akmens atsijomis  k9=1.15</t>
  </si>
  <si>
    <t>Betono trinkelės</t>
  </si>
  <si>
    <t>Šaligatvių betoninių trinkelių dangos įrengimas</t>
  </si>
  <si>
    <t>Šaligatvio pagrindo įrengimas (smėlio-žvyro mišinys, sluoksnio storis  19 cm)  k8=1.06, k9=1.15</t>
  </si>
  <si>
    <t>Šaligatvio pagrindo įrengimas (dolomito skaldelė, sluoksnio storis  15 cm)  k8=1.06, k9=1.15</t>
  </si>
  <si>
    <t>Betoninės įspėjamųjų paviršių trinkelės su kauburėliais (raudonos) (80mm)</t>
  </si>
  <si>
    <t>Betoninės vedimo paviršių trinkelės su juostelėmis (raudonos) (80mm)</t>
  </si>
  <si>
    <t>Asfalto dangos įrengimas</t>
  </si>
  <si>
    <t>Šaligatvio pagrindo įrengimas (smėlio-žvyro mišinys, sluoksnio storis  38 cm)  k8=1.06, k9=1.15</t>
  </si>
  <si>
    <t>N57P-3115</t>
  </si>
  <si>
    <t>Kelio pagrindo įrengimas iš dolomito skaldos (storis 20 cm , viensluoksnis)  k9=1.15</t>
  </si>
  <si>
    <t>N27P-18-1</t>
  </si>
  <si>
    <t>0/22S-A ar 0/22-A asfaltbetonio dvisluoksnės dangos apatinio sl. įrengimas (sluoksnis 8.0 cm storio , klotuvas iki 200 t/h)  k8=1.17, k9=1.15</t>
  </si>
  <si>
    <t>N27P-19-2</t>
  </si>
  <si>
    <t>0/11S-V asfaltbetonio dvisluoksnės dangos viršutinio sl. įrengimas (sluoksnis 4.00 cm storio , klotuvas iki 200 t/h)  k8=1.17, k9=1.15</t>
  </si>
  <si>
    <t>N57P-8107</t>
  </si>
  <si>
    <t>Geotekstilės paklojimas, asfaltuojant kelio dangas rankiniu būdu  k9=1.15</t>
  </si>
  <si>
    <t>624-141</t>
  </si>
  <si>
    <t>Asfaltbetonio armav. stiklo pluošto geokompozitas 50/50-30</t>
  </si>
  <si>
    <t>N57P-3236</t>
  </si>
  <si>
    <t>Bituminių juostų klojimas asfalto dangos sandūrose  k9=1.15</t>
  </si>
  <si>
    <t>Bituminė sandarinimo juosta</t>
  </si>
  <si>
    <t>Betoninių bortų įrengimas</t>
  </si>
  <si>
    <t>N57P-3601</t>
  </si>
  <si>
    <t>Betono bordiūrų įrengimas ant betono pagrindo, kai bordiūrai  80x200x1000 mm  k9=1.15</t>
  </si>
  <si>
    <t>255-4</t>
  </si>
  <si>
    <t>Šaligatvių ir vejų bordiūras JB 100x8x20 cm (pilkas)</t>
  </si>
  <si>
    <t>Betono bordiūrų įrengimas ant betono pagrindo, kai bordiūrai  150x300x1000 mm  k9=1.15</t>
  </si>
  <si>
    <t>Betono bordiūrai 150x300x1000</t>
  </si>
  <si>
    <t>N57P-7307</t>
  </si>
  <si>
    <t>Sandūros tarp bordiūrų ir gatvės dangos užtaisymas amortizacine (sandarinimo) juosta</t>
  </si>
  <si>
    <t>Vejos regeneravimas</t>
  </si>
  <si>
    <t>Skyriuje    7</t>
  </si>
  <si>
    <t>Kelio ženklų įrengimas</t>
  </si>
  <si>
    <t>H18K-25</t>
  </si>
  <si>
    <t>Kelio ženklų vienstiebių metalinių atramų (d=76mm) ant monolitinių betoninių pamatų pastatymas  k9=1.15</t>
  </si>
  <si>
    <t>vnt.</t>
  </si>
  <si>
    <t>H18K-80</t>
  </si>
  <si>
    <t>Kelio ženklų skydų montavimas prie apšvietimo stulpų rankiniu būdu</t>
  </si>
  <si>
    <t>H18K-81</t>
  </si>
  <si>
    <t>Kelio ženklų skydų montavimas prie apšvietimo stulpų rankiniu budu</t>
  </si>
  <si>
    <t>N57P-6113</t>
  </si>
  <si>
    <t>Kelio dangos ženklinimas termoplastu su stiklo rutuliukais rankiniu būdu , kai linijos, ženklo plotas iki 0,5 m2  k9=1.15</t>
  </si>
  <si>
    <t>N57P-5131</t>
  </si>
  <si>
    <t>Saugaus greičio kalnelių montavimas iš segmentų  k9=1.15</t>
  </si>
  <si>
    <t>Greičio mažinimo kalneliai iš guminių dalių (ilgis 5,8m)</t>
  </si>
  <si>
    <t>Skyriuje    8</t>
  </si>
  <si>
    <t>Plastikiniai laikini kelio barjerai</t>
  </si>
  <si>
    <t>N57P-5111</t>
  </si>
  <si>
    <t>Signalinių barjerų pastatymas, kai barjerai plastikiniai  k9=1.15</t>
  </si>
  <si>
    <t>Plastikiniai kelio barjerai 1100x400x500mm</t>
  </si>
  <si>
    <t>Skyriuje    9</t>
  </si>
  <si>
    <t>Viso žiniaraštyje   4</t>
  </si>
  <si>
    <t>Žiniaraštis             5 Vandentiekis ir nuotekos</t>
  </si>
  <si>
    <t>Lauko vandentiekis (V1)</t>
  </si>
  <si>
    <t>N1P-1401</t>
  </si>
  <si>
    <t>Žemės darbai, klojant vamzdyną sausuose gruntuose atskiroje tranšėjoje, kai vamzdžio D iki 600mm, neišvežant grunto, kai tranšėjos gylis  daugiau 2,0m iki 2,5m  k9=1.15</t>
  </si>
  <si>
    <t>km</t>
  </si>
  <si>
    <t>N22P-0901</t>
  </si>
  <si>
    <t>Pagrindų po vamzdynais iš birių medžiagų įrengimas  (smėlio)  k9=1.15</t>
  </si>
  <si>
    <t>N22P-0115</t>
  </si>
  <si>
    <t>Plastikinių vamzdžių sandūrų jungimas sandūriniu sulydymu (kaitinamąja plokšte), kai vamzdžių skersmuo  125-160 mm (sandūra)  k9=1.15</t>
  </si>
  <si>
    <t>Plastikinių vamzdžių sandūrų jungimas sandūriniu sulydymu (kaitinamąja plokšte), kai vamzdžių skersmuo  355-400 mm (sandūra)  k9=1.15</t>
  </si>
  <si>
    <t>N22P-0107</t>
  </si>
  <si>
    <t>Plastikinių vamzdžių ir fasoninių dalių klojimas tranšėjoje (be sandūrų sujungimo), kai vamzdžių skersmuo  125-160 mm  k9=1.15</t>
  </si>
  <si>
    <t>Plastikinių vamzdžių ir fasoninių dalių klojimas tranšėjoje (be sandūrų sujungimo), kai vamzdžių skersmuo  iki 110 mm  k9=1.15</t>
  </si>
  <si>
    <t>Plastikinių vamzdžių ir fasoninių dalių klojimas tranšėjoje (be sandūrų sujungimo), kai vamzdžių skersmuo  355-400 mm  k9=1.15</t>
  </si>
  <si>
    <t>N22P-0513</t>
  </si>
  <si>
    <t>Plastikinių vamzdžių įtraukimas į dėklus, kai įtraukiamų vamzdžių skersmuo  125-160 mm  k9=1.15</t>
  </si>
  <si>
    <t>1022-296</t>
  </si>
  <si>
    <t>PE 100 RC PN10 SDR17 slėginis vamzdis vandentiek. 160x9.5 (juodas su mėlyna j.)</t>
  </si>
  <si>
    <t>1022-293</t>
  </si>
  <si>
    <t>PE 100 RC PN10 SDR17 slėginis vamzdis vandentiekiui110x6.6 (juodas su mėlyna j.)</t>
  </si>
  <si>
    <t>1020-83</t>
  </si>
  <si>
    <t>PE 100 slėgio vandens vamzdžiai, PN 10, SDR 17, 400x23.7mm (vand.)</t>
  </si>
  <si>
    <t>Polietileninės fasoninės dalys</t>
  </si>
  <si>
    <t>N22P-0903</t>
  </si>
  <si>
    <t>Vamzdynų pirminis (apsauginis) užpylimas  ekskavatoriumi, sutankinant gruntą  k9=1.15</t>
  </si>
  <si>
    <t>N22P-0802</t>
  </si>
  <si>
    <t>Surenkamų gelžbetoninių šulinių montavimas šlapiuose gruntuose , kai šuliniai apvalūs (šulinio surenkamos gelžbetoninės konstrukcijos)  k9=1.15</t>
  </si>
  <si>
    <t>Surenkamų gelžbetoninių šulinių montavimas šlapiuose gruntuose , kai šuliniai stačiakampiai (šulinio surenkamos gelžbetoninės konstrukcijos)  k9=1.15</t>
  </si>
  <si>
    <t>Ketiniai liukai</t>
  </si>
  <si>
    <t>N22P-0209</t>
  </si>
  <si>
    <t>Ketinių flanšinių alkūnių, perėjimų iki 250 mm skersmens montavimas (be sandūrų jungimo) , kai skersmuo 100 mm  k9=1.15</t>
  </si>
  <si>
    <t>1005-14</t>
  </si>
  <si>
    <t>Kaliojo ketaus flanšinės alkūnės 90` DN 100</t>
  </si>
  <si>
    <t>Ketinių flanšinių alkūnių, perėjimų iki 250 mm skersmens montavimas (be sandūrų jungimo) , kai skersmuo 125-150 mm  k9=1.15</t>
  </si>
  <si>
    <t>1005-156</t>
  </si>
  <si>
    <t>Kaliojo ketaus flanšiniai adapteriai PN16, DN 150x160</t>
  </si>
  <si>
    <t>1005-156T</t>
  </si>
  <si>
    <t>Tempimui atsparus adapteriai d150x150</t>
  </si>
  <si>
    <t>1005-121</t>
  </si>
  <si>
    <t>Kaliojo ketaus flanšiniai perėjimai DN 150x100</t>
  </si>
  <si>
    <t>1005-117</t>
  </si>
  <si>
    <t>Kaliojo ketaus flanšiniai perėjimai DN 150x50</t>
  </si>
  <si>
    <t>1005-15</t>
  </si>
  <si>
    <t>Kaliojo ketaus flanšinės alkūnės 90` DN 150</t>
  </si>
  <si>
    <t>N22P-0211</t>
  </si>
  <si>
    <t>Ketinių flanšinių trišakių iki 250 mm skersmens montavimas (be sandūrų jungimo) , kai trišakių skersmuo 125-150 mm  k9=1.15</t>
  </si>
  <si>
    <t>1005-50</t>
  </si>
  <si>
    <t>Kaliojo ketaus moviniai trišakiai su flanšine atšaka DN 150x100</t>
  </si>
  <si>
    <t>N22P-0213</t>
  </si>
  <si>
    <t>Ketinių flanšinių keturšakių iki 250 mm skersmens montavimas (be sandūrų jungimo) , kai keturšakių skersmuo 125-150 mm  k9=1.15</t>
  </si>
  <si>
    <t>1005-416</t>
  </si>
  <si>
    <t>Kaliojo ketaus flanšiniai keturšakiai DN 150x150</t>
  </si>
  <si>
    <t>N22P-0215</t>
  </si>
  <si>
    <t>Ketinių aklių montavimas , kai vamzdžių skersmuo iki 100 mm  k9=1.15</t>
  </si>
  <si>
    <t>1005-93</t>
  </si>
  <si>
    <t>Kaliojo ketaus aklės DN 100</t>
  </si>
  <si>
    <t>N22P-0301</t>
  </si>
  <si>
    <t>Flanšinės uždaromosios armatūros iki 400 mm skersmens montavimas , kai armatūros skersmuo 100 mm  k9=1.15</t>
  </si>
  <si>
    <t>2014-4</t>
  </si>
  <si>
    <t>Kaliojo ketaus flanšinės sklendės DN 100 (ilgos)</t>
  </si>
  <si>
    <t>2014-11</t>
  </si>
  <si>
    <t>Kaliojo ketaus flanšinės sklendės DN 100 (trumpos)</t>
  </si>
  <si>
    <t>Flanšinės uždaromosios armatūros iki 400 mm skersmens montavimas , kai armatūros skersmuo 200 mm  k9=1.15</t>
  </si>
  <si>
    <t>2014-6</t>
  </si>
  <si>
    <t>Kaliojo ketaus flanšinės sklendės DN 150 (ilgos)</t>
  </si>
  <si>
    <t>2014-13</t>
  </si>
  <si>
    <t>Kaliojo ketaus flanšinės sklendės DN 150 (trumpos)</t>
  </si>
  <si>
    <t>N22P-0307</t>
  </si>
  <si>
    <t>Nuorinimo vožtuvų (vantuzų) montavimas ( flanšiniai vantuzai, skersmuo 50 mm)  k9=1.15</t>
  </si>
  <si>
    <t>Kombinuotas nuorinimo vožtuvas d50</t>
  </si>
  <si>
    <t>N22P-0907</t>
  </si>
  <si>
    <t>Vamzdžių jungčių betoninių atramų įrengimas , kai atramos tūris iki 0,25 m3  k8=1.09, k9=1.15</t>
  </si>
  <si>
    <t>Flanšinės uždaromosios armatūros iki 400 mm skersmens montavimas , kai armatūros skersmuo 150 mm  k9=1.15</t>
  </si>
  <si>
    <t>N22P-0905</t>
  </si>
  <si>
    <t>Kapų (apsauginių gaubtų) su apsauginiais žiedais įrengimas  k9=1.15</t>
  </si>
  <si>
    <t>N22P-0309</t>
  </si>
  <si>
    <t>Sklendžių prailginimo velenų montavimas , kai veleno ilgis daugiau 1,5m iki 2,0m  k9=1.15</t>
  </si>
  <si>
    <t>N22P-0207</t>
  </si>
  <si>
    <t>Ketinių įmovinių trišakių iki 400 mm skersmens su elastingais tarpikliais montavimas , kai trišakių skersmuo 125-150 mm  k9=1.15</t>
  </si>
  <si>
    <t>1005-69</t>
  </si>
  <si>
    <t>Kaliojo ketaus flanšiniai trišakiai DN 150x150</t>
  </si>
  <si>
    <t>1005-68</t>
  </si>
  <si>
    <t>Kaliojo ketaus flanšiniai trišakiai DN 150x100</t>
  </si>
  <si>
    <t>Ketinių flanšinių alkūnių, perėjimų iki 250 mm skersmens montavimas (be sandūrų jungimo) , kai skersmuo 200 mm  k9=1.15</t>
  </si>
  <si>
    <t>1005-154</t>
  </si>
  <si>
    <t>Kaliojo ketaus flanšiniai adapteriai PN16, DN 100x110</t>
  </si>
  <si>
    <t>N22P-0908</t>
  </si>
  <si>
    <t>Komunikacijų žymėjimo ženklų ant stulpelių įrengimas , kai stulpeliai metaliniai</t>
  </si>
  <si>
    <t>N18-43</t>
  </si>
  <si>
    <t>Išcentrinių siurblių su elektros varikliu montavimas, kai agregato masė iki 0,75t* Slėgio pakėlimo stotelės montavimas  k8=1.02</t>
  </si>
  <si>
    <t>N22P-0701</t>
  </si>
  <si>
    <t>Vamzdynų iki 400 mm skersmens hidraulinis bandymas , kai vamzdžių skersmuo 200 mm  k9=1.15</t>
  </si>
  <si>
    <t>Vamzdynų iki 400 mm skersmens hidraulinis bandymas , kai vamzdžių skersmuo 100 mm  k9=1.15</t>
  </si>
  <si>
    <t>N22P-0707</t>
  </si>
  <si>
    <t>Vamzdynų iki 400 mm skersmens praplovimas su dezinfekcija , kai vamzdžių skersmuo 200 mm  k9=1.15</t>
  </si>
  <si>
    <t>Vamzdynų iki 400 mm skersmens praplovimas su dezinfekcija , kai vamzdžių skersmuo 100 mm  k9=1.15</t>
  </si>
  <si>
    <t>R19-6</t>
  </si>
  <si>
    <t>Ketinių, iki 150 mm skersmens, išorinių vamzdynų ardymas</t>
  </si>
  <si>
    <t>Vandentiekio kameros demontavimas  k1=0.6,  k2=0.6,  k3=0.0, k9=1.15</t>
  </si>
  <si>
    <t>Buitinės nuotekos (F1)</t>
  </si>
  <si>
    <t>Žemės darbai, klojant vamzdyną sausuose gruntuose atskiroje tranšėjoje, kai vamzdžio D iki 600mm, neišvežant grunto, kai tranšėjos gylis  daugiau 3,0m iki 3,5m  k9=1.15</t>
  </si>
  <si>
    <t>N23P-0901</t>
  </si>
  <si>
    <t>Pagrindų iš birių medžiagų po vamzdynais ir įrenginiais įrengimas  (smėlio)  k9=1.15</t>
  </si>
  <si>
    <t>N23P-0201</t>
  </si>
  <si>
    <t>Nuotekų surinkimo tinklų plastikinių ir plastikinių armuotų įmovinių vamzdžių klojimas , kai vamzdžių skersmuo 110 mm  k9=1.15</t>
  </si>
  <si>
    <t>1030-124</t>
  </si>
  <si>
    <t>PVC vamzdžiai su movomis 110x3x1000, su gum. tarpin.</t>
  </si>
  <si>
    <t>Nuotekų surinkimo tinklų plastikinių ir plastikinių armuotų įmovinių vamzdžių klojimas , kai vamzdžių skersmuo 200 mm  k9=1.15</t>
  </si>
  <si>
    <t>1031-16</t>
  </si>
  <si>
    <t>PVC vamzdžiai klasė N 200x4.9x1000 (išor. nuotek.)</t>
  </si>
  <si>
    <t>Nuotekų surinkimo tinklų plastikinių ir plastikinių armuotų įmovinių vamzdžių klojimas , kai vamzdžių skersmuo 250 mm  k9=1.15</t>
  </si>
  <si>
    <t>1031-20</t>
  </si>
  <si>
    <t>PVC vamzdžiai klasė N 250x6.2x1000 (išor. nuotek.)</t>
  </si>
  <si>
    <t>N23-235</t>
  </si>
  <si>
    <t>Vamzdynų pirminis (apsauginis) užpylimas smėliu ekskavatoriumi, sutankinant  k9=1.15</t>
  </si>
  <si>
    <t>N23P-0302</t>
  </si>
  <si>
    <t>Apvalių surenkamų gelžbetoninių nuotakyno šulinių įrengimas šlapiuose gruntuose , kai šulinių skersmuo 1,0 m (surenkamos g/b konstrukcijos)  k8=1.04, k9=1.15</t>
  </si>
  <si>
    <t>Apvalių surenkamų gelžbetoninių nuotakyno šulinių įrengimas šlapiuose gruntuose , kai šulinių skersmuo 1,5 m (surenkamos g/b konstrukcijos)  k8=1.04, k9=1.15</t>
  </si>
  <si>
    <t>Betonas</t>
  </si>
  <si>
    <t>N23P-0306</t>
  </si>
  <si>
    <t>Plastikinių lauko nuotakyno šulinių montavimas , kai šulinių skersmuo daugiau 200 mm iki 315 mm  k9=1.15</t>
  </si>
  <si>
    <t>Plastmasiniai kanalizacijos valymo ir inspektavimo šuliniai</t>
  </si>
  <si>
    <t>kompl.</t>
  </si>
  <si>
    <t>N23P-0402</t>
  </si>
  <si>
    <t>Plastikinių vamzdžių vamzdynų iki 630 mm skersmens hidraulinis bandymas ( vamzdžių skersmuo 110 mm)  k9=1.15</t>
  </si>
  <si>
    <t>Plastikinių vamzdžių vamzdynų iki 630 mm skersmens hidraulinis bandymas ( vamzdžių skersmuo 200 mm)  k9=1.15</t>
  </si>
  <si>
    <t>Plastikinių vamzdžių vamzdynų iki 630 mm skersmens hidraulinis bandymas ( vamzdžių skersmuo 250 mm)  k9=1.15</t>
  </si>
  <si>
    <t>R19-247</t>
  </si>
  <si>
    <t>Vamzdyno vidaus apžiūra, darant vaizdo įrašą  k9=1.15</t>
  </si>
  <si>
    <t>Lietaus nuotekos (L1)</t>
  </si>
  <si>
    <t>Nuotekų surinkimo tinklų plastikinių ir plastikinių armuotų įmovinių vamzdžių klojimas , kai vamzdžių skersmuo 315 mm  k9=1.15</t>
  </si>
  <si>
    <t>1031-24</t>
  </si>
  <si>
    <t>PVC vamzdžiai klasė N 315x7.7x1000 (išor. nuotek.)</t>
  </si>
  <si>
    <t>N23P-0202</t>
  </si>
  <si>
    <t>Nuotekų magistralinių tinklų plastikinių ir plastikinių armuotų įmovinių vamzdžių iki 1000mm skersmens klojimas ( vamzdžių skersmuo 400 mm)  k9=1.15</t>
  </si>
  <si>
    <t>1031-28</t>
  </si>
  <si>
    <t>PVC vamzdžiai klasė N 400x9.8x1000 (išor.kanaliz.)</t>
  </si>
  <si>
    <t>Plastikinių lauko nuotakyno šulinių montavimas , kai šulinių skersmuo daugiau 400 mm iki 500 mm  k9=1.15</t>
  </si>
  <si>
    <t>1033-170</t>
  </si>
  <si>
    <t>PP d400/315 šulinėlis 2m su telesk.0,6m,ket.dangč.ar trapu,dugn.d.ir k.atš.d315</t>
  </si>
  <si>
    <t>N23-120</t>
  </si>
  <si>
    <t>Apvalių surenkamų gelžbetoninių  D 0.7m vandens surinkimo šulinių įrengimas  k9=1.15</t>
  </si>
  <si>
    <t>Gelžbetonio lietaus surinkimo šuliniai d700</t>
  </si>
  <si>
    <t>Liukai su grotelėmis</t>
  </si>
  <si>
    <t>Plastikinių vamzdžių vamzdynų iki 630 mm skersmens hidraulinis bandymas ( vamzdžių skersmuo 315 mm)  k9=1.15</t>
  </si>
  <si>
    <t>Plastikinių vamzdžių vamzdynų iki 630 mm skersmens hidraulinis bandymas ( vamzdžių skersmuo 400 mm)  k9=1.15</t>
  </si>
  <si>
    <t>Viso žiniaraštyje   5</t>
  </si>
  <si>
    <t>Žiniaraštis             6 Dujotiekis</t>
  </si>
  <si>
    <t>Dujotiekis</t>
  </si>
  <si>
    <t>N25P-0108</t>
  </si>
  <si>
    <t>Dujotiekio plastikinių vamzdžių ir fasoninių dalių klojimas tranšėjoje (be sandūrų jungimo) , kai vamzdžių skersmuo 75-110 mm  k9=1.15</t>
  </si>
  <si>
    <t>1021-84</t>
  </si>
  <si>
    <t>Dujiniai vamzdžiai PE 100-RC SDR 11, 90x8.2</t>
  </si>
  <si>
    <t>N25P-0212</t>
  </si>
  <si>
    <t>Dujotiekio plastikinių vamzdžių sandūrų jungimas jungtimis su kaitinamąja spirale , kai vamzdžių skersmuo 75-110 mm (jungtis)  k9=1.15</t>
  </si>
  <si>
    <t>2046-108</t>
  </si>
  <si>
    <t>El. movos LU PE100, SDR 11, d 90mm PN 16-vandent.,PN 10-dujot. (Monoline)</t>
  </si>
  <si>
    <t>2046-158</t>
  </si>
  <si>
    <t>El. aklės PE100, SDR 11, d 90mm PN 16-vandent.,PN 10-dujot. (Monoline)</t>
  </si>
  <si>
    <t>2046-138.1</t>
  </si>
  <si>
    <t>El. alkūnės 90` PE100, SDR 11, 90x45` PN 16-vandent.,PN 10-dujot. (Monoline)</t>
  </si>
  <si>
    <t>2046-138.2</t>
  </si>
  <si>
    <t>El. alkūnės 90` PE100, SDR 11, 90x30` PN 16-vandent.,PN 10-dujot. (Monoline)</t>
  </si>
  <si>
    <t>2046-138.3</t>
  </si>
  <si>
    <t>El. alkūnės 90` PE100, SDR 11, 90x11` PN 16-vandent.,PN 10-dujot. (Monoline)</t>
  </si>
  <si>
    <t>N25P-0904</t>
  </si>
  <si>
    <t>Įspėjamosios juostos paklojimas tranšėjoje virš pakloto vamzdyno</t>
  </si>
  <si>
    <t>N25P-0901</t>
  </si>
  <si>
    <t>Pagrindų po vamzdynais įrengimas ( pagrindai smėlio)</t>
  </si>
  <si>
    <t>N25P-0601</t>
  </si>
  <si>
    <t>Dujotiekio vamzdyno iki 300 mm skersmens pneumatinis bandymas su prapūtimu , kai vamzdžių skersmuo 100 mm</t>
  </si>
  <si>
    <t>N1P-0907</t>
  </si>
  <si>
    <t>Iškasų arba pylimų paviršių planiravimas rankiniu būdu , kai gruntas II grupės  k9=1.15</t>
  </si>
  <si>
    <t>N1P-0104</t>
  </si>
  <si>
    <t>Grunto kasimas 0,4 m3 kaušo talpos ekskavatoriumi, suverčiant gruntą į sankasą , kai gruntas II grupės  k9=1.15</t>
  </si>
  <si>
    <t>N1P-0701</t>
  </si>
  <si>
    <t>Tranšėjų, iškasų ir duobių užpylimas gruntu iš sankasos ekskavatoriumi , kai kaušo talpa 0,40m3  k9=1.15</t>
  </si>
  <si>
    <t>N1-381-1</t>
  </si>
  <si>
    <t>I-II grupės grunto tankinimas vibroplokštėmis  k8=1.14, k9=1.15</t>
  </si>
  <si>
    <t>N24-306</t>
  </si>
  <si>
    <t>Polietileninių vamzdžių D75-110 mm sandūrų jungimas suvirinimu kaitinamąja spirale PRISIJUNGIMAS PRIE VEIKIANČIO DUJOTIEKIO  k9=1.15</t>
  </si>
  <si>
    <t>N21P-0114</t>
  </si>
  <si>
    <t>Kabelių tiesimas paruoštose tranšėjose elektrinės gervės pagalba , kai 1 m kabelio masė iki 3 kg</t>
  </si>
  <si>
    <t>3498-35</t>
  </si>
  <si>
    <t>Indikaciniai kabeliai CYKY-O (apvalūs, su užpildu) 2x1.5</t>
  </si>
  <si>
    <t>Viso žiniaraštyje   6</t>
  </si>
  <si>
    <t>Žiniaraštis             7 Gatvių apšvietimo elektros tinklai</t>
  </si>
  <si>
    <t>Montavimo darbai</t>
  </si>
  <si>
    <t>N57P-6317</t>
  </si>
  <si>
    <t>Cinkuotų apšvietimo stulpų montavimas gelžbetoniniuose pamatuose, gręžiant , kai apšvietimo stulpų aukštis iki 6,5m</t>
  </si>
  <si>
    <t>Cinkuotų apšvietimo stulpų montavimas gelžbetoniniuose pamatuose, gręžiant , kai apšvietimo stulpų aukštis daugiau 8,5m iki 10,5m</t>
  </si>
  <si>
    <t>N21P-0701</t>
  </si>
  <si>
    <t>Šviesos diodų lempų šviestuvų gatvių apšvietimui montavimas ant įrengtų apšvietimo atramų</t>
  </si>
  <si>
    <t>N21-259-3</t>
  </si>
  <si>
    <t>Įžemiklių, surenkamų iš atskirų grandžių, įgilinimas daugiau 10m iki 15m gylio I-II gr. grunte</t>
  </si>
  <si>
    <t>R33-98</t>
  </si>
  <si>
    <t>Įžeminimo kontūro varžos matavimas</t>
  </si>
  <si>
    <t>N57P-0126</t>
  </si>
  <si>
    <t>Kelio ašinės linijos ir kelio juostos nužymėjimas trasoje TRASOS NUŽYMĖJIMAS</t>
  </si>
  <si>
    <t>N1-422</t>
  </si>
  <si>
    <t>Tranšėjų 1m gylio 1-2 kabeliams kasimas 0,25m3 talpos kaušu ekskavatoriais I-II grupės grunte  k9=1.15</t>
  </si>
  <si>
    <t>N1-425</t>
  </si>
  <si>
    <t>Tranšėjų 1m gylio 1-2 kabeliams užpylimas buldozeriais 59 kW(80AJ)  I-II grupės grunte iš sankasos  k9=1.15</t>
  </si>
  <si>
    <t>N1-428</t>
  </si>
  <si>
    <t>Tranšėjų kasimas rankiniu būdu 1-2 kabeliams I-II grupės grunte iki 1m gylio  k9=1.15</t>
  </si>
  <si>
    <t>N1-431</t>
  </si>
  <si>
    <t>Tranšėjų užpylimas rankiniu būdu 1-2 kabeliams I-II grupės grunte  k9=1.15</t>
  </si>
  <si>
    <t>N21P-0119</t>
  </si>
  <si>
    <t>Signalinių juostų paklojimas tranšėjose virš paklotų kabelių , kai kabelių skaičius  1.00 vnt</t>
  </si>
  <si>
    <t>N21P-0116</t>
  </si>
  <si>
    <t>Kabelių apsaugos plastikinių gofruotų vamzdžių klojimas tranšėjose , kai vamzdžio išorinis skersmuo daugiau 63 mm iki 75 mm</t>
  </si>
  <si>
    <t>N21P-0118</t>
  </si>
  <si>
    <t>Kabelių įtraukimas į paklotus vamzdžius tranšėjose , kai 1 m kabelio masė iki 1 kg</t>
  </si>
  <si>
    <t>N21P-0122</t>
  </si>
  <si>
    <t>Kabelių tiesimas įrengtomis konstrukcijomis arba loviais, tvirtinant visu ilgiu , kai 1 m kabelio masė iki 1 kg</t>
  </si>
  <si>
    <t>Kabelių tiesimas įrengtomis konstrukcijomis arba loviais, tvirtinant visu ilgiu, kai 1 m kabelio masė  iki 1 kg</t>
  </si>
  <si>
    <t>N21-382</t>
  </si>
  <si>
    <t>Gnybtų dėžučių iki 6 gnybtų ir 10 mm2 skerspjūvio kabeliams montavimas, tvirtinant prie k-jų ant sienos ar kolonos</t>
  </si>
  <si>
    <t>D1-374-2</t>
  </si>
  <si>
    <t>Kabelio izoliacijos varžos matavimas</t>
  </si>
  <si>
    <t>R61P-2718</t>
  </si>
  <si>
    <t>Iki 0,4 kV įtampos elektros instaliacijos pereinamosios varžos matavimas (taškas)</t>
  </si>
  <si>
    <t>10 vnt</t>
  </si>
  <si>
    <t>N21P-0134</t>
  </si>
  <si>
    <t>Termosusitraukiančių galinių movų iki 1 kV įtampos 4 gyslų kabeliams su plastiko izoliacija montavimas , kai kabelio gyslų skerspjūvio plotas 35-50 mm2</t>
  </si>
  <si>
    <t>N21P-0162</t>
  </si>
  <si>
    <t>Kabelių daugiavielių gyslų su antgaliais prijungimas prie aparatų gnybtų , kai kabelio gyslų skerspjūvio plotas iki 16 mm2</t>
  </si>
  <si>
    <t>Įrenginiai ir medžiagos</t>
  </si>
  <si>
    <t>3550-22</t>
  </si>
  <si>
    <t>1kV aliuminiai kabeliai AXMK 4x16SE</t>
  </si>
  <si>
    <t>3498-192</t>
  </si>
  <si>
    <t>Variniai instaliaciniai kabeliai NYM (300/500) 3x1.5</t>
  </si>
  <si>
    <t>G.APS.2</t>
  </si>
  <si>
    <t>Apsauginis vamzdis d75mm ayviram klojimui</t>
  </si>
  <si>
    <t>3660-1</t>
  </si>
  <si>
    <t>1 kV galinės movos 4-ių gyslų kabeliams EVPU-4 x 25-70-S-L12</t>
  </si>
  <si>
    <t>Signalinė juosta kabeliams</t>
  </si>
  <si>
    <t>G.APS.3</t>
  </si>
  <si>
    <t>Gelžbetoninis pamatas</t>
  </si>
  <si>
    <t>G.APS.4</t>
  </si>
  <si>
    <t>Pamato apsauginė guma</t>
  </si>
  <si>
    <t>G.APS.5</t>
  </si>
  <si>
    <t>Metalinė cinkuota atrama (H=9m)</t>
  </si>
  <si>
    <t>G.APS.6</t>
  </si>
  <si>
    <t>Metalinė cinkuota atrama (H=6m)</t>
  </si>
  <si>
    <t>G.APS.7</t>
  </si>
  <si>
    <t>Gnybtų komplektas su 1F-B4A automatiniu jungikliu</t>
  </si>
  <si>
    <t>G.APS.8</t>
  </si>
  <si>
    <t>LED šviestuvas 56W</t>
  </si>
  <si>
    <t>G.APS.9</t>
  </si>
  <si>
    <t>LED kryptinis šviestuvas 71W</t>
  </si>
  <si>
    <t>G.APS.10</t>
  </si>
  <si>
    <t>LED mirksintis žibintas</t>
  </si>
  <si>
    <t>G.APS.11</t>
  </si>
  <si>
    <t>Kronšteinas šviestuvo tvirtinimui 6m aukštyje ant 9 m atramos</t>
  </si>
  <si>
    <t>G.APS.12</t>
  </si>
  <si>
    <t>Medžiagos įžeminimo kontūrui (elektrodas -10 vnt; sujungimo mova -8 vnt; plieninis antgalis - 1 vnt; kryžminė jungtis -1 vnt; cinkuota juosta - 4m)</t>
  </si>
  <si>
    <t>Viso žiniaraštyje   7</t>
  </si>
  <si>
    <t>Žiniaraštis             8 Elektroniniai ryšiai</t>
  </si>
  <si>
    <t>N21P-0101</t>
  </si>
  <si>
    <t>Iki 1 m gylio tranšėjų kabeliams kasimas 0,07 m3 kaušo talpos ekskavatoriumi ( gruntas II grupės, kabelių skaičius  1 vnt)  k9=1.15</t>
  </si>
  <si>
    <t>N21P-0107</t>
  </si>
  <si>
    <t>Iki 1 m gylio tranšėjų kabeliams užpylimas iki 15 kW (21 AG) galios buldozeriais iš sankasos ( gruntas II grupės, kabelių skaičius  1 vnt)  k9=1.15</t>
  </si>
  <si>
    <t>N21P-0117</t>
  </si>
  <si>
    <t>Kabelių apsaugos plastikinių lygių vamzdžių klojimas tranšėjose , kai vamzdžio išorinis skersmuo daugiau 75 mm</t>
  </si>
  <si>
    <t>N34-95</t>
  </si>
  <si>
    <t>Surenkamų tipinių gelžbetonio mažų šulinių iš 2 dalių 6 kanalams įrengimas  k9=1.15</t>
  </si>
  <si>
    <t>N34-118</t>
  </si>
  <si>
    <t>Vamzdžių įvadų į šulinius ir dėžes įrengimas  k9=1.15</t>
  </si>
  <si>
    <t>10 vnt.</t>
  </si>
  <si>
    <t>N16P-1403</t>
  </si>
  <si>
    <t>Vamzdynų įvadų (išvadų) hermetizavimas elastinėmis sandarinančiomis membranomis</t>
  </si>
  <si>
    <t>LER.1</t>
  </si>
  <si>
    <t>Plastikinis vamzdis PVH d100mm klojimui atviram būdui</t>
  </si>
  <si>
    <t>LER.2</t>
  </si>
  <si>
    <t>RKŠ-2 ryšių šulinys</t>
  </si>
  <si>
    <t>Viso žiniaraštyje   8</t>
  </si>
  <si>
    <t>Žiniaraštis             9 Procesų valdymas ir automatizacija</t>
  </si>
  <si>
    <t>Procesų valdymas ir automatizacija</t>
  </si>
  <si>
    <t>R61P-2676</t>
  </si>
  <si>
    <t>Nuotolinio nuskaitymo apskaitos sistemos valdiklių - centralių montavimas</t>
  </si>
  <si>
    <t>Valdiklis DI/AI</t>
  </si>
  <si>
    <t>N50-395</t>
  </si>
  <si>
    <t>Kompiuterinio tinklo atšakotuvo montavimas</t>
  </si>
  <si>
    <t>Maršrutizatorius su GPRS modemu</t>
  </si>
  <si>
    <t>Daugiakanalis ryšio RS232/LAN valdiklis keitiklis</t>
  </si>
  <si>
    <t>El. skaitiklių aut. duomenų nuskaitymo modulis</t>
  </si>
  <si>
    <t>N51-22</t>
  </si>
  <si>
    <t>Prietaisų technologiniams vamzdynams ir įrenginiams montavimas, jungiant sriegiais</t>
  </si>
  <si>
    <t>Debitomatis</t>
  </si>
  <si>
    <t>Daebitomačio keitiklis</t>
  </si>
  <si>
    <t>N51-116</t>
  </si>
  <si>
    <t>Skydų ir pultų montavimas, kai jų masė iki 50 kg</t>
  </si>
  <si>
    <t>Automatikos ir dispečerizacijos skydas</t>
  </si>
  <si>
    <t>Automatinio rezervinio įvado skydas</t>
  </si>
  <si>
    <t>N50-367</t>
  </si>
  <si>
    <t>Signalinio kabelio tarp sistemos elementų tiesimas plastikiniuose kanaluose</t>
  </si>
  <si>
    <t>Kabelis 2x0,75 +ekr.</t>
  </si>
  <si>
    <t>Kabelis 3x1,5</t>
  </si>
  <si>
    <t>Kabelis 3x0,75 +ekr.</t>
  </si>
  <si>
    <t>Kabelis 5x4</t>
  </si>
  <si>
    <t>N21-149</t>
  </si>
  <si>
    <t>Iki 50mm skersmens polietileninių vamzdžių montavimas perdengimais užbetonavimui</t>
  </si>
  <si>
    <t>Vamzdis d50</t>
  </si>
  <si>
    <t>N21-148</t>
  </si>
  <si>
    <t>Iki 32mm skersmens polietileninių vamzdžių montavimas perdengimais užbetonavimui</t>
  </si>
  <si>
    <t>Vamzdis d32</t>
  </si>
  <si>
    <t>N21-147</t>
  </si>
  <si>
    <t>Iki 25mm skersmens polietileninių vamzdžių montavimas perdengimais užbetonavimui</t>
  </si>
  <si>
    <t>Vamzdis d25</t>
  </si>
  <si>
    <t>Viso žiniaraštyje   9</t>
  </si>
  <si>
    <t>Žiniaraštis            10 Apsauginė gaisrinė signalizacija</t>
  </si>
  <si>
    <t>Apsauginė gaisrinė signalizaija</t>
  </si>
  <si>
    <t>N50-303</t>
  </si>
  <si>
    <t>8 zonų priešgaisrinės ir apsauginės signalizacijos centralės montavimas</t>
  </si>
  <si>
    <t>Centralė</t>
  </si>
  <si>
    <t>N50-311</t>
  </si>
  <si>
    <t>Priešgaisrinės ir apsauginės signalizacijos centralės išorinio valdymo pultelio montavimas</t>
  </si>
  <si>
    <t>Valdymo pultelis</t>
  </si>
  <si>
    <t>N50-332</t>
  </si>
  <si>
    <t>Skiriamojo modulio sprogimui pavojingoms patalpoms montavimas/relinė išėjimų plokštė</t>
  </si>
  <si>
    <t>Relinė išėjimų plokštė</t>
  </si>
  <si>
    <t>N50-321</t>
  </si>
  <si>
    <t>Magnetinio kontakto (įleidžiamo) montavimas, tvirtinant medsraigčiais</t>
  </si>
  <si>
    <t>Magnetinis kontaktas</t>
  </si>
  <si>
    <t>N50-324</t>
  </si>
  <si>
    <t>Aliarmo sirenos, blykstės arba skambučio montavimas patalpos viduje</t>
  </si>
  <si>
    <t>Vidinė sirena</t>
  </si>
  <si>
    <t>N50-327</t>
  </si>
  <si>
    <t>Aliarmo sirenos, blykstės su rezerviniu maitinimu montavimas išorėje</t>
  </si>
  <si>
    <t>Lauko sirena</t>
  </si>
  <si>
    <t>N50-333</t>
  </si>
  <si>
    <t>Rezervinio maitinimo šaltinio montavimas</t>
  </si>
  <si>
    <t>Akumuliatorius 12V, 7.2 Ah</t>
  </si>
  <si>
    <t>Skiriamojo modulio sprogimui pavojingoms patalpoms montavimas/GSM modulio montavimas</t>
  </si>
  <si>
    <t>GSM modulis</t>
  </si>
  <si>
    <t>N50-315</t>
  </si>
  <si>
    <t>Priešgaisrinės ir apsauginės signalizacijos jutiklio montavimas, tvirtinant medsraigčiais</t>
  </si>
  <si>
    <t>Otinis dūmų detektorius</t>
  </si>
  <si>
    <t>Detektoriaus montavimo bazė</t>
  </si>
  <si>
    <t>N21P-0317</t>
  </si>
  <si>
    <t>Potinkinių elektros instaliacinių dėžučių įstatymas į paruoštus lizdus, kai dėžutės stačiamkampės  iki 150x100mm</t>
  </si>
  <si>
    <t>Kabelis 4x0.8 nedegus, raudonas</t>
  </si>
  <si>
    <t>Kabelis FTP cat5e</t>
  </si>
  <si>
    <t>Kabelis UTP cat5e</t>
  </si>
  <si>
    <t>Kabelis 4x0,22</t>
  </si>
  <si>
    <t>Kabelis 6x0,22</t>
  </si>
  <si>
    <t>N21-536</t>
  </si>
  <si>
    <t>El. instaliacijos plastikinių kanalų iki 60x40 mm skersmens montavimas, tvirtinant prie mūro sienos</t>
  </si>
  <si>
    <t>Instaliacinis kanalas 18x18</t>
  </si>
  <si>
    <t>Vamzdis PV16</t>
  </si>
  <si>
    <t>Montažinės medžiagos</t>
  </si>
  <si>
    <t>Judesio jutiklio laikiklis</t>
  </si>
  <si>
    <t>N50-322</t>
  </si>
  <si>
    <t>Gaisro pavojaus mygtuko montavimas, tvirtinant medsraigčiais</t>
  </si>
  <si>
    <t>Gaisro pavojaus mygtukas DMN 700R</t>
  </si>
  <si>
    <t>Kabelis 2x0,8 nedegus raudonas</t>
  </si>
  <si>
    <t>Viso žiniaraštyje  10</t>
  </si>
  <si>
    <t>Žiniaraštis            11 Vidaus elektros tinklai (ABE)</t>
  </si>
  <si>
    <t>Vidaus elektros tinklai</t>
  </si>
  <si>
    <t>N21-227</t>
  </si>
  <si>
    <t>Iki 2 lempų liuminescencinių šviestuvų montavimas, tvirtinant smeigėmis</t>
  </si>
  <si>
    <t>Hermetinis šviestuvas 61.8W LED</t>
  </si>
  <si>
    <t>N21-194</t>
  </si>
  <si>
    <t>Lizdų paskirstymo dėžutėms, jungikliams, kištukams, lizdams iškirtimas mūro sienose</t>
  </si>
  <si>
    <t>N21-206</t>
  </si>
  <si>
    <t>Hermetinių ir pusiauhermetinių rozečių montavimas</t>
  </si>
  <si>
    <t>Hermetinių ir pusiauhermetinių rozečių montavimas/ su tranformatoriumi  k1=1.2</t>
  </si>
  <si>
    <t>Hermetinių ir pusiauhermetinių rozečių montavimas/ trifazis kištukinis lizdas  k1=1.35</t>
  </si>
  <si>
    <t>Kištukinis lizdas IP44</t>
  </si>
  <si>
    <t>Kištukinis lizdas IP44 su transformatoriumi 230/36V</t>
  </si>
  <si>
    <t>Kištukinis lizdas 3F 16A IP44</t>
  </si>
  <si>
    <t>Akumuliatorius LED šviestuvams 1h</t>
  </si>
  <si>
    <t>N21P-0702</t>
  </si>
  <si>
    <t>Lauko šviestuvų, tvirtinamų prie sienos, montavimas iš autobokštelio</t>
  </si>
  <si>
    <t>Lauko šviestuvas 10W LED su integruotu judesio davikliu</t>
  </si>
  <si>
    <t>N21P-0328</t>
  </si>
  <si>
    <t>Pirmų laidų, kabelių įtraukimas į sumontuotus vamzdžius , kai laidų skerspjūvio plotas iki 6 mm2</t>
  </si>
  <si>
    <t>Kabelis Cu 5x4</t>
  </si>
  <si>
    <t>Kabelis Cu 5x2,5</t>
  </si>
  <si>
    <t>Kabelis Cu 3x2,5</t>
  </si>
  <si>
    <t>Kabelis Cu 3x1,5</t>
  </si>
  <si>
    <t>Kabelis Cu 2x1,5</t>
  </si>
  <si>
    <t>Kabelis Cu 3x4</t>
  </si>
  <si>
    <t>UTP 5cat.</t>
  </si>
  <si>
    <t>PP vamzdis d20</t>
  </si>
  <si>
    <t>Viso žiniaraštyje  11</t>
  </si>
  <si>
    <t>Žiniaraštis            12 Elektrotechnika (ESO dalis)</t>
  </si>
  <si>
    <t>Elektrotechnika</t>
  </si>
  <si>
    <t>Kelio ašinės linijos ir kelio juostos nužymėjimas trasoje</t>
  </si>
  <si>
    <t>N21P-0104</t>
  </si>
  <si>
    <t>Iki 1 m gylio tranšėjų 1-2 kabeliams  kasimas iki 15 kW(21 AG) galios grandinine tranšėjų kasimo mašina , kai gruntas II grupės  k9=1.15</t>
  </si>
  <si>
    <t>N1-426</t>
  </si>
  <si>
    <t>Tranšėjų 1m gylio 1-2 kabeliams užpylimas buldozeriais 59 kW(80AJ)  III grupės grunte iš sankasos  k9=1.15</t>
  </si>
  <si>
    <t>Kabelių įtraukimas į paklotus vamzdžius tranšėjose , kai 1 m kabelio masė daugiau 1 kg iki 3 kg</t>
  </si>
  <si>
    <t>N21-13</t>
  </si>
  <si>
    <t>Kabelio tiesimas tvirtinant uždedamomis apkabomis, kai 1m kabelio masė iki 3kg</t>
  </si>
  <si>
    <t>Kabelių apsaugos plastikinių gofruotų vamzdžių klojimas tranšėjose , kai vamzdžio išorinis skersmuo daugiau 75 mm</t>
  </si>
  <si>
    <t>N21-6-1</t>
  </si>
  <si>
    <t>Signalinės juostos paklojimas tranšėjoje virš pakloto kabelio  k9=1.15</t>
  </si>
  <si>
    <t>N21-604</t>
  </si>
  <si>
    <t>6-10 kV įtampos iki 120mm2 skersp. kabeliui galinės movos su terminiais vamzdeliais montavimas</t>
  </si>
  <si>
    <t>N21-597</t>
  </si>
  <si>
    <t>6-10 kV įtampos iki 120 mm2 skersp. kabeliui jungiamosios movos su terminiais vamzdeliais montavimas</t>
  </si>
  <si>
    <t>D1-434</t>
  </si>
  <si>
    <t>Iki 35 kV jėgos kabelio bandymas, kai jo ilgis iki 500 m</t>
  </si>
  <si>
    <t>N21-285</t>
  </si>
  <si>
    <t>Laidų ir kabelių vienvielių iki 120 mm2 skersp. gyslų su antgaliais prijungimas prie aparatų gnybtų/kabelio atjungimas  k1=0.8</t>
  </si>
  <si>
    <t>Išpildomoji geodezinė nuotrauka</t>
  </si>
  <si>
    <t>Esamo 10kV OLS-49 demontavimas</t>
  </si>
  <si>
    <t>Vartikalaus 10kV OLS sumontavimas ant esamos atramos</t>
  </si>
  <si>
    <t>D1-374-1</t>
  </si>
  <si>
    <t>Trifazio įvado laidų izoliacijos varžos matavimas (įvadas)</t>
  </si>
  <si>
    <t>Tranšėjų kasimas rankiniu būdu 1-2 kabeliams I-II grupės grunte iki 1m gylio  k1=2.0,  k4=2.0, k9=1.15</t>
  </si>
  <si>
    <t>Tranšėjų užpylimas rankiniu būdu 1-2 kabeliams I-II grupės grunte  k1=2.0,  k4=2.0, k9=1.15</t>
  </si>
  <si>
    <t>Kabelių apsaugos plastikinių gofruotų vamzdžių klojimas tranšėjose , kai vamzdžio išorinis skersmuo daugiau 75 mm/surenkamų vamzdžių montavimas ant kabelio  k1=2.0,  k4=2.0</t>
  </si>
  <si>
    <t>10 kV trigyslis kabelis: kabelio gyslų skaičius ir skerspjūvio plotas 3x120</t>
  </si>
  <si>
    <t>Ekranuota kištukinė mova 10kV C tipo</t>
  </si>
  <si>
    <t>10 kV jungiamoji-pereinamoji mova</t>
  </si>
  <si>
    <t>Kabelių apsaugos vamzdžiai klojami atviru būdu d110</t>
  </si>
  <si>
    <t>Vertikalus 10 kV OLS</t>
  </si>
  <si>
    <t>Iki 1kV kabelis plastikine izoliacija skirtas kloti žemėje, patalpose ir atvirame ore Al 4x240</t>
  </si>
  <si>
    <t>Iki 1 kV kabelių plastikinė izoliacinė galinė mova</t>
  </si>
  <si>
    <t>Iki 1 kV kabelių plastikine izoliacija jungiamoji pereinamoji mova</t>
  </si>
  <si>
    <t>Surenkami kabelių apsaugos vamzdžiai</t>
  </si>
  <si>
    <t>Papildomos medžiagos</t>
  </si>
  <si>
    <t>Viso žiniaraštyje  12</t>
  </si>
  <si>
    <t>Žiniaraštis            13 Lauko elektrotechnika</t>
  </si>
  <si>
    <t>Lauko elektrotechnika</t>
  </si>
  <si>
    <t>N1-429</t>
  </si>
  <si>
    <t>Tranšėjų kasimas rankiniu būdu 1-2 kabeliams III grupės grunte iki 1m gylio  k9=1.15</t>
  </si>
  <si>
    <t>N1-432</t>
  </si>
  <si>
    <t>Tranšėjų užpylimas rankiniu būdu 1-2 kabeliams III grupės grunte  k9=1.15</t>
  </si>
  <si>
    <t>Apsauginio vamzdžio klojimas uždaru būdu prakalant</t>
  </si>
  <si>
    <t>N21-596-1</t>
  </si>
  <si>
    <t>Iki 1kV įtampos didesnio kaip 120 mm2 skersp. kabeliui atsišakojimo movų montavimas</t>
  </si>
  <si>
    <t>Esamos KS-11635 demontavimas</t>
  </si>
  <si>
    <t>Laidų ir kabelių vienvielių iki 120 mm2 skersp. gyslų su antgaliais prijungimas prie aparatų gnybtų/kabelių prijugimas-atjungimas</t>
  </si>
  <si>
    <t>N51-119</t>
  </si>
  <si>
    <t>Skydų ir pultų montavimas, kai jų masė iki 250 kg/ Naujos KS/KAS su pamatu montavimas</t>
  </si>
  <si>
    <t>N21-385-1</t>
  </si>
  <si>
    <t>Kirtiklio - saugiklio blokų montavimas TP kabelių spintose</t>
  </si>
  <si>
    <t>Iki 1kV Al kabelis 4x120</t>
  </si>
  <si>
    <t>Iki 1kV galinė mova 4x120</t>
  </si>
  <si>
    <t>Kabelių apsaugos vamzdžiai klojimui atviru būdu d110</t>
  </si>
  <si>
    <t>Kabelių apsaugos vamzdžiai klojimui uždaru būdu d110</t>
  </si>
  <si>
    <t>Skydas KS/KAS</t>
  </si>
  <si>
    <t>Cinkuota juosta KS/KAS prijungimui prie esamo įžeminimo</t>
  </si>
  <si>
    <t>Saugiklių kirtiklių blokas, horizontalus, 400A-1600A</t>
  </si>
  <si>
    <t>Lydusis įdėklas NH-2, 250A</t>
  </si>
  <si>
    <t>Viso žiniaraštyje  13</t>
  </si>
  <si>
    <t>t.m3</t>
  </si>
  <si>
    <t>10m2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</si>
</sst>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???0.0?????;\-??0.0?????;?"/>
    <numFmt numFmtId="165" formatCode="??????0.0?;\-?????0.0?;?"/>
    <numFmt numFmtId="166" formatCode="??????????0;\-?????????0;?"/>
    <numFmt numFmtId="167" formatCode="???????0.0?;\-??????0.0?;?"/>
    <numFmt numFmtId="168" formatCode="?????????0;\-????????0;?"/>
    <numFmt numFmtId="169" formatCode="??????0.00;\-?????0.00;?"/>
    <numFmt numFmtId="170" formatCode="?????????0.00;\-????????0.00;?"/>
  </numFmts>
  <fonts count="14">
    <font>
      <sz val="11"/>
      <color theme="1"/>
      <name val="Calibri"/>
      <family val="2"/>
      <charset val="186"/>
      <scheme val="minor"/>
    </font>
    <font>
      <sz val="8"/>
      <color theme="1"/>
      <name val="Arial Baltic"/>
      <charset val="186"/>
    </font>
    <font>
      <b/>
      <sz val="12"/>
      <color theme="1"/>
      <name val="Arial Baltic"/>
      <charset val="186"/>
    </font>
    <font>
      <sz val="9"/>
      <color theme="1"/>
      <name val="Arial Baltic"/>
      <charset val="186"/>
    </font>
    <font>
      <b/>
      <sz val="9"/>
      <color theme="1"/>
      <name val="Arial Baltic"/>
      <charset val="186"/>
    </font>
    <font>
      <b/>
      <sz val="8"/>
      <color theme="1"/>
      <name val="Arial Baltic"/>
      <charset val="186"/>
    </font>
    <font>
      <sz val="8"/>
      <color theme="1"/>
      <name val="Arial"/>
      <family val="2"/>
      <charset val="186"/>
    </font>
    <font>
      <sz val="8"/>
      <color theme="1"/>
      <name val="MonospaceLT"/>
    </font>
    <font>
      <sz val="9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9"/>
      <color theme="1"/>
      <name val="MonospaceLT"/>
      <charset val="186"/>
    </font>
    <font>
      <b/>
      <sz val="9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8"/>
      <color theme="1"/>
      <name val="MonospaceLT"/>
      <charset val="18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1" xfId="0" applyBorder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1" fillId="0" borderId="0" xfId="0" applyFont="1" applyAlignment="1">
      <alignment vertical="top" wrapText="1"/>
    </xf>
    <xf numFmtId="0" fontId="5" fillId="0" borderId="0" xfId="0" applyFont="1" applyAlignment="1">
      <alignment horizontal="right" vertical="top" wrapText="1"/>
    </xf>
    <xf numFmtId="0" fontId="5" fillId="0" borderId="0" xfId="0" applyFont="1" applyAlignment="1">
      <alignment horizontal="right" vertical="top"/>
    </xf>
    <xf numFmtId="164" fontId="7" fillId="0" borderId="0" xfId="0" applyNumberFormat="1" applyFont="1" applyAlignment="1">
      <alignment vertical="top"/>
    </xf>
    <xf numFmtId="165" fontId="7" fillId="0" borderId="0" xfId="0" applyNumberFormat="1" applyFont="1" applyAlignment="1">
      <alignment horizontal="left" vertical="top"/>
    </xf>
    <xf numFmtId="166" fontId="7" fillId="0" borderId="0" xfId="0" applyNumberFormat="1" applyFont="1" applyAlignment="1">
      <alignment horizontal="left" vertical="top"/>
    </xf>
    <xf numFmtId="167" fontId="7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168" fontId="7" fillId="0" borderId="0" xfId="0" applyNumberFormat="1" applyFont="1" applyAlignment="1">
      <alignment horizontal="left" vertical="top"/>
    </xf>
    <xf numFmtId="0" fontId="1" fillId="0" borderId="13" xfId="0" applyFont="1" applyBorder="1" applyAlignment="1">
      <alignment vertical="top" wrapText="1"/>
    </xf>
    <xf numFmtId="0" fontId="0" fillId="0" borderId="13" xfId="0" applyBorder="1" applyAlignment="1">
      <alignment vertical="top"/>
    </xf>
    <xf numFmtId="165" fontId="7" fillId="0" borderId="13" xfId="0" applyNumberFormat="1" applyFont="1" applyBorder="1" applyAlignment="1">
      <alignment horizontal="left" vertical="top"/>
    </xf>
    <xf numFmtId="0" fontId="8" fillId="0" borderId="0" xfId="0" applyFont="1" applyAlignment="1">
      <alignment horizontal="left"/>
    </xf>
    <xf numFmtId="169" fontId="7" fillId="0" borderId="0" xfId="0" applyNumberFormat="1" applyFont="1" applyAlignment="1">
      <alignment horizontal="left" vertical="top"/>
    </xf>
    <xf numFmtId="169" fontId="7" fillId="0" borderId="13" xfId="0" applyNumberFormat="1" applyFont="1" applyBorder="1" applyAlignment="1">
      <alignment horizontal="left" vertical="top"/>
    </xf>
    <xf numFmtId="169" fontId="7" fillId="0" borderId="0" xfId="0" applyNumberFormat="1" applyFont="1" applyAlignment="1">
      <alignment horizontal="center" vertical="top"/>
    </xf>
    <xf numFmtId="165" fontId="10" fillId="0" borderId="0" xfId="0" applyNumberFormat="1" applyFont="1" applyAlignment="1">
      <alignment horizontal="left" vertical="top"/>
    </xf>
    <xf numFmtId="169" fontId="10" fillId="0" borderId="0" xfId="0" applyNumberFormat="1" applyFont="1" applyAlignment="1">
      <alignment horizontal="center" vertical="top"/>
    </xf>
    <xf numFmtId="0" fontId="11" fillId="0" borderId="0" xfId="0" applyFont="1"/>
    <xf numFmtId="169" fontId="10" fillId="0" borderId="0" xfId="0" applyNumberFormat="1" applyFont="1" applyAlignment="1">
      <alignment horizontal="left" vertical="top"/>
    </xf>
    <xf numFmtId="169" fontId="11" fillId="0" borderId="0" xfId="0" applyNumberFormat="1" applyFont="1" applyAlignment="1">
      <alignment horizontal="left"/>
    </xf>
    <xf numFmtId="169" fontId="10" fillId="0" borderId="0" xfId="0" applyNumberFormat="1" applyFont="1" applyAlignment="1">
      <alignment horizontal="center" vertical="center"/>
    </xf>
    <xf numFmtId="169" fontId="11" fillId="0" borderId="0" xfId="0" applyNumberFormat="1" applyFont="1" applyAlignment="1">
      <alignment horizontal="center" vertical="center"/>
    </xf>
    <xf numFmtId="169" fontId="9" fillId="0" borderId="0" xfId="0" applyNumberFormat="1" applyFont="1" applyAlignment="1">
      <alignment horizontal="center" vertical="center"/>
    </xf>
    <xf numFmtId="0" fontId="8" fillId="0" borderId="0" xfId="0" applyFont="1" applyAlignment="1"/>
    <xf numFmtId="169" fontId="13" fillId="0" borderId="0" xfId="0" applyNumberFormat="1" applyFont="1" applyAlignment="1">
      <alignment horizontal="left" vertical="top"/>
    </xf>
    <xf numFmtId="170" fontId="7" fillId="0" borderId="0" xfId="0" applyNumberFormat="1" applyFont="1" applyAlignment="1">
      <alignment horizontal="center" vertical="top"/>
    </xf>
    <xf numFmtId="170" fontId="7" fillId="0" borderId="13" xfId="0" applyNumberFormat="1" applyFont="1" applyBorder="1" applyAlignment="1">
      <alignment horizontal="center" vertical="top"/>
    </xf>
    <xf numFmtId="165" fontId="13" fillId="0" borderId="0" xfId="0" applyNumberFormat="1" applyFont="1" applyAlignment="1">
      <alignment horizontal="left" vertical="top"/>
    </xf>
    <xf numFmtId="0" fontId="9" fillId="0" borderId="0" xfId="0" applyFont="1"/>
    <xf numFmtId="169" fontId="12" fillId="0" borderId="0" xfId="0" applyNumberFormat="1" applyFont="1" applyAlignment="1">
      <alignment horizontal="left"/>
    </xf>
    <xf numFmtId="0" fontId="5" fillId="0" borderId="0" xfId="0" applyFont="1" applyBorder="1" applyAlignment="1">
      <alignment horizontal="left" vertical="top"/>
    </xf>
    <xf numFmtId="170" fontId="7" fillId="0" borderId="0" xfId="0" applyNumberFormat="1" applyFont="1" applyAlignment="1">
      <alignment horizontal="left" vertical="top"/>
    </xf>
    <xf numFmtId="170" fontId="7" fillId="0" borderId="13" xfId="0" applyNumberFormat="1" applyFont="1" applyBorder="1" applyAlignment="1">
      <alignment horizontal="left" vertical="top"/>
    </xf>
    <xf numFmtId="170" fontId="13" fillId="0" borderId="0" xfId="0" applyNumberFormat="1" applyFont="1" applyAlignment="1">
      <alignment horizontal="left" vertical="top"/>
    </xf>
    <xf numFmtId="2" fontId="7" fillId="0" borderId="0" xfId="0" applyNumberFormat="1" applyFont="1" applyAlignment="1">
      <alignment horizontal="center" vertical="top"/>
    </xf>
    <xf numFmtId="2" fontId="7" fillId="0" borderId="13" xfId="0" applyNumberFormat="1" applyFont="1" applyBorder="1" applyAlignment="1">
      <alignment horizontal="center" vertical="top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horizontal="left" vertical="top" wrapText="1"/>
    </xf>
    <xf numFmtId="0" fontId="8" fillId="0" borderId="0" xfId="0" applyFont="1" applyAlignment="1">
      <alignment horizontal="left"/>
    </xf>
    <xf numFmtId="0" fontId="5" fillId="0" borderId="14" xfId="0" applyFont="1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5" fillId="0" borderId="13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2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798"/>
  <sheetViews>
    <sheetView tabSelected="1" topLeftCell="A355" workbookViewId="0">
      <selection activeCell="F44" sqref="F44"/>
    </sheetView>
  </sheetViews>
  <sheetFormatPr defaultRowHeight="15"/>
  <cols>
    <col min="1" max="1" width="3.5703125" customWidth="1"/>
    <col min="2" max="2" width="9.28515625" customWidth="1"/>
    <col min="3" max="3" width="27.7109375" customWidth="1"/>
    <col min="4" max="4" width="6.28515625" customWidth="1"/>
    <col min="5" max="5" width="11.140625" customWidth="1"/>
    <col min="6" max="7" width="12.28515625" customWidth="1"/>
    <col min="8" max="8" width="12.140625" customWidth="1"/>
    <col min="9" max="9" width="11.7109375" customWidth="1"/>
  </cols>
  <sheetData>
    <row r="2" spans="1:9">
      <c r="A2" s="61" t="s">
        <v>0</v>
      </c>
      <c r="B2" s="56"/>
      <c r="C2" s="56"/>
      <c r="D2" s="56"/>
      <c r="F2" s="61" t="s">
        <v>4</v>
      </c>
      <c r="G2" s="56"/>
      <c r="H2" s="56"/>
      <c r="I2" s="56"/>
    </row>
    <row r="3" spans="1:9">
      <c r="A3" s="61" t="s">
        <v>1</v>
      </c>
      <c r="B3" s="56"/>
      <c r="C3" s="56"/>
      <c r="D3" s="56"/>
      <c r="F3" s="61" t="s">
        <v>1</v>
      </c>
      <c r="G3" s="56"/>
      <c r="H3" s="56"/>
      <c r="I3" s="56"/>
    </row>
    <row r="4" spans="1:9">
      <c r="A4" s="61" t="s">
        <v>2</v>
      </c>
      <c r="B4" s="56"/>
      <c r="C4" s="56"/>
      <c r="D4" s="56"/>
      <c r="F4" s="61" t="s">
        <v>5</v>
      </c>
      <c r="G4" s="56"/>
      <c r="H4" s="56"/>
      <c r="I4" s="56"/>
    </row>
    <row r="5" spans="1:9">
      <c r="A5" s="61" t="s">
        <v>1</v>
      </c>
      <c r="B5" s="56"/>
      <c r="C5" s="56"/>
      <c r="D5" s="56"/>
      <c r="F5" s="61" t="s">
        <v>1</v>
      </c>
      <c r="G5" s="56"/>
      <c r="H5" s="56"/>
      <c r="I5" s="56"/>
    </row>
    <row r="6" spans="1:9">
      <c r="A6" s="61" t="s">
        <v>3</v>
      </c>
      <c r="B6" s="56"/>
      <c r="C6" s="56"/>
      <c r="D6" s="56"/>
      <c r="F6" s="61" t="s">
        <v>6</v>
      </c>
      <c r="G6" s="56"/>
      <c r="H6" s="56"/>
      <c r="I6" s="56"/>
    </row>
    <row r="8" spans="1:9" ht="15.75">
      <c r="B8" s="52" t="s">
        <v>7</v>
      </c>
      <c r="C8" s="53"/>
      <c r="D8" s="53"/>
      <c r="E8" s="53"/>
      <c r="F8" s="53"/>
      <c r="G8" s="53"/>
    </row>
    <row r="9" spans="1:9">
      <c r="B9" s="54"/>
      <c r="C9" s="53"/>
      <c r="D9" s="53"/>
      <c r="E9" s="53"/>
      <c r="F9" s="53"/>
      <c r="G9" s="53"/>
    </row>
    <row r="11" spans="1:9">
      <c r="A11" s="55" t="s">
        <v>8</v>
      </c>
      <c r="B11" s="56"/>
      <c r="C11" s="56"/>
      <c r="D11" s="56"/>
      <c r="E11" s="56"/>
      <c r="F11" s="56"/>
      <c r="G11" s="56"/>
      <c r="H11" s="56"/>
      <c r="I11" s="56"/>
    </row>
    <row r="12" spans="1:9">
      <c r="A12" s="56"/>
      <c r="B12" s="56"/>
      <c r="C12" s="56"/>
      <c r="D12" s="56"/>
      <c r="E12" s="56"/>
      <c r="F12" s="56"/>
      <c r="G12" s="56"/>
      <c r="H12" s="56"/>
      <c r="I12" s="56"/>
    </row>
    <row r="13" spans="1:9">
      <c r="A13" s="55" t="s">
        <v>9</v>
      </c>
      <c r="B13" s="56"/>
      <c r="C13" s="56"/>
      <c r="D13" s="56"/>
      <c r="E13" s="56"/>
      <c r="F13" s="56"/>
      <c r="G13" s="56"/>
      <c r="H13" s="56"/>
      <c r="I13" s="56"/>
    </row>
    <row r="14" spans="1:9">
      <c r="A14" s="56"/>
      <c r="B14" s="56"/>
      <c r="C14" s="56"/>
      <c r="D14" s="56"/>
      <c r="E14" s="56"/>
      <c r="F14" s="56"/>
      <c r="G14" s="56"/>
      <c r="H14" s="56"/>
      <c r="I14" s="56"/>
    </row>
    <row r="15" spans="1:9">
      <c r="A15" s="55" t="s">
        <v>10</v>
      </c>
      <c r="B15" s="56"/>
      <c r="C15" s="56"/>
      <c r="D15" s="56"/>
      <c r="E15" s="56"/>
      <c r="F15" s="56"/>
      <c r="G15" s="56"/>
      <c r="H15" s="56"/>
      <c r="I15" s="56"/>
    </row>
    <row r="16" spans="1:9">
      <c r="A16" s="56"/>
      <c r="B16" s="56"/>
      <c r="C16" s="56"/>
      <c r="D16" s="56"/>
      <c r="E16" s="56"/>
      <c r="F16" s="56"/>
      <c r="G16" s="56"/>
      <c r="H16" s="56"/>
      <c r="I16" s="56"/>
    </row>
    <row r="17" spans="1:9">
      <c r="A17" s="59" t="s">
        <v>11</v>
      </c>
      <c r="B17" s="60"/>
      <c r="C17" s="3"/>
      <c r="D17" s="3"/>
      <c r="E17" s="3"/>
      <c r="F17" s="57"/>
      <c r="G17" s="58"/>
      <c r="H17" s="58"/>
      <c r="I17" s="58"/>
    </row>
    <row r="18" spans="1:9">
      <c r="A18" s="4" t="s">
        <v>12</v>
      </c>
      <c r="B18" s="4" t="s">
        <v>14</v>
      </c>
      <c r="C18" s="4" t="s">
        <v>16</v>
      </c>
      <c r="D18" s="6" t="s">
        <v>18</v>
      </c>
      <c r="E18" s="67" t="s">
        <v>20</v>
      </c>
      <c r="F18" s="69" t="s">
        <v>21</v>
      </c>
      <c r="G18" s="70"/>
      <c r="H18" s="71"/>
      <c r="I18" s="72"/>
    </row>
    <row r="19" spans="1:9">
      <c r="A19" s="5" t="s">
        <v>13</v>
      </c>
      <c r="B19" s="5" t="s">
        <v>15</v>
      </c>
      <c r="C19" s="5" t="s">
        <v>17</v>
      </c>
      <c r="D19" s="7" t="s">
        <v>19</v>
      </c>
      <c r="E19" s="68"/>
      <c r="F19" s="8" t="s">
        <v>22</v>
      </c>
      <c r="G19" s="9" t="s">
        <v>23</v>
      </c>
      <c r="H19" s="10" t="s">
        <v>24</v>
      </c>
      <c r="I19" s="11" t="s">
        <v>25</v>
      </c>
    </row>
    <row r="20" spans="1:9">
      <c r="A20" s="14"/>
      <c r="B20" s="15">
        <v>1</v>
      </c>
      <c r="C20" s="73" t="s">
        <v>26</v>
      </c>
      <c r="D20" s="74"/>
      <c r="E20" s="74"/>
      <c r="F20" s="74"/>
      <c r="G20" s="74"/>
      <c r="H20" s="74"/>
      <c r="I20" s="74"/>
    </row>
    <row r="21" spans="1:9" ht="24">
      <c r="A21" s="20">
        <v>1</v>
      </c>
      <c r="B21" s="21" t="s">
        <v>27</v>
      </c>
      <c r="C21" s="2" t="s">
        <v>28</v>
      </c>
      <c r="D21" s="1" t="s">
        <v>29</v>
      </c>
      <c r="E21" s="16">
        <v>197</v>
      </c>
      <c r="F21" s="49">
        <v>0</v>
      </c>
      <c r="G21" s="49"/>
      <c r="H21" s="49">
        <v>0</v>
      </c>
      <c r="I21" s="49">
        <f>F21+G21+H21</f>
        <v>0</v>
      </c>
    </row>
    <row r="22" spans="1:9" ht="24">
      <c r="A22" s="20">
        <v>2</v>
      </c>
      <c r="B22" s="21" t="s">
        <v>30</v>
      </c>
      <c r="C22" s="2" t="s">
        <v>31</v>
      </c>
      <c r="D22" s="1" t="s">
        <v>29</v>
      </c>
      <c r="E22" s="16">
        <v>552</v>
      </c>
      <c r="F22" s="49">
        <v>0</v>
      </c>
      <c r="G22" s="49"/>
      <c r="H22" s="49">
        <v>0</v>
      </c>
      <c r="I22" s="49">
        <f t="shared" ref="I22:I29" si="0">F22+G22+H22</f>
        <v>0</v>
      </c>
    </row>
    <row r="23" spans="1:9" ht="24">
      <c r="A23" s="20">
        <v>3</v>
      </c>
      <c r="B23" s="21" t="s">
        <v>32</v>
      </c>
      <c r="C23" s="2" t="s">
        <v>33</v>
      </c>
      <c r="D23" s="1" t="s">
        <v>29</v>
      </c>
      <c r="E23" s="16">
        <v>552</v>
      </c>
      <c r="F23" s="49">
        <v>0</v>
      </c>
      <c r="G23" s="49"/>
      <c r="H23" s="49">
        <v>0</v>
      </c>
      <c r="I23" s="49">
        <f t="shared" si="0"/>
        <v>0</v>
      </c>
    </row>
    <row r="24" spans="1:9" ht="36">
      <c r="A24" s="20">
        <v>4</v>
      </c>
      <c r="B24" s="21" t="s">
        <v>34</v>
      </c>
      <c r="C24" s="2" t="s">
        <v>35</v>
      </c>
      <c r="D24" s="1" t="s">
        <v>29</v>
      </c>
      <c r="E24" s="16">
        <v>278</v>
      </c>
      <c r="F24" s="49">
        <v>0</v>
      </c>
      <c r="G24" s="49"/>
      <c r="H24" s="49">
        <v>0</v>
      </c>
      <c r="I24" s="49">
        <f t="shared" si="0"/>
        <v>0</v>
      </c>
    </row>
    <row r="25" spans="1:9" ht="24">
      <c r="A25" s="20">
        <v>5</v>
      </c>
      <c r="B25" s="21" t="s">
        <v>36</v>
      </c>
      <c r="C25" s="2" t="s">
        <v>37</v>
      </c>
      <c r="D25" s="1" t="s">
        <v>29</v>
      </c>
      <c r="E25" s="16">
        <v>203</v>
      </c>
      <c r="F25" s="49">
        <v>0</v>
      </c>
      <c r="G25" s="49"/>
      <c r="H25" s="49">
        <v>0</v>
      </c>
      <c r="I25" s="49">
        <f t="shared" si="0"/>
        <v>0</v>
      </c>
    </row>
    <row r="26" spans="1:9" ht="48">
      <c r="A26" s="20">
        <v>6</v>
      </c>
      <c r="B26" s="21" t="s">
        <v>38</v>
      </c>
      <c r="C26" s="2" t="s">
        <v>39</v>
      </c>
      <c r="D26" s="1" t="s">
        <v>40</v>
      </c>
      <c r="E26" s="16">
        <v>147</v>
      </c>
      <c r="F26" s="49">
        <v>0</v>
      </c>
      <c r="G26" s="49"/>
      <c r="H26" s="49"/>
      <c r="I26" s="49">
        <f t="shared" si="0"/>
        <v>0</v>
      </c>
    </row>
    <row r="27" spans="1:9" ht="24">
      <c r="A27" s="20">
        <v>7</v>
      </c>
      <c r="B27" s="21" t="s">
        <v>41</v>
      </c>
      <c r="C27" s="2" t="s">
        <v>42</v>
      </c>
      <c r="D27" s="1" t="s">
        <v>29</v>
      </c>
      <c r="E27" s="16">
        <v>2</v>
      </c>
      <c r="F27" s="49">
        <v>0</v>
      </c>
      <c r="G27" s="49"/>
      <c r="H27" s="49">
        <v>0</v>
      </c>
      <c r="I27" s="49">
        <f t="shared" si="0"/>
        <v>0</v>
      </c>
    </row>
    <row r="28" spans="1:9" ht="60">
      <c r="A28" s="20">
        <v>8</v>
      </c>
      <c r="B28" s="21" t="s">
        <v>43</v>
      </c>
      <c r="C28" s="2" t="s">
        <v>44</v>
      </c>
      <c r="D28" s="1" t="s">
        <v>45</v>
      </c>
      <c r="E28" s="16">
        <v>4007</v>
      </c>
      <c r="F28" s="49">
        <v>0</v>
      </c>
      <c r="G28" s="49"/>
      <c r="H28" s="49">
        <v>0</v>
      </c>
      <c r="I28" s="49">
        <f t="shared" si="0"/>
        <v>0</v>
      </c>
    </row>
    <row r="29" spans="1:9" ht="36">
      <c r="A29" s="20">
        <v>9</v>
      </c>
      <c r="B29" s="21" t="s">
        <v>46</v>
      </c>
      <c r="C29" s="2" t="s">
        <v>47</v>
      </c>
      <c r="D29" s="1" t="s">
        <v>45</v>
      </c>
      <c r="E29" s="16">
        <v>4007</v>
      </c>
      <c r="F29" s="49"/>
      <c r="G29" s="49"/>
      <c r="H29" s="49">
        <v>0</v>
      </c>
      <c r="I29" s="49">
        <f t="shared" si="0"/>
        <v>0</v>
      </c>
    </row>
    <row r="30" spans="1:9">
      <c r="A30" s="65" t="s">
        <v>48</v>
      </c>
      <c r="B30" s="65"/>
      <c r="C30" s="65"/>
      <c r="D30" s="23"/>
      <c r="E30" s="24"/>
      <c r="F30" s="50">
        <f>SUM(F21:F29)</f>
        <v>0</v>
      </c>
      <c r="G30" s="50">
        <f t="shared" ref="G30:I30" si="1">SUM(G21:G29)</f>
        <v>0</v>
      </c>
      <c r="H30" s="50">
        <f t="shared" si="1"/>
        <v>0</v>
      </c>
      <c r="I30" s="50">
        <f t="shared" si="1"/>
        <v>0</v>
      </c>
    </row>
    <row r="31" spans="1:9">
      <c r="A31" s="14"/>
      <c r="B31" s="15">
        <v>2</v>
      </c>
      <c r="C31" s="63" t="s">
        <v>49</v>
      </c>
      <c r="D31" s="64"/>
      <c r="E31" s="64"/>
      <c r="F31" s="64"/>
      <c r="G31" s="64"/>
      <c r="H31" s="64"/>
      <c r="I31" s="64"/>
    </row>
    <row r="32" spans="1:9" ht="48">
      <c r="A32" s="20">
        <v>1</v>
      </c>
      <c r="B32" s="21" t="s">
        <v>50</v>
      </c>
      <c r="C32" s="2" t="s">
        <v>51</v>
      </c>
      <c r="D32" s="1" t="s">
        <v>691</v>
      </c>
      <c r="E32" s="16">
        <v>3.18</v>
      </c>
      <c r="F32" s="17">
        <v>5500</v>
      </c>
      <c r="G32" s="18"/>
      <c r="H32" s="17">
        <v>18882</v>
      </c>
      <c r="I32" s="27">
        <f t="shared" ref="I32:I33" si="2">F32+G32+H32</f>
        <v>24382</v>
      </c>
    </row>
    <row r="33" spans="1:9">
      <c r="A33" s="20">
        <v>2</v>
      </c>
      <c r="B33" s="21">
        <v>6167</v>
      </c>
      <c r="C33" s="2" t="s">
        <v>53</v>
      </c>
      <c r="D33" s="1" t="s">
        <v>29</v>
      </c>
      <c r="E33" s="16">
        <v>3180</v>
      </c>
      <c r="F33" s="22"/>
      <c r="G33" s="19">
        <v>26380</v>
      </c>
      <c r="H33" s="22"/>
      <c r="I33" s="27">
        <f t="shared" si="2"/>
        <v>26380</v>
      </c>
    </row>
    <row r="34" spans="1:9">
      <c r="A34" s="65" t="s">
        <v>54</v>
      </c>
      <c r="B34" s="65"/>
      <c r="C34" s="65"/>
      <c r="D34" s="23"/>
      <c r="E34" s="24"/>
      <c r="F34" s="25">
        <f>SUM(F32+F33)</f>
        <v>5500</v>
      </c>
      <c r="G34" s="25">
        <f t="shared" ref="G34:I34" si="3">SUM(G32+G33)</f>
        <v>26380</v>
      </c>
      <c r="H34" s="25">
        <f t="shared" si="3"/>
        <v>18882</v>
      </c>
      <c r="I34" s="28">
        <f t="shared" si="3"/>
        <v>50762</v>
      </c>
    </row>
    <row r="35" spans="1:9">
      <c r="A35" s="14"/>
      <c r="B35" s="15">
        <v>3</v>
      </c>
      <c r="C35" s="63" t="s">
        <v>55</v>
      </c>
      <c r="D35" s="64"/>
      <c r="E35" s="64"/>
      <c r="F35" s="64"/>
      <c r="G35" s="64"/>
      <c r="H35" s="64"/>
      <c r="I35" s="64"/>
    </row>
    <row r="36" spans="1:9" ht="53.25" customHeight="1">
      <c r="A36" s="20">
        <v>1</v>
      </c>
      <c r="B36" s="21" t="s">
        <v>56</v>
      </c>
      <c r="C36" s="2" t="s">
        <v>57</v>
      </c>
      <c r="D36" s="1" t="s">
        <v>58</v>
      </c>
      <c r="E36" s="16">
        <v>20.079999999999998</v>
      </c>
      <c r="F36" s="27">
        <v>1500</v>
      </c>
      <c r="G36" s="27">
        <v>6000</v>
      </c>
      <c r="H36" s="27">
        <v>4000</v>
      </c>
      <c r="I36" s="27">
        <f t="shared" ref="I36:I39" si="4">F36+G36+H36</f>
        <v>11500</v>
      </c>
    </row>
    <row r="37" spans="1:9" ht="36.75" customHeight="1">
      <c r="A37" s="20">
        <v>2</v>
      </c>
      <c r="B37" s="21" t="s">
        <v>59</v>
      </c>
      <c r="C37" s="2" t="s">
        <v>60</v>
      </c>
      <c r="D37" s="1" t="s">
        <v>58</v>
      </c>
      <c r="E37" s="16">
        <v>-20.079999999999998</v>
      </c>
      <c r="F37" s="27">
        <v>-100</v>
      </c>
      <c r="G37" s="27">
        <v>-550</v>
      </c>
      <c r="H37" s="27">
        <v>-450</v>
      </c>
      <c r="I37" s="27">
        <f t="shared" si="4"/>
        <v>-1100</v>
      </c>
    </row>
    <row r="38" spans="1:9" ht="38.25" customHeight="1">
      <c r="A38" s="20">
        <v>3</v>
      </c>
      <c r="B38" s="21" t="s">
        <v>61</v>
      </c>
      <c r="C38" s="2" t="s">
        <v>62</v>
      </c>
      <c r="D38" s="1" t="s">
        <v>58</v>
      </c>
      <c r="E38" s="16">
        <v>20.079999999999998</v>
      </c>
      <c r="F38" s="27">
        <v>8606</v>
      </c>
      <c r="G38" s="27"/>
      <c r="H38" s="27"/>
      <c r="I38" s="27">
        <f t="shared" si="4"/>
        <v>8606</v>
      </c>
    </row>
    <row r="39" spans="1:9" ht="24">
      <c r="A39" s="20">
        <v>4</v>
      </c>
      <c r="B39" s="21">
        <v>970002</v>
      </c>
      <c r="C39" s="2" t="s">
        <v>63</v>
      </c>
      <c r="D39" s="1" t="s">
        <v>64</v>
      </c>
      <c r="E39" s="16">
        <v>60.24</v>
      </c>
      <c r="F39" s="27"/>
      <c r="G39" s="27">
        <v>980</v>
      </c>
      <c r="H39" s="27"/>
      <c r="I39" s="27">
        <f t="shared" si="4"/>
        <v>980</v>
      </c>
    </row>
    <row r="40" spans="1:9">
      <c r="A40" s="65" t="s">
        <v>65</v>
      </c>
      <c r="B40" s="65"/>
      <c r="C40" s="65"/>
      <c r="D40" s="23"/>
      <c r="E40" s="24"/>
      <c r="F40" s="28">
        <f>SUM(F36:F39)</f>
        <v>10006</v>
      </c>
      <c r="G40" s="28">
        <f t="shared" ref="G40:I40" si="5">SUM(G36:G39)</f>
        <v>6430</v>
      </c>
      <c r="H40" s="28">
        <f t="shared" si="5"/>
        <v>3550</v>
      </c>
      <c r="I40" s="28">
        <f t="shared" si="5"/>
        <v>19986</v>
      </c>
    </row>
    <row r="41" spans="1:9">
      <c r="A41" s="14"/>
      <c r="B41" s="15">
        <v>4</v>
      </c>
      <c r="C41" s="63" t="s">
        <v>66</v>
      </c>
      <c r="D41" s="64"/>
      <c r="E41" s="64"/>
      <c r="F41" s="64"/>
      <c r="G41" s="64"/>
      <c r="H41" s="64"/>
      <c r="I41" s="64"/>
    </row>
    <row r="42" spans="1:9" ht="61.5" customHeight="1">
      <c r="A42" s="20">
        <v>1</v>
      </c>
      <c r="B42" s="21" t="s">
        <v>67</v>
      </c>
      <c r="C42" s="2" t="s">
        <v>68</v>
      </c>
      <c r="D42" s="1" t="s">
        <v>69</v>
      </c>
      <c r="E42" s="16">
        <v>0.12</v>
      </c>
      <c r="F42" s="27">
        <v>580</v>
      </c>
      <c r="G42" s="27"/>
      <c r="H42" s="27">
        <v>250</v>
      </c>
      <c r="I42" s="27">
        <f t="shared" ref="I42:I44" si="6">F42+G42+H42</f>
        <v>830</v>
      </c>
    </row>
    <row r="43" spans="1:9" ht="27.75" customHeight="1">
      <c r="A43" s="20">
        <v>2</v>
      </c>
      <c r="B43" s="21" t="s">
        <v>38</v>
      </c>
      <c r="C43" s="2" t="s">
        <v>70</v>
      </c>
      <c r="D43" s="1" t="s">
        <v>40</v>
      </c>
      <c r="E43" s="16">
        <v>26</v>
      </c>
      <c r="F43" s="27">
        <v>577</v>
      </c>
      <c r="G43" s="27">
        <v>999</v>
      </c>
      <c r="H43" s="27">
        <v>12</v>
      </c>
      <c r="I43" s="27">
        <f t="shared" si="6"/>
        <v>1588</v>
      </c>
    </row>
    <row r="44" spans="1:9" ht="24">
      <c r="A44" s="20">
        <v>3</v>
      </c>
      <c r="B44" s="21" t="s">
        <v>71</v>
      </c>
      <c r="C44" s="2" t="s">
        <v>72</v>
      </c>
      <c r="D44" s="1" t="s">
        <v>19</v>
      </c>
      <c r="E44" s="16">
        <v>1</v>
      </c>
      <c r="F44" s="27">
        <v>232</v>
      </c>
      <c r="G44" s="27">
        <v>672</v>
      </c>
      <c r="H44" s="27">
        <v>41</v>
      </c>
      <c r="I44" s="27">
        <f t="shared" si="6"/>
        <v>945</v>
      </c>
    </row>
    <row r="45" spans="1:9">
      <c r="A45" s="65" t="s">
        <v>73</v>
      </c>
      <c r="B45" s="65"/>
      <c r="C45" s="65"/>
      <c r="D45" s="23"/>
      <c r="E45" s="24"/>
      <c r="F45" s="28">
        <f>SUM(F42:F44)</f>
        <v>1389</v>
      </c>
      <c r="G45" s="28">
        <f t="shared" ref="G45:I45" si="7">SUM(G42:G44)</f>
        <v>1671</v>
      </c>
      <c r="H45" s="28">
        <f t="shared" si="7"/>
        <v>303</v>
      </c>
      <c r="I45" s="28">
        <f t="shared" si="7"/>
        <v>3363</v>
      </c>
    </row>
    <row r="46" spans="1:9">
      <c r="A46" s="66" t="s">
        <v>74</v>
      </c>
      <c r="B46" s="66"/>
      <c r="C46" s="66"/>
      <c r="D46" s="13"/>
      <c r="E46" s="12"/>
      <c r="F46" s="30">
        <f>SUM(F30+F34+F40+F45)</f>
        <v>16895</v>
      </c>
      <c r="G46" s="30">
        <f t="shared" ref="G46:I46" si="8">SUM(G30+G34+G40+G45)</f>
        <v>34481</v>
      </c>
      <c r="H46" s="30">
        <f t="shared" si="8"/>
        <v>22735</v>
      </c>
      <c r="I46" s="31">
        <f t="shared" si="8"/>
        <v>74111</v>
      </c>
    </row>
    <row r="47" spans="1:9">
      <c r="C47" s="62" t="s">
        <v>75</v>
      </c>
      <c r="D47" s="62"/>
      <c r="E47" s="62"/>
      <c r="F47" s="62"/>
      <c r="G47" s="62"/>
      <c r="H47" s="62"/>
      <c r="I47" s="62"/>
    </row>
    <row r="48" spans="1:9">
      <c r="C48" s="26"/>
      <c r="D48" s="26"/>
      <c r="E48" s="26"/>
      <c r="F48" s="26"/>
      <c r="G48" s="26"/>
      <c r="H48" s="26"/>
      <c r="I48" s="26"/>
    </row>
    <row r="49" spans="1:9">
      <c r="C49" s="62" t="s">
        <v>75</v>
      </c>
      <c r="D49" s="62"/>
      <c r="E49" s="62"/>
      <c r="F49" s="62"/>
      <c r="G49" s="62"/>
      <c r="H49" s="62"/>
      <c r="I49" s="62"/>
    </row>
    <row r="51" spans="1:9">
      <c r="A51" s="61" t="s">
        <v>0</v>
      </c>
      <c r="B51" s="56"/>
      <c r="C51" s="56"/>
      <c r="D51" s="56"/>
      <c r="F51" s="61" t="s">
        <v>4</v>
      </c>
      <c r="G51" s="56"/>
      <c r="H51" s="56"/>
      <c r="I51" s="56"/>
    </row>
    <row r="52" spans="1:9">
      <c r="A52" s="61" t="s">
        <v>1</v>
      </c>
      <c r="B52" s="56"/>
      <c r="C52" s="56"/>
      <c r="D52" s="56"/>
      <c r="F52" s="61" t="s">
        <v>1</v>
      </c>
      <c r="G52" s="56"/>
      <c r="H52" s="56"/>
      <c r="I52" s="56"/>
    </row>
    <row r="53" spans="1:9">
      <c r="A53" s="61" t="s">
        <v>2</v>
      </c>
      <c r="B53" s="56"/>
      <c r="C53" s="56"/>
      <c r="D53" s="56"/>
      <c r="F53" s="61" t="s">
        <v>5</v>
      </c>
      <c r="G53" s="56"/>
      <c r="H53" s="56"/>
      <c r="I53" s="56"/>
    </row>
    <row r="54" spans="1:9">
      <c r="A54" s="61" t="s">
        <v>1</v>
      </c>
      <c r="B54" s="56"/>
      <c r="C54" s="56"/>
      <c r="D54" s="56"/>
      <c r="F54" s="61" t="s">
        <v>1</v>
      </c>
      <c r="G54" s="56"/>
      <c r="H54" s="56"/>
      <c r="I54" s="56"/>
    </row>
    <row r="55" spans="1:9">
      <c r="A55" s="61" t="s">
        <v>3</v>
      </c>
      <c r="B55" s="56"/>
      <c r="C55" s="56"/>
      <c r="D55" s="56"/>
      <c r="F55" s="61" t="s">
        <v>6</v>
      </c>
      <c r="G55" s="56"/>
      <c r="H55" s="56"/>
      <c r="I55" s="56"/>
    </row>
    <row r="57" spans="1:9" ht="15.75">
      <c r="B57" s="52" t="s">
        <v>7</v>
      </c>
      <c r="C57" s="53"/>
      <c r="D57" s="53"/>
      <c r="E57" s="53"/>
      <c r="F57" s="53"/>
      <c r="G57" s="53"/>
    </row>
    <row r="58" spans="1:9">
      <c r="B58" s="54"/>
      <c r="C58" s="53"/>
      <c r="D58" s="53"/>
      <c r="E58" s="53"/>
      <c r="F58" s="53"/>
      <c r="G58" s="53"/>
    </row>
    <row r="60" spans="1:9">
      <c r="A60" s="55" t="s">
        <v>8</v>
      </c>
      <c r="B60" s="56"/>
      <c r="C60" s="56"/>
      <c r="D60" s="56"/>
      <c r="E60" s="56"/>
      <c r="F60" s="56"/>
      <c r="G60" s="56"/>
      <c r="H60" s="56"/>
      <c r="I60" s="56"/>
    </row>
    <row r="61" spans="1:9">
      <c r="A61" s="56"/>
      <c r="B61" s="56"/>
      <c r="C61" s="56"/>
      <c r="D61" s="56"/>
      <c r="E61" s="56"/>
      <c r="F61" s="56"/>
      <c r="G61" s="56"/>
      <c r="H61" s="56"/>
      <c r="I61" s="56"/>
    </row>
    <row r="62" spans="1:9">
      <c r="A62" s="55" t="s">
        <v>9</v>
      </c>
      <c r="B62" s="56"/>
      <c r="C62" s="56"/>
      <c r="D62" s="56"/>
      <c r="E62" s="56"/>
      <c r="F62" s="56"/>
      <c r="G62" s="56"/>
      <c r="H62" s="56"/>
      <c r="I62" s="56"/>
    </row>
    <row r="63" spans="1:9">
      <c r="A63" s="56"/>
      <c r="B63" s="56"/>
      <c r="C63" s="56"/>
      <c r="D63" s="56"/>
      <c r="E63" s="56"/>
      <c r="F63" s="56"/>
      <c r="G63" s="56"/>
      <c r="H63" s="56"/>
      <c r="I63" s="56"/>
    </row>
    <row r="64" spans="1:9">
      <c r="A64" s="55" t="s">
        <v>76</v>
      </c>
      <c r="B64" s="56"/>
      <c r="C64" s="56"/>
      <c r="D64" s="56"/>
      <c r="E64" s="56"/>
      <c r="F64" s="56"/>
      <c r="G64" s="56"/>
      <c r="H64" s="56"/>
      <c r="I64" s="56"/>
    </row>
    <row r="65" spans="1:9">
      <c r="A65" s="56"/>
      <c r="B65" s="56"/>
      <c r="C65" s="56"/>
      <c r="D65" s="56"/>
      <c r="E65" s="56"/>
      <c r="F65" s="56"/>
      <c r="G65" s="56"/>
      <c r="H65" s="56"/>
      <c r="I65" s="56"/>
    </row>
    <row r="66" spans="1:9">
      <c r="A66" s="59" t="s">
        <v>11</v>
      </c>
      <c r="B66" s="60"/>
      <c r="C66" s="3"/>
      <c r="D66" s="3"/>
      <c r="E66" s="3"/>
      <c r="F66" s="57"/>
      <c r="G66" s="58"/>
      <c r="H66" s="58"/>
      <c r="I66" s="58"/>
    </row>
    <row r="67" spans="1:9">
      <c r="A67" s="4" t="s">
        <v>12</v>
      </c>
      <c r="B67" s="4" t="s">
        <v>14</v>
      </c>
      <c r="C67" s="4" t="s">
        <v>16</v>
      </c>
      <c r="D67" s="6" t="s">
        <v>18</v>
      </c>
      <c r="E67" s="67" t="s">
        <v>20</v>
      </c>
      <c r="F67" s="69" t="s">
        <v>21</v>
      </c>
      <c r="G67" s="70"/>
      <c r="H67" s="71"/>
      <c r="I67" s="72"/>
    </row>
    <row r="68" spans="1:9">
      <c r="A68" s="5" t="s">
        <v>13</v>
      </c>
      <c r="B68" s="5" t="s">
        <v>15</v>
      </c>
      <c r="C68" s="5" t="s">
        <v>17</v>
      </c>
      <c r="D68" s="7" t="s">
        <v>19</v>
      </c>
      <c r="E68" s="68"/>
      <c r="F68" s="8" t="s">
        <v>22</v>
      </c>
      <c r="G68" s="9" t="s">
        <v>23</v>
      </c>
      <c r="H68" s="10" t="s">
        <v>24</v>
      </c>
      <c r="I68" s="11" t="s">
        <v>25</v>
      </c>
    </row>
    <row r="69" spans="1:9">
      <c r="A69" s="14"/>
      <c r="B69" s="15">
        <v>1</v>
      </c>
      <c r="C69" s="73" t="s">
        <v>77</v>
      </c>
      <c r="D69" s="74"/>
      <c r="E69" s="74"/>
      <c r="F69" s="74"/>
      <c r="G69" s="74"/>
      <c r="H69" s="74"/>
      <c r="I69" s="74"/>
    </row>
    <row r="70" spans="1:9" ht="48.75" customHeight="1">
      <c r="A70" s="20">
        <v>1</v>
      </c>
      <c r="B70" s="21" t="s">
        <v>78</v>
      </c>
      <c r="C70" s="2" t="s">
        <v>79</v>
      </c>
      <c r="D70" s="1" t="s">
        <v>80</v>
      </c>
      <c r="E70" s="16">
        <v>2.1</v>
      </c>
      <c r="F70" s="27">
        <v>80</v>
      </c>
      <c r="G70" s="27">
        <v>880</v>
      </c>
      <c r="H70" s="27">
        <v>2.25</v>
      </c>
      <c r="I70" s="27">
        <f t="shared" ref="I70:I75" si="9">F70+G70+H70</f>
        <v>962.25</v>
      </c>
    </row>
    <row r="71" spans="1:9" ht="48">
      <c r="A71" s="20">
        <v>2</v>
      </c>
      <c r="B71" s="21" t="s">
        <v>81</v>
      </c>
      <c r="C71" s="2" t="s">
        <v>82</v>
      </c>
      <c r="D71" s="1" t="s">
        <v>19</v>
      </c>
      <c r="E71" s="16">
        <v>4</v>
      </c>
      <c r="F71" s="27">
        <v>78</v>
      </c>
      <c r="G71" s="27">
        <v>454</v>
      </c>
      <c r="H71" s="27"/>
      <c r="I71" s="27">
        <f t="shared" si="9"/>
        <v>532</v>
      </c>
    </row>
    <row r="72" spans="1:9" ht="36">
      <c r="A72" s="20">
        <v>3</v>
      </c>
      <c r="B72" s="21" t="s">
        <v>83</v>
      </c>
      <c r="C72" s="2" t="s">
        <v>84</v>
      </c>
      <c r="D72" s="1" t="s">
        <v>85</v>
      </c>
      <c r="E72" s="16">
        <v>0.6</v>
      </c>
      <c r="F72" s="27">
        <v>50</v>
      </c>
      <c r="G72" s="27">
        <v>250</v>
      </c>
      <c r="H72" s="27">
        <v>2</v>
      </c>
      <c r="I72" s="27">
        <f t="shared" si="9"/>
        <v>302</v>
      </c>
    </row>
    <row r="73" spans="1:9" ht="17.25" customHeight="1">
      <c r="A73" s="20">
        <v>4</v>
      </c>
      <c r="B73" s="21" t="s">
        <v>86</v>
      </c>
      <c r="C73" s="2" t="s">
        <v>87</v>
      </c>
      <c r="D73" s="1" t="s">
        <v>19</v>
      </c>
      <c r="E73" s="16">
        <v>1</v>
      </c>
      <c r="F73" s="27">
        <v>150</v>
      </c>
      <c r="G73" s="27">
        <v>1500</v>
      </c>
      <c r="H73" s="27">
        <v>1</v>
      </c>
      <c r="I73" s="27">
        <f t="shared" si="9"/>
        <v>1651</v>
      </c>
    </row>
    <row r="74" spans="1:9" ht="36">
      <c r="A74" s="20">
        <v>5</v>
      </c>
      <c r="B74" s="21" t="s">
        <v>88</v>
      </c>
      <c r="C74" s="2" t="s">
        <v>89</v>
      </c>
      <c r="D74" s="1" t="s">
        <v>40</v>
      </c>
      <c r="E74" s="16">
        <v>13.2</v>
      </c>
      <c r="F74" s="27">
        <v>80</v>
      </c>
      <c r="G74" s="27">
        <v>300</v>
      </c>
      <c r="H74" s="27">
        <v>0.78</v>
      </c>
      <c r="I74" s="27">
        <f t="shared" si="9"/>
        <v>380.78</v>
      </c>
    </row>
    <row r="75" spans="1:9" ht="36">
      <c r="A75" s="20">
        <v>6</v>
      </c>
      <c r="B75" s="21" t="s">
        <v>90</v>
      </c>
      <c r="C75" s="2" t="s">
        <v>91</v>
      </c>
      <c r="D75" s="1" t="s">
        <v>40</v>
      </c>
      <c r="E75" s="16">
        <v>5.4</v>
      </c>
      <c r="F75" s="27">
        <v>50</v>
      </c>
      <c r="G75" s="27">
        <v>150</v>
      </c>
      <c r="H75" s="27">
        <v>0.32</v>
      </c>
      <c r="I75" s="27">
        <f t="shared" si="9"/>
        <v>200.32</v>
      </c>
    </row>
    <row r="76" spans="1:9">
      <c r="A76" s="65" t="s">
        <v>48</v>
      </c>
      <c r="B76" s="65"/>
      <c r="C76" s="65"/>
      <c r="D76" s="23"/>
      <c r="E76" s="24"/>
      <c r="F76" s="28">
        <f>SUM(F70:F75)</f>
        <v>488</v>
      </c>
      <c r="G76" s="28">
        <f t="shared" ref="G76:I76" si="10">SUM(G70:G75)</f>
        <v>3534</v>
      </c>
      <c r="H76" s="28">
        <f t="shared" si="10"/>
        <v>6.3500000000000005</v>
      </c>
      <c r="I76" s="28">
        <f t="shared" si="10"/>
        <v>4028.35</v>
      </c>
    </row>
    <row r="77" spans="1:9">
      <c r="A77" s="66" t="s">
        <v>92</v>
      </c>
      <c r="B77" s="66"/>
      <c r="C77" s="66"/>
      <c r="D77" s="13"/>
      <c r="E77" s="12"/>
      <c r="F77" s="35">
        <f>F76</f>
        <v>488</v>
      </c>
      <c r="G77" s="35">
        <f t="shared" ref="G77:I77" si="11">G76</f>
        <v>3534</v>
      </c>
      <c r="H77" s="35">
        <f t="shared" si="11"/>
        <v>6.3500000000000005</v>
      </c>
      <c r="I77" s="35">
        <f t="shared" si="11"/>
        <v>4028.35</v>
      </c>
    </row>
    <row r="78" spans="1:9">
      <c r="F78" s="36"/>
      <c r="G78" s="36"/>
      <c r="H78" s="36"/>
      <c r="I78" s="37"/>
    </row>
    <row r="79" spans="1:9">
      <c r="C79" s="62" t="s">
        <v>75</v>
      </c>
      <c r="D79" s="62"/>
      <c r="E79" s="62"/>
      <c r="F79" s="62"/>
      <c r="G79" s="62"/>
      <c r="H79" s="62"/>
      <c r="I79" s="62"/>
    </row>
    <row r="80" spans="1:9">
      <c r="C80" s="62" t="s">
        <v>75</v>
      </c>
      <c r="D80" s="62"/>
      <c r="E80" s="62"/>
      <c r="F80" s="62"/>
      <c r="G80" s="62"/>
      <c r="H80" s="62"/>
      <c r="I80" s="62"/>
    </row>
    <row r="81" spans="1:9">
      <c r="A81" s="61" t="s">
        <v>0</v>
      </c>
      <c r="B81" s="56"/>
      <c r="C81" s="56"/>
      <c r="D81" s="56"/>
      <c r="F81" s="61" t="s">
        <v>4</v>
      </c>
      <c r="G81" s="56"/>
      <c r="H81" s="56"/>
      <c r="I81" s="56"/>
    </row>
    <row r="82" spans="1:9">
      <c r="A82" s="61" t="s">
        <v>1</v>
      </c>
      <c r="B82" s="56"/>
      <c r="C82" s="56"/>
      <c r="D82" s="56"/>
      <c r="F82" s="61" t="s">
        <v>1</v>
      </c>
      <c r="G82" s="56"/>
      <c r="H82" s="56"/>
      <c r="I82" s="56"/>
    </row>
    <row r="83" spans="1:9">
      <c r="A83" s="61" t="s">
        <v>2</v>
      </c>
      <c r="B83" s="56"/>
      <c r="C83" s="56"/>
      <c r="D83" s="56"/>
      <c r="F83" s="61" t="s">
        <v>5</v>
      </c>
      <c r="G83" s="56"/>
      <c r="H83" s="56"/>
      <c r="I83" s="56"/>
    </row>
    <row r="84" spans="1:9">
      <c r="A84" s="61" t="s">
        <v>1</v>
      </c>
      <c r="B84" s="56"/>
      <c r="C84" s="56"/>
      <c r="D84" s="56"/>
      <c r="F84" s="61" t="s">
        <v>1</v>
      </c>
      <c r="G84" s="56"/>
      <c r="H84" s="56"/>
      <c r="I84" s="56"/>
    </row>
    <row r="85" spans="1:9">
      <c r="A85" s="61" t="s">
        <v>3</v>
      </c>
      <c r="B85" s="56"/>
      <c r="C85" s="56"/>
      <c r="D85" s="56"/>
      <c r="F85" s="61" t="s">
        <v>6</v>
      </c>
      <c r="G85" s="56"/>
      <c r="H85" s="56"/>
      <c r="I85" s="56"/>
    </row>
    <row r="87" spans="1:9" ht="15.75">
      <c r="B87" s="52" t="s">
        <v>7</v>
      </c>
      <c r="C87" s="53"/>
      <c r="D87" s="53"/>
      <c r="E87" s="53"/>
      <c r="F87" s="53"/>
      <c r="G87" s="53"/>
    </row>
    <row r="88" spans="1:9">
      <c r="B88" s="54"/>
      <c r="C88" s="53"/>
      <c r="D88" s="53"/>
      <c r="E88" s="53"/>
      <c r="F88" s="53"/>
      <c r="G88" s="53"/>
    </row>
    <row r="90" spans="1:9">
      <c r="A90" s="55" t="s">
        <v>8</v>
      </c>
      <c r="B90" s="56"/>
      <c r="C90" s="56"/>
      <c r="D90" s="56"/>
      <c r="E90" s="56"/>
      <c r="F90" s="56"/>
      <c r="G90" s="56"/>
      <c r="H90" s="56"/>
      <c r="I90" s="56"/>
    </row>
    <row r="91" spans="1:9">
      <c r="A91" s="56"/>
      <c r="B91" s="56"/>
      <c r="C91" s="56"/>
      <c r="D91" s="56"/>
      <c r="E91" s="56"/>
      <c r="F91" s="56"/>
      <c r="G91" s="56"/>
      <c r="H91" s="56"/>
      <c r="I91" s="56"/>
    </row>
    <row r="92" spans="1:9">
      <c r="A92" s="55" t="s">
        <v>9</v>
      </c>
      <c r="B92" s="56"/>
      <c r="C92" s="56"/>
      <c r="D92" s="56"/>
      <c r="E92" s="56"/>
      <c r="F92" s="56"/>
      <c r="G92" s="56"/>
      <c r="H92" s="56"/>
      <c r="I92" s="56"/>
    </row>
    <row r="93" spans="1:9">
      <c r="A93" s="56"/>
      <c r="B93" s="56"/>
      <c r="C93" s="56"/>
      <c r="D93" s="56"/>
      <c r="E93" s="56"/>
      <c r="F93" s="56"/>
      <c r="G93" s="56"/>
      <c r="H93" s="56"/>
      <c r="I93" s="56"/>
    </row>
    <row r="94" spans="1:9">
      <c r="A94" s="55" t="s">
        <v>93</v>
      </c>
      <c r="B94" s="56"/>
      <c r="C94" s="56"/>
      <c r="D94" s="56"/>
      <c r="E94" s="56"/>
      <c r="F94" s="56"/>
      <c r="G94" s="56"/>
      <c r="H94" s="56"/>
      <c r="I94" s="56"/>
    </row>
    <row r="95" spans="1:9">
      <c r="A95" s="56"/>
      <c r="B95" s="56"/>
      <c r="C95" s="56"/>
      <c r="D95" s="56"/>
      <c r="E95" s="56"/>
      <c r="F95" s="56"/>
      <c r="G95" s="56"/>
      <c r="H95" s="56"/>
      <c r="I95" s="56"/>
    </row>
    <row r="96" spans="1:9">
      <c r="A96" s="59" t="s">
        <v>11</v>
      </c>
      <c r="B96" s="60"/>
      <c r="C96" s="3"/>
      <c r="D96" s="3"/>
      <c r="E96" s="3"/>
      <c r="F96" s="57"/>
      <c r="G96" s="58"/>
      <c r="H96" s="58"/>
      <c r="I96" s="58"/>
    </row>
    <row r="97" spans="1:9">
      <c r="A97" s="4" t="s">
        <v>12</v>
      </c>
      <c r="B97" s="4" t="s">
        <v>14</v>
      </c>
      <c r="C97" s="4" t="s">
        <v>16</v>
      </c>
      <c r="D97" s="6" t="s">
        <v>18</v>
      </c>
      <c r="E97" s="67" t="s">
        <v>20</v>
      </c>
      <c r="F97" s="69" t="s">
        <v>21</v>
      </c>
      <c r="G97" s="70"/>
      <c r="H97" s="71"/>
      <c r="I97" s="72"/>
    </row>
    <row r="98" spans="1:9">
      <c r="A98" s="5" t="s">
        <v>13</v>
      </c>
      <c r="B98" s="5" t="s">
        <v>15</v>
      </c>
      <c r="C98" s="5" t="s">
        <v>17</v>
      </c>
      <c r="D98" s="7" t="s">
        <v>19</v>
      </c>
      <c r="E98" s="68"/>
      <c r="F98" s="8" t="s">
        <v>22</v>
      </c>
      <c r="G98" s="9" t="s">
        <v>23</v>
      </c>
      <c r="H98" s="10" t="s">
        <v>24</v>
      </c>
      <c r="I98" s="11" t="s">
        <v>25</v>
      </c>
    </row>
    <row r="99" spans="1:9">
      <c r="A99" s="14"/>
      <c r="B99" s="15">
        <v>1</v>
      </c>
      <c r="C99" s="73" t="s">
        <v>94</v>
      </c>
      <c r="D99" s="74"/>
      <c r="E99" s="74"/>
      <c r="F99" s="74"/>
      <c r="G99" s="74"/>
      <c r="H99" s="74"/>
      <c r="I99" s="74"/>
    </row>
    <row r="100" spans="1:9" ht="48">
      <c r="A100" s="20">
        <v>1</v>
      </c>
      <c r="B100" s="21" t="s">
        <v>95</v>
      </c>
      <c r="C100" s="2" t="s">
        <v>96</v>
      </c>
      <c r="D100" s="1" t="s">
        <v>80</v>
      </c>
      <c r="E100" s="16">
        <v>35</v>
      </c>
      <c r="F100" s="27">
        <v>300</v>
      </c>
      <c r="G100" s="27"/>
      <c r="H100" s="27">
        <v>30</v>
      </c>
      <c r="I100" s="27">
        <f t="shared" ref="I100:I108" si="12">F100+G100+H100</f>
        <v>330</v>
      </c>
    </row>
    <row r="101" spans="1:9" ht="24">
      <c r="A101" s="20">
        <v>2</v>
      </c>
      <c r="B101" s="21" t="s">
        <v>97</v>
      </c>
      <c r="C101" s="2" t="s">
        <v>98</v>
      </c>
      <c r="D101" s="1" t="s">
        <v>29</v>
      </c>
      <c r="E101" s="16">
        <v>4.97</v>
      </c>
      <c r="F101" s="27">
        <v>24.85</v>
      </c>
      <c r="G101" s="27">
        <v>202</v>
      </c>
      <c r="H101" s="27">
        <v>6.5</v>
      </c>
      <c r="I101" s="27">
        <f t="shared" si="12"/>
        <v>233.35</v>
      </c>
    </row>
    <row r="102" spans="1:9" ht="24">
      <c r="A102" s="20">
        <v>3</v>
      </c>
      <c r="B102" s="21" t="s">
        <v>99</v>
      </c>
      <c r="C102" s="2" t="s">
        <v>100</v>
      </c>
      <c r="D102" s="1" t="s">
        <v>29</v>
      </c>
      <c r="E102" s="16">
        <v>4.97</v>
      </c>
      <c r="F102" s="27">
        <v>24.85</v>
      </c>
      <c r="G102" s="27">
        <v>336</v>
      </c>
      <c r="H102" s="27">
        <v>9.5</v>
      </c>
      <c r="I102" s="27">
        <f t="shared" si="12"/>
        <v>370.35</v>
      </c>
    </row>
    <row r="103" spans="1:9" ht="24">
      <c r="A103" s="20">
        <v>4</v>
      </c>
      <c r="B103" s="21" t="s">
        <v>101</v>
      </c>
      <c r="C103" s="2" t="s">
        <v>102</v>
      </c>
      <c r="D103" s="1" t="s">
        <v>58</v>
      </c>
      <c r="E103" s="16">
        <v>0.33129999999999998</v>
      </c>
      <c r="F103" s="27">
        <v>20</v>
      </c>
      <c r="G103" s="27">
        <v>50</v>
      </c>
      <c r="H103" s="27"/>
      <c r="I103" s="27">
        <f t="shared" si="12"/>
        <v>70</v>
      </c>
    </row>
    <row r="104" spans="1:9" ht="24">
      <c r="A104" s="20">
        <v>5</v>
      </c>
      <c r="B104" s="21" t="s">
        <v>103</v>
      </c>
      <c r="C104" s="2" t="s">
        <v>104</v>
      </c>
      <c r="D104" s="1" t="s">
        <v>29</v>
      </c>
      <c r="E104" s="16">
        <v>5.6</v>
      </c>
      <c r="F104" s="27">
        <v>2650</v>
      </c>
      <c r="G104" s="27"/>
      <c r="H104" s="27">
        <v>274</v>
      </c>
      <c r="I104" s="27">
        <f t="shared" si="12"/>
        <v>2924</v>
      </c>
    </row>
    <row r="105" spans="1:9">
      <c r="A105" s="20">
        <v>6</v>
      </c>
      <c r="B105" s="21">
        <v>10</v>
      </c>
      <c r="C105" s="2" t="s">
        <v>105</v>
      </c>
      <c r="D105" s="1" t="s">
        <v>45</v>
      </c>
      <c r="E105" s="16">
        <v>0.44800000000000001</v>
      </c>
      <c r="F105" s="27"/>
      <c r="G105" s="27">
        <v>1540</v>
      </c>
      <c r="H105" s="27"/>
      <c r="I105" s="27">
        <f t="shared" si="12"/>
        <v>1540</v>
      </c>
    </row>
    <row r="106" spans="1:9">
      <c r="A106" s="20">
        <v>7</v>
      </c>
      <c r="B106" s="21" t="s">
        <v>106</v>
      </c>
      <c r="C106" s="2" t="s">
        <v>107</v>
      </c>
      <c r="D106" s="1" t="s">
        <v>29</v>
      </c>
      <c r="E106" s="16">
        <v>5.6840000000000002</v>
      </c>
      <c r="F106" s="27"/>
      <c r="G106" s="27">
        <v>650</v>
      </c>
      <c r="H106" s="27"/>
      <c r="I106" s="27">
        <f t="shared" si="12"/>
        <v>650</v>
      </c>
    </row>
    <row r="107" spans="1:9" ht="41.25" customHeight="1">
      <c r="A107" s="20">
        <v>8</v>
      </c>
      <c r="B107" s="21" t="s">
        <v>108</v>
      </c>
      <c r="C107" s="2" t="s">
        <v>109</v>
      </c>
      <c r="D107" s="1" t="s">
        <v>58</v>
      </c>
      <c r="E107" s="16">
        <v>0.224</v>
      </c>
      <c r="F107" s="27">
        <v>290</v>
      </c>
      <c r="G107" s="27">
        <v>300</v>
      </c>
      <c r="H107" s="27">
        <v>10</v>
      </c>
      <c r="I107" s="27">
        <f t="shared" si="12"/>
        <v>600</v>
      </c>
    </row>
    <row r="108" spans="1:9" ht="48">
      <c r="A108" s="20">
        <v>9</v>
      </c>
      <c r="B108" s="21" t="s">
        <v>110</v>
      </c>
      <c r="C108" s="2" t="s">
        <v>111</v>
      </c>
      <c r="D108" s="1" t="s">
        <v>45</v>
      </c>
      <c r="E108" s="16">
        <v>7.1999999999999995E-2</v>
      </c>
      <c r="F108" s="27">
        <v>165</v>
      </c>
      <c r="G108" s="27">
        <v>1300</v>
      </c>
      <c r="H108" s="27">
        <v>10</v>
      </c>
      <c r="I108" s="27">
        <f t="shared" si="12"/>
        <v>1475</v>
      </c>
    </row>
    <row r="109" spans="1:9">
      <c r="A109" s="65" t="s">
        <v>48</v>
      </c>
      <c r="B109" s="65"/>
      <c r="C109" s="65"/>
      <c r="D109" s="23"/>
      <c r="E109" s="24"/>
      <c r="F109" s="28">
        <f>SUM(F100:F108)</f>
        <v>3474.7</v>
      </c>
      <c r="G109" s="28">
        <f t="shared" ref="G109:I109" si="13">SUM(G100:G108)</f>
        <v>4378</v>
      </c>
      <c r="H109" s="28">
        <f t="shared" si="13"/>
        <v>340</v>
      </c>
      <c r="I109" s="28">
        <f t="shared" si="13"/>
        <v>8192.7000000000007</v>
      </c>
    </row>
    <row r="110" spans="1:9">
      <c r="A110" s="14"/>
      <c r="B110" s="15">
        <v>2</v>
      </c>
      <c r="C110" s="63" t="s">
        <v>112</v>
      </c>
      <c r="D110" s="64"/>
      <c r="E110" s="64"/>
      <c r="F110" s="64"/>
      <c r="G110" s="64"/>
      <c r="H110" s="64"/>
      <c r="I110" s="64"/>
    </row>
    <row r="111" spans="1:9" ht="28.5" customHeight="1">
      <c r="A111" s="20">
        <v>1</v>
      </c>
      <c r="B111" s="21" t="s">
        <v>113</v>
      </c>
      <c r="C111" s="2" t="s">
        <v>114</v>
      </c>
      <c r="D111" s="1" t="s">
        <v>45</v>
      </c>
      <c r="E111" s="16">
        <v>0.30430000000000001</v>
      </c>
      <c r="F111" s="27">
        <v>159</v>
      </c>
      <c r="G111" s="27">
        <v>1200</v>
      </c>
      <c r="H111" s="27">
        <v>57.07</v>
      </c>
      <c r="I111" s="27">
        <f t="shared" ref="I111:I113" si="14">F111+G111+H111</f>
        <v>1416.07</v>
      </c>
    </row>
    <row r="112" spans="1:9" ht="36">
      <c r="A112" s="20">
        <v>2</v>
      </c>
      <c r="B112" s="21" t="s">
        <v>115</v>
      </c>
      <c r="C112" s="2" t="s">
        <v>116</v>
      </c>
      <c r="D112" s="1" t="s">
        <v>45</v>
      </c>
      <c r="E112" s="16">
        <v>1.8661000000000001</v>
      </c>
      <c r="F112" s="27">
        <v>980</v>
      </c>
      <c r="G112" s="27">
        <v>8000</v>
      </c>
      <c r="H112" s="27">
        <v>350</v>
      </c>
      <c r="I112" s="27">
        <f t="shared" si="14"/>
        <v>9330</v>
      </c>
    </row>
    <row r="113" spans="1:9" ht="48">
      <c r="A113" s="20">
        <v>3</v>
      </c>
      <c r="B113" s="21" t="s">
        <v>117</v>
      </c>
      <c r="C113" s="2" t="s">
        <v>118</v>
      </c>
      <c r="D113" s="1" t="s">
        <v>58</v>
      </c>
      <c r="E113" s="16">
        <v>0.56000000000000005</v>
      </c>
      <c r="F113" s="27">
        <v>1524</v>
      </c>
      <c r="G113" s="27">
        <v>800</v>
      </c>
      <c r="H113" s="27">
        <v>16</v>
      </c>
      <c r="I113" s="27">
        <f t="shared" si="14"/>
        <v>2340</v>
      </c>
    </row>
    <row r="114" spans="1:9">
      <c r="A114" s="65" t="s">
        <v>54</v>
      </c>
      <c r="B114" s="65"/>
      <c r="C114" s="65"/>
      <c r="D114" s="23"/>
      <c r="E114" s="24"/>
      <c r="F114" s="28">
        <f>SUM(F111:F113)</f>
        <v>2663</v>
      </c>
      <c r="G114" s="28">
        <f t="shared" ref="G114:I114" si="15">SUM(G111:G113)</f>
        <v>10000</v>
      </c>
      <c r="H114" s="28">
        <f t="shared" si="15"/>
        <v>423.07</v>
      </c>
      <c r="I114" s="28">
        <f t="shared" si="15"/>
        <v>13086.07</v>
      </c>
    </row>
    <row r="115" spans="1:9">
      <c r="A115" s="14"/>
      <c r="B115" s="15">
        <v>3</v>
      </c>
      <c r="C115" s="63" t="s">
        <v>119</v>
      </c>
      <c r="D115" s="64"/>
      <c r="E115" s="64"/>
      <c r="F115" s="64"/>
      <c r="G115" s="64"/>
      <c r="H115" s="64"/>
      <c r="I115" s="64"/>
    </row>
    <row r="116" spans="1:9" ht="28.5" customHeight="1">
      <c r="A116" s="20">
        <v>1</v>
      </c>
      <c r="B116" s="21" t="s">
        <v>120</v>
      </c>
      <c r="C116" s="2" t="s">
        <v>121</v>
      </c>
      <c r="D116" s="1" t="s">
        <v>692</v>
      </c>
      <c r="E116" s="16">
        <v>5.8449999999999998</v>
      </c>
      <c r="F116" s="27">
        <v>1200</v>
      </c>
      <c r="G116" s="27">
        <v>4000</v>
      </c>
      <c r="H116" s="27">
        <v>310</v>
      </c>
      <c r="I116" s="27">
        <f t="shared" ref="I116:I119" si="16">F116+G116+H116</f>
        <v>5510</v>
      </c>
    </row>
    <row r="117" spans="1:9" ht="48">
      <c r="A117" s="20">
        <v>2</v>
      </c>
      <c r="B117" s="21" t="s">
        <v>122</v>
      </c>
      <c r="C117" s="2" t="s">
        <v>123</v>
      </c>
      <c r="D117" s="1" t="s">
        <v>124</v>
      </c>
      <c r="E117" s="16">
        <v>5.1999999999999998E-2</v>
      </c>
      <c r="F117" s="27">
        <v>132</v>
      </c>
      <c r="G117" s="27"/>
      <c r="H117" s="27">
        <v>50</v>
      </c>
      <c r="I117" s="27">
        <f t="shared" si="16"/>
        <v>182</v>
      </c>
    </row>
    <row r="118" spans="1:9" ht="36">
      <c r="A118" s="20">
        <v>3</v>
      </c>
      <c r="B118" s="21" t="s">
        <v>125</v>
      </c>
      <c r="C118" s="2" t="s">
        <v>126</v>
      </c>
      <c r="D118" s="1" t="s">
        <v>58</v>
      </c>
      <c r="E118" s="16">
        <v>0.15</v>
      </c>
      <c r="F118" s="27">
        <v>280</v>
      </c>
      <c r="G118" s="27">
        <v>225</v>
      </c>
      <c r="H118" s="27"/>
      <c r="I118" s="27">
        <f t="shared" si="16"/>
        <v>505</v>
      </c>
    </row>
    <row r="119" spans="1:9" ht="24">
      <c r="A119" s="20">
        <v>4</v>
      </c>
      <c r="B119" s="21" t="s">
        <v>127</v>
      </c>
      <c r="C119" s="2" t="s">
        <v>128</v>
      </c>
      <c r="D119" s="1" t="s">
        <v>124</v>
      </c>
      <c r="E119" s="16">
        <v>0.3</v>
      </c>
      <c r="F119" s="27">
        <v>80</v>
      </c>
      <c r="G119" s="27">
        <v>296</v>
      </c>
      <c r="H119" s="27"/>
      <c r="I119" s="27">
        <f t="shared" si="16"/>
        <v>376</v>
      </c>
    </row>
    <row r="120" spans="1:9">
      <c r="A120" s="65" t="s">
        <v>65</v>
      </c>
      <c r="B120" s="65"/>
      <c r="C120" s="65"/>
      <c r="D120" s="23"/>
      <c r="E120" s="24"/>
      <c r="F120" s="28">
        <f>SUM(F116:F119)</f>
        <v>1692</v>
      </c>
      <c r="G120" s="28">
        <f t="shared" ref="G120:I120" si="17">SUM(G116:G119)</f>
        <v>4521</v>
      </c>
      <c r="H120" s="28">
        <f t="shared" si="17"/>
        <v>360</v>
      </c>
      <c r="I120" s="28">
        <f t="shared" si="17"/>
        <v>6573</v>
      </c>
    </row>
    <row r="121" spans="1:9">
      <c r="A121" s="14"/>
      <c r="B121" s="15">
        <v>4</v>
      </c>
      <c r="C121" s="63" t="s">
        <v>129</v>
      </c>
      <c r="D121" s="64"/>
      <c r="E121" s="64"/>
      <c r="F121" s="64"/>
      <c r="G121" s="64"/>
      <c r="H121" s="64"/>
      <c r="I121" s="64"/>
    </row>
    <row r="122" spans="1:9" ht="36">
      <c r="A122" s="20">
        <v>1</v>
      </c>
      <c r="B122" s="21" t="s">
        <v>130</v>
      </c>
      <c r="C122" s="2" t="s">
        <v>131</v>
      </c>
      <c r="D122" s="1" t="s">
        <v>58</v>
      </c>
      <c r="E122" s="16">
        <v>0.02</v>
      </c>
      <c r="F122" s="27">
        <v>136</v>
      </c>
      <c r="G122" s="27">
        <v>300</v>
      </c>
      <c r="H122" s="27">
        <v>0.6</v>
      </c>
      <c r="I122" s="27">
        <f t="shared" ref="I122:I123" si="18">F122+G122+H122</f>
        <v>436.6</v>
      </c>
    </row>
    <row r="123" spans="1:9" ht="36">
      <c r="A123" s="20">
        <v>2</v>
      </c>
      <c r="B123" s="21" t="s">
        <v>132</v>
      </c>
      <c r="C123" s="2" t="s">
        <v>133</v>
      </c>
      <c r="D123" s="1" t="s">
        <v>40</v>
      </c>
      <c r="E123" s="16">
        <v>19.48</v>
      </c>
      <c r="F123" s="27">
        <v>45.6</v>
      </c>
      <c r="G123" s="27">
        <v>200</v>
      </c>
      <c r="H123" s="27"/>
      <c r="I123" s="27">
        <f t="shared" si="18"/>
        <v>245.6</v>
      </c>
    </row>
    <row r="124" spans="1:9">
      <c r="A124" s="65" t="s">
        <v>73</v>
      </c>
      <c r="B124" s="65"/>
      <c r="C124" s="65"/>
      <c r="D124" s="23"/>
      <c r="E124" s="24"/>
      <c r="F124" s="28">
        <f>SUM(F122:F123)</f>
        <v>181.6</v>
      </c>
      <c r="G124" s="28">
        <f t="shared" ref="G124:I124" si="19">SUM(G122:G123)</f>
        <v>500</v>
      </c>
      <c r="H124" s="28">
        <f t="shared" si="19"/>
        <v>0.6</v>
      </c>
      <c r="I124" s="28">
        <f t="shared" si="19"/>
        <v>682.2</v>
      </c>
    </row>
    <row r="125" spans="1:9">
      <c r="A125" s="14"/>
      <c r="B125" s="15">
        <v>5</v>
      </c>
      <c r="C125" s="63" t="s">
        <v>134</v>
      </c>
      <c r="D125" s="64"/>
      <c r="E125" s="64"/>
      <c r="F125" s="64"/>
      <c r="G125" s="64"/>
      <c r="H125" s="64"/>
      <c r="I125" s="64"/>
    </row>
    <row r="126" spans="1:9" ht="39" customHeight="1">
      <c r="A126" s="20">
        <v>1</v>
      </c>
      <c r="B126" s="21" t="s">
        <v>135</v>
      </c>
      <c r="C126" s="2" t="s">
        <v>136</v>
      </c>
      <c r="D126" s="1" t="s">
        <v>692</v>
      </c>
      <c r="E126" s="16">
        <v>3.22</v>
      </c>
      <c r="F126" s="27">
        <v>500</v>
      </c>
      <c r="G126" s="27">
        <v>2500</v>
      </c>
      <c r="H126" s="27">
        <v>46</v>
      </c>
      <c r="I126" s="27">
        <f t="shared" ref="I126:I127" si="20">F126+G126+H126</f>
        <v>3046</v>
      </c>
    </row>
    <row r="127" spans="1:9" ht="24">
      <c r="A127" s="20">
        <v>2</v>
      </c>
      <c r="B127" s="21" t="s">
        <v>125</v>
      </c>
      <c r="C127" s="2" t="s">
        <v>137</v>
      </c>
      <c r="D127" s="1" t="s">
        <v>58</v>
      </c>
      <c r="E127" s="16">
        <v>0.03</v>
      </c>
      <c r="F127" s="27">
        <v>36</v>
      </c>
      <c r="G127" s="27">
        <v>200</v>
      </c>
      <c r="H127" s="27"/>
      <c r="I127" s="27">
        <f t="shared" si="20"/>
        <v>236</v>
      </c>
    </row>
    <row r="128" spans="1:9">
      <c r="A128" s="65" t="s">
        <v>138</v>
      </c>
      <c r="B128" s="65"/>
      <c r="C128" s="65"/>
      <c r="D128" s="23"/>
      <c r="E128" s="24"/>
      <c r="F128" s="28">
        <f>SUM(F126:F127)</f>
        <v>536</v>
      </c>
      <c r="G128" s="28">
        <f t="shared" ref="G128:I128" si="21">SUM(G126:G127)</f>
        <v>2700</v>
      </c>
      <c r="H128" s="28">
        <f t="shared" si="21"/>
        <v>46</v>
      </c>
      <c r="I128" s="28">
        <f t="shared" si="21"/>
        <v>3282</v>
      </c>
    </row>
    <row r="129" spans="1:9">
      <c r="A129" s="14"/>
      <c r="B129" s="15">
        <v>6</v>
      </c>
      <c r="C129" s="63" t="s">
        <v>139</v>
      </c>
      <c r="D129" s="64"/>
      <c r="E129" s="64"/>
      <c r="F129" s="64"/>
      <c r="G129" s="64"/>
      <c r="H129" s="64"/>
      <c r="I129" s="64"/>
    </row>
    <row r="130" spans="1:9" ht="48">
      <c r="A130" s="20">
        <v>1</v>
      </c>
      <c r="B130" s="21" t="s">
        <v>140</v>
      </c>
      <c r="C130" s="2" t="s">
        <v>141</v>
      </c>
      <c r="D130" s="1" t="s">
        <v>40</v>
      </c>
      <c r="E130" s="16">
        <v>11</v>
      </c>
      <c r="F130" s="27">
        <v>200</v>
      </c>
      <c r="G130" s="27">
        <v>120</v>
      </c>
      <c r="H130" s="27">
        <v>12</v>
      </c>
      <c r="I130" s="27">
        <f t="shared" ref="I130" si="22">F130+G130+H130</f>
        <v>332</v>
      </c>
    </row>
    <row r="131" spans="1:9">
      <c r="A131" s="65" t="s">
        <v>142</v>
      </c>
      <c r="B131" s="65"/>
      <c r="C131" s="65"/>
      <c r="D131" s="23"/>
      <c r="E131" s="24"/>
      <c r="F131" s="28">
        <f>SUM(F130)</f>
        <v>200</v>
      </c>
      <c r="G131" s="28">
        <f t="shared" ref="G131:I131" si="23">SUM(G130)</f>
        <v>120</v>
      </c>
      <c r="H131" s="28">
        <f t="shared" si="23"/>
        <v>12</v>
      </c>
      <c r="I131" s="28">
        <f t="shared" si="23"/>
        <v>332</v>
      </c>
    </row>
    <row r="132" spans="1:9">
      <c r="A132" s="66" t="s">
        <v>143</v>
      </c>
      <c r="B132" s="66"/>
      <c r="C132" s="66"/>
      <c r="D132" s="13"/>
      <c r="E132" s="12"/>
      <c r="F132" s="39">
        <f>SUM(F109+F114+F120+F124+F128+F131)</f>
        <v>8747.2999999999993</v>
      </c>
      <c r="G132" s="39">
        <f t="shared" ref="G132:I132" si="24">SUM(G109+G114+G120+G124+G128+G131)</f>
        <v>22219</v>
      </c>
      <c r="H132" s="39">
        <f t="shared" si="24"/>
        <v>1181.6699999999998</v>
      </c>
      <c r="I132" s="39">
        <f t="shared" si="24"/>
        <v>32147.97</v>
      </c>
    </row>
    <row r="133" spans="1:9">
      <c r="C133" s="26"/>
      <c r="D133" s="26"/>
      <c r="E133" s="26"/>
      <c r="F133" s="39"/>
      <c r="G133" s="39"/>
      <c r="H133" s="39"/>
      <c r="I133" s="39"/>
    </row>
    <row r="134" spans="1:9">
      <c r="C134" s="26"/>
      <c r="D134" s="26"/>
      <c r="E134" s="26"/>
      <c r="F134" s="26"/>
      <c r="G134" s="26"/>
      <c r="H134" s="26"/>
      <c r="I134" s="26"/>
    </row>
    <row r="135" spans="1:9">
      <c r="C135" s="26"/>
      <c r="D135" s="26"/>
      <c r="E135" s="26"/>
      <c r="F135" s="26"/>
      <c r="G135" s="26"/>
      <c r="H135" s="26"/>
      <c r="I135" s="26"/>
    </row>
    <row r="136" spans="1:9">
      <c r="C136" s="26"/>
      <c r="D136" s="26"/>
      <c r="E136" s="26"/>
      <c r="F136" s="26"/>
      <c r="G136" s="26"/>
      <c r="H136" s="26"/>
      <c r="I136" s="26"/>
    </row>
    <row r="137" spans="1:9">
      <c r="A137" s="61" t="s">
        <v>0</v>
      </c>
      <c r="B137" s="56"/>
      <c r="C137" s="56"/>
      <c r="D137" s="56"/>
      <c r="F137" s="61" t="s">
        <v>4</v>
      </c>
      <c r="G137" s="56"/>
      <c r="H137" s="56"/>
      <c r="I137" s="56"/>
    </row>
    <row r="138" spans="1:9">
      <c r="A138" s="61" t="s">
        <v>1</v>
      </c>
      <c r="B138" s="56"/>
      <c r="C138" s="56"/>
      <c r="D138" s="56"/>
      <c r="F138" s="61" t="s">
        <v>1</v>
      </c>
      <c r="G138" s="56"/>
      <c r="H138" s="56"/>
      <c r="I138" s="56"/>
    </row>
    <row r="139" spans="1:9">
      <c r="A139" s="61" t="s">
        <v>2</v>
      </c>
      <c r="B139" s="56"/>
      <c r="C139" s="56"/>
      <c r="D139" s="56"/>
      <c r="F139" s="61" t="s">
        <v>5</v>
      </c>
      <c r="G139" s="56"/>
      <c r="H139" s="56"/>
      <c r="I139" s="56"/>
    </row>
    <row r="140" spans="1:9">
      <c r="A140" s="61" t="s">
        <v>1</v>
      </c>
      <c r="B140" s="56"/>
      <c r="C140" s="56"/>
      <c r="D140" s="56"/>
      <c r="F140" s="61" t="s">
        <v>1</v>
      </c>
      <c r="G140" s="56"/>
      <c r="H140" s="56"/>
      <c r="I140" s="56"/>
    </row>
    <row r="141" spans="1:9">
      <c r="A141" s="61" t="s">
        <v>3</v>
      </c>
      <c r="B141" s="56"/>
      <c r="C141" s="56"/>
      <c r="D141" s="56"/>
      <c r="F141" s="61" t="s">
        <v>6</v>
      </c>
      <c r="G141" s="56"/>
      <c r="H141" s="56"/>
      <c r="I141" s="56"/>
    </row>
    <row r="143" spans="1:9" ht="15.75">
      <c r="B143" s="52" t="s">
        <v>7</v>
      </c>
      <c r="C143" s="53"/>
      <c r="D143" s="53"/>
      <c r="E143" s="53"/>
      <c r="F143" s="53"/>
      <c r="G143" s="53"/>
    </row>
    <row r="144" spans="1:9">
      <c r="B144" s="54"/>
      <c r="C144" s="53"/>
      <c r="D144" s="53"/>
      <c r="E144" s="53"/>
      <c r="F144" s="53"/>
      <c r="G144" s="53"/>
    </row>
    <row r="146" spans="1:9">
      <c r="A146" s="55" t="s">
        <v>8</v>
      </c>
      <c r="B146" s="56"/>
      <c r="C146" s="56"/>
      <c r="D146" s="56"/>
      <c r="E146" s="56"/>
      <c r="F146" s="56"/>
      <c r="G146" s="56"/>
      <c r="H146" s="56"/>
      <c r="I146" s="56"/>
    </row>
    <row r="147" spans="1:9">
      <c r="A147" s="56"/>
      <c r="B147" s="56"/>
      <c r="C147" s="56"/>
      <c r="D147" s="56"/>
      <c r="E147" s="56"/>
      <c r="F147" s="56"/>
      <c r="G147" s="56"/>
      <c r="H147" s="56"/>
      <c r="I147" s="56"/>
    </row>
    <row r="148" spans="1:9">
      <c r="A148" s="55" t="s">
        <v>9</v>
      </c>
      <c r="B148" s="56"/>
      <c r="C148" s="56"/>
      <c r="D148" s="56"/>
      <c r="E148" s="56"/>
      <c r="F148" s="56"/>
      <c r="G148" s="56"/>
      <c r="H148" s="56"/>
      <c r="I148" s="56"/>
    </row>
    <row r="149" spans="1:9">
      <c r="A149" s="56"/>
      <c r="B149" s="56"/>
      <c r="C149" s="56"/>
      <c r="D149" s="56"/>
      <c r="E149" s="56"/>
      <c r="F149" s="56"/>
      <c r="G149" s="56"/>
      <c r="H149" s="56"/>
      <c r="I149" s="56"/>
    </row>
    <row r="150" spans="1:9">
      <c r="A150" s="55" t="s">
        <v>144</v>
      </c>
      <c r="B150" s="56"/>
      <c r="C150" s="56"/>
      <c r="D150" s="56"/>
      <c r="E150" s="56"/>
      <c r="F150" s="56"/>
      <c r="G150" s="56"/>
      <c r="H150" s="56"/>
      <c r="I150" s="56"/>
    </row>
    <row r="151" spans="1:9">
      <c r="A151" s="56"/>
      <c r="B151" s="56"/>
      <c r="C151" s="56"/>
      <c r="D151" s="56"/>
      <c r="E151" s="56"/>
      <c r="F151" s="56"/>
      <c r="G151" s="56"/>
      <c r="H151" s="56"/>
      <c r="I151" s="56"/>
    </row>
    <row r="152" spans="1:9">
      <c r="A152" s="59" t="s">
        <v>11</v>
      </c>
      <c r="B152" s="60"/>
      <c r="C152" s="3"/>
      <c r="D152" s="3"/>
      <c r="E152" s="3"/>
      <c r="F152" s="57"/>
      <c r="G152" s="58"/>
      <c r="H152" s="58"/>
      <c r="I152" s="58"/>
    </row>
    <row r="153" spans="1:9">
      <c r="A153" s="4" t="s">
        <v>12</v>
      </c>
      <c r="B153" s="4" t="s">
        <v>14</v>
      </c>
      <c r="C153" s="4" t="s">
        <v>16</v>
      </c>
      <c r="D153" s="6" t="s">
        <v>18</v>
      </c>
      <c r="E153" s="67" t="s">
        <v>20</v>
      </c>
      <c r="F153" s="69" t="s">
        <v>21</v>
      </c>
      <c r="G153" s="70"/>
      <c r="H153" s="71"/>
      <c r="I153" s="72"/>
    </row>
    <row r="154" spans="1:9">
      <c r="A154" s="5" t="s">
        <v>13</v>
      </c>
      <c r="B154" s="5" t="s">
        <v>15</v>
      </c>
      <c r="C154" s="5" t="s">
        <v>17</v>
      </c>
      <c r="D154" s="7" t="s">
        <v>19</v>
      </c>
      <c r="E154" s="68"/>
      <c r="F154" s="8" t="s">
        <v>22</v>
      </c>
      <c r="G154" s="9" t="s">
        <v>23</v>
      </c>
      <c r="H154" s="10" t="s">
        <v>24</v>
      </c>
      <c r="I154" s="11" t="s">
        <v>25</v>
      </c>
    </row>
    <row r="155" spans="1:9">
      <c r="A155" s="14"/>
      <c r="B155" s="15">
        <v>1</v>
      </c>
      <c r="C155" s="73" t="s">
        <v>145</v>
      </c>
      <c r="D155" s="74"/>
      <c r="E155" s="74"/>
      <c r="F155" s="74"/>
      <c r="G155" s="74"/>
      <c r="H155" s="74"/>
      <c r="I155" s="74"/>
    </row>
    <row r="156" spans="1:9" ht="48">
      <c r="A156" s="20">
        <v>1</v>
      </c>
      <c r="B156" s="21" t="s">
        <v>146</v>
      </c>
      <c r="C156" s="2" t="s">
        <v>147</v>
      </c>
      <c r="D156" s="1" t="s">
        <v>58</v>
      </c>
      <c r="E156" s="16">
        <v>7.0000000000000007E-2</v>
      </c>
      <c r="F156" s="27">
        <v>12</v>
      </c>
      <c r="G156" s="27"/>
      <c r="H156" s="27">
        <v>25</v>
      </c>
      <c r="I156" s="27">
        <f t="shared" ref="I156:I163" si="25">F156+G156+H156</f>
        <v>37</v>
      </c>
    </row>
    <row r="157" spans="1:9" ht="17.25" customHeight="1">
      <c r="A157" s="20">
        <v>2</v>
      </c>
      <c r="B157" s="21" t="s">
        <v>148</v>
      </c>
      <c r="C157" s="2" t="s">
        <v>149</v>
      </c>
      <c r="D157" s="1" t="s">
        <v>150</v>
      </c>
      <c r="E157" s="16">
        <v>3.5999999999999997E-2</v>
      </c>
      <c r="F157" s="27">
        <v>36</v>
      </c>
      <c r="G157" s="27"/>
      <c r="H157" s="27">
        <v>320</v>
      </c>
      <c r="I157" s="27">
        <f t="shared" si="25"/>
        <v>356</v>
      </c>
    </row>
    <row r="158" spans="1:9" ht="48">
      <c r="A158" s="20">
        <v>3</v>
      </c>
      <c r="B158" s="21" t="s">
        <v>151</v>
      </c>
      <c r="C158" s="2" t="s">
        <v>152</v>
      </c>
      <c r="D158" s="1" t="s">
        <v>58</v>
      </c>
      <c r="E158" s="16">
        <v>0.49</v>
      </c>
      <c r="F158" s="27">
        <v>230</v>
      </c>
      <c r="G158" s="27"/>
      <c r="H158" s="27">
        <v>120</v>
      </c>
      <c r="I158" s="27">
        <f t="shared" si="25"/>
        <v>350</v>
      </c>
    </row>
    <row r="159" spans="1:9" ht="36">
      <c r="A159" s="20">
        <v>4</v>
      </c>
      <c r="B159" s="21" t="s">
        <v>153</v>
      </c>
      <c r="C159" s="2" t="s">
        <v>154</v>
      </c>
      <c r="D159" s="1" t="s">
        <v>40</v>
      </c>
      <c r="E159" s="16">
        <v>20</v>
      </c>
      <c r="F159" s="27">
        <v>81</v>
      </c>
      <c r="G159" s="27"/>
      <c r="H159" s="27">
        <v>53.5</v>
      </c>
      <c r="I159" s="27">
        <f t="shared" si="25"/>
        <v>134.5</v>
      </c>
    </row>
    <row r="160" spans="1:9" ht="36">
      <c r="A160" s="20">
        <v>5</v>
      </c>
      <c r="B160" s="21" t="s">
        <v>155</v>
      </c>
      <c r="C160" s="2" t="s">
        <v>156</v>
      </c>
      <c r="D160" s="1" t="s">
        <v>40</v>
      </c>
      <c r="E160" s="16">
        <v>20</v>
      </c>
      <c r="F160" s="27">
        <v>81</v>
      </c>
      <c r="G160" s="27"/>
      <c r="H160" s="27">
        <v>53.5</v>
      </c>
      <c r="I160" s="27">
        <f t="shared" si="25"/>
        <v>134.5</v>
      </c>
    </row>
    <row r="161" spans="1:9" ht="48">
      <c r="A161" s="20">
        <v>6</v>
      </c>
      <c r="B161" s="21" t="s">
        <v>157</v>
      </c>
      <c r="C161" s="2" t="s">
        <v>158</v>
      </c>
      <c r="D161" s="1" t="s">
        <v>29</v>
      </c>
      <c r="E161" s="16">
        <v>7.5</v>
      </c>
      <c r="F161" s="27">
        <v>562</v>
      </c>
      <c r="G161" s="27"/>
      <c r="H161" s="27">
        <v>120</v>
      </c>
      <c r="I161" s="27">
        <f t="shared" si="25"/>
        <v>682</v>
      </c>
    </row>
    <row r="162" spans="1:9" ht="60">
      <c r="A162" s="20">
        <v>7</v>
      </c>
      <c r="B162" s="21" t="s">
        <v>43</v>
      </c>
      <c r="C162" s="2" t="s">
        <v>44</v>
      </c>
      <c r="D162" s="1" t="s">
        <v>45</v>
      </c>
      <c r="E162" s="16">
        <v>25</v>
      </c>
      <c r="F162" s="27">
        <v>29.53</v>
      </c>
      <c r="G162" s="27"/>
      <c r="H162" s="27">
        <v>504</v>
      </c>
      <c r="I162" s="27">
        <f t="shared" si="25"/>
        <v>533.53</v>
      </c>
    </row>
    <row r="163" spans="1:9" ht="39.75" customHeight="1">
      <c r="A163" s="20">
        <v>8</v>
      </c>
      <c r="B163" s="21" t="s">
        <v>46</v>
      </c>
      <c r="C163" s="2" t="s">
        <v>159</v>
      </c>
      <c r="D163" s="1" t="s">
        <v>45</v>
      </c>
      <c r="E163" s="16">
        <v>25</v>
      </c>
      <c r="F163" s="27"/>
      <c r="G163" s="27"/>
      <c r="H163" s="27">
        <v>250</v>
      </c>
      <c r="I163" s="27">
        <f t="shared" si="25"/>
        <v>250</v>
      </c>
    </row>
    <row r="164" spans="1:9">
      <c r="A164" s="65" t="s">
        <v>48</v>
      </c>
      <c r="B164" s="65"/>
      <c r="C164" s="65"/>
      <c r="D164" s="23"/>
      <c r="E164" s="24"/>
      <c r="F164" s="28">
        <f>SUM(F156:F163)</f>
        <v>1031.53</v>
      </c>
      <c r="G164" s="28">
        <f t="shared" ref="G164:I164" si="26">SUM(G156:G163)</f>
        <v>0</v>
      </c>
      <c r="H164" s="28">
        <f t="shared" si="26"/>
        <v>1446</v>
      </c>
      <c r="I164" s="28">
        <f t="shared" si="26"/>
        <v>2477.5299999999997</v>
      </c>
    </row>
    <row r="165" spans="1:9">
      <c r="A165" s="14"/>
      <c r="B165" s="15">
        <v>2</v>
      </c>
      <c r="C165" s="63" t="s">
        <v>49</v>
      </c>
      <c r="D165" s="64"/>
      <c r="E165" s="64"/>
      <c r="F165" s="64"/>
      <c r="G165" s="64"/>
      <c r="H165" s="64"/>
      <c r="I165" s="64"/>
    </row>
    <row r="166" spans="1:9" ht="48">
      <c r="A166" s="20">
        <v>1</v>
      </c>
      <c r="B166" s="21" t="s">
        <v>160</v>
      </c>
      <c r="C166" s="2" t="s">
        <v>161</v>
      </c>
      <c r="D166" s="1" t="s">
        <v>162</v>
      </c>
      <c r="E166" s="16">
        <v>0.64749999999999996</v>
      </c>
      <c r="F166" s="40">
        <v>1250</v>
      </c>
      <c r="G166" s="40"/>
      <c r="H166" s="40">
        <v>5942</v>
      </c>
      <c r="I166" s="40">
        <f t="shared" ref="I166:I174" si="27">F166+G166+H166</f>
        <v>7192</v>
      </c>
    </row>
    <row r="167" spans="1:9" ht="50.25" customHeight="1">
      <c r="A167" s="20">
        <v>2</v>
      </c>
      <c r="B167" s="21" t="s">
        <v>163</v>
      </c>
      <c r="C167" s="2" t="s">
        <v>164</v>
      </c>
      <c r="D167" s="1" t="s">
        <v>52</v>
      </c>
      <c r="E167" s="16">
        <v>6.4749999999999996</v>
      </c>
      <c r="F167" s="40">
        <v>1350</v>
      </c>
      <c r="G167" s="40"/>
      <c r="H167" s="40">
        <v>5150</v>
      </c>
      <c r="I167" s="40">
        <f t="shared" si="27"/>
        <v>6500</v>
      </c>
    </row>
    <row r="168" spans="1:9" ht="63" customHeight="1">
      <c r="A168" s="20">
        <v>3</v>
      </c>
      <c r="B168" s="21" t="s">
        <v>165</v>
      </c>
      <c r="C168" s="2" t="s">
        <v>166</v>
      </c>
      <c r="D168" s="1" t="s">
        <v>162</v>
      </c>
      <c r="E168" s="16">
        <v>0.64749999999999996</v>
      </c>
      <c r="F168" s="40">
        <v>280</v>
      </c>
      <c r="G168" s="40"/>
      <c r="H168" s="40">
        <v>4057</v>
      </c>
      <c r="I168" s="40">
        <f t="shared" si="27"/>
        <v>4337</v>
      </c>
    </row>
    <row r="169" spans="1:9" ht="36">
      <c r="A169" s="20">
        <v>4</v>
      </c>
      <c r="B169" s="21" t="s">
        <v>167</v>
      </c>
      <c r="C169" s="2" t="s">
        <v>168</v>
      </c>
      <c r="D169" s="1" t="s">
        <v>162</v>
      </c>
      <c r="E169" s="16">
        <v>0.64749999999999996</v>
      </c>
      <c r="F169" s="40">
        <v>210</v>
      </c>
      <c r="G169" s="40"/>
      <c r="H169" s="40">
        <v>4470</v>
      </c>
      <c r="I169" s="40">
        <f t="shared" si="27"/>
        <v>4680</v>
      </c>
    </row>
    <row r="170" spans="1:9" ht="48" customHeight="1">
      <c r="A170" s="20">
        <v>5</v>
      </c>
      <c r="B170" s="21" t="s">
        <v>163</v>
      </c>
      <c r="C170" s="2" t="s">
        <v>169</v>
      </c>
      <c r="D170" s="1" t="s">
        <v>52</v>
      </c>
      <c r="E170" s="16">
        <v>38.4</v>
      </c>
      <c r="F170" s="40">
        <v>1963</v>
      </c>
      <c r="G170" s="40"/>
      <c r="H170" s="40">
        <v>21180</v>
      </c>
      <c r="I170" s="40">
        <f t="shared" si="27"/>
        <v>23143</v>
      </c>
    </row>
    <row r="171" spans="1:9" ht="60">
      <c r="A171" s="20">
        <v>6</v>
      </c>
      <c r="B171" s="21" t="s">
        <v>170</v>
      </c>
      <c r="C171" s="2" t="s">
        <v>171</v>
      </c>
      <c r="D171" s="1" t="s">
        <v>52</v>
      </c>
      <c r="E171" s="16">
        <v>38.4</v>
      </c>
      <c r="F171" s="40">
        <v>500</v>
      </c>
      <c r="G171" s="40"/>
      <c r="H171" s="40">
        <v>22250</v>
      </c>
      <c r="I171" s="40">
        <f t="shared" si="27"/>
        <v>22750</v>
      </c>
    </row>
    <row r="172" spans="1:9" ht="51.75" customHeight="1">
      <c r="A172" s="20">
        <v>7</v>
      </c>
      <c r="B172" s="21" t="s">
        <v>172</v>
      </c>
      <c r="C172" s="2" t="s">
        <v>173</v>
      </c>
      <c r="D172" s="1" t="s">
        <v>52</v>
      </c>
      <c r="E172" s="16">
        <v>38.4</v>
      </c>
      <c r="F172" s="40">
        <v>500</v>
      </c>
      <c r="G172" s="40"/>
      <c r="H172" s="40">
        <v>22300</v>
      </c>
      <c r="I172" s="40">
        <f t="shared" si="27"/>
        <v>22800</v>
      </c>
    </row>
    <row r="173" spans="1:9" ht="36">
      <c r="A173" s="20">
        <v>8</v>
      </c>
      <c r="B173" s="21" t="s">
        <v>167</v>
      </c>
      <c r="C173" s="2" t="s">
        <v>174</v>
      </c>
      <c r="D173" s="1" t="s">
        <v>162</v>
      </c>
      <c r="E173" s="16">
        <v>3.84</v>
      </c>
      <c r="F173" s="40">
        <v>845</v>
      </c>
      <c r="G173" s="40"/>
      <c r="H173" s="40">
        <v>18650</v>
      </c>
      <c r="I173" s="40">
        <f t="shared" si="27"/>
        <v>19495</v>
      </c>
    </row>
    <row r="174" spans="1:9" ht="53.25" customHeight="1">
      <c r="A174" s="20">
        <v>9</v>
      </c>
      <c r="B174" s="21" t="s">
        <v>175</v>
      </c>
      <c r="C174" s="2" t="s">
        <v>176</v>
      </c>
      <c r="D174" s="1" t="s">
        <v>162</v>
      </c>
      <c r="E174" s="16">
        <v>0.435</v>
      </c>
      <c r="F174" s="40">
        <v>1580</v>
      </c>
      <c r="G174" s="40"/>
      <c r="H174" s="40">
        <v>9705</v>
      </c>
      <c r="I174" s="40">
        <f t="shared" si="27"/>
        <v>11285</v>
      </c>
    </row>
    <row r="175" spans="1:9">
      <c r="A175" s="65" t="s">
        <v>54</v>
      </c>
      <c r="B175" s="65"/>
      <c r="C175" s="65"/>
      <c r="D175" s="23"/>
      <c r="E175" s="24"/>
      <c r="F175" s="41">
        <f>SUM(F166:F174)</f>
        <v>8478</v>
      </c>
      <c r="G175" s="41">
        <f t="shared" ref="G175:I175" si="28">SUM(G166:G174)</f>
        <v>0</v>
      </c>
      <c r="H175" s="41">
        <f t="shared" si="28"/>
        <v>113704</v>
      </c>
      <c r="I175" s="41">
        <f t="shared" si="28"/>
        <v>122182</v>
      </c>
    </row>
    <row r="176" spans="1:9">
      <c r="A176" s="14"/>
      <c r="B176" s="15">
        <v>3</v>
      </c>
      <c r="C176" s="63" t="s">
        <v>177</v>
      </c>
      <c r="D176" s="64"/>
      <c r="E176" s="64"/>
      <c r="F176" s="64"/>
      <c r="G176" s="64"/>
      <c r="H176" s="64"/>
      <c r="I176" s="64"/>
    </row>
    <row r="177" spans="1:9" ht="36">
      <c r="A177" s="20">
        <v>1</v>
      </c>
      <c r="B177" s="21" t="s">
        <v>178</v>
      </c>
      <c r="C177" s="2" t="s">
        <v>179</v>
      </c>
      <c r="D177" s="1" t="s">
        <v>180</v>
      </c>
      <c r="E177" s="16">
        <v>0.46200000000000002</v>
      </c>
      <c r="F177" s="27">
        <v>200</v>
      </c>
      <c r="G177" s="27"/>
      <c r="H177" s="27">
        <v>2500</v>
      </c>
      <c r="I177" s="29">
        <f t="shared" ref="I177:I182" si="29">F177+G177+H177</f>
        <v>2700</v>
      </c>
    </row>
    <row r="178" spans="1:9" ht="38.25" customHeight="1">
      <c r="A178" s="20">
        <v>2</v>
      </c>
      <c r="B178" s="21" t="s">
        <v>181</v>
      </c>
      <c r="C178" s="2" t="s">
        <v>182</v>
      </c>
      <c r="D178" s="1" t="s">
        <v>58</v>
      </c>
      <c r="E178" s="16">
        <v>4.62</v>
      </c>
      <c r="F178" s="27">
        <v>1200</v>
      </c>
      <c r="G178" s="27">
        <v>2500</v>
      </c>
      <c r="H178" s="27">
        <v>900</v>
      </c>
      <c r="I178" s="29">
        <f t="shared" si="29"/>
        <v>4600</v>
      </c>
    </row>
    <row r="179" spans="1:9" ht="37.5" customHeight="1">
      <c r="A179" s="20">
        <v>3</v>
      </c>
      <c r="B179" s="21" t="s">
        <v>181</v>
      </c>
      <c r="C179" s="2" t="s">
        <v>183</v>
      </c>
      <c r="D179" s="1" t="s">
        <v>58</v>
      </c>
      <c r="E179" s="16">
        <v>4.62</v>
      </c>
      <c r="F179" s="27">
        <v>2500</v>
      </c>
      <c r="G179" s="27">
        <v>3000</v>
      </c>
      <c r="H179" s="27">
        <v>900</v>
      </c>
      <c r="I179" s="29">
        <f t="shared" si="29"/>
        <v>6400</v>
      </c>
    </row>
    <row r="180" spans="1:9" ht="38.25" customHeight="1">
      <c r="A180" s="20">
        <v>4</v>
      </c>
      <c r="B180" s="21" t="s">
        <v>184</v>
      </c>
      <c r="C180" s="2" t="s">
        <v>185</v>
      </c>
      <c r="D180" s="1" t="s">
        <v>58</v>
      </c>
      <c r="E180" s="16">
        <v>4.62</v>
      </c>
      <c r="F180" s="27">
        <v>600</v>
      </c>
      <c r="G180" s="27">
        <v>1200</v>
      </c>
      <c r="H180" s="27">
        <v>526</v>
      </c>
      <c r="I180" s="29">
        <f t="shared" si="29"/>
        <v>2326</v>
      </c>
    </row>
    <row r="181" spans="1:9" ht="39" customHeight="1">
      <c r="A181" s="20">
        <v>5</v>
      </c>
      <c r="B181" s="21" t="s">
        <v>186</v>
      </c>
      <c r="C181" s="2" t="s">
        <v>187</v>
      </c>
      <c r="D181" s="1" t="s">
        <v>58</v>
      </c>
      <c r="E181" s="16">
        <v>4.62</v>
      </c>
      <c r="F181" s="27">
        <v>4000</v>
      </c>
      <c r="G181" s="27">
        <v>250</v>
      </c>
      <c r="H181" s="27">
        <v>690</v>
      </c>
      <c r="I181" s="29">
        <f t="shared" si="29"/>
        <v>4940</v>
      </c>
    </row>
    <row r="182" spans="1:9">
      <c r="A182" s="20">
        <v>6</v>
      </c>
      <c r="B182" s="21">
        <v>2603711</v>
      </c>
      <c r="C182" s="2" t="s">
        <v>188</v>
      </c>
      <c r="D182" s="1" t="s">
        <v>692</v>
      </c>
      <c r="E182" s="16">
        <v>46.2</v>
      </c>
      <c r="F182" s="27"/>
      <c r="G182" s="27">
        <v>7000</v>
      </c>
      <c r="H182" s="27"/>
      <c r="I182" s="29">
        <f t="shared" si="29"/>
        <v>7000</v>
      </c>
    </row>
    <row r="183" spans="1:9">
      <c r="A183" s="65" t="s">
        <v>65</v>
      </c>
      <c r="B183" s="65"/>
      <c r="C183" s="65"/>
      <c r="D183" s="23"/>
      <c r="E183" s="24"/>
      <c r="F183" s="28">
        <f>SUM(F177:F182)</f>
        <v>8500</v>
      </c>
      <c r="G183" s="28">
        <f t="shared" ref="G183:I183" si="30">SUM(G177:G182)</f>
        <v>13950</v>
      </c>
      <c r="H183" s="28">
        <f t="shared" si="30"/>
        <v>5516</v>
      </c>
      <c r="I183" s="28">
        <f t="shared" si="30"/>
        <v>27966</v>
      </c>
    </row>
    <row r="184" spans="1:9">
      <c r="A184" s="14"/>
      <c r="B184" s="15">
        <v>4</v>
      </c>
      <c r="C184" s="63" t="s">
        <v>189</v>
      </c>
      <c r="D184" s="64"/>
      <c r="E184" s="64"/>
      <c r="F184" s="64"/>
      <c r="G184" s="64"/>
      <c r="H184" s="64"/>
      <c r="I184" s="64"/>
    </row>
    <row r="185" spans="1:9" ht="36">
      <c r="A185" s="20">
        <v>1</v>
      </c>
      <c r="B185" s="21" t="s">
        <v>178</v>
      </c>
      <c r="C185" s="2" t="s">
        <v>179</v>
      </c>
      <c r="D185" s="1" t="s">
        <v>180</v>
      </c>
      <c r="E185" s="16">
        <v>2.3119999999999998</v>
      </c>
      <c r="F185" s="27">
        <v>600</v>
      </c>
      <c r="G185" s="27"/>
      <c r="H185" s="27">
        <v>6000</v>
      </c>
      <c r="I185" s="29">
        <f t="shared" ref="I185:I192" si="31">F185+G185+H185</f>
        <v>6600</v>
      </c>
    </row>
    <row r="186" spans="1:9" ht="40.5" customHeight="1">
      <c r="A186" s="20">
        <v>2</v>
      </c>
      <c r="B186" s="21" t="s">
        <v>181</v>
      </c>
      <c r="C186" s="2" t="s">
        <v>190</v>
      </c>
      <c r="D186" s="1" t="s">
        <v>58</v>
      </c>
      <c r="E186" s="16">
        <v>23.12</v>
      </c>
      <c r="F186" s="27">
        <v>9000</v>
      </c>
      <c r="G186" s="27">
        <v>9000</v>
      </c>
      <c r="H186" s="27">
        <v>3000</v>
      </c>
      <c r="I186" s="29">
        <f t="shared" si="31"/>
        <v>21000</v>
      </c>
    </row>
    <row r="187" spans="1:9" ht="37.5" customHeight="1">
      <c r="A187" s="20">
        <v>3</v>
      </c>
      <c r="B187" s="21" t="s">
        <v>181</v>
      </c>
      <c r="C187" s="2" t="s">
        <v>191</v>
      </c>
      <c r="D187" s="1" t="s">
        <v>58</v>
      </c>
      <c r="E187" s="16">
        <v>23.12</v>
      </c>
      <c r="F187" s="27">
        <v>15000</v>
      </c>
      <c r="G187" s="27">
        <v>12000</v>
      </c>
      <c r="H187" s="27">
        <v>3000</v>
      </c>
      <c r="I187" s="29">
        <f t="shared" si="31"/>
        <v>30000</v>
      </c>
    </row>
    <row r="188" spans="1:9" ht="39.75" customHeight="1">
      <c r="A188" s="20">
        <v>4</v>
      </c>
      <c r="B188" s="21" t="s">
        <v>184</v>
      </c>
      <c r="C188" s="2" t="s">
        <v>185</v>
      </c>
      <c r="D188" s="1" t="s">
        <v>58</v>
      </c>
      <c r="E188" s="16">
        <v>23.12</v>
      </c>
      <c r="F188" s="27">
        <v>5000</v>
      </c>
      <c r="G188" s="27">
        <v>6000</v>
      </c>
      <c r="H188" s="27">
        <v>1800</v>
      </c>
      <c r="I188" s="29">
        <f t="shared" si="31"/>
        <v>12800</v>
      </c>
    </row>
    <row r="189" spans="1:9" ht="41.25" customHeight="1">
      <c r="A189" s="20">
        <v>5</v>
      </c>
      <c r="B189" s="21" t="s">
        <v>186</v>
      </c>
      <c r="C189" s="2" t="s">
        <v>187</v>
      </c>
      <c r="D189" s="1" t="s">
        <v>58</v>
      </c>
      <c r="E189" s="16">
        <v>23.12</v>
      </c>
      <c r="F189" s="27">
        <v>35000</v>
      </c>
      <c r="G189" s="27">
        <v>550</v>
      </c>
      <c r="H189" s="27">
        <v>4000</v>
      </c>
      <c r="I189" s="29">
        <f t="shared" si="31"/>
        <v>39550</v>
      </c>
    </row>
    <row r="190" spans="1:9">
      <c r="A190" s="20">
        <v>6</v>
      </c>
      <c r="B190" s="21">
        <v>2603711</v>
      </c>
      <c r="C190" s="2" t="s">
        <v>188</v>
      </c>
      <c r="D190" s="1" t="s">
        <v>692</v>
      </c>
      <c r="E190" s="16">
        <v>207.7</v>
      </c>
      <c r="F190" s="27"/>
      <c r="G190" s="27">
        <v>35100</v>
      </c>
      <c r="H190" s="27"/>
      <c r="I190" s="29">
        <f t="shared" si="31"/>
        <v>35100</v>
      </c>
    </row>
    <row r="191" spans="1:9" ht="36">
      <c r="A191" s="20">
        <v>7</v>
      </c>
      <c r="B191" s="21">
        <v>88004002</v>
      </c>
      <c r="C191" s="2" t="s">
        <v>192</v>
      </c>
      <c r="D191" s="1" t="s">
        <v>80</v>
      </c>
      <c r="E191" s="16">
        <v>50</v>
      </c>
      <c r="F191" s="27">
        <v>1600</v>
      </c>
      <c r="G191" s="27">
        <v>2500</v>
      </c>
      <c r="H191" s="27">
        <v>74</v>
      </c>
      <c r="I191" s="29">
        <f t="shared" si="31"/>
        <v>4174</v>
      </c>
    </row>
    <row r="192" spans="1:9" ht="36">
      <c r="A192" s="20">
        <v>8</v>
      </c>
      <c r="B192" s="21">
        <v>88004003</v>
      </c>
      <c r="C192" s="2" t="s">
        <v>193</v>
      </c>
      <c r="D192" s="1" t="s">
        <v>80</v>
      </c>
      <c r="E192" s="16">
        <v>285</v>
      </c>
      <c r="F192" s="27">
        <v>8000</v>
      </c>
      <c r="G192" s="27">
        <v>8000</v>
      </c>
      <c r="H192" s="27">
        <v>427</v>
      </c>
      <c r="I192" s="29">
        <f t="shared" si="31"/>
        <v>16427</v>
      </c>
    </row>
    <row r="193" spans="1:9">
      <c r="A193" s="65" t="s">
        <v>73</v>
      </c>
      <c r="B193" s="65"/>
      <c r="C193" s="65"/>
      <c r="D193" s="23"/>
      <c r="E193" s="24"/>
      <c r="F193" s="28">
        <f>SUM(F185:F192)</f>
        <v>74200</v>
      </c>
      <c r="G193" s="28">
        <f t="shared" ref="G193:I193" si="32">SUM(G185:G192)</f>
        <v>73150</v>
      </c>
      <c r="H193" s="28">
        <f t="shared" si="32"/>
        <v>18301</v>
      </c>
      <c r="I193" s="28">
        <f t="shared" si="32"/>
        <v>165651</v>
      </c>
    </row>
    <row r="194" spans="1:9">
      <c r="A194" s="14"/>
      <c r="B194" s="15">
        <v>5</v>
      </c>
      <c r="C194" s="63" t="s">
        <v>194</v>
      </c>
      <c r="D194" s="64"/>
      <c r="E194" s="64"/>
      <c r="F194" s="64"/>
      <c r="G194" s="64"/>
      <c r="H194" s="64"/>
      <c r="I194" s="64"/>
    </row>
    <row r="195" spans="1:9" ht="36">
      <c r="A195" s="20">
        <v>1</v>
      </c>
      <c r="B195" s="21" t="s">
        <v>178</v>
      </c>
      <c r="C195" s="2" t="s">
        <v>179</v>
      </c>
      <c r="D195" s="1" t="s">
        <v>180</v>
      </c>
      <c r="E195" s="16">
        <v>2.952</v>
      </c>
      <c r="F195" s="27">
        <v>800</v>
      </c>
      <c r="G195" s="27"/>
      <c r="H195" s="27">
        <v>5400</v>
      </c>
      <c r="I195" s="29">
        <f t="shared" ref="I195:I203" si="33">F195+G195+H195</f>
        <v>6200</v>
      </c>
    </row>
    <row r="196" spans="1:9" ht="36.75" customHeight="1">
      <c r="A196" s="20">
        <v>2</v>
      </c>
      <c r="B196" s="21" t="s">
        <v>181</v>
      </c>
      <c r="C196" s="2" t="s">
        <v>195</v>
      </c>
      <c r="D196" s="1" t="s">
        <v>58</v>
      </c>
      <c r="E196" s="16">
        <v>29.52</v>
      </c>
      <c r="F196" s="27">
        <v>9340</v>
      </c>
      <c r="G196" s="27">
        <v>25000</v>
      </c>
      <c r="H196" s="27">
        <v>2800</v>
      </c>
      <c r="I196" s="29">
        <f t="shared" si="33"/>
        <v>37140</v>
      </c>
    </row>
    <row r="197" spans="1:9" ht="36">
      <c r="A197" s="20">
        <v>3</v>
      </c>
      <c r="B197" s="21" t="s">
        <v>196</v>
      </c>
      <c r="C197" s="2" t="s">
        <v>197</v>
      </c>
      <c r="D197" s="1" t="s">
        <v>58</v>
      </c>
      <c r="E197" s="16">
        <v>29.52</v>
      </c>
      <c r="F197" s="27">
        <v>24894</v>
      </c>
      <c r="G197" s="27">
        <v>25000</v>
      </c>
      <c r="H197" s="27">
        <v>2800</v>
      </c>
      <c r="I197" s="29">
        <f t="shared" si="33"/>
        <v>52694</v>
      </c>
    </row>
    <row r="198" spans="1:9" ht="60" customHeight="1">
      <c r="A198" s="20">
        <v>4</v>
      </c>
      <c r="B198" s="21" t="s">
        <v>198</v>
      </c>
      <c r="C198" s="2" t="s">
        <v>199</v>
      </c>
      <c r="D198" s="1" t="s">
        <v>58</v>
      </c>
      <c r="E198" s="16">
        <v>29.52</v>
      </c>
      <c r="F198" s="27">
        <v>6000</v>
      </c>
      <c r="G198" s="27">
        <v>60000</v>
      </c>
      <c r="H198" s="27">
        <v>16000</v>
      </c>
      <c r="I198" s="29">
        <f t="shared" si="33"/>
        <v>82000</v>
      </c>
    </row>
    <row r="199" spans="1:9" ht="63" customHeight="1">
      <c r="A199" s="20">
        <v>5</v>
      </c>
      <c r="B199" s="21" t="s">
        <v>200</v>
      </c>
      <c r="C199" s="2" t="s">
        <v>201</v>
      </c>
      <c r="D199" s="1" t="s">
        <v>58</v>
      </c>
      <c r="E199" s="16">
        <v>29.52</v>
      </c>
      <c r="F199" s="27">
        <v>5000</v>
      </c>
      <c r="G199" s="27">
        <v>30000</v>
      </c>
      <c r="H199" s="27">
        <v>16000</v>
      </c>
      <c r="I199" s="29">
        <f t="shared" si="33"/>
        <v>51000</v>
      </c>
    </row>
    <row r="200" spans="1:9" ht="36">
      <c r="A200" s="20">
        <v>6</v>
      </c>
      <c r="B200" s="21" t="s">
        <v>202</v>
      </c>
      <c r="C200" s="2" t="s">
        <v>203</v>
      </c>
      <c r="D200" s="1" t="s">
        <v>58</v>
      </c>
      <c r="E200" s="16">
        <v>0.13200000000000001</v>
      </c>
      <c r="F200" s="27">
        <v>50</v>
      </c>
      <c r="G200" s="27"/>
      <c r="H200" s="27">
        <v>20</v>
      </c>
      <c r="I200" s="29">
        <f t="shared" si="33"/>
        <v>70</v>
      </c>
    </row>
    <row r="201" spans="1:9" ht="25.5" customHeight="1">
      <c r="A201" s="20">
        <v>7</v>
      </c>
      <c r="B201" s="21" t="s">
        <v>204</v>
      </c>
      <c r="C201" s="2" t="s">
        <v>205</v>
      </c>
      <c r="D201" s="1" t="s">
        <v>80</v>
      </c>
      <c r="E201" s="16">
        <v>14.52</v>
      </c>
      <c r="F201" s="27"/>
      <c r="G201" s="27">
        <v>300</v>
      </c>
      <c r="H201" s="27"/>
      <c r="I201" s="29">
        <f t="shared" si="33"/>
        <v>300</v>
      </c>
    </row>
    <row r="202" spans="1:9" ht="29.25" customHeight="1">
      <c r="A202" s="20">
        <v>8</v>
      </c>
      <c r="B202" s="21" t="s">
        <v>206</v>
      </c>
      <c r="C202" s="2" t="s">
        <v>207</v>
      </c>
      <c r="D202" s="1" t="s">
        <v>124</v>
      </c>
      <c r="E202" s="16">
        <v>0.13200000000000001</v>
      </c>
      <c r="F202" s="27">
        <v>250</v>
      </c>
      <c r="G202" s="27"/>
      <c r="H202" s="27"/>
      <c r="I202" s="29">
        <f t="shared" si="33"/>
        <v>250</v>
      </c>
    </row>
    <row r="203" spans="1:9">
      <c r="A203" s="20">
        <v>9</v>
      </c>
      <c r="B203" s="21">
        <v>572352</v>
      </c>
      <c r="C203" s="2" t="s">
        <v>208</v>
      </c>
      <c r="D203" s="1" t="s">
        <v>40</v>
      </c>
      <c r="E203" s="16">
        <v>14.52</v>
      </c>
      <c r="F203" s="27"/>
      <c r="G203" s="27">
        <v>300</v>
      </c>
      <c r="H203" s="27"/>
      <c r="I203" s="29">
        <f t="shared" si="33"/>
        <v>300</v>
      </c>
    </row>
    <row r="204" spans="1:9">
      <c r="A204" s="65" t="s">
        <v>138</v>
      </c>
      <c r="B204" s="65"/>
      <c r="C204" s="65"/>
      <c r="D204" s="23"/>
      <c r="E204" s="24"/>
      <c r="F204" s="28">
        <f>SUM(F195:F203)</f>
        <v>46334</v>
      </c>
      <c r="G204" s="28">
        <f t="shared" ref="G204:I204" si="34">SUM(G195:G203)</f>
        <v>140600</v>
      </c>
      <c r="H204" s="28">
        <f t="shared" si="34"/>
        <v>43020</v>
      </c>
      <c r="I204" s="28">
        <f t="shared" si="34"/>
        <v>229954</v>
      </c>
    </row>
    <row r="205" spans="1:9">
      <c r="A205" s="14"/>
      <c r="B205" s="15">
        <v>6</v>
      </c>
      <c r="C205" s="63" t="s">
        <v>209</v>
      </c>
      <c r="D205" s="64"/>
      <c r="E205" s="64"/>
      <c r="F205" s="64"/>
      <c r="G205" s="64"/>
      <c r="H205" s="64"/>
      <c r="I205" s="64"/>
    </row>
    <row r="206" spans="1:9" ht="36">
      <c r="A206" s="20">
        <v>1</v>
      </c>
      <c r="B206" s="21" t="s">
        <v>210</v>
      </c>
      <c r="C206" s="2" t="s">
        <v>211</v>
      </c>
      <c r="D206" s="1" t="s">
        <v>124</v>
      </c>
      <c r="E206" s="16">
        <v>10.34</v>
      </c>
      <c r="F206" s="27">
        <v>9000</v>
      </c>
      <c r="G206" s="27">
        <v>320</v>
      </c>
      <c r="H206" s="27">
        <v>91</v>
      </c>
      <c r="I206" s="29">
        <f t="shared" ref="I206:I210" si="35">F206+G206+H206</f>
        <v>9411</v>
      </c>
    </row>
    <row r="207" spans="1:9" ht="24">
      <c r="A207" s="20">
        <v>2</v>
      </c>
      <c r="B207" s="21" t="s">
        <v>212</v>
      </c>
      <c r="C207" s="2" t="s">
        <v>213</v>
      </c>
      <c r="D207" s="1" t="s">
        <v>19</v>
      </c>
      <c r="E207" s="16">
        <v>1034</v>
      </c>
      <c r="F207" s="27"/>
      <c r="G207" s="27">
        <v>14000</v>
      </c>
      <c r="H207" s="27"/>
      <c r="I207" s="29">
        <f t="shared" si="35"/>
        <v>14000</v>
      </c>
    </row>
    <row r="208" spans="1:9" ht="36">
      <c r="A208" s="20">
        <v>3</v>
      </c>
      <c r="B208" s="21" t="s">
        <v>210</v>
      </c>
      <c r="C208" s="2" t="s">
        <v>214</v>
      </c>
      <c r="D208" s="1" t="s">
        <v>124</v>
      </c>
      <c r="E208" s="16">
        <v>10.71</v>
      </c>
      <c r="F208" s="27">
        <v>16130</v>
      </c>
      <c r="G208" s="27">
        <v>530</v>
      </c>
      <c r="H208" s="27">
        <v>235</v>
      </c>
      <c r="I208" s="29">
        <f t="shared" si="35"/>
        <v>16895</v>
      </c>
    </row>
    <row r="209" spans="1:9" ht="15.75" customHeight="1">
      <c r="A209" s="20">
        <v>4</v>
      </c>
      <c r="B209" s="21">
        <v>2603692</v>
      </c>
      <c r="C209" s="2" t="s">
        <v>215</v>
      </c>
      <c r="D209" s="1" t="s">
        <v>19</v>
      </c>
      <c r="E209" s="16">
        <v>1071</v>
      </c>
      <c r="F209" s="27"/>
      <c r="G209" s="27">
        <v>21100</v>
      </c>
      <c r="H209" s="27"/>
      <c r="I209" s="29">
        <f t="shared" si="35"/>
        <v>21100</v>
      </c>
    </row>
    <row r="210" spans="1:9" ht="41.25" customHeight="1">
      <c r="A210" s="20">
        <v>5</v>
      </c>
      <c r="B210" s="21" t="s">
        <v>216</v>
      </c>
      <c r="C210" s="2" t="s">
        <v>217</v>
      </c>
      <c r="D210" s="1" t="s">
        <v>124</v>
      </c>
      <c r="E210" s="16">
        <v>10.71</v>
      </c>
      <c r="F210" s="27">
        <v>2600</v>
      </c>
      <c r="G210" s="27">
        <v>8187</v>
      </c>
      <c r="H210" s="27"/>
      <c r="I210" s="29">
        <f t="shared" si="35"/>
        <v>10787</v>
      </c>
    </row>
    <row r="211" spans="1:9">
      <c r="A211" s="65" t="s">
        <v>142</v>
      </c>
      <c r="B211" s="65"/>
      <c r="C211" s="65"/>
      <c r="D211" s="23"/>
      <c r="E211" s="24"/>
      <c r="F211" s="28">
        <f>SUM(F206:F210)</f>
        <v>27730</v>
      </c>
      <c r="G211" s="28">
        <f t="shared" ref="G211:I211" si="36">SUM(G206:G210)</f>
        <v>44137</v>
      </c>
      <c r="H211" s="28">
        <f t="shared" si="36"/>
        <v>326</v>
      </c>
      <c r="I211" s="28">
        <f t="shared" si="36"/>
        <v>72193</v>
      </c>
    </row>
    <row r="212" spans="1:9">
      <c r="A212" s="14"/>
      <c r="B212" s="15">
        <v>7</v>
      </c>
      <c r="C212" s="63" t="s">
        <v>218</v>
      </c>
      <c r="D212" s="64"/>
      <c r="E212" s="64"/>
      <c r="F212" s="64"/>
      <c r="G212" s="64"/>
      <c r="H212" s="64"/>
      <c r="I212" s="64"/>
    </row>
    <row r="213" spans="1:9" ht="51" customHeight="1">
      <c r="A213" s="20">
        <v>1</v>
      </c>
      <c r="B213" s="21" t="s">
        <v>56</v>
      </c>
      <c r="C213" s="2" t="s">
        <v>57</v>
      </c>
      <c r="D213" s="1" t="s">
        <v>58</v>
      </c>
      <c r="E213" s="16">
        <v>18.8</v>
      </c>
      <c r="F213" s="27">
        <v>2468</v>
      </c>
      <c r="G213" s="27">
        <v>9617</v>
      </c>
      <c r="H213" s="27">
        <v>3745</v>
      </c>
      <c r="I213" s="29">
        <f t="shared" ref="I213:I216" si="37">F213+G213+H213</f>
        <v>15830</v>
      </c>
    </row>
    <row r="214" spans="1:9" ht="37.5" customHeight="1">
      <c r="A214" s="20">
        <v>2</v>
      </c>
      <c r="B214" s="21" t="s">
        <v>59</v>
      </c>
      <c r="C214" s="2" t="s">
        <v>60</v>
      </c>
      <c r="D214" s="1" t="s">
        <v>58</v>
      </c>
      <c r="E214" s="16">
        <v>-18.8</v>
      </c>
      <c r="F214" s="27">
        <v>-93.6</v>
      </c>
      <c r="G214" s="27">
        <v>-515</v>
      </c>
      <c r="H214" s="27">
        <v>-421</v>
      </c>
      <c r="I214" s="29">
        <f t="shared" si="37"/>
        <v>-1029.5999999999999</v>
      </c>
    </row>
    <row r="215" spans="1:9" ht="38.25" customHeight="1">
      <c r="A215" s="20">
        <v>3</v>
      </c>
      <c r="B215" s="21" t="s">
        <v>61</v>
      </c>
      <c r="C215" s="2" t="s">
        <v>62</v>
      </c>
      <c r="D215" s="1" t="s">
        <v>58</v>
      </c>
      <c r="E215" s="16">
        <v>18.8</v>
      </c>
      <c r="F215" s="27">
        <v>11503</v>
      </c>
      <c r="G215" s="27"/>
      <c r="H215" s="27"/>
      <c r="I215" s="29">
        <f t="shared" si="37"/>
        <v>11503</v>
      </c>
    </row>
    <row r="216" spans="1:9" ht="24">
      <c r="A216" s="20">
        <v>4</v>
      </c>
      <c r="B216" s="21">
        <v>970002</v>
      </c>
      <c r="C216" s="2" t="s">
        <v>63</v>
      </c>
      <c r="D216" s="1" t="s">
        <v>64</v>
      </c>
      <c r="E216" s="16">
        <v>56.4</v>
      </c>
      <c r="F216" s="27"/>
      <c r="G216" s="27">
        <v>1917</v>
      </c>
      <c r="H216" s="27"/>
      <c r="I216" s="29">
        <f t="shared" si="37"/>
        <v>1917</v>
      </c>
    </row>
    <row r="217" spans="1:9">
      <c r="A217" s="65" t="s">
        <v>219</v>
      </c>
      <c r="B217" s="65"/>
      <c r="C217" s="65"/>
      <c r="D217" s="23"/>
      <c r="E217" s="24"/>
      <c r="F217" s="28">
        <f>SUM(F213:F216)</f>
        <v>13877.4</v>
      </c>
      <c r="G217" s="28">
        <f t="shared" ref="G217:I217" si="38">SUM(G213:G216)</f>
        <v>11019</v>
      </c>
      <c r="H217" s="28">
        <f t="shared" si="38"/>
        <v>3324</v>
      </c>
      <c r="I217" s="28">
        <f t="shared" si="38"/>
        <v>28220.400000000001</v>
      </c>
    </row>
    <row r="218" spans="1:9">
      <c r="A218" s="14"/>
      <c r="B218" s="15">
        <v>8</v>
      </c>
      <c r="C218" s="63" t="s">
        <v>220</v>
      </c>
      <c r="D218" s="64"/>
      <c r="E218" s="64"/>
      <c r="F218" s="64"/>
      <c r="G218" s="64"/>
      <c r="H218" s="64"/>
      <c r="I218" s="64"/>
    </row>
    <row r="219" spans="1:9" ht="48">
      <c r="A219" s="20">
        <v>1</v>
      </c>
      <c r="B219" s="21" t="s">
        <v>221</v>
      </c>
      <c r="C219" s="2" t="s">
        <v>222</v>
      </c>
      <c r="D219" s="1" t="s">
        <v>223</v>
      </c>
      <c r="E219" s="16">
        <v>1</v>
      </c>
      <c r="F219" s="27">
        <v>50</v>
      </c>
      <c r="G219" s="27">
        <v>95</v>
      </c>
      <c r="H219" s="27">
        <v>3.3</v>
      </c>
      <c r="I219" s="29">
        <f t="shared" ref="I219:I224" si="39">F219+G219+H219</f>
        <v>148.30000000000001</v>
      </c>
    </row>
    <row r="220" spans="1:9" ht="36">
      <c r="A220" s="20">
        <v>2</v>
      </c>
      <c r="B220" s="21" t="s">
        <v>224</v>
      </c>
      <c r="C220" s="2" t="s">
        <v>225</v>
      </c>
      <c r="D220" s="1" t="s">
        <v>223</v>
      </c>
      <c r="E220" s="16">
        <v>2</v>
      </c>
      <c r="F220" s="27">
        <v>50</v>
      </c>
      <c r="G220" s="27">
        <v>192</v>
      </c>
      <c r="H220" s="27"/>
      <c r="I220" s="29">
        <f t="shared" si="39"/>
        <v>242</v>
      </c>
    </row>
    <row r="221" spans="1:9" ht="36">
      <c r="A221" s="20">
        <v>3</v>
      </c>
      <c r="B221" s="21" t="s">
        <v>226</v>
      </c>
      <c r="C221" s="2" t="s">
        <v>227</v>
      </c>
      <c r="D221" s="1" t="s">
        <v>223</v>
      </c>
      <c r="E221" s="16">
        <v>8</v>
      </c>
      <c r="F221" s="27">
        <v>108</v>
      </c>
      <c r="G221" s="27">
        <v>368</v>
      </c>
      <c r="H221" s="27"/>
      <c r="I221" s="29">
        <f t="shared" si="39"/>
        <v>476</v>
      </c>
    </row>
    <row r="222" spans="1:9" ht="51.75" customHeight="1">
      <c r="A222" s="20">
        <v>4</v>
      </c>
      <c r="B222" s="21" t="s">
        <v>228</v>
      </c>
      <c r="C222" s="2" t="s">
        <v>229</v>
      </c>
      <c r="D222" s="1" t="s">
        <v>80</v>
      </c>
      <c r="E222" s="16">
        <v>102</v>
      </c>
      <c r="F222" s="27">
        <v>2947</v>
      </c>
      <c r="G222" s="27">
        <v>3720</v>
      </c>
      <c r="H222" s="27">
        <v>1980</v>
      </c>
      <c r="I222" s="29">
        <f t="shared" si="39"/>
        <v>8647</v>
      </c>
    </row>
    <row r="223" spans="1:9" ht="36">
      <c r="A223" s="20">
        <v>5</v>
      </c>
      <c r="B223" s="21" t="s">
        <v>230</v>
      </c>
      <c r="C223" s="2" t="s">
        <v>231</v>
      </c>
      <c r="D223" s="1" t="s">
        <v>40</v>
      </c>
      <c r="E223" s="16">
        <v>5.8</v>
      </c>
      <c r="F223" s="27">
        <v>510</v>
      </c>
      <c r="G223" s="27">
        <v>552</v>
      </c>
      <c r="H223" s="27">
        <v>19.28</v>
      </c>
      <c r="I223" s="29">
        <f t="shared" si="39"/>
        <v>1081.28</v>
      </c>
    </row>
    <row r="224" spans="1:9" ht="24">
      <c r="A224" s="20">
        <v>6</v>
      </c>
      <c r="B224" s="21">
        <v>88004004</v>
      </c>
      <c r="C224" s="2" t="s">
        <v>232</v>
      </c>
      <c r="D224" s="1" t="s">
        <v>19</v>
      </c>
      <c r="E224" s="16">
        <v>1</v>
      </c>
      <c r="F224" s="27"/>
      <c r="G224" s="27">
        <v>1851</v>
      </c>
      <c r="H224" s="27"/>
      <c r="I224" s="29">
        <f t="shared" si="39"/>
        <v>1851</v>
      </c>
    </row>
    <row r="225" spans="1:9">
      <c r="A225" s="65" t="s">
        <v>233</v>
      </c>
      <c r="B225" s="65"/>
      <c r="C225" s="65"/>
      <c r="D225" s="23"/>
      <c r="E225" s="24"/>
      <c r="F225" s="28">
        <f>SUM(F219:F224)</f>
        <v>3665</v>
      </c>
      <c r="G225" s="28">
        <f t="shared" ref="G225:I225" si="40">SUM(G219:G224)</f>
        <v>6778</v>
      </c>
      <c r="H225" s="28">
        <f t="shared" si="40"/>
        <v>2002.58</v>
      </c>
      <c r="I225" s="28">
        <f t="shared" si="40"/>
        <v>12445.58</v>
      </c>
    </row>
    <row r="226" spans="1:9">
      <c r="A226" s="14"/>
      <c r="B226" s="15">
        <v>9</v>
      </c>
      <c r="C226" s="63" t="s">
        <v>234</v>
      </c>
      <c r="D226" s="64"/>
      <c r="E226" s="64"/>
      <c r="F226" s="64"/>
      <c r="G226" s="64"/>
      <c r="H226" s="64"/>
      <c r="I226" s="64"/>
    </row>
    <row r="227" spans="1:9" ht="24">
      <c r="A227" s="20">
        <v>1</v>
      </c>
      <c r="B227" s="21" t="s">
        <v>235</v>
      </c>
      <c r="C227" s="2" t="s">
        <v>236</v>
      </c>
      <c r="D227" s="1" t="s">
        <v>223</v>
      </c>
      <c r="E227" s="16">
        <v>13</v>
      </c>
      <c r="F227" s="27">
        <v>289</v>
      </c>
      <c r="G227" s="27"/>
      <c r="H227" s="27"/>
      <c r="I227" s="29">
        <f t="shared" ref="I227:I228" si="41">F227+G227+H227</f>
        <v>289</v>
      </c>
    </row>
    <row r="228" spans="1:9" ht="24">
      <c r="A228" s="20">
        <v>2</v>
      </c>
      <c r="B228" s="21">
        <v>88004005</v>
      </c>
      <c r="C228" s="2" t="s">
        <v>237</v>
      </c>
      <c r="D228" s="1" t="s">
        <v>40</v>
      </c>
      <c r="E228" s="16">
        <v>14.3</v>
      </c>
      <c r="F228" s="27"/>
      <c r="G228" s="27">
        <v>1611</v>
      </c>
      <c r="H228" s="27"/>
      <c r="I228" s="29">
        <f t="shared" si="41"/>
        <v>1611</v>
      </c>
    </row>
    <row r="229" spans="1:9">
      <c r="A229" s="65" t="s">
        <v>238</v>
      </c>
      <c r="B229" s="65"/>
      <c r="C229" s="65"/>
      <c r="D229" s="23"/>
      <c r="E229" s="24"/>
      <c r="F229" s="28">
        <f>SUM(F227:F228)</f>
        <v>289</v>
      </c>
      <c r="G229" s="28">
        <f t="shared" ref="G229:I229" si="42">SUM(G227:G228)</f>
        <v>1611</v>
      </c>
      <c r="H229" s="28">
        <f t="shared" si="42"/>
        <v>0</v>
      </c>
      <c r="I229" s="28">
        <f t="shared" si="42"/>
        <v>1900</v>
      </c>
    </row>
    <row r="230" spans="1:9">
      <c r="A230" s="66" t="s">
        <v>239</v>
      </c>
      <c r="B230" s="66"/>
      <c r="C230" s="66"/>
      <c r="D230" s="13"/>
      <c r="E230" s="12"/>
      <c r="F230" s="42">
        <f>F164+F175+F183+F193+F204+F211+F217+F225+F229</f>
        <v>184104.93</v>
      </c>
      <c r="G230" s="42">
        <f t="shared" ref="G230:I230" si="43">G164+G175+G183+G193+G204+G211+G217+G225+G229</f>
        <v>291245</v>
      </c>
      <c r="H230" s="42">
        <f t="shared" si="43"/>
        <v>187639.58</v>
      </c>
      <c r="I230" s="39">
        <f t="shared" si="43"/>
        <v>662989.51</v>
      </c>
    </row>
    <row r="231" spans="1:9">
      <c r="C231" s="38"/>
      <c r="D231" s="38"/>
      <c r="E231" s="38"/>
      <c r="F231" s="42"/>
      <c r="G231" s="42"/>
      <c r="H231" s="42"/>
      <c r="I231" s="39"/>
    </row>
    <row r="232" spans="1:9">
      <c r="C232" s="38"/>
      <c r="D232" s="38"/>
      <c r="E232" s="38"/>
      <c r="F232" s="42"/>
      <c r="G232" s="42"/>
      <c r="H232" s="42"/>
      <c r="I232" s="39"/>
    </row>
    <row r="233" spans="1:9" ht="14.25" customHeight="1">
      <c r="C233" s="62" t="s">
        <v>75</v>
      </c>
      <c r="D233" s="62"/>
      <c r="E233" s="62"/>
      <c r="F233" s="62"/>
      <c r="G233" s="62"/>
      <c r="H233" s="62"/>
      <c r="I233" s="62"/>
    </row>
    <row r="234" spans="1:9">
      <c r="A234" s="61" t="s">
        <v>0</v>
      </c>
      <c r="B234" s="56"/>
      <c r="C234" s="56"/>
      <c r="D234" s="56"/>
      <c r="F234" s="61" t="s">
        <v>4</v>
      </c>
      <c r="G234" s="56"/>
      <c r="H234" s="56"/>
      <c r="I234" s="56"/>
    </row>
    <row r="235" spans="1:9">
      <c r="A235" s="61" t="s">
        <v>1</v>
      </c>
      <c r="B235" s="56"/>
      <c r="C235" s="56"/>
      <c r="D235" s="56"/>
      <c r="F235" s="61" t="s">
        <v>1</v>
      </c>
      <c r="G235" s="56"/>
      <c r="H235" s="56"/>
      <c r="I235" s="56"/>
    </row>
    <row r="236" spans="1:9">
      <c r="A236" s="61" t="s">
        <v>2</v>
      </c>
      <c r="B236" s="56"/>
      <c r="C236" s="56"/>
      <c r="D236" s="56"/>
      <c r="F236" s="61" t="s">
        <v>5</v>
      </c>
      <c r="G236" s="56"/>
      <c r="H236" s="56"/>
      <c r="I236" s="56"/>
    </row>
    <row r="237" spans="1:9">
      <c r="A237" s="61" t="s">
        <v>1</v>
      </c>
      <c r="B237" s="56"/>
      <c r="C237" s="56"/>
      <c r="D237" s="56"/>
      <c r="F237" s="61" t="s">
        <v>1</v>
      </c>
      <c r="G237" s="56"/>
      <c r="H237" s="56"/>
      <c r="I237" s="56"/>
    </row>
    <row r="238" spans="1:9">
      <c r="A238" s="61" t="s">
        <v>3</v>
      </c>
      <c r="B238" s="56"/>
      <c r="C238" s="56"/>
      <c r="D238" s="56"/>
      <c r="F238" s="61" t="s">
        <v>6</v>
      </c>
      <c r="G238" s="56"/>
      <c r="H238" s="56"/>
      <c r="I238" s="56"/>
    </row>
    <row r="240" spans="1:9" ht="15.75">
      <c r="B240" s="52" t="s">
        <v>7</v>
      </c>
      <c r="C240" s="53"/>
      <c r="D240" s="53"/>
      <c r="E240" s="53"/>
      <c r="F240" s="53"/>
      <c r="G240" s="53"/>
    </row>
    <row r="241" spans="1:9">
      <c r="B241" s="54"/>
      <c r="C241" s="53"/>
      <c r="D241" s="53"/>
      <c r="E241" s="53"/>
      <c r="F241" s="53"/>
      <c r="G241" s="53"/>
    </row>
    <row r="243" spans="1:9">
      <c r="A243" s="55" t="s">
        <v>8</v>
      </c>
      <c r="B243" s="56"/>
      <c r="C243" s="56"/>
      <c r="D243" s="56"/>
      <c r="E243" s="56"/>
      <c r="F243" s="56"/>
      <c r="G243" s="56"/>
      <c r="H243" s="56"/>
      <c r="I243" s="56"/>
    </row>
    <row r="244" spans="1:9">
      <c r="A244" s="56"/>
      <c r="B244" s="56"/>
      <c r="C244" s="56"/>
      <c r="D244" s="56"/>
      <c r="E244" s="56"/>
      <c r="F244" s="56"/>
      <c r="G244" s="56"/>
      <c r="H244" s="56"/>
      <c r="I244" s="56"/>
    </row>
    <row r="245" spans="1:9">
      <c r="A245" s="55" t="s">
        <v>9</v>
      </c>
      <c r="B245" s="56"/>
      <c r="C245" s="56"/>
      <c r="D245" s="56"/>
      <c r="E245" s="56"/>
      <c r="F245" s="56"/>
      <c r="G245" s="56"/>
      <c r="H245" s="56"/>
      <c r="I245" s="56"/>
    </row>
    <row r="246" spans="1:9">
      <c r="A246" s="56"/>
      <c r="B246" s="56"/>
      <c r="C246" s="56"/>
      <c r="D246" s="56"/>
      <c r="E246" s="56"/>
      <c r="F246" s="56"/>
      <c r="G246" s="56"/>
      <c r="H246" s="56"/>
      <c r="I246" s="56"/>
    </row>
    <row r="247" spans="1:9">
      <c r="A247" s="55" t="s">
        <v>240</v>
      </c>
      <c r="B247" s="56"/>
      <c r="C247" s="56"/>
      <c r="D247" s="56"/>
      <c r="E247" s="56"/>
      <c r="F247" s="56"/>
      <c r="G247" s="56"/>
      <c r="H247" s="56"/>
      <c r="I247" s="56"/>
    </row>
    <row r="248" spans="1:9">
      <c r="A248" s="56"/>
      <c r="B248" s="56"/>
      <c r="C248" s="56"/>
      <c r="D248" s="56"/>
      <c r="E248" s="56"/>
      <c r="F248" s="56"/>
      <c r="G248" s="56"/>
      <c r="H248" s="56"/>
      <c r="I248" s="56"/>
    </row>
    <row r="249" spans="1:9">
      <c r="A249" s="59" t="s">
        <v>11</v>
      </c>
      <c r="B249" s="60"/>
      <c r="C249" s="3"/>
      <c r="D249" s="3"/>
      <c r="E249" s="3"/>
      <c r="F249" s="57"/>
      <c r="G249" s="58"/>
      <c r="H249" s="58"/>
      <c r="I249" s="58"/>
    </row>
    <row r="250" spans="1:9">
      <c r="A250" s="4" t="s">
        <v>12</v>
      </c>
      <c r="B250" s="4" t="s">
        <v>14</v>
      </c>
      <c r="C250" s="4" t="s">
        <v>16</v>
      </c>
      <c r="D250" s="6" t="s">
        <v>18</v>
      </c>
      <c r="E250" s="67" t="s">
        <v>20</v>
      </c>
      <c r="F250" s="69" t="s">
        <v>21</v>
      </c>
      <c r="G250" s="70"/>
      <c r="H250" s="71"/>
      <c r="I250" s="72"/>
    </row>
    <row r="251" spans="1:9">
      <c r="A251" s="5" t="s">
        <v>13</v>
      </c>
      <c r="B251" s="5" t="s">
        <v>15</v>
      </c>
      <c r="C251" s="5" t="s">
        <v>17</v>
      </c>
      <c r="D251" s="7" t="s">
        <v>19</v>
      </c>
      <c r="E251" s="68"/>
      <c r="F251" s="8" t="s">
        <v>22</v>
      </c>
      <c r="G251" s="9" t="s">
        <v>23</v>
      </c>
      <c r="H251" s="10" t="s">
        <v>24</v>
      </c>
      <c r="I251" s="11" t="s">
        <v>25</v>
      </c>
    </row>
    <row r="252" spans="1:9">
      <c r="A252" s="14"/>
      <c r="B252" s="15">
        <v>1</v>
      </c>
      <c r="C252" s="73" t="s">
        <v>241</v>
      </c>
      <c r="D252" s="74"/>
      <c r="E252" s="74"/>
      <c r="F252" s="74"/>
      <c r="G252" s="74"/>
      <c r="H252" s="74"/>
      <c r="I252" s="74"/>
    </row>
    <row r="253" spans="1:9" ht="74.25" customHeight="1">
      <c r="A253" s="20">
        <v>1</v>
      </c>
      <c r="B253" s="21" t="s">
        <v>242</v>
      </c>
      <c r="C253" s="2" t="s">
        <v>243</v>
      </c>
      <c r="D253" s="1" t="s">
        <v>244</v>
      </c>
      <c r="E253" s="16">
        <v>0.625</v>
      </c>
      <c r="F253" s="27">
        <v>1528</v>
      </c>
      <c r="G253" s="27"/>
      <c r="H253" s="27">
        <v>8700</v>
      </c>
      <c r="I253" s="29">
        <f t="shared" ref="I253:I314" si="44">F253+G253+H253</f>
        <v>10228</v>
      </c>
    </row>
    <row r="254" spans="1:9" ht="36">
      <c r="A254" s="20">
        <v>2</v>
      </c>
      <c r="B254" s="21" t="s">
        <v>245</v>
      </c>
      <c r="C254" s="2" t="s">
        <v>246</v>
      </c>
      <c r="D254" s="1" t="s">
        <v>29</v>
      </c>
      <c r="E254" s="16">
        <v>62.5</v>
      </c>
      <c r="F254" s="27">
        <v>465</v>
      </c>
      <c r="G254" s="27">
        <v>2850</v>
      </c>
      <c r="H254" s="27">
        <v>1658</v>
      </c>
      <c r="I254" s="29">
        <f t="shared" si="44"/>
        <v>4973</v>
      </c>
    </row>
    <row r="255" spans="1:9" ht="63" customHeight="1">
      <c r="A255" s="20">
        <v>3</v>
      </c>
      <c r="B255" s="21" t="s">
        <v>247</v>
      </c>
      <c r="C255" s="2" t="s">
        <v>248</v>
      </c>
      <c r="D255" s="1" t="s">
        <v>223</v>
      </c>
      <c r="E255" s="16">
        <v>50</v>
      </c>
      <c r="F255" s="27">
        <v>500</v>
      </c>
      <c r="G255" s="27"/>
      <c r="H255" s="27">
        <v>350</v>
      </c>
      <c r="I255" s="29">
        <f t="shared" si="44"/>
        <v>850</v>
      </c>
    </row>
    <row r="256" spans="1:9" ht="63" customHeight="1">
      <c r="A256" s="20">
        <v>4</v>
      </c>
      <c r="B256" s="21" t="s">
        <v>247</v>
      </c>
      <c r="C256" s="2" t="s">
        <v>249</v>
      </c>
      <c r="D256" s="1" t="s">
        <v>223</v>
      </c>
      <c r="E256" s="16">
        <v>4</v>
      </c>
      <c r="F256" s="27">
        <v>60</v>
      </c>
      <c r="G256" s="27"/>
      <c r="H256" s="27">
        <v>41</v>
      </c>
      <c r="I256" s="29">
        <f t="shared" si="44"/>
        <v>101</v>
      </c>
    </row>
    <row r="257" spans="1:9" ht="51" customHeight="1">
      <c r="A257" s="20">
        <v>5</v>
      </c>
      <c r="B257" s="21" t="s">
        <v>250</v>
      </c>
      <c r="C257" s="2" t="s">
        <v>251</v>
      </c>
      <c r="D257" s="1" t="s">
        <v>40</v>
      </c>
      <c r="E257" s="16">
        <v>578</v>
      </c>
      <c r="F257" s="27">
        <v>9000</v>
      </c>
      <c r="G257" s="27"/>
      <c r="H257" s="27">
        <v>120</v>
      </c>
      <c r="I257" s="29">
        <f t="shared" si="44"/>
        <v>9120</v>
      </c>
    </row>
    <row r="258" spans="1:9" ht="51.75" customHeight="1">
      <c r="A258" s="20">
        <v>6</v>
      </c>
      <c r="B258" s="21" t="s">
        <v>250</v>
      </c>
      <c r="C258" s="2" t="s">
        <v>252</v>
      </c>
      <c r="D258" s="1" t="s">
        <v>40</v>
      </c>
      <c r="E258" s="16">
        <v>3</v>
      </c>
      <c r="F258" s="27">
        <v>130</v>
      </c>
      <c r="G258" s="27"/>
      <c r="H258" s="27">
        <v>5</v>
      </c>
      <c r="I258" s="29">
        <f t="shared" si="44"/>
        <v>135</v>
      </c>
    </row>
    <row r="259" spans="1:9" ht="48" customHeight="1">
      <c r="A259" s="20">
        <v>7</v>
      </c>
      <c r="B259" s="21" t="s">
        <v>250</v>
      </c>
      <c r="C259" s="2" t="s">
        <v>253</v>
      </c>
      <c r="D259" s="1" t="s">
        <v>40</v>
      </c>
      <c r="E259" s="16">
        <v>22</v>
      </c>
      <c r="F259" s="27">
        <v>300</v>
      </c>
      <c r="G259" s="27"/>
      <c r="H259" s="27">
        <v>32</v>
      </c>
      <c r="I259" s="29">
        <f t="shared" si="44"/>
        <v>332</v>
      </c>
    </row>
    <row r="260" spans="1:9" ht="36.75" customHeight="1">
      <c r="A260" s="20">
        <v>8</v>
      </c>
      <c r="B260" s="21" t="s">
        <v>254</v>
      </c>
      <c r="C260" s="2" t="s">
        <v>255</v>
      </c>
      <c r="D260" s="1" t="s">
        <v>40</v>
      </c>
      <c r="E260" s="16">
        <v>22</v>
      </c>
      <c r="F260" s="27">
        <v>300</v>
      </c>
      <c r="G260" s="27"/>
      <c r="H260" s="27">
        <v>120</v>
      </c>
      <c r="I260" s="29">
        <f t="shared" si="44"/>
        <v>420</v>
      </c>
    </row>
    <row r="261" spans="1:9" ht="36">
      <c r="A261" s="20">
        <v>9</v>
      </c>
      <c r="B261" s="21" t="s">
        <v>256</v>
      </c>
      <c r="C261" s="2" t="s">
        <v>257</v>
      </c>
      <c r="D261" s="1" t="s">
        <v>40</v>
      </c>
      <c r="E261" s="16">
        <v>600</v>
      </c>
      <c r="F261" s="27"/>
      <c r="G261" s="27">
        <v>25800</v>
      </c>
      <c r="H261" s="27"/>
      <c r="I261" s="29">
        <f t="shared" si="44"/>
        <v>25800</v>
      </c>
    </row>
    <row r="262" spans="1:9" ht="39" customHeight="1">
      <c r="A262" s="20">
        <v>10</v>
      </c>
      <c r="B262" s="21" t="s">
        <v>258</v>
      </c>
      <c r="C262" s="2" t="s">
        <v>259</v>
      </c>
      <c r="D262" s="1" t="s">
        <v>40</v>
      </c>
      <c r="E262" s="16">
        <v>3</v>
      </c>
      <c r="F262" s="27"/>
      <c r="G262" s="27">
        <v>250</v>
      </c>
      <c r="H262" s="27"/>
      <c r="I262" s="29">
        <f t="shared" si="44"/>
        <v>250</v>
      </c>
    </row>
    <row r="263" spans="1:9" ht="36">
      <c r="A263" s="20">
        <v>11</v>
      </c>
      <c r="B263" s="21" t="s">
        <v>260</v>
      </c>
      <c r="C263" s="2" t="s">
        <v>261</v>
      </c>
      <c r="D263" s="1" t="s">
        <v>40</v>
      </c>
      <c r="E263" s="16">
        <v>22</v>
      </c>
      <c r="F263" s="27"/>
      <c r="G263" s="27">
        <v>9190</v>
      </c>
      <c r="H263" s="27"/>
      <c r="I263" s="29">
        <f t="shared" si="44"/>
        <v>9190</v>
      </c>
    </row>
    <row r="264" spans="1:9">
      <c r="A264" s="20">
        <v>12</v>
      </c>
      <c r="B264" s="21">
        <v>260813</v>
      </c>
      <c r="C264" s="2" t="s">
        <v>262</v>
      </c>
      <c r="D264" s="1" t="s">
        <v>19</v>
      </c>
      <c r="E264" s="16">
        <v>1</v>
      </c>
      <c r="F264" s="27"/>
      <c r="G264" s="27">
        <v>15000</v>
      </c>
      <c r="H264" s="27"/>
      <c r="I264" s="29">
        <f t="shared" si="44"/>
        <v>15000</v>
      </c>
    </row>
    <row r="265" spans="1:9" ht="41.25" customHeight="1">
      <c r="A265" s="20">
        <v>13</v>
      </c>
      <c r="B265" s="21" t="s">
        <v>263</v>
      </c>
      <c r="C265" s="2" t="s">
        <v>264</v>
      </c>
      <c r="D265" s="1" t="s">
        <v>29</v>
      </c>
      <c r="E265" s="16">
        <v>125</v>
      </c>
      <c r="F265" s="27">
        <v>680</v>
      </c>
      <c r="G265" s="27">
        <v>3600</v>
      </c>
      <c r="H265" s="27">
        <v>2500</v>
      </c>
      <c r="I265" s="29">
        <f t="shared" si="44"/>
        <v>6780</v>
      </c>
    </row>
    <row r="266" spans="1:9" ht="63" customHeight="1">
      <c r="A266" s="20">
        <v>14</v>
      </c>
      <c r="B266" s="21" t="s">
        <v>265</v>
      </c>
      <c r="C266" s="2" t="s">
        <v>266</v>
      </c>
      <c r="D266" s="1" t="s">
        <v>29</v>
      </c>
      <c r="E266" s="16">
        <v>9.66</v>
      </c>
      <c r="F266" s="27">
        <v>670</v>
      </c>
      <c r="G266" s="27">
        <v>5864</v>
      </c>
      <c r="H266" s="27">
        <v>1250</v>
      </c>
      <c r="I266" s="29">
        <f t="shared" si="44"/>
        <v>7784</v>
      </c>
    </row>
    <row r="267" spans="1:9" ht="63" customHeight="1">
      <c r="A267" s="20">
        <v>15</v>
      </c>
      <c r="B267" s="21" t="s">
        <v>265</v>
      </c>
      <c r="C267" s="2" t="s">
        <v>267</v>
      </c>
      <c r="D267" s="1" t="s">
        <v>29</v>
      </c>
      <c r="E267" s="16">
        <v>6.22</v>
      </c>
      <c r="F267" s="27">
        <v>431</v>
      </c>
      <c r="G267" s="27">
        <v>4488</v>
      </c>
      <c r="H267" s="27">
        <v>1160</v>
      </c>
      <c r="I267" s="29">
        <f t="shared" si="44"/>
        <v>6079</v>
      </c>
    </row>
    <row r="268" spans="1:9">
      <c r="A268" s="20">
        <v>16</v>
      </c>
      <c r="B268" s="21">
        <v>260244</v>
      </c>
      <c r="C268" s="2" t="s">
        <v>268</v>
      </c>
      <c r="D268" s="1" t="s">
        <v>19</v>
      </c>
      <c r="E268" s="16">
        <v>7</v>
      </c>
      <c r="F268" s="27"/>
      <c r="G268" s="27">
        <v>1560</v>
      </c>
      <c r="H268" s="27"/>
      <c r="I268" s="29">
        <f t="shared" si="44"/>
        <v>1560</v>
      </c>
    </row>
    <row r="269" spans="1:9" ht="60">
      <c r="A269" s="20">
        <v>17</v>
      </c>
      <c r="B269" s="21" t="s">
        <v>269</v>
      </c>
      <c r="C269" s="2" t="s">
        <v>270</v>
      </c>
      <c r="D269" s="1" t="s">
        <v>223</v>
      </c>
      <c r="E269" s="16">
        <v>1</v>
      </c>
      <c r="F269" s="27">
        <v>30</v>
      </c>
      <c r="G269" s="27"/>
      <c r="H269" s="27">
        <v>5</v>
      </c>
      <c r="I269" s="29">
        <f t="shared" si="44"/>
        <v>35</v>
      </c>
    </row>
    <row r="270" spans="1:9" ht="24">
      <c r="A270" s="20">
        <v>18</v>
      </c>
      <c r="B270" s="21" t="s">
        <v>271</v>
      </c>
      <c r="C270" s="2" t="s">
        <v>272</v>
      </c>
      <c r="D270" s="1" t="s">
        <v>19</v>
      </c>
      <c r="E270" s="16">
        <v>1</v>
      </c>
      <c r="F270" s="27"/>
      <c r="G270" s="27">
        <v>150</v>
      </c>
      <c r="H270" s="27"/>
      <c r="I270" s="29">
        <f t="shared" si="44"/>
        <v>150</v>
      </c>
    </row>
    <row r="271" spans="1:9" ht="63.75" customHeight="1">
      <c r="A271" s="20">
        <v>19</v>
      </c>
      <c r="B271" s="21" t="s">
        <v>269</v>
      </c>
      <c r="C271" s="2" t="s">
        <v>273</v>
      </c>
      <c r="D271" s="1" t="s">
        <v>223</v>
      </c>
      <c r="E271" s="16">
        <v>31</v>
      </c>
      <c r="F271" s="27">
        <v>930</v>
      </c>
      <c r="G271" s="27"/>
      <c r="H271" s="27">
        <v>25</v>
      </c>
      <c r="I271" s="29">
        <f t="shared" si="44"/>
        <v>955</v>
      </c>
    </row>
    <row r="272" spans="1:9" ht="24">
      <c r="A272" s="20">
        <v>20</v>
      </c>
      <c r="B272" s="21" t="s">
        <v>274</v>
      </c>
      <c r="C272" s="2" t="s">
        <v>275</v>
      </c>
      <c r="D272" s="1" t="s">
        <v>19</v>
      </c>
      <c r="E272" s="16">
        <v>21</v>
      </c>
      <c r="F272" s="27"/>
      <c r="G272" s="27">
        <v>4675</v>
      </c>
      <c r="H272" s="27"/>
      <c r="I272" s="29">
        <f t="shared" si="44"/>
        <v>4675</v>
      </c>
    </row>
    <row r="273" spans="1:9" ht="24">
      <c r="A273" s="20">
        <v>21</v>
      </c>
      <c r="B273" s="21" t="s">
        <v>276</v>
      </c>
      <c r="C273" s="2" t="s">
        <v>277</v>
      </c>
      <c r="D273" s="1" t="s">
        <v>19</v>
      </c>
      <c r="E273" s="16">
        <v>1</v>
      </c>
      <c r="F273" s="27"/>
      <c r="G273" s="27">
        <v>290</v>
      </c>
      <c r="H273" s="27"/>
      <c r="I273" s="29">
        <f t="shared" si="44"/>
        <v>290</v>
      </c>
    </row>
    <row r="274" spans="1:9" ht="24">
      <c r="A274" s="20">
        <v>22</v>
      </c>
      <c r="B274" s="21" t="s">
        <v>278</v>
      </c>
      <c r="C274" s="2" t="s">
        <v>279</v>
      </c>
      <c r="D274" s="1" t="s">
        <v>19</v>
      </c>
      <c r="E274" s="16">
        <v>7</v>
      </c>
      <c r="F274" s="27"/>
      <c r="G274" s="27">
        <v>976</v>
      </c>
      <c r="H274" s="27"/>
      <c r="I274" s="29">
        <f t="shared" si="44"/>
        <v>976</v>
      </c>
    </row>
    <row r="275" spans="1:9" ht="24">
      <c r="A275" s="20">
        <v>23</v>
      </c>
      <c r="B275" s="21" t="s">
        <v>280</v>
      </c>
      <c r="C275" s="2" t="s">
        <v>281</v>
      </c>
      <c r="D275" s="1" t="s">
        <v>19</v>
      </c>
      <c r="E275" s="16">
        <v>1</v>
      </c>
      <c r="F275" s="27"/>
      <c r="G275" s="27">
        <v>264</v>
      </c>
      <c r="H275" s="27"/>
      <c r="I275" s="29">
        <f t="shared" si="44"/>
        <v>264</v>
      </c>
    </row>
    <row r="276" spans="1:9" ht="24">
      <c r="A276" s="20">
        <v>24</v>
      </c>
      <c r="B276" s="21" t="s">
        <v>282</v>
      </c>
      <c r="C276" s="2" t="s">
        <v>283</v>
      </c>
      <c r="D276" s="1" t="s">
        <v>19</v>
      </c>
      <c r="E276" s="16">
        <v>1</v>
      </c>
      <c r="F276" s="27"/>
      <c r="G276" s="27">
        <v>200</v>
      </c>
      <c r="H276" s="27"/>
      <c r="I276" s="29">
        <f t="shared" si="44"/>
        <v>200</v>
      </c>
    </row>
    <row r="277" spans="1:9" ht="51" customHeight="1">
      <c r="A277" s="20">
        <v>25</v>
      </c>
      <c r="B277" s="21" t="s">
        <v>284</v>
      </c>
      <c r="C277" s="2" t="s">
        <v>285</v>
      </c>
      <c r="D277" s="1" t="s">
        <v>223</v>
      </c>
      <c r="E277" s="16">
        <v>1</v>
      </c>
      <c r="F277" s="27">
        <v>30</v>
      </c>
      <c r="G277" s="27"/>
      <c r="H277" s="27">
        <v>2.2999999999999998</v>
      </c>
      <c r="I277" s="29">
        <f t="shared" si="44"/>
        <v>32.299999999999997</v>
      </c>
    </row>
    <row r="278" spans="1:9" ht="26.25" customHeight="1">
      <c r="A278" s="20">
        <v>26</v>
      </c>
      <c r="B278" s="21" t="s">
        <v>286</v>
      </c>
      <c r="C278" s="2" t="s">
        <v>287</v>
      </c>
      <c r="D278" s="1" t="s">
        <v>19</v>
      </c>
      <c r="E278" s="16">
        <v>1</v>
      </c>
      <c r="F278" s="27"/>
      <c r="G278" s="27">
        <v>240</v>
      </c>
      <c r="H278" s="27"/>
      <c r="I278" s="29">
        <f t="shared" si="44"/>
        <v>240</v>
      </c>
    </row>
    <row r="279" spans="1:9" ht="51" customHeight="1">
      <c r="A279" s="20">
        <v>27</v>
      </c>
      <c r="B279" s="21" t="s">
        <v>288</v>
      </c>
      <c r="C279" s="2" t="s">
        <v>289</v>
      </c>
      <c r="D279" s="1" t="s">
        <v>223</v>
      </c>
      <c r="E279" s="16">
        <v>6</v>
      </c>
      <c r="F279" s="27">
        <v>180</v>
      </c>
      <c r="G279" s="27"/>
      <c r="H279" s="27">
        <v>12</v>
      </c>
      <c r="I279" s="29">
        <f t="shared" si="44"/>
        <v>192</v>
      </c>
    </row>
    <row r="280" spans="1:9" ht="24">
      <c r="A280" s="20">
        <v>28</v>
      </c>
      <c r="B280" s="21" t="s">
        <v>290</v>
      </c>
      <c r="C280" s="2" t="s">
        <v>291</v>
      </c>
      <c r="D280" s="1" t="s">
        <v>19</v>
      </c>
      <c r="E280" s="16">
        <v>6</v>
      </c>
      <c r="F280" s="27"/>
      <c r="G280" s="27">
        <v>1560</v>
      </c>
      <c r="H280" s="27"/>
      <c r="I280" s="29">
        <f t="shared" si="44"/>
        <v>1560</v>
      </c>
    </row>
    <row r="281" spans="1:9" ht="36">
      <c r="A281" s="20">
        <v>29</v>
      </c>
      <c r="B281" s="21" t="s">
        <v>292</v>
      </c>
      <c r="C281" s="2" t="s">
        <v>293</v>
      </c>
      <c r="D281" s="1" t="s">
        <v>223</v>
      </c>
      <c r="E281" s="16">
        <v>4</v>
      </c>
      <c r="F281" s="27">
        <v>100</v>
      </c>
      <c r="G281" s="27"/>
      <c r="H281" s="27"/>
      <c r="I281" s="29">
        <f t="shared" si="44"/>
        <v>100</v>
      </c>
    </row>
    <row r="282" spans="1:9">
      <c r="A282" s="20">
        <v>30</v>
      </c>
      <c r="B282" s="21" t="s">
        <v>294</v>
      </c>
      <c r="C282" s="2" t="s">
        <v>295</v>
      </c>
      <c r="D282" s="1" t="s">
        <v>19</v>
      </c>
      <c r="E282" s="16">
        <v>4</v>
      </c>
      <c r="F282" s="27"/>
      <c r="G282" s="27">
        <v>184</v>
      </c>
      <c r="H282" s="27"/>
      <c r="I282" s="29">
        <f t="shared" si="44"/>
        <v>184</v>
      </c>
    </row>
    <row r="283" spans="1:9" ht="51.75" customHeight="1">
      <c r="A283" s="20">
        <v>31</v>
      </c>
      <c r="B283" s="21" t="s">
        <v>296</v>
      </c>
      <c r="C283" s="2" t="s">
        <v>297</v>
      </c>
      <c r="D283" s="1" t="s">
        <v>223</v>
      </c>
      <c r="E283" s="16">
        <v>5</v>
      </c>
      <c r="F283" s="27">
        <v>125</v>
      </c>
      <c r="G283" s="27"/>
      <c r="H283" s="27">
        <v>8</v>
      </c>
      <c r="I283" s="29">
        <f t="shared" si="44"/>
        <v>133</v>
      </c>
    </row>
    <row r="284" spans="1:9" ht="24">
      <c r="A284" s="20">
        <v>32</v>
      </c>
      <c r="B284" s="21" t="s">
        <v>298</v>
      </c>
      <c r="C284" s="2" t="s">
        <v>299</v>
      </c>
      <c r="D284" s="1" t="s">
        <v>19</v>
      </c>
      <c r="E284" s="16">
        <v>2</v>
      </c>
      <c r="F284" s="27"/>
      <c r="G284" s="27">
        <v>500</v>
      </c>
      <c r="H284" s="27"/>
      <c r="I284" s="29">
        <f t="shared" si="44"/>
        <v>500</v>
      </c>
    </row>
    <row r="285" spans="1:9" ht="24">
      <c r="A285" s="20">
        <v>33</v>
      </c>
      <c r="B285" s="21" t="s">
        <v>300</v>
      </c>
      <c r="C285" s="2" t="s">
        <v>301</v>
      </c>
      <c r="D285" s="1" t="s">
        <v>19</v>
      </c>
      <c r="E285" s="16">
        <v>3</v>
      </c>
      <c r="F285" s="27"/>
      <c r="G285" s="27">
        <v>490</v>
      </c>
      <c r="H285" s="27"/>
      <c r="I285" s="29">
        <f t="shared" si="44"/>
        <v>490</v>
      </c>
    </row>
    <row r="286" spans="1:9" ht="50.25" customHeight="1">
      <c r="A286" s="20">
        <v>34</v>
      </c>
      <c r="B286" s="21" t="s">
        <v>296</v>
      </c>
      <c r="C286" s="2" t="s">
        <v>302</v>
      </c>
      <c r="D286" s="1" t="s">
        <v>223</v>
      </c>
      <c r="E286" s="16">
        <v>19</v>
      </c>
      <c r="F286" s="27">
        <v>570</v>
      </c>
      <c r="G286" s="27"/>
      <c r="H286" s="27">
        <v>21</v>
      </c>
      <c r="I286" s="29">
        <f t="shared" si="44"/>
        <v>591</v>
      </c>
    </row>
    <row r="287" spans="1:9" ht="24">
      <c r="A287" s="20">
        <v>35</v>
      </c>
      <c r="B287" s="21" t="s">
        <v>303</v>
      </c>
      <c r="C287" s="2" t="s">
        <v>304</v>
      </c>
      <c r="D287" s="1" t="s">
        <v>19</v>
      </c>
      <c r="E287" s="16">
        <v>5</v>
      </c>
      <c r="F287" s="27"/>
      <c r="G287" s="27">
        <v>2950</v>
      </c>
      <c r="H287" s="27"/>
      <c r="I287" s="29">
        <f t="shared" si="44"/>
        <v>2950</v>
      </c>
    </row>
    <row r="288" spans="1:9" ht="24">
      <c r="A288" s="20">
        <v>36</v>
      </c>
      <c r="B288" s="21" t="s">
        <v>305</v>
      </c>
      <c r="C288" s="2" t="s">
        <v>306</v>
      </c>
      <c r="D288" s="1" t="s">
        <v>19</v>
      </c>
      <c r="E288" s="16">
        <v>14</v>
      </c>
      <c r="F288" s="27"/>
      <c r="G288" s="27">
        <v>6360</v>
      </c>
      <c r="H288" s="27"/>
      <c r="I288" s="29">
        <f t="shared" si="44"/>
        <v>6360</v>
      </c>
    </row>
    <row r="289" spans="1:9" ht="37.5" customHeight="1">
      <c r="A289" s="20">
        <v>37</v>
      </c>
      <c r="B289" s="21" t="s">
        <v>307</v>
      </c>
      <c r="C289" s="2" t="s">
        <v>308</v>
      </c>
      <c r="D289" s="1" t="s">
        <v>223</v>
      </c>
      <c r="E289" s="16">
        <v>1</v>
      </c>
      <c r="F289" s="27">
        <v>25</v>
      </c>
      <c r="G289" s="27"/>
      <c r="H289" s="27">
        <v>0.15</v>
      </c>
      <c r="I289" s="29">
        <f t="shared" si="44"/>
        <v>25.15</v>
      </c>
    </row>
    <row r="290" spans="1:9" ht="24">
      <c r="A290" s="20">
        <v>38</v>
      </c>
      <c r="B290" s="21">
        <v>88012014</v>
      </c>
      <c r="C290" s="2" t="s">
        <v>309</v>
      </c>
      <c r="D290" s="1" t="s">
        <v>19</v>
      </c>
      <c r="E290" s="16">
        <v>1</v>
      </c>
      <c r="F290" s="27"/>
      <c r="G290" s="27">
        <v>165</v>
      </c>
      <c r="H290" s="27"/>
      <c r="I290" s="29">
        <f t="shared" si="44"/>
        <v>165</v>
      </c>
    </row>
    <row r="291" spans="1:9" ht="37.5" customHeight="1">
      <c r="A291" s="20">
        <v>39</v>
      </c>
      <c r="B291" s="21" t="s">
        <v>310</v>
      </c>
      <c r="C291" s="2" t="s">
        <v>311</v>
      </c>
      <c r="D291" s="1" t="s">
        <v>29</v>
      </c>
      <c r="E291" s="16">
        <v>2.2999999999999998</v>
      </c>
      <c r="F291" s="27">
        <v>550</v>
      </c>
      <c r="G291" s="27">
        <v>700</v>
      </c>
      <c r="H291" s="27">
        <v>29</v>
      </c>
      <c r="I291" s="29">
        <f t="shared" si="44"/>
        <v>1279</v>
      </c>
    </row>
    <row r="292" spans="1:9" ht="47.25" customHeight="1">
      <c r="A292" s="20">
        <v>40</v>
      </c>
      <c r="B292" s="21" t="s">
        <v>296</v>
      </c>
      <c r="C292" s="2" t="s">
        <v>312</v>
      </c>
      <c r="D292" s="1" t="s">
        <v>223</v>
      </c>
      <c r="E292" s="16">
        <v>2</v>
      </c>
      <c r="F292" s="27">
        <v>60</v>
      </c>
      <c r="G292" s="27"/>
      <c r="H292" s="27">
        <v>5</v>
      </c>
      <c r="I292" s="29">
        <f t="shared" si="44"/>
        <v>65</v>
      </c>
    </row>
    <row r="293" spans="1:9" ht="24">
      <c r="A293" s="20">
        <v>41</v>
      </c>
      <c r="B293" s="21" t="s">
        <v>303</v>
      </c>
      <c r="C293" s="2" t="s">
        <v>304</v>
      </c>
      <c r="D293" s="1" t="s">
        <v>19</v>
      </c>
      <c r="E293" s="16">
        <v>2</v>
      </c>
      <c r="F293" s="27"/>
      <c r="G293" s="27">
        <v>900</v>
      </c>
      <c r="H293" s="27"/>
      <c r="I293" s="29">
        <f t="shared" si="44"/>
        <v>900</v>
      </c>
    </row>
    <row r="294" spans="1:9" ht="36">
      <c r="A294" s="20">
        <v>42</v>
      </c>
      <c r="B294" s="21" t="s">
        <v>313</v>
      </c>
      <c r="C294" s="2" t="s">
        <v>314</v>
      </c>
      <c r="D294" s="1" t="s">
        <v>223</v>
      </c>
      <c r="E294" s="16">
        <v>4</v>
      </c>
      <c r="F294" s="27">
        <v>60</v>
      </c>
      <c r="G294" s="27"/>
      <c r="H294" s="27"/>
      <c r="I294" s="29">
        <f t="shared" si="44"/>
        <v>60</v>
      </c>
    </row>
    <row r="295" spans="1:9" ht="50.25" customHeight="1">
      <c r="A295" s="20">
        <v>43</v>
      </c>
      <c r="B295" s="21" t="s">
        <v>296</v>
      </c>
      <c r="C295" s="2" t="s">
        <v>297</v>
      </c>
      <c r="D295" s="1" t="s">
        <v>223</v>
      </c>
      <c r="E295" s="16">
        <v>2</v>
      </c>
      <c r="F295" s="27">
        <v>125</v>
      </c>
      <c r="G295" s="27"/>
      <c r="H295" s="27">
        <v>5</v>
      </c>
      <c r="I295" s="29">
        <f t="shared" si="44"/>
        <v>130</v>
      </c>
    </row>
    <row r="296" spans="1:9" ht="24">
      <c r="A296" s="20">
        <v>44</v>
      </c>
      <c r="B296" s="21" t="s">
        <v>298</v>
      </c>
      <c r="C296" s="2" t="s">
        <v>299</v>
      </c>
      <c r="D296" s="1" t="s">
        <v>19</v>
      </c>
      <c r="E296" s="16">
        <v>2</v>
      </c>
      <c r="F296" s="27"/>
      <c r="G296" s="27">
        <v>700</v>
      </c>
      <c r="H296" s="27"/>
      <c r="I296" s="29">
        <f t="shared" si="44"/>
        <v>700</v>
      </c>
    </row>
    <row r="297" spans="1:9" ht="50.25" customHeight="1">
      <c r="A297" s="20">
        <v>45</v>
      </c>
      <c r="B297" s="21" t="s">
        <v>296</v>
      </c>
      <c r="C297" s="2" t="s">
        <v>312</v>
      </c>
      <c r="D297" s="1" t="s">
        <v>223</v>
      </c>
      <c r="E297" s="16">
        <v>2</v>
      </c>
      <c r="F297" s="27">
        <v>50</v>
      </c>
      <c r="G297" s="27"/>
      <c r="H297" s="27">
        <v>5</v>
      </c>
      <c r="I297" s="29">
        <f t="shared" si="44"/>
        <v>55</v>
      </c>
    </row>
    <row r="298" spans="1:9" ht="24">
      <c r="A298" s="20">
        <v>46</v>
      </c>
      <c r="B298" s="21" t="s">
        <v>303</v>
      </c>
      <c r="C298" s="2" t="s">
        <v>304</v>
      </c>
      <c r="D298" s="1" t="s">
        <v>19</v>
      </c>
      <c r="E298" s="16">
        <v>2</v>
      </c>
      <c r="F298" s="27"/>
      <c r="G298" s="27">
        <v>900</v>
      </c>
      <c r="H298" s="27"/>
      <c r="I298" s="29">
        <f t="shared" si="44"/>
        <v>900</v>
      </c>
    </row>
    <row r="299" spans="1:9" ht="38.25" customHeight="1">
      <c r="A299" s="20">
        <v>47</v>
      </c>
      <c r="B299" s="21" t="s">
        <v>315</v>
      </c>
      <c r="C299" s="2" t="s">
        <v>316</v>
      </c>
      <c r="D299" s="1" t="s">
        <v>223</v>
      </c>
      <c r="E299" s="16">
        <v>4</v>
      </c>
      <c r="F299" s="27">
        <v>100</v>
      </c>
      <c r="G299" s="27"/>
      <c r="H299" s="27"/>
      <c r="I299" s="29">
        <f t="shared" si="44"/>
        <v>100</v>
      </c>
    </row>
    <row r="300" spans="1:9" ht="63" customHeight="1">
      <c r="A300" s="20">
        <v>48</v>
      </c>
      <c r="B300" s="21" t="s">
        <v>317</v>
      </c>
      <c r="C300" s="2" t="s">
        <v>318</v>
      </c>
      <c r="D300" s="1" t="s">
        <v>223</v>
      </c>
      <c r="E300" s="16">
        <v>4</v>
      </c>
      <c r="F300" s="27">
        <v>120</v>
      </c>
      <c r="G300" s="27"/>
      <c r="H300" s="27">
        <v>6</v>
      </c>
      <c r="I300" s="29">
        <f t="shared" si="44"/>
        <v>126</v>
      </c>
    </row>
    <row r="301" spans="1:9" ht="24">
      <c r="A301" s="20">
        <v>49</v>
      </c>
      <c r="B301" s="21" t="s">
        <v>319</v>
      </c>
      <c r="C301" s="2" t="s">
        <v>320</v>
      </c>
      <c r="D301" s="1" t="s">
        <v>19</v>
      </c>
      <c r="E301" s="16">
        <v>2</v>
      </c>
      <c r="F301" s="27"/>
      <c r="G301" s="27">
        <v>320</v>
      </c>
      <c r="H301" s="27"/>
      <c r="I301" s="29">
        <f t="shared" si="44"/>
        <v>320</v>
      </c>
    </row>
    <row r="302" spans="1:9" ht="24">
      <c r="A302" s="20">
        <v>50</v>
      </c>
      <c r="B302" s="21" t="s">
        <v>321</v>
      </c>
      <c r="C302" s="2" t="s">
        <v>322</v>
      </c>
      <c r="D302" s="1" t="s">
        <v>19</v>
      </c>
      <c r="E302" s="16">
        <v>2</v>
      </c>
      <c r="F302" s="27"/>
      <c r="G302" s="27">
        <v>280</v>
      </c>
      <c r="H302" s="27"/>
      <c r="I302" s="29">
        <f t="shared" si="44"/>
        <v>280</v>
      </c>
    </row>
    <row r="303" spans="1:9" ht="60">
      <c r="A303" s="20">
        <v>51</v>
      </c>
      <c r="B303" s="21" t="s">
        <v>269</v>
      </c>
      <c r="C303" s="2" t="s">
        <v>323</v>
      </c>
      <c r="D303" s="1" t="s">
        <v>223</v>
      </c>
      <c r="E303" s="16">
        <v>12</v>
      </c>
      <c r="F303" s="27">
        <v>360</v>
      </c>
      <c r="G303" s="27"/>
      <c r="H303" s="27">
        <v>16</v>
      </c>
      <c r="I303" s="29">
        <f t="shared" si="44"/>
        <v>376</v>
      </c>
    </row>
    <row r="304" spans="1:9" ht="24">
      <c r="A304" s="20">
        <v>52</v>
      </c>
      <c r="B304" s="21" t="s">
        <v>274</v>
      </c>
      <c r="C304" s="2" t="s">
        <v>275</v>
      </c>
      <c r="D304" s="1" t="s">
        <v>19</v>
      </c>
      <c r="E304" s="16">
        <v>12</v>
      </c>
      <c r="F304" s="27"/>
      <c r="G304" s="27">
        <v>2100</v>
      </c>
      <c r="H304" s="27"/>
      <c r="I304" s="29">
        <f t="shared" si="44"/>
        <v>2100</v>
      </c>
    </row>
    <row r="305" spans="1:9" ht="60">
      <c r="A305" s="20">
        <v>53</v>
      </c>
      <c r="B305" s="21" t="s">
        <v>269</v>
      </c>
      <c r="C305" s="2" t="s">
        <v>270</v>
      </c>
      <c r="D305" s="1" t="s">
        <v>223</v>
      </c>
      <c r="E305" s="16">
        <v>4</v>
      </c>
      <c r="F305" s="27">
        <v>120</v>
      </c>
      <c r="G305" s="27"/>
      <c r="H305" s="27">
        <v>5</v>
      </c>
      <c r="I305" s="29">
        <f t="shared" si="44"/>
        <v>125</v>
      </c>
    </row>
    <row r="306" spans="1:9" ht="24">
      <c r="A306" s="20">
        <v>54</v>
      </c>
      <c r="B306" s="21" t="s">
        <v>324</v>
      </c>
      <c r="C306" s="2" t="s">
        <v>325</v>
      </c>
      <c r="D306" s="1" t="s">
        <v>19</v>
      </c>
      <c r="E306" s="16">
        <v>4</v>
      </c>
      <c r="F306" s="27"/>
      <c r="G306" s="27">
        <v>560</v>
      </c>
      <c r="H306" s="27"/>
      <c r="I306" s="29">
        <f t="shared" si="44"/>
        <v>560</v>
      </c>
    </row>
    <row r="307" spans="1:9" ht="36">
      <c r="A307" s="20">
        <v>55</v>
      </c>
      <c r="B307" s="21" t="s">
        <v>326</v>
      </c>
      <c r="C307" s="2" t="s">
        <v>327</v>
      </c>
      <c r="D307" s="1" t="s">
        <v>223</v>
      </c>
      <c r="E307" s="16">
        <v>11</v>
      </c>
      <c r="F307" s="27">
        <v>180</v>
      </c>
      <c r="G307" s="27">
        <v>660</v>
      </c>
      <c r="H307" s="27">
        <v>15</v>
      </c>
      <c r="I307" s="29">
        <f t="shared" si="44"/>
        <v>855</v>
      </c>
    </row>
    <row r="308" spans="1:9" ht="49.5" customHeight="1">
      <c r="A308" s="20">
        <v>56</v>
      </c>
      <c r="B308" s="21" t="s">
        <v>328</v>
      </c>
      <c r="C308" s="2" t="s">
        <v>329</v>
      </c>
      <c r="D308" s="1" t="s">
        <v>19</v>
      </c>
      <c r="E308" s="16">
        <v>1</v>
      </c>
      <c r="F308" s="27">
        <v>2500</v>
      </c>
      <c r="G308" s="27"/>
      <c r="H308" s="27">
        <v>0.15</v>
      </c>
      <c r="I308" s="29">
        <f t="shared" si="44"/>
        <v>2500.15</v>
      </c>
    </row>
    <row r="309" spans="1:9" ht="48">
      <c r="A309" s="20">
        <v>58</v>
      </c>
      <c r="B309" s="21" t="s">
        <v>330</v>
      </c>
      <c r="C309" s="2" t="s">
        <v>331</v>
      </c>
      <c r="D309" s="1" t="s">
        <v>124</v>
      </c>
      <c r="E309" s="16">
        <v>6</v>
      </c>
      <c r="F309" s="27">
        <v>1240</v>
      </c>
      <c r="G309" s="27"/>
      <c r="H309" s="27">
        <v>550</v>
      </c>
      <c r="I309" s="29">
        <f t="shared" si="44"/>
        <v>1790</v>
      </c>
    </row>
    <row r="310" spans="1:9" ht="48">
      <c r="A310" s="20">
        <v>59</v>
      </c>
      <c r="B310" s="21" t="s">
        <v>330</v>
      </c>
      <c r="C310" s="2" t="s">
        <v>332</v>
      </c>
      <c r="D310" s="1" t="s">
        <v>124</v>
      </c>
      <c r="E310" s="16">
        <v>0.03</v>
      </c>
      <c r="F310" s="27">
        <v>6.2</v>
      </c>
      <c r="G310" s="27"/>
      <c r="H310" s="27">
        <v>5</v>
      </c>
      <c r="I310" s="29">
        <f t="shared" si="44"/>
        <v>11.2</v>
      </c>
    </row>
    <row r="311" spans="1:9" ht="48">
      <c r="A311" s="20">
        <v>60</v>
      </c>
      <c r="B311" s="21" t="s">
        <v>333</v>
      </c>
      <c r="C311" s="2" t="s">
        <v>334</v>
      </c>
      <c r="D311" s="1" t="s">
        <v>124</v>
      </c>
      <c r="E311" s="16">
        <v>6</v>
      </c>
      <c r="F311" s="27">
        <v>1100</v>
      </c>
      <c r="G311" s="27">
        <v>600</v>
      </c>
      <c r="H311" s="27">
        <v>550</v>
      </c>
      <c r="I311" s="29">
        <f t="shared" si="44"/>
        <v>2250</v>
      </c>
    </row>
    <row r="312" spans="1:9" ht="48">
      <c r="A312" s="20">
        <v>61</v>
      </c>
      <c r="B312" s="21" t="s">
        <v>333</v>
      </c>
      <c r="C312" s="2" t="s">
        <v>335</v>
      </c>
      <c r="D312" s="1" t="s">
        <v>124</v>
      </c>
      <c r="E312" s="16">
        <v>0.03</v>
      </c>
      <c r="F312" s="27">
        <v>25.8</v>
      </c>
      <c r="G312" s="27">
        <v>3</v>
      </c>
      <c r="H312" s="27">
        <v>1.5</v>
      </c>
      <c r="I312" s="29">
        <f t="shared" si="44"/>
        <v>30.3</v>
      </c>
    </row>
    <row r="313" spans="1:9" ht="27" customHeight="1">
      <c r="A313" s="20">
        <v>62</v>
      </c>
      <c r="B313" s="21" t="s">
        <v>336</v>
      </c>
      <c r="C313" s="2" t="s">
        <v>337</v>
      </c>
      <c r="D313" s="1" t="s">
        <v>40</v>
      </c>
      <c r="E313" s="16">
        <v>87</v>
      </c>
      <c r="F313" s="27">
        <v>522</v>
      </c>
      <c r="G313" s="27"/>
      <c r="H313" s="27"/>
      <c r="I313" s="29">
        <f t="shared" si="44"/>
        <v>522</v>
      </c>
    </row>
    <row r="314" spans="1:9" ht="36">
      <c r="A314" s="20">
        <v>63</v>
      </c>
      <c r="B314" s="21" t="s">
        <v>265</v>
      </c>
      <c r="C314" s="2" t="s">
        <v>338</v>
      </c>
      <c r="D314" s="1" t="s">
        <v>29</v>
      </c>
      <c r="E314" s="16">
        <v>5</v>
      </c>
      <c r="F314" s="27">
        <v>600</v>
      </c>
      <c r="G314" s="27"/>
      <c r="H314" s="27"/>
      <c r="I314" s="29">
        <f t="shared" si="44"/>
        <v>600</v>
      </c>
    </row>
    <row r="315" spans="1:9">
      <c r="A315" s="65" t="s">
        <v>48</v>
      </c>
      <c r="B315" s="65"/>
      <c r="C315" s="65"/>
      <c r="D315" s="23"/>
      <c r="E315" s="24"/>
      <c r="F315" s="28">
        <f>SUM(F253:F314)</f>
        <v>23773</v>
      </c>
      <c r="G315" s="28">
        <f t="shared" ref="G315:I315" si="45">SUM(G253:G314)</f>
        <v>95329</v>
      </c>
      <c r="H315" s="28">
        <f t="shared" si="45"/>
        <v>17202.099999999999</v>
      </c>
      <c r="I315" s="28">
        <f t="shared" si="45"/>
        <v>136304.1</v>
      </c>
    </row>
    <row r="316" spans="1:9">
      <c r="A316" s="14"/>
      <c r="B316" s="15">
        <v>2</v>
      </c>
      <c r="C316" s="63" t="s">
        <v>339</v>
      </c>
      <c r="D316" s="64"/>
      <c r="E316" s="64"/>
      <c r="F316" s="64"/>
      <c r="G316" s="64"/>
      <c r="H316" s="64"/>
      <c r="I316" s="64"/>
    </row>
    <row r="317" spans="1:9" ht="76.5" customHeight="1">
      <c r="A317" s="20">
        <v>1</v>
      </c>
      <c r="B317" s="21" t="s">
        <v>242</v>
      </c>
      <c r="C317" s="2" t="s">
        <v>340</v>
      </c>
      <c r="D317" s="1" t="s">
        <v>244</v>
      </c>
      <c r="E317" s="16">
        <v>0.42899999999999999</v>
      </c>
      <c r="F317" s="27">
        <v>354</v>
      </c>
      <c r="G317" s="27"/>
      <c r="H317" s="27">
        <v>5971</v>
      </c>
      <c r="I317" s="29">
        <f t="shared" ref="I317:I336" si="46">F317+G317+H317</f>
        <v>6325</v>
      </c>
    </row>
    <row r="318" spans="1:9" ht="36">
      <c r="A318" s="20">
        <v>2</v>
      </c>
      <c r="B318" s="21" t="s">
        <v>341</v>
      </c>
      <c r="C318" s="2" t="s">
        <v>342</v>
      </c>
      <c r="D318" s="1" t="s">
        <v>29</v>
      </c>
      <c r="E318" s="16">
        <v>42.9</v>
      </c>
      <c r="F318" s="27">
        <v>319</v>
      </c>
      <c r="G318" s="27">
        <v>1583</v>
      </c>
      <c r="H318" s="27">
        <v>1451</v>
      </c>
      <c r="I318" s="29">
        <f t="shared" si="46"/>
        <v>3353</v>
      </c>
    </row>
    <row r="319" spans="1:9" ht="60">
      <c r="A319" s="20">
        <v>3</v>
      </c>
      <c r="B319" s="21" t="s">
        <v>343</v>
      </c>
      <c r="C319" s="2" t="s">
        <v>344</v>
      </c>
      <c r="D319" s="1" t="s">
        <v>40</v>
      </c>
      <c r="E319" s="16">
        <v>9</v>
      </c>
      <c r="F319" s="27">
        <v>72</v>
      </c>
      <c r="G319" s="27">
        <v>15</v>
      </c>
      <c r="H319" s="27">
        <v>1.6</v>
      </c>
      <c r="I319" s="29">
        <f t="shared" si="46"/>
        <v>88.6</v>
      </c>
    </row>
    <row r="320" spans="1:9" ht="24">
      <c r="A320" s="20">
        <v>4</v>
      </c>
      <c r="B320" s="21" t="s">
        <v>345</v>
      </c>
      <c r="C320" s="2" t="s">
        <v>346</v>
      </c>
      <c r="D320" s="1" t="s">
        <v>19</v>
      </c>
      <c r="E320" s="16">
        <v>9</v>
      </c>
      <c r="F320" s="27"/>
      <c r="G320" s="27">
        <v>154</v>
      </c>
      <c r="H320" s="27"/>
      <c r="I320" s="29">
        <f t="shared" si="46"/>
        <v>154</v>
      </c>
    </row>
    <row r="321" spans="1:9" ht="60">
      <c r="A321" s="20">
        <v>5</v>
      </c>
      <c r="B321" s="21" t="s">
        <v>343</v>
      </c>
      <c r="C321" s="2" t="s">
        <v>347</v>
      </c>
      <c r="D321" s="1" t="s">
        <v>40</v>
      </c>
      <c r="E321" s="16">
        <v>128</v>
      </c>
      <c r="F321" s="27">
        <v>1024</v>
      </c>
      <c r="G321" s="27">
        <v>250</v>
      </c>
      <c r="H321" s="27">
        <v>26</v>
      </c>
      <c r="I321" s="29">
        <f t="shared" si="46"/>
        <v>1300</v>
      </c>
    </row>
    <row r="322" spans="1:9" ht="24">
      <c r="A322" s="20">
        <v>6</v>
      </c>
      <c r="B322" s="21" t="s">
        <v>348</v>
      </c>
      <c r="C322" s="2" t="s">
        <v>349</v>
      </c>
      <c r="D322" s="1" t="s">
        <v>19</v>
      </c>
      <c r="E322" s="16">
        <v>128</v>
      </c>
      <c r="F322" s="27"/>
      <c r="G322" s="27">
        <v>2980</v>
      </c>
      <c r="H322" s="27"/>
      <c r="I322" s="29">
        <f t="shared" si="46"/>
        <v>2980</v>
      </c>
    </row>
    <row r="323" spans="1:9" ht="60">
      <c r="A323" s="20">
        <v>7</v>
      </c>
      <c r="B323" s="21" t="s">
        <v>343</v>
      </c>
      <c r="C323" s="2" t="s">
        <v>350</v>
      </c>
      <c r="D323" s="1" t="s">
        <v>40</v>
      </c>
      <c r="E323" s="16">
        <v>292</v>
      </c>
      <c r="F323" s="27">
        <v>2902</v>
      </c>
      <c r="G323" s="27">
        <v>500</v>
      </c>
      <c r="H323" s="27">
        <v>56</v>
      </c>
      <c r="I323" s="29">
        <f t="shared" si="46"/>
        <v>3458</v>
      </c>
    </row>
    <row r="324" spans="1:9" ht="24">
      <c r="A324" s="20">
        <v>8</v>
      </c>
      <c r="B324" s="21" t="s">
        <v>351</v>
      </c>
      <c r="C324" s="2" t="s">
        <v>352</v>
      </c>
      <c r="D324" s="1" t="s">
        <v>19</v>
      </c>
      <c r="E324" s="16">
        <v>292</v>
      </c>
      <c r="F324" s="27"/>
      <c r="G324" s="27">
        <v>9350</v>
      </c>
      <c r="H324" s="27"/>
      <c r="I324" s="29">
        <f t="shared" si="46"/>
        <v>9350</v>
      </c>
    </row>
    <row r="325" spans="1:9" ht="38.25" customHeight="1">
      <c r="A325" s="20">
        <v>9</v>
      </c>
      <c r="B325" s="21" t="s">
        <v>353</v>
      </c>
      <c r="C325" s="2" t="s">
        <v>354</v>
      </c>
      <c r="D325" s="1" t="s">
        <v>29</v>
      </c>
      <c r="E325" s="16">
        <v>85.8</v>
      </c>
      <c r="F325" s="27">
        <v>638</v>
      </c>
      <c r="G325" s="27">
        <v>2167</v>
      </c>
      <c r="H325" s="27">
        <v>903.3</v>
      </c>
      <c r="I325" s="29">
        <f t="shared" si="46"/>
        <v>3708.3</v>
      </c>
    </row>
    <row r="326" spans="1:9" ht="66" customHeight="1">
      <c r="A326" s="20">
        <v>10</v>
      </c>
      <c r="B326" s="21" t="s">
        <v>355</v>
      </c>
      <c r="C326" s="2" t="s">
        <v>356</v>
      </c>
      <c r="D326" s="1" t="s">
        <v>29</v>
      </c>
      <c r="E326" s="16">
        <v>3.27</v>
      </c>
      <c r="F326" s="27">
        <v>440</v>
      </c>
      <c r="G326" s="27">
        <v>2790</v>
      </c>
      <c r="H326" s="27">
        <v>250</v>
      </c>
      <c r="I326" s="29">
        <f t="shared" si="46"/>
        <v>3480</v>
      </c>
    </row>
    <row r="327" spans="1:9" ht="63" customHeight="1">
      <c r="A327" s="20">
        <v>11</v>
      </c>
      <c r="B327" s="21" t="s">
        <v>355</v>
      </c>
      <c r="C327" s="2" t="s">
        <v>357</v>
      </c>
      <c r="D327" s="1" t="s">
        <v>29</v>
      </c>
      <c r="E327" s="16">
        <v>1.8</v>
      </c>
      <c r="F327" s="27">
        <v>216</v>
      </c>
      <c r="G327" s="27">
        <v>1920</v>
      </c>
      <c r="H327" s="27">
        <v>190</v>
      </c>
      <c r="I327" s="29">
        <f t="shared" si="46"/>
        <v>2326</v>
      </c>
    </row>
    <row r="328" spans="1:9">
      <c r="A328" s="20">
        <v>12</v>
      </c>
      <c r="B328" s="21">
        <v>260014</v>
      </c>
      <c r="C328" s="2" t="s">
        <v>358</v>
      </c>
      <c r="D328" s="1" t="s">
        <v>29</v>
      </c>
      <c r="E328" s="16">
        <v>1.4</v>
      </c>
      <c r="F328" s="27"/>
      <c r="G328" s="27">
        <v>237.2</v>
      </c>
      <c r="H328" s="27"/>
      <c r="I328" s="29">
        <f t="shared" si="46"/>
        <v>237.2</v>
      </c>
    </row>
    <row r="329" spans="1:9" ht="48">
      <c r="A329" s="20">
        <v>13</v>
      </c>
      <c r="B329" s="21" t="s">
        <v>359</v>
      </c>
      <c r="C329" s="2" t="s">
        <v>360</v>
      </c>
      <c r="D329" s="1" t="s">
        <v>223</v>
      </c>
      <c r="E329" s="16">
        <v>8</v>
      </c>
      <c r="F329" s="27">
        <v>2680</v>
      </c>
      <c r="G329" s="27">
        <v>2800</v>
      </c>
      <c r="H329" s="27">
        <v>120</v>
      </c>
      <c r="I329" s="29">
        <f t="shared" si="46"/>
        <v>5600</v>
      </c>
    </row>
    <row r="330" spans="1:9" ht="24">
      <c r="A330" s="20">
        <v>14</v>
      </c>
      <c r="B330" s="21">
        <v>260732</v>
      </c>
      <c r="C330" s="2" t="s">
        <v>361</v>
      </c>
      <c r="D330" s="1" t="s">
        <v>362</v>
      </c>
      <c r="E330" s="16">
        <v>8</v>
      </c>
      <c r="F330" s="27">
        <v>620</v>
      </c>
      <c r="G330" s="27">
        <v>5740</v>
      </c>
      <c r="H330" s="27">
        <v>80</v>
      </c>
      <c r="I330" s="29">
        <f t="shared" si="46"/>
        <v>6440</v>
      </c>
    </row>
    <row r="331" spans="1:9">
      <c r="A331" s="20">
        <v>15</v>
      </c>
      <c r="B331" s="21">
        <v>260244</v>
      </c>
      <c r="C331" s="2" t="s">
        <v>268</v>
      </c>
      <c r="D331" s="1" t="s">
        <v>19</v>
      </c>
      <c r="E331" s="16">
        <v>12</v>
      </c>
      <c r="F331" s="27"/>
      <c r="G331" s="27">
        <v>3000</v>
      </c>
      <c r="H331" s="27"/>
      <c r="I331" s="29">
        <f t="shared" si="46"/>
        <v>3000</v>
      </c>
    </row>
    <row r="332" spans="1:9" ht="36">
      <c r="A332" s="20">
        <v>16</v>
      </c>
      <c r="B332" s="21" t="s">
        <v>326</v>
      </c>
      <c r="C332" s="2" t="s">
        <v>327</v>
      </c>
      <c r="D332" s="1" t="s">
        <v>223</v>
      </c>
      <c r="E332" s="16">
        <v>12</v>
      </c>
      <c r="F332" s="27">
        <v>220</v>
      </c>
      <c r="G332" s="27">
        <v>720</v>
      </c>
      <c r="H332" s="27">
        <v>12</v>
      </c>
      <c r="I332" s="29">
        <f t="shared" si="46"/>
        <v>952</v>
      </c>
    </row>
    <row r="333" spans="1:9" ht="51" customHeight="1">
      <c r="A333" s="20">
        <v>17</v>
      </c>
      <c r="B333" s="21" t="s">
        <v>363</v>
      </c>
      <c r="C333" s="2" t="s">
        <v>364</v>
      </c>
      <c r="D333" s="1" t="s">
        <v>124</v>
      </c>
      <c r="E333" s="16">
        <v>0.09</v>
      </c>
      <c r="F333" s="27">
        <v>15.8</v>
      </c>
      <c r="G333" s="27"/>
      <c r="H333" s="27">
        <v>7.25</v>
      </c>
      <c r="I333" s="29">
        <f t="shared" si="46"/>
        <v>23.05</v>
      </c>
    </row>
    <row r="334" spans="1:9" ht="49.5" customHeight="1">
      <c r="A334" s="20">
        <v>18</v>
      </c>
      <c r="B334" s="21" t="s">
        <v>363</v>
      </c>
      <c r="C334" s="2" t="s">
        <v>365</v>
      </c>
      <c r="D334" s="1" t="s">
        <v>124</v>
      </c>
      <c r="E334" s="16">
        <v>1.28</v>
      </c>
      <c r="F334" s="27">
        <v>280</v>
      </c>
      <c r="G334" s="27"/>
      <c r="H334" s="27">
        <v>60</v>
      </c>
      <c r="I334" s="29">
        <f t="shared" si="46"/>
        <v>340</v>
      </c>
    </row>
    <row r="335" spans="1:9" ht="48.75" customHeight="1">
      <c r="A335" s="20">
        <v>19</v>
      </c>
      <c r="B335" s="21" t="s">
        <v>363</v>
      </c>
      <c r="C335" s="2" t="s">
        <v>366</v>
      </c>
      <c r="D335" s="1" t="s">
        <v>124</v>
      </c>
      <c r="E335" s="16">
        <v>2.92</v>
      </c>
      <c r="F335" s="27">
        <v>650</v>
      </c>
      <c r="G335" s="27"/>
      <c r="H335" s="27">
        <v>140</v>
      </c>
      <c r="I335" s="29">
        <f t="shared" si="46"/>
        <v>790</v>
      </c>
    </row>
    <row r="336" spans="1:9" ht="24">
      <c r="A336" s="20">
        <v>20</v>
      </c>
      <c r="B336" s="21" t="s">
        <v>367</v>
      </c>
      <c r="C336" s="2" t="s">
        <v>368</v>
      </c>
      <c r="D336" s="1" t="s">
        <v>124</v>
      </c>
      <c r="E336" s="16">
        <v>4.29</v>
      </c>
      <c r="F336" s="27">
        <v>1850</v>
      </c>
      <c r="G336" s="27"/>
      <c r="H336" s="27">
        <v>214</v>
      </c>
      <c r="I336" s="29">
        <f t="shared" si="46"/>
        <v>2064</v>
      </c>
    </row>
    <row r="337" spans="1:9">
      <c r="A337" s="65" t="s">
        <v>54</v>
      </c>
      <c r="B337" s="65"/>
      <c r="C337" s="65"/>
      <c r="D337" s="23"/>
      <c r="E337" s="24"/>
      <c r="F337" s="28">
        <f>SUM(F317:F336)</f>
        <v>12280.8</v>
      </c>
      <c r="G337" s="28">
        <f t="shared" ref="G337:I337" si="47">SUM(G317:G336)</f>
        <v>34206.199999999997</v>
      </c>
      <c r="H337" s="28">
        <f t="shared" si="47"/>
        <v>9482.15</v>
      </c>
      <c r="I337" s="28">
        <f t="shared" si="47"/>
        <v>55969.149999999994</v>
      </c>
    </row>
    <row r="338" spans="1:9">
      <c r="A338" s="14"/>
      <c r="B338" s="15">
        <v>3</v>
      </c>
      <c r="C338" s="63" t="s">
        <v>369</v>
      </c>
      <c r="D338" s="64"/>
      <c r="E338" s="64"/>
      <c r="F338" s="64"/>
      <c r="G338" s="64"/>
      <c r="H338" s="64"/>
      <c r="I338" s="64"/>
    </row>
    <row r="339" spans="1:9" ht="72">
      <c r="A339" s="20">
        <v>1</v>
      </c>
      <c r="B339" s="21" t="s">
        <v>242</v>
      </c>
      <c r="C339" s="2" t="s">
        <v>243</v>
      </c>
      <c r="D339" s="1" t="s">
        <v>244</v>
      </c>
      <c r="E339" s="16">
        <v>0.374</v>
      </c>
      <c r="F339" s="27">
        <v>308</v>
      </c>
      <c r="G339" s="27"/>
      <c r="H339" s="27">
        <v>5205</v>
      </c>
      <c r="I339" s="29">
        <f t="shared" ref="I339:I363" si="48">F339+G339+H339</f>
        <v>5513</v>
      </c>
    </row>
    <row r="340" spans="1:9" ht="36">
      <c r="A340" s="20">
        <v>2</v>
      </c>
      <c r="B340" s="21" t="s">
        <v>341</v>
      </c>
      <c r="C340" s="2" t="s">
        <v>342</v>
      </c>
      <c r="D340" s="1" t="s">
        <v>29</v>
      </c>
      <c r="E340" s="16">
        <v>37.4</v>
      </c>
      <c r="F340" s="27">
        <v>278</v>
      </c>
      <c r="G340" s="27">
        <v>1508</v>
      </c>
      <c r="H340" s="27">
        <v>1393</v>
      </c>
      <c r="I340" s="29">
        <f t="shared" si="48"/>
        <v>3179</v>
      </c>
    </row>
    <row r="341" spans="1:9" ht="60">
      <c r="A341" s="20">
        <v>3</v>
      </c>
      <c r="B341" s="21" t="s">
        <v>343</v>
      </c>
      <c r="C341" s="2" t="s">
        <v>347</v>
      </c>
      <c r="D341" s="1" t="s">
        <v>40</v>
      </c>
      <c r="E341" s="16">
        <v>101</v>
      </c>
      <c r="F341" s="27">
        <v>102</v>
      </c>
      <c r="G341" s="27">
        <v>250</v>
      </c>
      <c r="H341" s="27">
        <v>15</v>
      </c>
      <c r="I341" s="29">
        <f t="shared" si="48"/>
        <v>367</v>
      </c>
    </row>
    <row r="342" spans="1:9" ht="24">
      <c r="A342" s="20">
        <v>4</v>
      </c>
      <c r="B342" s="21" t="s">
        <v>348</v>
      </c>
      <c r="C342" s="2" t="s">
        <v>349</v>
      </c>
      <c r="D342" s="1" t="s">
        <v>19</v>
      </c>
      <c r="E342" s="16">
        <v>101</v>
      </c>
      <c r="F342" s="27"/>
      <c r="G342" s="27">
        <v>3562</v>
      </c>
      <c r="H342" s="27"/>
      <c r="I342" s="29">
        <f t="shared" si="48"/>
        <v>3562</v>
      </c>
    </row>
    <row r="343" spans="1:9" ht="60">
      <c r="A343" s="20">
        <v>5</v>
      </c>
      <c r="B343" s="21" t="s">
        <v>343</v>
      </c>
      <c r="C343" s="2" t="s">
        <v>350</v>
      </c>
      <c r="D343" s="1" t="s">
        <v>40</v>
      </c>
      <c r="E343" s="16">
        <v>39</v>
      </c>
      <c r="F343" s="27">
        <v>387</v>
      </c>
      <c r="G343" s="27">
        <v>48</v>
      </c>
      <c r="H343" s="27">
        <v>16</v>
      </c>
      <c r="I343" s="29">
        <f t="shared" si="48"/>
        <v>451</v>
      </c>
    </row>
    <row r="344" spans="1:9" ht="24">
      <c r="A344" s="20">
        <v>6</v>
      </c>
      <c r="B344" s="21" t="s">
        <v>351</v>
      </c>
      <c r="C344" s="2" t="s">
        <v>352</v>
      </c>
      <c r="D344" s="1" t="s">
        <v>19</v>
      </c>
      <c r="E344" s="16">
        <v>39</v>
      </c>
      <c r="F344" s="27"/>
      <c r="G344" s="27">
        <v>2848</v>
      </c>
      <c r="H344" s="27"/>
      <c r="I344" s="29">
        <f t="shared" si="48"/>
        <v>2848</v>
      </c>
    </row>
    <row r="345" spans="1:9" ht="60">
      <c r="A345" s="20">
        <v>7</v>
      </c>
      <c r="B345" s="21" t="s">
        <v>343</v>
      </c>
      <c r="C345" s="2" t="s">
        <v>370</v>
      </c>
      <c r="D345" s="1" t="s">
        <v>40</v>
      </c>
      <c r="E345" s="16">
        <v>200</v>
      </c>
      <c r="F345" s="27">
        <v>3000</v>
      </c>
      <c r="G345" s="27">
        <v>250</v>
      </c>
      <c r="H345" s="27">
        <v>65</v>
      </c>
      <c r="I345" s="29">
        <f t="shared" si="48"/>
        <v>3315</v>
      </c>
    </row>
    <row r="346" spans="1:9" ht="24">
      <c r="A346" s="20">
        <v>8</v>
      </c>
      <c r="B346" s="21" t="s">
        <v>371</v>
      </c>
      <c r="C346" s="2" t="s">
        <v>372</v>
      </c>
      <c r="D346" s="1" t="s">
        <v>19</v>
      </c>
      <c r="E346" s="16">
        <v>200</v>
      </c>
      <c r="F346" s="27"/>
      <c r="G346" s="27">
        <v>25400</v>
      </c>
      <c r="H346" s="27"/>
      <c r="I346" s="29">
        <f t="shared" si="48"/>
        <v>25400</v>
      </c>
    </row>
    <row r="347" spans="1:9" ht="60">
      <c r="A347" s="20">
        <v>9</v>
      </c>
      <c r="B347" s="21" t="s">
        <v>373</v>
      </c>
      <c r="C347" s="2" t="s">
        <v>374</v>
      </c>
      <c r="D347" s="1" t="s">
        <v>40</v>
      </c>
      <c r="E347" s="16">
        <v>34</v>
      </c>
      <c r="F347" s="27">
        <v>520</v>
      </c>
      <c r="G347" s="27">
        <v>120</v>
      </c>
      <c r="H347" s="27">
        <v>36</v>
      </c>
      <c r="I347" s="29">
        <f t="shared" si="48"/>
        <v>676</v>
      </c>
    </row>
    <row r="348" spans="1:9" ht="24">
      <c r="A348" s="20">
        <v>10</v>
      </c>
      <c r="B348" s="21" t="s">
        <v>375</v>
      </c>
      <c r="C348" s="2" t="s">
        <v>376</v>
      </c>
      <c r="D348" s="1" t="s">
        <v>19</v>
      </c>
      <c r="E348" s="16">
        <v>34</v>
      </c>
      <c r="F348" s="27"/>
      <c r="G348" s="27">
        <v>15700</v>
      </c>
      <c r="H348" s="27"/>
      <c r="I348" s="29">
        <f t="shared" si="48"/>
        <v>15700</v>
      </c>
    </row>
    <row r="349" spans="1:9" ht="48">
      <c r="A349" s="20">
        <v>11</v>
      </c>
      <c r="B349" s="21" t="s">
        <v>353</v>
      </c>
      <c r="C349" s="2" t="s">
        <v>354</v>
      </c>
      <c r="D349" s="1" t="s">
        <v>29</v>
      </c>
      <c r="E349" s="16">
        <v>74.8</v>
      </c>
      <c r="F349" s="27">
        <v>556</v>
      </c>
      <c r="G349" s="27">
        <v>2017</v>
      </c>
      <c r="H349" s="27">
        <v>787</v>
      </c>
      <c r="I349" s="29">
        <f t="shared" si="48"/>
        <v>3360</v>
      </c>
    </row>
    <row r="350" spans="1:9" ht="72">
      <c r="A350" s="20">
        <v>12</v>
      </c>
      <c r="B350" s="21" t="s">
        <v>355</v>
      </c>
      <c r="C350" s="2" t="s">
        <v>356</v>
      </c>
      <c r="D350" s="1" t="s">
        <v>29</v>
      </c>
      <c r="E350" s="16">
        <v>4.17</v>
      </c>
      <c r="F350" s="27">
        <v>500</v>
      </c>
      <c r="G350" s="27">
        <v>2660</v>
      </c>
      <c r="H350" s="27">
        <v>120</v>
      </c>
      <c r="I350" s="29">
        <f t="shared" si="48"/>
        <v>3280</v>
      </c>
    </row>
    <row r="351" spans="1:9" ht="72">
      <c r="A351" s="20">
        <v>13</v>
      </c>
      <c r="B351" s="21" t="s">
        <v>355</v>
      </c>
      <c r="C351" s="2" t="s">
        <v>357</v>
      </c>
      <c r="D351" s="1" t="s">
        <v>29</v>
      </c>
      <c r="E351" s="16">
        <v>4.74</v>
      </c>
      <c r="F351" s="27">
        <v>568</v>
      </c>
      <c r="G351" s="27">
        <v>2890</v>
      </c>
      <c r="H351" s="27">
        <v>140</v>
      </c>
      <c r="I351" s="29">
        <f t="shared" si="48"/>
        <v>3598</v>
      </c>
    </row>
    <row r="352" spans="1:9">
      <c r="A352" s="20">
        <v>14</v>
      </c>
      <c r="B352" s="21">
        <v>260014</v>
      </c>
      <c r="C352" s="2" t="s">
        <v>358</v>
      </c>
      <c r="D352" s="1" t="s">
        <v>29</v>
      </c>
      <c r="E352" s="16">
        <v>1.81</v>
      </c>
      <c r="F352" s="27"/>
      <c r="G352" s="27">
        <v>277</v>
      </c>
      <c r="H352" s="27"/>
      <c r="I352" s="29">
        <f t="shared" si="48"/>
        <v>277</v>
      </c>
    </row>
    <row r="353" spans="1:9">
      <c r="A353" s="20">
        <v>15</v>
      </c>
      <c r="B353" s="21">
        <v>260244</v>
      </c>
      <c r="C353" s="2" t="s">
        <v>268</v>
      </c>
      <c r="D353" s="1" t="s">
        <v>19</v>
      </c>
      <c r="E353" s="16">
        <v>13</v>
      </c>
      <c r="F353" s="27"/>
      <c r="G353" s="27">
        <v>3290</v>
      </c>
      <c r="H353" s="27"/>
      <c r="I353" s="29">
        <f t="shared" si="48"/>
        <v>3290</v>
      </c>
    </row>
    <row r="354" spans="1:9" ht="48">
      <c r="A354" s="20">
        <v>16</v>
      </c>
      <c r="B354" s="21" t="s">
        <v>359</v>
      </c>
      <c r="C354" s="2" t="s">
        <v>377</v>
      </c>
      <c r="D354" s="1" t="s">
        <v>223</v>
      </c>
      <c r="E354" s="16">
        <v>4</v>
      </c>
      <c r="F354" s="27">
        <v>200</v>
      </c>
      <c r="G354" s="27"/>
      <c r="H354" s="27"/>
      <c r="I354" s="29">
        <f t="shared" si="48"/>
        <v>200</v>
      </c>
    </row>
    <row r="355" spans="1:9" ht="36">
      <c r="A355" s="20">
        <v>17</v>
      </c>
      <c r="B355" s="21" t="s">
        <v>378</v>
      </c>
      <c r="C355" s="2" t="s">
        <v>379</v>
      </c>
      <c r="D355" s="1" t="s">
        <v>19</v>
      </c>
      <c r="E355" s="16">
        <v>4</v>
      </c>
      <c r="F355" s="27"/>
      <c r="G355" s="27">
        <v>2400</v>
      </c>
      <c r="H355" s="27"/>
      <c r="I355" s="29">
        <f t="shared" si="48"/>
        <v>2400</v>
      </c>
    </row>
    <row r="356" spans="1:9" ht="36">
      <c r="A356" s="20">
        <v>18</v>
      </c>
      <c r="B356" s="21" t="s">
        <v>380</v>
      </c>
      <c r="C356" s="2" t="s">
        <v>381</v>
      </c>
      <c r="D356" s="1" t="s">
        <v>29</v>
      </c>
      <c r="E356" s="16">
        <v>6.6</v>
      </c>
      <c r="F356" s="27">
        <v>792</v>
      </c>
      <c r="G356" s="27">
        <v>140</v>
      </c>
      <c r="H356" s="27">
        <v>160</v>
      </c>
      <c r="I356" s="29">
        <f t="shared" si="48"/>
        <v>1092</v>
      </c>
    </row>
    <row r="357" spans="1:9" ht="24">
      <c r="A357" s="20">
        <v>19</v>
      </c>
      <c r="B357" s="21">
        <v>2600291</v>
      </c>
      <c r="C357" s="2" t="s">
        <v>382</v>
      </c>
      <c r="D357" s="1" t="s">
        <v>362</v>
      </c>
      <c r="E357" s="16">
        <v>22</v>
      </c>
      <c r="F357" s="27"/>
      <c r="G357" s="27">
        <v>21000</v>
      </c>
      <c r="H357" s="27"/>
      <c r="I357" s="29">
        <f t="shared" si="48"/>
        <v>21000</v>
      </c>
    </row>
    <row r="358" spans="1:9">
      <c r="A358" s="20">
        <v>20</v>
      </c>
      <c r="B358" s="21">
        <v>260249</v>
      </c>
      <c r="C358" s="2" t="s">
        <v>383</v>
      </c>
      <c r="D358" s="1" t="s">
        <v>19</v>
      </c>
      <c r="E358" s="16">
        <v>22</v>
      </c>
      <c r="F358" s="27"/>
      <c r="G358" s="27">
        <v>5300</v>
      </c>
      <c r="H358" s="27"/>
      <c r="I358" s="29">
        <f t="shared" si="48"/>
        <v>5300</v>
      </c>
    </row>
    <row r="359" spans="1:9" ht="48">
      <c r="A359" s="20">
        <v>21</v>
      </c>
      <c r="B359" s="21" t="s">
        <v>363</v>
      </c>
      <c r="C359" s="2" t="s">
        <v>365</v>
      </c>
      <c r="D359" s="1" t="s">
        <v>124</v>
      </c>
      <c r="E359" s="16">
        <v>1.01</v>
      </c>
      <c r="F359" s="27">
        <v>220</v>
      </c>
      <c r="G359" s="27"/>
      <c r="H359" s="27">
        <v>32</v>
      </c>
      <c r="I359" s="29">
        <f t="shared" si="48"/>
        <v>252</v>
      </c>
    </row>
    <row r="360" spans="1:9" ht="48">
      <c r="A360" s="20">
        <v>22</v>
      </c>
      <c r="B360" s="21" t="s">
        <v>363</v>
      </c>
      <c r="C360" s="2" t="s">
        <v>366</v>
      </c>
      <c r="D360" s="1" t="s">
        <v>124</v>
      </c>
      <c r="E360" s="16">
        <v>0.39</v>
      </c>
      <c r="F360" s="27">
        <v>68</v>
      </c>
      <c r="G360" s="27"/>
      <c r="H360" s="27">
        <v>15</v>
      </c>
      <c r="I360" s="29">
        <f t="shared" si="48"/>
        <v>83</v>
      </c>
    </row>
    <row r="361" spans="1:9" ht="48">
      <c r="A361" s="20">
        <v>23</v>
      </c>
      <c r="B361" s="21" t="s">
        <v>363</v>
      </c>
      <c r="C361" s="2" t="s">
        <v>384</v>
      </c>
      <c r="D361" s="1" t="s">
        <v>124</v>
      </c>
      <c r="E361" s="16">
        <v>2</v>
      </c>
      <c r="F361" s="27">
        <v>480</v>
      </c>
      <c r="G361" s="27"/>
      <c r="H361" s="27">
        <v>36</v>
      </c>
      <c r="I361" s="29">
        <f t="shared" si="48"/>
        <v>516</v>
      </c>
    </row>
    <row r="362" spans="1:9" ht="48">
      <c r="A362" s="20">
        <v>24</v>
      </c>
      <c r="B362" s="21" t="s">
        <v>363</v>
      </c>
      <c r="C362" s="2" t="s">
        <v>385</v>
      </c>
      <c r="D362" s="1" t="s">
        <v>124</v>
      </c>
      <c r="E362" s="16">
        <v>0.34</v>
      </c>
      <c r="F362" s="27">
        <v>81</v>
      </c>
      <c r="G362" s="27"/>
      <c r="H362" s="27">
        <v>22</v>
      </c>
      <c r="I362" s="29">
        <f t="shared" si="48"/>
        <v>103</v>
      </c>
    </row>
    <row r="363" spans="1:9" ht="24">
      <c r="A363" s="20">
        <v>25</v>
      </c>
      <c r="B363" s="21" t="s">
        <v>367</v>
      </c>
      <c r="C363" s="2" t="s">
        <v>368</v>
      </c>
      <c r="D363" s="1" t="s">
        <v>124</v>
      </c>
      <c r="E363" s="16">
        <v>3.74</v>
      </c>
      <c r="F363" s="27">
        <v>841</v>
      </c>
      <c r="G363" s="27"/>
      <c r="H363" s="27">
        <v>140</v>
      </c>
      <c r="I363" s="29">
        <f t="shared" si="48"/>
        <v>981</v>
      </c>
    </row>
    <row r="364" spans="1:9">
      <c r="A364" s="65" t="s">
        <v>65</v>
      </c>
      <c r="B364" s="65"/>
      <c r="C364" s="65"/>
      <c r="D364" s="23"/>
      <c r="E364" s="24"/>
      <c r="F364" s="28">
        <f>SUM(F339:F363)</f>
        <v>8901</v>
      </c>
      <c r="G364" s="28">
        <f t="shared" ref="G364:I364" si="49">SUM(G339:G363)</f>
        <v>89660</v>
      </c>
      <c r="H364" s="28">
        <f t="shared" si="49"/>
        <v>8182</v>
      </c>
      <c r="I364" s="28">
        <f t="shared" si="49"/>
        <v>106743</v>
      </c>
    </row>
    <row r="365" spans="1:9">
      <c r="A365" s="66" t="s">
        <v>386</v>
      </c>
      <c r="B365" s="66"/>
      <c r="C365" s="66"/>
      <c r="D365" s="13"/>
      <c r="E365" s="12"/>
      <c r="F365" s="39">
        <f>F315+F337+F364</f>
        <v>44954.8</v>
      </c>
      <c r="G365" s="39">
        <f t="shared" ref="G365:I365" si="50">G315+G337+G364</f>
        <v>219195.2</v>
      </c>
      <c r="H365" s="39">
        <f t="shared" si="50"/>
        <v>34866.25</v>
      </c>
      <c r="I365" s="39">
        <f t="shared" si="50"/>
        <v>299016.25</v>
      </c>
    </row>
    <row r="366" spans="1:9">
      <c r="C366" s="62" t="s">
        <v>75</v>
      </c>
      <c r="D366" s="62"/>
      <c r="E366" s="62"/>
      <c r="F366" s="62"/>
      <c r="G366" s="62"/>
      <c r="H366" s="62"/>
      <c r="I366" s="62"/>
    </row>
    <row r="367" spans="1:9">
      <c r="C367" s="26"/>
      <c r="D367" s="26"/>
      <c r="E367" s="26"/>
      <c r="F367" s="26"/>
      <c r="G367" s="26"/>
      <c r="H367" s="26"/>
      <c r="I367" s="26"/>
    </row>
    <row r="368" spans="1:9">
      <c r="C368" s="62" t="s">
        <v>75</v>
      </c>
      <c r="D368" s="62"/>
      <c r="E368" s="62"/>
      <c r="F368" s="62"/>
      <c r="G368" s="62"/>
      <c r="H368" s="62"/>
      <c r="I368" s="62"/>
    </row>
    <row r="369" spans="1:9">
      <c r="C369" s="62" t="s">
        <v>75</v>
      </c>
      <c r="D369" s="62"/>
      <c r="E369" s="62"/>
      <c r="F369" s="62"/>
      <c r="G369" s="62"/>
      <c r="H369" s="62"/>
      <c r="I369" s="62"/>
    </row>
    <row r="370" spans="1:9">
      <c r="C370" s="62" t="s">
        <v>75</v>
      </c>
      <c r="D370" s="62"/>
      <c r="E370" s="62"/>
      <c r="F370" s="62"/>
      <c r="G370" s="62"/>
      <c r="H370" s="62"/>
      <c r="I370" s="62"/>
    </row>
    <row r="371" spans="1:9">
      <c r="C371" s="62" t="s">
        <v>75</v>
      </c>
      <c r="D371" s="62"/>
      <c r="E371" s="62"/>
      <c r="F371" s="62"/>
      <c r="G371" s="62"/>
      <c r="H371" s="62"/>
      <c r="I371" s="62"/>
    </row>
    <row r="372" spans="1:9">
      <c r="A372" s="61" t="s">
        <v>0</v>
      </c>
      <c r="B372" s="56"/>
      <c r="C372" s="56"/>
      <c r="D372" s="56"/>
      <c r="F372" s="61" t="s">
        <v>4</v>
      </c>
      <c r="G372" s="56"/>
      <c r="H372" s="56"/>
      <c r="I372" s="56"/>
    </row>
    <row r="373" spans="1:9">
      <c r="A373" s="61" t="s">
        <v>1</v>
      </c>
      <c r="B373" s="56"/>
      <c r="C373" s="56"/>
      <c r="D373" s="56"/>
      <c r="F373" s="61" t="s">
        <v>1</v>
      </c>
      <c r="G373" s="56"/>
      <c r="H373" s="56"/>
      <c r="I373" s="56"/>
    </row>
    <row r="374" spans="1:9">
      <c r="A374" s="61" t="s">
        <v>2</v>
      </c>
      <c r="B374" s="56"/>
      <c r="C374" s="56"/>
      <c r="D374" s="56"/>
      <c r="F374" s="61" t="s">
        <v>5</v>
      </c>
      <c r="G374" s="56"/>
      <c r="H374" s="56"/>
      <c r="I374" s="56"/>
    </row>
    <row r="375" spans="1:9">
      <c r="A375" s="61" t="s">
        <v>1</v>
      </c>
      <c r="B375" s="56"/>
      <c r="C375" s="56"/>
      <c r="D375" s="56"/>
      <c r="F375" s="61" t="s">
        <v>1</v>
      </c>
      <c r="G375" s="56"/>
      <c r="H375" s="56"/>
      <c r="I375" s="56"/>
    </row>
    <row r="376" spans="1:9">
      <c r="A376" s="61" t="s">
        <v>3</v>
      </c>
      <c r="B376" s="56"/>
      <c r="C376" s="56"/>
      <c r="D376" s="56"/>
      <c r="F376" s="61" t="s">
        <v>6</v>
      </c>
      <c r="G376" s="56"/>
      <c r="H376" s="56"/>
      <c r="I376" s="56"/>
    </row>
    <row r="378" spans="1:9" ht="15.75">
      <c r="B378" s="52" t="s">
        <v>7</v>
      </c>
      <c r="C378" s="53"/>
      <c r="D378" s="53"/>
      <c r="E378" s="53"/>
      <c r="F378" s="53"/>
      <c r="G378" s="53"/>
    </row>
    <row r="379" spans="1:9">
      <c r="B379" s="54"/>
      <c r="C379" s="53"/>
      <c r="D379" s="53"/>
      <c r="E379" s="53"/>
      <c r="F379" s="53"/>
      <c r="G379" s="53"/>
    </row>
    <row r="381" spans="1:9">
      <c r="A381" s="55" t="s">
        <v>8</v>
      </c>
      <c r="B381" s="56"/>
      <c r="C381" s="56"/>
      <c r="D381" s="56"/>
      <c r="E381" s="56"/>
      <c r="F381" s="56"/>
      <c r="G381" s="56"/>
      <c r="H381" s="56"/>
      <c r="I381" s="56"/>
    </row>
    <row r="382" spans="1:9">
      <c r="A382" s="56"/>
      <c r="B382" s="56"/>
      <c r="C382" s="56"/>
      <c r="D382" s="56"/>
      <c r="E382" s="56"/>
      <c r="F382" s="56"/>
      <c r="G382" s="56"/>
      <c r="H382" s="56"/>
      <c r="I382" s="56"/>
    </row>
    <row r="383" spans="1:9">
      <c r="A383" s="55" t="s">
        <v>9</v>
      </c>
      <c r="B383" s="56"/>
      <c r="C383" s="56"/>
      <c r="D383" s="56"/>
      <c r="E383" s="56"/>
      <c r="F383" s="56"/>
      <c r="G383" s="56"/>
      <c r="H383" s="56"/>
      <c r="I383" s="56"/>
    </row>
    <row r="384" spans="1:9">
      <c r="A384" s="56"/>
      <c r="B384" s="56"/>
      <c r="C384" s="56"/>
      <c r="D384" s="56"/>
      <c r="E384" s="56"/>
      <c r="F384" s="56"/>
      <c r="G384" s="56"/>
      <c r="H384" s="56"/>
      <c r="I384" s="56"/>
    </row>
    <row r="385" spans="1:9">
      <c r="A385" s="55" t="s">
        <v>387</v>
      </c>
      <c r="B385" s="56"/>
      <c r="C385" s="56"/>
      <c r="D385" s="56"/>
      <c r="E385" s="56"/>
      <c r="F385" s="56"/>
      <c r="G385" s="56"/>
      <c r="H385" s="56"/>
      <c r="I385" s="56"/>
    </row>
    <row r="386" spans="1:9">
      <c r="A386" s="56"/>
      <c r="B386" s="56"/>
      <c r="C386" s="56"/>
      <c r="D386" s="56"/>
      <c r="E386" s="56"/>
      <c r="F386" s="56"/>
      <c r="G386" s="56"/>
      <c r="H386" s="56"/>
      <c r="I386" s="56"/>
    </row>
    <row r="387" spans="1:9">
      <c r="A387" s="59" t="s">
        <v>11</v>
      </c>
      <c r="B387" s="60"/>
      <c r="C387" s="3"/>
      <c r="D387" s="3"/>
      <c r="E387" s="3"/>
      <c r="F387" s="57"/>
      <c r="G387" s="58"/>
      <c r="H387" s="58"/>
      <c r="I387" s="58"/>
    </row>
    <row r="388" spans="1:9">
      <c r="A388" s="4" t="s">
        <v>12</v>
      </c>
      <c r="B388" s="4" t="s">
        <v>14</v>
      </c>
      <c r="C388" s="4" t="s">
        <v>16</v>
      </c>
      <c r="D388" s="6" t="s">
        <v>18</v>
      </c>
      <c r="E388" s="67" t="s">
        <v>20</v>
      </c>
      <c r="F388" s="69" t="s">
        <v>21</v>
      </c>
      <c r="G388" s="70"/>
      <c r="H388" s="71"/>
      <c r="I388" s="72"/>
    </row>
    <row r="389" spans="1:9">
      <c r="A389" s="5" t="s">
        <v>13</v>
      </c>
      <c r="B389" s="5" t="s">
        <v>15</v>
      </c>
      <c r="C389" s="5" t="s">
        <v>17</v>
      </c>
      <c r="D389" s="7" t="s">
        <v>19</v>
      </c>
      <c r="E389" s="68"/>
      <c r="F389" s="8" t="s">
        <v>22</v>
      </c>
      <c r="G389" s="9" t="s">
        <v>23</v>
      </c>
      <c r="H389" s="10" t="s">
        <v>24</v>
      </c>
      <c r="I389" s="11" t="s">
        <v>25</v>
      </c>
    </row>
    <row r="390" spans="1:9">
      <c r="A390" s="14"/>
      <c r="B390" s="15">
        <v>1</v>
      </c>
      <c r="C390" s="73" t="s">
        <v>388</v>
      </c>
      <c r="D390" s="74"/>
      <c r="E390" s="74"/>
      <c r="F390" s="74"/>
      <c r="G390" s="74"/>
      <c r="H390" s="74"/>
      <c r="I390" s="74"/>
    </row>
    <row r="391" spans="1:9" ht="60">
      <c r="A391" s="20">
        <v>1</v>
      </c>
      <c r="B391" s="21" t="s">
        <v>389</v>
      </c>
      <c r="C391" s="2" t="s">
        <v>390</v>
      </c>
      <c r="D391" s="1" t="s">
        <v>40</v>
      </c>
      <c r="E391" s="16">
        <v>375</v>
      </c>
      <c r="F391" s="27">
        <v>3980</v>
      </c>
      <c r="G391" s="27">
        <v>750</v>
      </c>
      <c r="H391" s="27">
        <v>250</v>
      </c>
      <c r="I391" s="29">
        <f t="shared" ref="I391:I408" si="51">F391+G391+H391</f>
        <v>4980</v>
      </c>
    </row>
    <row r="392" spans="1:9" ht="24">
      <c r="A392" s="20">
        <v>2</v>
      </c>
      <c r="B392" s="21" t="s">
        <v>391</v>
      </c>
      <c r="C392" s="2" t="s">
        <v>392</v>
      </c>
      <c r="D392" s="1" t="s">
        <v>40</v>
      </c>
      <c r="E392" s="16">
        <v>375</v>
      </c>
      <c r="F392" s="27"/>
      <c r="G392" s="27">
        <v>3831</v>
      </c>
      <c r="H392" s="27"/>
      <c r="I392" s="29">
        <f t="shared" si="51"/>
        <v>3831</v>
      </c>
    </row>
    <row r="393" spans="1:9" ht="60">
      <c r="A393" s="20">
        <v>3</v>
      </c>
      <c r="B393" s="21" t="s">
        <v>393</v>
      </c>
      <c r="C393" s="2" t="s">
        <v>394</v>
      </c>
      <c r="D393" s="1" t="s">
        <v>223</v>
      </c>
      <c r="E393" s="16">
        <v>38</v>
      </c>
      <c r="F393" s="27">
        <v>190</v>
      </c>
      <c r="G393" s="27">
        <v>80</v>
      </c>
      <c r="H393" s="27">
        <v>70</v>
      </c>
      <c r="I393" s="29">
        <f t="shared" si="51"/>
        <v>340</v>
      </c>
    </row>
    <row r="394" spans="1:9" ht="36">
      <c r="A394" s="20">
        <v>4</v>
      </c>
      <c r="B394" s="21" t="s">
        <v>395</v>
      </c>
      <c r="C394" s="2" t="s">
        <v>396</v>
      </c>
      <c r="D394" s="1" t="s">
        <v>19</v>
      </c>
      <c r="E394" s="16">
        <v>29</v>
      </c>
      <c r="F394" s="27"/>
      <c r="G394" s="27">
        <v>174</v>
      </c>
      <c r="H394" s="27"/>
      <c r="I394" s="29">
        <f t="shared" si="51"/>
        <v>174</v>
      </c>
    </row>
    <row r="395" spans="1:9" ht="36">
      <c r="A395" s="20">
        <v>5</v>
      </c>
      <c r="B395" s="21" t="s">
        <v>397</v>
      </c>
      <c r="C395" s="2" t="s">
        <v>398</v>
      </c>
      <c r="D395" s="1" t="s">
        <v>19</v>
      </c>
      <c r="E395" s="16">
        <v>1</v>
      </c>
      <c r="F395" s="27"/>
      <c r="G395" s="27">
        <v>13.5</v>
      </c>
      <c r="H395" s="27"/>
      <c r="I395" s="29">
        <f t="shared" si="51"/>
        <v>13.5</v>
      </c>
    </row>
    <row r="396" spans="1:9" ht="36">
      <c r="A396" s="20">
        <v>6</v>
      </c>
      <c r="B396" s="21" t="s">
        <v>399</v>
      </c>
      <c r="C396" s="2" t="s">
        <v>400</v>
      </c>
      <c r="D396" s="1" t="s">
        <v>19</v>
      </c>
      <c r="E396" s="16">
        <v>2</v>
      </c>
      <c r="F396" s="27"/>
      <c r="G396" s="27">
        <v>27</v>
      </c>
      <c r="H396" s="27"/>
      <c r="I396" s="29">
        <f t="shared" si="51"/>
        <v>27</v>
      </c>
    </row>
    <row r="397" spans="1:9" ht="36">
      <c r="A397" s="20">
        <v>7</v>
      </c>
      <c r="B397" s="21" t="s">
        <v>401</v>
      </c>
      <c r="C397" s="2" t="s">
        <v>402</v>
      </c>
      <c r="D397" s="1" t="s">
        <v>19</v>
      </c>
      <c r="E397" s="16">
        <v>2</v>
      </c>
      <c r="F397" s="27"/>
      <c r="G397" s="27">
        <v>27</v>
      </c>
      <c r="H397" s="27"/>
      <c r="I397" s="29">
        <f t="shared" si="51"/>
        <v>27</v>
      </c>
    </row>
    <row r="398" spans="1:9" ht="36">
      <c r="A398" s="20">
        <v>8</v>
      </c>
      <c r="B398" s="21" t="s">
        <v>403</v>
      </c>
      <c r="C398" s="2" t="s">
        <v>404</v>
      </c>
      <c r="D398" s="1" t="s">
        <v>19</v>
      </c>
      <c r="E398" s="16">
        <v>4</v>
      </c>
      <c r="F398" s="27"/>
      <c r="G398" s="27">
        <v>34</v>
      </c>
      <c r="H398" s="27"/>
      <c r="I398" s="29">
        <f t="shared" si="51"/>
        <v>34</v>
      </c>
    </row>
    <row r="399" spans="1:9" ht="36">
      <c r="A399" s="20">
        <v>9</v>
      </c>
      <c r="B399" s="21" t="s">
        <v>405</v>
      </c>
      <c r="C399" s="2" t="s">
        <v>406</v>
      </c>
      <c r="D399" s="1" t="s">
        <v>124</v>
      </c>
      <c r="E399" s="16">
        <v>3.75</v>
      </c>
      <c r="F399" s="27">
        <v>250</v>
      </c>
      <c r="G399" s="27">
        <v>225</v>
      </c>
      <c r="H399" s="27">
        <v>2.2999999999999998</v>
      </c>
      <c r="I399" s="29">
        <f t="shared" si="51"/>
        <v>477.3</v>
      </c>
    </row>
    <row r="400" spans="1:9" ht="24">
      <c r="A400" s="20">
        <v>10</v>
      </c>
      <c r="B400" s="21" t="s">
        <v>407</v>
      </c>
      <c r="C400" s="2" t="s">
        <v>408</v>
      </c>
      <c r="D400" s="1" t="s">
        <v>29</v>
      </c>
      <c r="E400" s="16">
        <v>28</v>
      </c>
      <c r="F400" s="27">
        <v>208</v>
      </c>
      <c r="G400" s="27">
        <v>380</v>
      </c>
      <c r="H400" s="27">
        <v>294</v>
      </c>
      <c r="I400" s="29">
        <f t="shared" si="51"/>
        <v>882</v>
      </c>
    </row>
    <row r="401" spans="1:9" ht="48">
      <c r="A401" s="20">
        <v>11</v>
      </c>
      <c r="B401" s="21" t="s">
        <v>409</v>
      </c>
      <c r="C401" s="2" t="s">
        <v>410</v>
      </c>
      <c r="D401" s="1" t="s">
        <v>124</v>
      </c>
      <c r="E401" s="16">
        <v>3.75</v>
      </c>
      <c r="F401" s="27">
        <v>840</v>
      </c>
      <c r="G401" s="27"/>
      <c r="H401" s="27">
        <v>80</v>
      </c>
      <c r="I401" s="29">
        <f t="shared" si="51"/>
        <v>920</v>
      </c>
    </row>
    <row r="402" spans="1:9" ht="36">
      <c r="A402" s="20">
        <v>12</v>
      </c>
      <c r="B402" s="21" t="s">
        <v>411</v>
      </c>
      <c r="C402" s="2" t="s">
        <v>412</v>
      </c>
      <c r="D402" s="1" t="s">
        <v>58</v>
      </c>
      <c r="E402" s="16">
        <v>3.75</v>
      </c>
      <c r="F402" s="27">
        <v>625</v>
      </c>
      <c r="G402" s="27"/>
      <c r="H402" s="27"/>
      <c r="I402" s="29">
        <f t="shared" si="51"/>
        <v>625</v>
      </c>
    </row>
    <row r="403" spans="1:9" ht="48">
      <c r="A403" s="20">
        <v>13</v>
      </c>
      <c r="B403" s="21" t="s">
        <v>413</v>
      </c>
      <c r="C403" s="2" t="s">
        <v>414</v>
      </c>
      <c r="D403" s="1" t="s">
        <v>52</v>
      </c>
      <c r="E403" s="16">
        <v>2.62</v>
      </c>
      <c r="F403" s="27">
        <v>210</v>
      </c>
      <c r="G403" s="27"/>
      <c r="H403" s="27">
        <v>850</v>
      </c>
      <c r="I403" s="29">
        <f t="shared" si="51"/>
        <v>1060</v>
      </c>
    </row>
    <row r="404" spans="1:9" ht="48">
      <c r="A404" s="20">
        <v>14</v>
      </c>
      <c r="B404" s="21" t="s">
        <v>415</v>
      </c>
      <c r="C404" s="2" t="s">
        <v>416</v>
      </c>
      <c r="D404" s="1" t="s">
        <v>52</v>
      </c>
      <c r="E404" s="16">
        <v>2.62</v>
      </c>
      <c r="F404" s="27">
        <v>210</v>
      </c>
      <c r="G404" s="27"/>
      <c r="H404" s="27">
        <v>754</v>
      </c>
      <c r="I404" s="29">
        <f t="shared" si="51"/>
        <v>964</v>
      </c>
    </row>
    <row r="405" spans="1:9" ht="36">
      <c r="A405" s="20">
        <v>15</v>
      </c>
      <c r="B405" s="21" t="s">
        <v>417</v>
      </c>
      <c r="C405" s="2" t="s">
        <v>418</v>
      </c>
      <c r="D405" s="1" t="s">
        <v>52</v>
      </c>
      <c r="E405" s="16">
        <v>2.62</v>
      </c>
      <c r="F405" s="27">
        <v>620</v>
      </c>
      <c r="G405" s="27"/>
      <c r="H405" s="27">
        <v>710</v>
      </c>
      <c r="I405" s="29">
        <f t="shared" si="51"/>
        <v>1330</v>
      </c>
    </row>
    <row r="406" spans="1:9" ht="72">
      <c r="A406" s="20">
        <v>16</v>
      </c>
      <c r="B406" s="21" t="s">
        <v>419</v>
      </c>
      <c r="C406" s="2" t="s">
        <v>420</v>
      </c>
      <c r="D406" s="1" t="s">
        <v>19</v>
      </c>
      <c r="E406" s="16">
        <v>1</v>
      </c>
      <c r="F406" s="27">
        <v>35</v>
      </c>
      <c r="G406" s="27">
        <v>50</v>
      </c>
      <c r="H406" s="27">
        <v>15</v>
      </c>
      <c r="I406" s="29">
        <f t="shared" si="51"/>
        <v>100</v>
      </c>
    </row>
    <row r="407" spans="1:9" ht="48">
      <c r="A407" s="20">
        <v>17</v>
      </c>
      <c r="B407" s="21" t="s">
        <v>421</v>
      </c>
      <c r="C407" s="2" t="s">
        <v>422</v>
      </c>
      <c r="D407" s="1" t="s">
        <v>124</v>
      </c>
      <c r="E407" s="16">
        <v>3.73</v>
      </c>
      <c r="F407" s="27">
        <v>1860</v>
      </c>
      <c r="G407" s="27"/>
      <c r="H407" s="27">
        <v>120</v>
      </c>
      <c r="I407" s="29">
        <f t="shared" si="51"/>
        <v>1980</v>
      </c>
    </row>
    <row r="408" spans="1:9" ht="24">
      <c r="A408" s="20">
        <v>18</v>
      </c>
      <c r="B408" s="21" t="s">
        <v>423</v>
      </c>
      <c r="C408" s="2" t="s">
        <v>424</v>
      </c>
      <c r="D408" s="1" t="s">
        <v>40</v>
      </c>
      <c r="E408" s="16">
        <v>373</v>
      </c>
      <c r="F408" s="27"/>
      <c r="G408" s="27">
        <v>898</v>
      </c>
      <c r="H408" s="27"/>
      <c r="I408" s="29">
        <f t="shared" si="51"/>
        <v>898</v>
      </c>
    </row>
    <row r="409" spans="1:9">
      <c r="A409" s="65" t="s">
        <v>48</v>
      </c>
      <c r="B409" s="65"/>
      <c r="C409" s="65"/>
      <c r="D409" s="23"/>
      <c r="E409" s="24"/>
      <c r="F409" s="28">
        <f>SUM(F391:F408)</f>
        <v>9028</v>
      </c>
      <c r="G409" s="28">
        <f t="shared" ref="G409:I409" si="52">SUM(G391:G408)</f>
        <v>6489.5</v>
      </c>
      <c r="H409" s="28">
        <f t="shared" si="52"/>
        <v>3145.3</v>
      </c>
      <c r="I409" s="28">
        <f t="shared" si="52"/>
        <v>18662.8</v>
      </c>
    </row>
    <row r="410" spans="1:9">
      <c r="A410" s="66" t="s">
        <v>425</v>
      </c>
      <c r="B410" s="66"/>
      <c r="C410" s="66"/>
      <c r="D410" s="13"/>
      <c r="E410" s="12"/>
      <c r="F410" s="39">
        <f>F409</f>
        <v>9028</v>
      </c>
      <c r="G410" s="39">
        <f t="shared" ref="G410:I410" si="53">G409</f>
        <v>6489.5</v>
      </c>
      <c r="H410" s="39">
        <f t="shared" si="53"/>
        <v>3145.3</v>
      </c>
      <c r="I410" s="39">
        <f t="shared" si="53"/>
        <v>18662.8</v>
      </c>
    </row>
    <row r="411" spans="1:9">
      <c r="A411" s="45"/>
      <c r="B411" s="45"/>
      <c r="C411" s="45"/>
      <c r="D411" s="13"/>
      <c r="E411" s="12"/>
      <c r="F411" s="32"/>
      <c r="G411" s="32"/>
      <c r="H411" s="32"/>
      <c r="I411" s="34"/>
    </row>
    <row r="412" spans="1:9">
      <c r="A412" s="45"/>
      <c r="B412" s="45"/>
      <c r="C412" s="45"/>
      <c r="D412" s="13"/>
      <c r="E412" s="12"/>
      <c r="F412" s="32"/>
      <c r="G412" s="32"/>
      <c r="H412" s="32"/>
      <c r="I412" s="34"/>
    </row>
    <row r="413" spans="1:9">
      <c r="A413" s="45"/>
      <c r="B413" s="45"/>
      <c r="C413" s="45"/>
      <c r="D413" s="13"/>
      <c r="E413" s="12"/>
      <c r="F413" s="32"/>
      <c r="G413" s="32"/>
      <c r="H413" s="32"/>
      <c r="I413" s="34"/>
    </row>
    <row r="414" spans="1:9">
      <c r="C414" s="62" t="s">
        <v>75</v>
      </c>
      <c r="D414" s="62"/>
      <c r="E414" s="62"/>
      <c r="F414" s="62"/>
      <c r="G414" s="62"/>
      <c r="H414" s="62"/>
      <c r="I414" s="62"/>
    </row>
    <row r="415" spans="1:9">
      <c r="C415" s="62" t="s">
        <v>75</v>
      </c>
      <c r="D415" s="62"/>
      <c r="E415" s="62"/>
      <c r="F415" s="62"/>
      <c r="G415" s="62"/>
      <c r="H415" s="62"/>
      <c r="I415" s="62"/>
    </row>
    <row r="416" spans="1:9">
      <c r="C416" s="62" t="s">
        <v>75</v>
      </c>
      <c r="D416" s="62"/>
      <c r="E416" s="62"/>
      <c r="F416" s="62"/>
      <c r="G416" s="62"/>
      <c r="H416" s="62"/>
      <c r="I416" s="62"/>
    </row>
    <row r="417" spans="1:9">
      <c r="A417" s="61" t="s">
        <v>0</v>
      </c>
      <c r="B417" s="56"/>
      <c r="C417" s="56"/>
      <c r="D417" s="56"/>
      <c r="F417" s="61" t="s">
        <v>4</v>
      </c>
      <c r="G417" s="56"/>
      <c r="H417" s="56"/>
      <c r="I417" s="56"/>
    </row>
    <row r="418" spans="1:9">
      <c r="A418" s="61" t="s">
        <v>1</v>
      </c>
      <c r="B418" s="56"/>
      <c r="C418" s="56"/>
      <c r="D418" s="56"/>
      <c r="F418" s="61" t="s">
        <v>1</v>
      </c>
      <c r="G418" s="56"/>
      <c r="H418" s="56"/>
      <c r="I418" s="56"/>
    </row>
    <row r="419" spans="1:9">
      <c r="A419" s="61" t="s">
        <v>2</v>
      </c>
      <c r="B419" s="56"/>
      <c r="C419" s="56"/>
      <c r="D419" s="56"/>
      <c r="F419" s="61" t="s">
        <v>5</v>
      </c>
      <c r="G419" s="56"/>
      <c r="H419" s="56"/>
      <c r="I419" s="56"/>
    </row>
    <row r="420" spans="1:9">
      <c r="A420" s="61" t="s">
        <v>1</v>
      </c>
      <c r="B420" s="56"/>
      <c r="C420" s="56"/>
      <c r="D420" s="56"/>
      <c r="F420" s="61" t="s">
        <v>1</v>
      </c>
      <c r="G420" s="56"/>
      <c r="H420" s="56"/>
      <c r="I420" s="56"/>
    </row>
    <row r="421" spans="1:9">
      <c r="A421" s="61" t="s">
        <v>3</v>
      </c>
      <c r="B421" s="56"/>
      <c r="C421" s="56"/>
      <c r="D421" s="56"/>
      <c r="F421" s="61" t="s">
        <v>6</v>
      </c>
      <c r="G421" s="56"/>
      <c r="H421" s="56"/>
      <c r="I421" s="56"/>
    </row>
    <row r="423" spans="1:9" ht="15.75">
      <c r="B423" s="52" t="s">
        <v>7</v>
      </c>
      <c r="C423" s="53"/>
      <c r="D423" s="53"/>
      <c r="E423" s="53"/>
      <c r="F423" s="53"/>
      <c r="G423" s="53"/>
    </row>
    <row r="424" spans="1:9">
      <c r="B424" s="54"/>
      <c r="C424" s="53"/>
      <c r="D424" s="53"/>
      <c r="E424" s="53"/>
      <c r="F424" s="53"/>
      <c r="G424" s="53"/>
    </row>
    <row r="426" spans="1:9">
      <c r="A426" s="55" t="s">
        <v>8</v>
      </c>
      <c r="B426" s="56"/>
      <c r="C426" s="56"/>
      <c r="D426" s="56"/>
      <c r="E426" s="56"/>
      <c r="F426" s="56"/>
      <c r="G426" s="56"/>
      <c r="H426" s="56"/>
      <c r="I426" s="56"/>
    </row>
    <row r="427" spans="1:9">
      <c r="A427" s="56"/>
      <c r="B427" s="56"/>
      <c r="C427" s="56"/>
      <c r="D427" s="56"/>
      <c r="E427" s="56"/>
      <c r="F427" s="56"/>
      <c r="G427" s="56"/>
      <c r="H427" s="56"/>
      <c r="I427" s="56"/>
    </row>
    <row r="428" spans="1:9">
      <c r="A428" s="55" t="s">
        <v>9</v>
      </c>
      <c r="B428" s="56"/>
      <c r="C428" s="56"/>
      <c r="D428" s="56"/>
      <c r="E428" s="56"/>
      <c r="F428" s="56"/>
      <c r="G428" s="56"/>
      <c r="H428" s="56"/>
      <c r="I428" s="56"/>
    </row>
    <row r="429" spans="1:9">
      <c r="A429" s="56"/>
      <c r="B429" s="56"/>
      <c r="C429" s="56"/>
      <c r="D429" s="56"/>
      <c r="E429" s="56"/>
      <c r="F429" s="56"/>
      <c r="G429" s="56"/>
      <c r="H429" s="56"/>
      <c r="I429" s="56"/>
    </row>
    <row r="430" spans="1:9">
      <c r="A430" s="55" t="s">
        <v>426</v>
      </c>
      <c r="B430" s="56"/>
      <c r="C430" s="56"/>
      <c r="D430" s="56"/>
      <c r="E430" s="56"/>
      <c r="F430" s="56"/>
      <c r="G430" s="56"/>
      <c r="H430" s="56"/>
      <c r="I430" s="56"/>
    </row>
    <row r="431" spans="1:9">
      <c r="A431" s="56"/>
      <c r="B431" s="56"/>
      <c r="C431" s="56"/>
      <c r="D431" s="56"/>
      <c r="E431" s="56"/>
      <c r="F431" s="56"/>
      <c r="G431" s="56"/>
      <c r="H431" s="56"/>
      <c r="I431" s="56"/>
    </row>
    <row r="432" spans="1:9">
      <c r="A432" s="59" t="s">
        <v>11</v>
      </c>
      <c r="B432" s="60"/>
      <c r="C432" s="3"/>
      <c r="D432" s="3"/>
      <c r="E432" s="3"/>
      <c r="F432" s="57"/>
      <c r="G432" s="58"/>
      <c r="H432" s="58"/>
      <c r="I432" s="58"/>
    </row>
    <row r="433" spans="1:9">
      <c r="A433" s="4" t="s">
        <v>12</v>
      </c>
      <c r="B433" s="4" t="s">
        <v>14</v>
      </c>
      <c r="C433" s="4" t="s">
        <v>16</v>
      </c>
      <c r="D433" s="6" t="s">
        <v>18</v>
      </c>
      <c r="E433" s="67" t="s">
        <v>20</v>
      </c>
      <c r="F433" s="69" t="s">
        <v>21</v>
      </c>
      <c r="G433" s="70"/>
      <c r="H433" s="71"/>
      <c r="I433" s="72"/>
    </row>
    <row r="434" spans="1:9">
      <c r="A434" s="5" t="s">
        <v>13</v>
      </c>
      <c r="B434" s="5" t="s">
        <v>15</v>
      </c>
      <c r="C434" s="5" t="s">
        <v>17</v>
      </c>
      <c r="D434" s="7" t="s">
        <v>19</v>
      </c>
      <c r="E434" s="68"/>
      <c r="F434" s="8" t="s">
        <v>22</v>
      </c>
      <c r="G434" s="9" t="s">
        <v>23</v>
      </c>
      <c r="H434" s="10" t="s">
        <v>24</v>
      </c>
      <c r="I434" s="11" t="s">
        <v>25</v>
      </c>
    </row>
    <row r="435" spans="1:9">
      <c r="A435" s="14"/>
      <c r="B435" s="15">
        <v>1</v>
      </c>
      <c r="C435" s="73" t="s">
        <v>427</v>
      </c>
      <c r="D435" s="74"/>
      <c r="E435" s="74"/>
      <c r="F435" s="74"/>
      <c r="G435" s="74"/>
      <c r="H435" s="74"/>
      <c r="I435" s="74"/>
    </row>
    <row r="436" spans="1:9" ht="60">
      <c r="A436" s="20">
        <v>1</v>
      </c>
      <c r="B436" s="21" t="s">
        <v>428</v>
      </c>
      <c r="C436" s="2" t="s">
        <v>429</v>
      </c>
      <c r="D436" s="1" t="s">
        <v>223</v>
      </c>
      <c r="E436" s="16">
        <v>2</v>
      </c>
      <c r="F436" s="27">
        <v>500</v>
      </c>
      <c r="G436" s="27"/>
      <c r="H436" s="27">
        <v>65</v>
      </c>
      <c r="I436" s="29">
        <f t="shared" ref="I436:I456" si="54">F436+G436+H436</f>
        <v>565</v>
      </c>
    </row>
    <row r="437" spans="1:9" ht="60">
      <c r="A437" s="20">
        <v>2</v>
      </c>
      <c r="B437" s="21" t="s">
        <v>428</v>
      </c>
      <c r="C437" s="2" t="s">
        <v>430</v>
      </c>
      <c r="D437" s="1" t="s">
        <v>223</v>
      </c>
      <c r="E437" s="16">
        <v>13</v>
      </c>
      <c r="F437" s="27">
        <v>2500</v>
      </c>
      <c r="G437" s="27"/>
      <c r="H437" s="27">
        <v>150</v>
      </c>
      <c r="I437" s="29">
        <f t="shared" si="54"/>
        <v>2650</v>
      </c>
    </row>
    <row r="438" spans="1:9" ht="40.5" customHeight="1">
      <c r="A438" s="20">
        <v>3</v>
      </c>
      <c r="B438" s="21" t="s">
        <v>431</v>
      </c>
      <c r="C438" s="2" t="s">
        <v>432</v>
      </c>
      <c r="D438" s="1" t="s">
        <v>223</v>
      </c>
      <c r="E438" s="16">
        <v>17</v>
      </c>
      <c r="F438" s="27">
        <v>850</v>
      </c>
      <c r="G438" s="27"/>
      <c r="H438" s="27">
        <v>140</v>
      </c>
      <c r="I438" s="29">
        <f t="shared" si="54"/>
        <v>990</v>
      </c>
    </row>
    <row r="439" spans="1:9" ht="39" customHeight="1">
      <c r="A439" s="20">
        <v>4</v>
      </c>
      <c r="B439" s="21" t="s">
        <v>433</v>
      </c>
      <c r="C439" s="2" t="s">
        <v>434</v>
      </c>
      <c r="D439" s="1" t="s">
        <v>40</v>
      </c>
      <c r="E439" s="16">
        <v>225</v>
      </c>
      <c r="F439" s="27">
        <v>1125</v>
      </c>
      <c r="G439" s="27"/>
      <c r="H439" s="27">
        <v>250</v>
      </c>
      <c r="I439" s="29">
        <f t="shared" si="54"/>
        <v>1375</v>
      </c>
    </row>
    <row r="440" spans="1:9" ht="24">
      <c r="A440" s="20">
        <v>5</v>
      </c>
      <c r="B440" s="21" t="s">
        <v>435</v>
      </c>
      <c r="C440" s="2" t="s">
        <v>436</v>
      </c>
      <c r="D440" s="1" t="s">
        <v>19</v>
      </c>
      <c r="E440" s="16">
        <v>15</v>
      </c>
      <c r="F440" s="27">
        <v>150</v>
      </c>
      <c r="G440" s="27"/>
      <c r="H440" s="27"/>
      <c r="I440" s="29">
        <f t="shared" si="54"/>
        <v>150</v>
      </c>
    </row>
    <row r="441" spans="1:9" ht="36">
      <c r="A441" s="20">
        <v>6</v>
      </c>
      <c r="B441" s="21" t="s">
        <v>437</v>
      </c>
      <c r="C441" s="2" t="s">
        <v>438</v>
      </c>
      <c r="D441" s="1" t="s">
        <v>244</v>
      </c>
      <c r="E441" s="16">
        <v>0.44700000000000001</v>
      </c>
      <c r="F441" s="27">
        <v>320</v>
      </c>
      <c r="G441" s="27"/>
      <c r="H441" s="27"/>
      <c r="I441" s="29">
        <f t="shared" si="54"/>
        <v>320</v>
      </c>
    </row>
    <row r="442" spans="1:9" ht="48">
      <c r="A442" s="20">
        <v>7</v>
      </c>
      <c r="B442" s="21" t="s">
        <v>439</v>
      </c>
      <c r="C442" s="2" t="s">
        <v>440</v>
      </c>
      <c r="D442" s="1" t="s">
        <v>244</v>
      </c>
      <c r="E442" s="16">
        <v>0.4</v>
      </c>
      <c r="F442" s="27">
        <v>560</v>
      </c>
      <c r="G442" s="27"/>
      <c r="H442" s="27">
        <v>5350</v>
      </c>
      <c r="I442" s="29">
        <f t="shared" si="54"/>
        <v>5910</v>
      </c>
    </row>
    <row r="443" spans="1:9" ht="48">
      <c r="A443" s="20">
        <v>8</v>
      </c>
      <c r="B443" s="21" t="s">
        <v>441</v>
      </c>
      <c r="C443" s="2" t="s">
        <v>442</v>
      </c>
      <c r="D443" s="1" t="s">
        <v>244</v>
      </c>
      <c r="E443" s="16">
        <v>0.4</v>
      </c>
      <c r="F443" s="27">
        <v>560</v>
      </c>
      <c r="G443" s="27"/>
      <c r="H443" s="27">
        <v>5230</v>
      </c>
      <c r="I443" s="29">
        <f t="shared" si="54"/>
        <v>5790</v>
      </c>
    </row>
    <row r="444" spans="1:9" ht="37.5" customHeight="1">
      <c r="A444" s="20">
        <v>9</v>
      </c>
      <c r="B444" s="21" t="s">
        <v>443</v>
      </c>
      <c r="C444" s="2" t="s">
        <v>444</v>
      </c>
      <c r="D444" s="1" t="s">
        <v>244</v>
      </c>
      <c r="E444" s="16">
        <v>4.7E-2</v>
      </c>
      <c r="F444" s="27">
        <v>2602</v>
      </c>
      <c r="G444" s="27"/>
      <c r="H444" s="27"/>
      <c r="I444" s="29">
        <f t="shared" si="54"/>
        <v>2602</v>
      </c>
    </row>
    <row r="445" spans="1:9" ht="36">
      <c r="A445" s="20">
        <v>10</v>
      </c>
      <c r="B445" s="21" t="s">
        <v>445</v>
      </c>
      <c r="C445" s="2" t="s">
        <v>446</v>
      </c>
      <c r="D445" s="1" t="s">
        <v>244</v>
      </c>
      <c r="E445" s="16">
        <v>4.7E-2</v>
      </c>
      <c r="F445" s="27">
        <v>2200</v>
      </c>
      <c r="G445" s="27"/>
      <c r="H445" s="27"/>
      <c r="I445" s="29">
        <f t="shared" si="54"/>
        <v>2200</v>
      </c>
    </row>
    <row r="446" spans="1:9" ht="36">
      <c r="A446" s="20">
        <v>11</v>
      </c>
      <c r="B446" s="21" t="s">
        <v>447</v>
      </c>
      <c r="C446" s="2" t="s">
        <v>448</v>
      </c>
      <c r="D446" s="1" t="s">
        <v>244</v>
      </c>
      <c r="E446" s="16">
        <v>0.44700000000000001</v>
      </c>
      <c r="F446" s="27">
        <v>1868</v>
      </c>
      <c r="G446" s="27"/>
      <c r="H446" s="27">
        <v>5</v>
      </c>
      <c r="I446" s="29">
        <f t="shared" si="54"/>
        <v>1873</v>
      </c>
    </row>
    <row r="447" spans="1:9" ht="60">
      <c r="A447" s="20">
        <v>12</v>
      </c>
      <c r="B447" s="21" t="s">
        <v>449</v>
      </c>
      <c r="C447" s="2" t="s">
        <v>450</v>
      </c>
      <c r="D447" s="1" t="s">
        <v>124</v>
      </c>
      <c r="E447" s="16">
        <v>0.44700000000000001</v>
      </c>
      <c r="F447" s="27">
        <v>1920</v>
      </c>
      <c r="G447" s="27"/>
      <c r="H447" s="27"/>
      <c r="I447" s="29">
        <f t="shared" si="54"/>
        <v>1920</v>
      </c>
    </row>
    <row r="448" spans="1:9" ht="36">
      <c r="A448" s="20">
        <v>13</v>
      </c>
      <c r="B448" s="21" t="s">
        <v>451</v>
      </c>
      <c r="C448" s="2" t="s">
        <v>452</v>
      </c>
      <c r="D448" s="1" t="s">
        <v>124</v>
      </c>
      <c r="E448" s="16">
        <v>4.7699999999999996</v>
      </c>
      <c r="F448" s="27">
        <v>1880</v>
      </c>
      <c r="G448" s="27"/>
      <c r="H448" s="27">
        <v>15</v>
      </c>
      <c r="I448" s="29">
        <f t="shared" si="54"/>
        <v>1895</v>
      </c>
    </row>
    <row r="449" spans="1:9" ht="48">
      <c r="A449" s="20">
        <v>14</v>
      </c>
      <c r="B449" s="21" t="s">
        <v>453</v>
      </c>
      <c r="C449" s="2" t="s">
        <v>454</v>
      </c>
      <c r="D449" s="1" t="s">
        <v>124</v>
      </c>
      <c r="E449" s="16">
        <v>0.96</v>
      </c>
      <c r="F449" s="27">
        <v>544</v>
      </c>
      <c r="G449" s="27"/>
      <c r="H449" s="27"/>
      <c r="I449" s="29">
        <f t="shared" si="54"/>
        <v>544</v>
      </c>
    </row>
    <row r="450" spans="1:9" ht="48">
      <c r="A450" s="20">
        <v>15</v>
      </c>
      <c r="B450" s="21" t="s">
        <v>453</v>
      </c>
      <c r="C450" s="2" t="s">
        <v>455</v>
      </c>
      <c r="D450" s="1" t="s">
        <v>124</v>
      </c>
      <c r="E450" s="16">
        <v>1.78</v>
      </c>
      <c r="F450" s="27">
        <v>820</v>
      </c>
      <c r="G450" s="27"/>
      <c r="H450" s="27"/>
      <c r="I450" s="29">
        <f t="shared" si="54"/>
        <v>820</v>
      </c>
    </row>
    <row r="451" spans="1:9" ht="39.75" customHeight="1">
      <c r="A451" s="20">
        <v>16</v>
      </c>
      <c r="B451" s="21" t="s">
        <v>431</v>
      </c>
      <c r="C451" s="2" t="s">
        <v>432</v>
      </c>
      <c r="D451" s="1" t="s">
        <v>223</v>
      </c>
      <c r="E451" s="16">
        <v>4</v>
      </c>
      <c r="F451" s="27">
        <v>400</v>
      </c>
      <c r="G451" s="27"/>
      <c r="H451" s="27"/>
      <c r="I451" s="29">
        <f t="shared" si="54"/>
        <v>400</v>
      </c>
    </row>
    <row r="452" spans="1:9" ht="48">
      <c r="A452" s="20">
        <v>17</v>
      </c>
      <c r="B452" s="21" t="s">
        <v>456</v>
      </c>
      <c r="C452" s="2" t="s">
        <v>457</v>
      </c>
      <c r="D452" s="1" t="s">
        <v>19</v>
      </c>
      <c r="E452" s="16">
        <v>21</v>
      </c>
      <c r="F452" s="27">
        <v>725</v>
      </c>
      <c r="G452" s="27"/>
      <c r="H452" s="27"/>
      <c r="I452" s="29">
        <f t="shared" si="54"/>
        <v>725</v>
      </c>
    </row>
    <row r="453" spans="1:9" ht="24">
      <c r="A453" s="20">
        <v>18</v>
      </c>
      <c r="B453" s="21" t="s">
        <v>458</v>
      </c>
      <c r="C453" s="2" t="s">
        <v>459</v>
      </c>
      <c r="D453" s="1" t="s">
        <v>223</v>
      </c>
      <c r="E453" s="16">
        <v>16</v>
      </c>
      <c r="F453" s="27">
        <v>648</v>
      </c>
      <c r="G453" s="27"/>
      <c r="H453" s="27"/>
      <c r="I453" s="29">
        <f t="shared" si="54"/>
        <v>648</v>
      </c>
    </row>
    <row r="454" spans="1:9" ht="36">
      <c r="A454" s="20">
        <v>19</v>
      </c>
      <c r="B454" s="21" t="s">
        <v>460</v>
      </c>
      <c r="C454" s="2" t="s">
        <v>461</v>
      </c>
      <c r="D454" s="1" t="s">
        <v>462</v>
      </c>
      <c r="E454" s="16">
        <v>2.1</v>
      </c>
      <c r="F454" s="27">
        <v>105</v>
      </c>
      <c r="G454" s="27"/>
      <c r="H454" s="27"/>
      <c r="I454" s="29">
        <f t="shared" si="54"/>
        <v>105</v>
      </c>
    </row>
    <row r="455" spans="1:9" ht="65.25" customHeight="1">
      <c r="A455" s="20">
        <v>20</v>
      </c>
      <c r="B455" s="21" t="s">
        <v>463</v>
      </c>
      <c r="C455" s="2" t="s">
        <v>464</v>
      </c>
      <c r="D455" s="1" t="s">
        <v>223</v>
      </c>
      <c r="E455" s="16">
        <v>32</v>
      </c>
      <c r="F455" s="27">
        <v>250</v>
      </c>
      <c r="G455" s="27"/>
      <c r="H455" s="27"/>
      <c r="I455" s="29">
        <f t="shared" si="54"/>
        <v>250</v>
      </c>
    </row>
    <row r="456" spans="1:9" ht="48">
      <c r="A456" s="20">
        <v>21</v>
      </c>
      <c r="B456" s="21" t="s">
        <v>465</v>
      </c>
      <c r="C456" s="2" t="s">
        <v>466</v>
      </c>
      <c r="D456" s="1" t="s">
        <v>69</v>
      </c>
      <c r="E456" s="16">
        <v>0.73</v>
      </c>
      <c r="F456" s="27">
        <v>180</v>
      </c>
      <c r="G456" s="27"/>
      <c r="H456" s="27"/>
      <c r="I456" s="29">
        <f t="shared" si="54"/>
        <v>180</v>
      </c>
    </row>
    <row r="457" spans="1:9">
      <c r="A457" s="65" t="s">
        <v>48</v>
      </c>
      <c r="B457" s="65"/>
      <c r="C457" s="65"/>
      <c r="D457" s="23"/>
      <c r="E457" s="24"/>
      <c r="F457" s="28">
        <f>SUM(F436:F456)</f>
        <v>20707</v>
      </c>
      <c r="G457" s="28">
        <f t="shared" ref="G457:I457" si="55">SUM(G436:G456)</f>
        <v>0</v>
      </c>
      <c r="H457" s="28">
        <f t="shared" si="55"/>
        <v>11205</v>
      </c>
      <c r="I457" s="28">
        <f t="shared" si="55"/>
        <v>31912</v>
      </c>
    </row>
    <row r="458" spans="1:9">
      <c r="A458" s="14"/>
      <c r="B458" s="15">
        <v>2</v>
      </c>
      <c r="C458" s="63" t="s">
        <v>467</v>
      </c>
      <c r="D458" s="64"/>
      <c r="E458" s="64"/>
      <c r="F458" s="64"/>
      <c r="G458" s="64"/>
      <c r="H458" s="64"/>
      <c r="I458" s="64"/>
    </row>
    <row r="459" spans="1:9" ht="24">
      <c r="A459" s="20">
        <v>1</v>
      </c>
      <c r="B459" s="21" t="s">
        <v>468</v>
      </c>
      <c r="C459" s="2" t="s">
        <v>469</v>
      </c>
      <c r="D459" s="1" t="s">
        <v>40</v>
      </c>
      <c r="E459" s="16">
        <v>543</v>
      </c>
      <c r="F459" s="46">
        <v>0</v>
      </c>
      <c r="G459" s="46">
        <v>5032</v>
      </c>
      <c r="H459" s="46"/>
      <c r="I459" s="40">
        <f t="shared" ref="I459:I473" si="56">F459+G459+H459</f>
        <v>5032</v>
      </c>
    </row>
    <row r="460" spans="1:9" ht="24">
      <c r="A460" s="20">
        <v>2</v>
      </c>
      <c r="B460" s="21" t="s">
        <v>470</v>
      </c>
      <c r="C460" s="2" t="s">
        <v>471</v>
      </c>
      <c r="D460" s="1" t="s">
        <v>40</v>
      </c>
      <c r="E460" s="16">
        <v>178</v>
      </c>
      <c r="F460" s="46">
        <v>0</v>
      </c>
      <c r="G460" s="46">
        <v>242.4</v>
      </c>
      <c r="H460" s="46"/>
      <c r="I460" s="40">
        <f t="shared" si="56"/>
        <v>242.4</v>
      </c>
    </row>
    <row r="461" spans="1:9" ht="24">
      <c r="A461" s="20">
        <v>3</v>
      </c>
      <c r="B461" s="21" t="s">
        <v>472</v>
      </c>
      <c r="C461" s="2" t="s">
        <v>473</v>
      </c>
      <c r="D461" s="1" t="s">
        <v>40</v>
      </c>
      <c r="E461" s="16">
        <v>447</v>
      </c>
      <c r="F461" s="46">
        <v>0</v>
      </c>
      <c r="G461" s="46">
        <v>557</v>
      </c>
      <c r="H461" s="46"/>
      <c r="I461" s="40">
        <f t="shared" si="56"/>
        <v>557</v>
      </c>
    </row>
    <row r="462" spans="1:9" ht="36">
      <c r="A462" s="20">
        <v>4</v>
      </c>
      <c r="B462" s="21" t="s">
        <v>474</v>
      </c>
      <c r="C462" s="2" t="s">
        <v>475</v>
      </c>
      <c r="D462" s="1" t="s">
        <v>19</v>
      </c>
      <c r="E462" s="16">
        <v>32</v>
      </c>
      <c r="F462" s="46">
        <v>0</v>
      </c>
      <c r="G462" s="46">
        <v>920</v>
      </c>
      <c r="H462" s="46"/>
      <c r="I462" s="40">
        <f t="shared" si="56"/>
        <v>920</v>
      </c>
    </row>
    <row r="463" spans="1:9">
      <c r="A463" s="20">
        <v>5</v>
      </c>
      <c r="B463" s="21">
        <v>810083</v>
      </c>
      <c r="C463" s="2" t="s">
        <v>476</v>
      </c>
      <c r="D463" s="1" t="s">
        <v>40</v>
      </c>
      <c r="E463" s="16">
        <v>447</v>
      </c>
      <c r="F463" s="46">
        <v>0</v>
      </c>
      <c r="G463" s="46">
        <v>300</v>
      </c>
      <c r="H463" s="46"/>
      <c r="I463" s="40">
        <f t="shared" si="56"/>
        <v>300</v>
      </c>
    </row>
    <row r="464" spans="1:9">
      <c r="A464" s="20">
        <v>6</v>
      </c>
      <c r="B464" s="21" t="s">
        <v>477</v>
      </c>
      <c r="C464" s="2" t="s">
        <v>478</v>
      </c>
      <c r="D464" s="1" t="s">
        <v>19</v>
      </c>
      <c r="E464" s="16">
        <v>15</v>
      </c>
      <c r="F464" s="46">
        <v>0</v>
      </c>
      <c r="G464" s="46">
        <v>5000</v>
      </c>
      <c r="H464" s="46"/>
      <c r="I464" s="40">
        <f t="shared" si="56"/>
        <v>5000</v>
      </c>
    </row>
    <row r="465" spans="1:9">
      <c r="A465" s="20">
        <v>7</v>
      </c>
      <c r="B465" s="21" t="s">
        <v>479</v>
      </c>
      <c r="C465" s="2" t="s">
        <v>480</v>
      </c>
      <c r="D465" s="1" t="s">
        <v>19</v>
      </c>
      <c r="E465" s="16">
        <v>15</v>
      </c>
      <c r="F465" s="46">
        <v>0</v>
      </c>
      <c r="G465" s="46">
        <v>250</v>
      </c>
      <c r="H465" s="46"/>
      <c r="I465" s="40">
        <f t="shared" si="56"/>
        <v>250</v>
      </c>
    </row>
    <row r="466" spans="1:9">
      <c r="A466" s="20">
        <v>8</v>
      </c>
      <c r="B466" s="21" t="s">
        <v>481</v>
      </c>
      <c r="C466" s="2" t="s">
        <v>482</v>
      </c>
      <c r="D466" s="1" t="s">
        <v>19</v>
      </c>
      <c r="E466" s="16">
        <v>13</v>
      </c>
      <c r="F466" s="46">
        <v>0</v>
      </c>
      <c r="G466" s="46">
        <v>9800</v>
      </c>
      <c r="H466" s="46"/>
      <c r="I466" s="40">
        <f t="shared" si="56"/>
        <v>9800</v>
      </c>
    </row>
    <row r="467" spans="1:9">
      <c r="A467" s="20">
        <v>9</v>
      </c>
      <c r="B467" s="21" t="s">
        <v>483</v>
      </c>
      <c r="C467" s="2" t="s">
        <v>484</v>
      </c>
      <c r="D467" s="1" t="s">
        <v>19</v>
      </c>
      <c r="E467" s="16">
        <v>2</v>
      </c>
      <c r="F467" s="46">
        <v>0</v>
      </c>
      <c r="G467" s="46">
        <v>1200</v>
      </c>
      <c r="H467" s="46"/>
      <c r="I467" s="40">
        <f t="shared" si="56"/>
        <v>1200</v>
      </c>
    </row>
    <row r="468" spans="1:9" ht="24">
      <c r="A468" s="20">
        <v>10</v>
      </c>
      <c r="B468" s="21" t="s">
        <v>485</v>
      </c>
      <c r="C468" s="2" t="s">
        <v>486</v>
      </c>
      <c r="D468" s="1" t="s">
        <v>19</v>
      </c>
      <c r="E468" s="16">
        <v>21</v>
      </c>
      <c r="F468" s="46">
        <v>0</v>
      </c>
      <c r="G468" s="46">
        <v>500</v>
      </c>
      <c r="H468" s="46"/>
      <c r="I468" s="40">
        <f t="shared" si="56"/>
        <v>500</v>
      </c>
    </row>
    <row r="469" spans="1:9">
      <c r="A469" s="20">
        <v>11</v>
      </c>
      <c r="B469" s="21" t="s">
        <v>487</v>
      </c>
      <c r="C469" s="2" t="s">
        <v>488</v>
      </c>
      <c r="D469" s="1" t="s">
        <v>19</v>
      </c>
      <c r="E469" s="16">
        <v>13</v>
      </c>
      <c r="F469" s="46">
        <v>0</v>
      </c>
      <c r="G469" s="46">
        <v>8000</v>
      </c>
      <c r="H469" s="46"/>
      <c r="I469" s="40">
        <f t="shared" si="56"/>
        <v>8000</v>
      </c>
    </row>
    <row r="470" spans="1:9">
      <c r="A470" s="20">
        <v>12</v>
      </c>
      <c r="B470" s="21" t="s">
        <v>489</v>
      </c>
      <c r="C470" s="2" t="s">
        <v>490</v>
      </c>
      <c r="D470" s="1" t="s">
        <v>19</v>
      </c>
      <c r="E470" s="16">
        <v>4</v>
      </c>
      <c r="F470" s="46">
        <v>0</v>
      </c>
      <c r="G470" s="46">
        <v>3000</v>
      </c>
      <c r="H470" s="46"/>
      <c r="I470" s="40">
        <f t="shared" si="56"/>
        <v>3000</v>
      </c>
    </row>
    <row r="471" spans="1:9">
      <c r="A471" s="20">
        <v>13</v>
      </c>
      <c r="B471" s="21" t="s">
        <v>491</v>
      </c>
      <c r="C471" s="2" t="s">
        <v>492</v>
      </c>
      <c r="D471" s="1" t="s">
        <v>19</v>
      </c>
      <c r="E471" s="16">
        <v>4</v>
      </c>
      <c r="F471" s="46">
        <v>0</v>
      </c>
      <c r="G471" s="46">
        <v>2500</v>
      </c>
      <c r="H471" s="46"/>
      <c r="I471" s="40">
        <f t="shared" si="56"/>
        <v>2500</v>
      </c>
    </row>
    <row r="472" spans="1:9" ht="24">
      <c r="A472" s="20">
        <v>14</v>
      </c>
      <c r="B472" s="21" t="s">
        <v>493</v>
      </c>
      <c r="C472" s="2" t="s">
        <v>494</v>
      </c>
      <c r="D472" s="1" t="s">
        <v>19</v>
      </c>
      <c r="E472" s="16">
        <v>2</v>
      </c>
      <c r="F472" s="46">
        <v>0</v>
      </c>
      <c r="G472" s="46">
        <v>150</v>
      </c>
      <c r="H472" s="46"/>
      <c r="I472" s="40">
        <f t="shared" si="56"/>
        <v>150</v>
      </c>
    </row>
    <row r="473" spans="1:9" ht="60">
      <c r="A473" s="20">
        <v>15</v>
      </c>
      <c r="B473" s="21" t="s">
        <v>495</v>
      </c>
      <c r="C473" s="2" t="s">
        <v>496</v>
      </c>
      <c r="D473" s="1" t="s">
        <v>362</v>
      </c>
      <c r="E473" s="16">
        <v>15</v>
      </c>
      <c r="F473" s="46">
        <v>0</v>
      </c>
      <c r="G473" s="46">
        <v>2450</v>
      </c>
      <c r="H473" s="46"/>
      <c r="I473" s="40">
        <f t="shared" si="56"/>
        <v>2450</v>
      </c>
    </row>
    <row r="474" spans="1:9">
      <c r="A474" s="65" t="s">
        <v>54</v>
      </c>
      <c r="B474" s="65"/>
      <c r="C474" s="65"/>
      <c r="D474" s="23"/>
      <c r="E474" s="24"/>
      <c r="F474" s="47">
        <f>SUM(F459:F473)</f>
        <v>0</v>
      </c>
      <c r="G474" s="47">
        <f t="shared" ref="G474:I474" si="57">SUM(G459:G473)</f>
        <v>39901.4</v>
      </c>
      <c r="H474" s="47">
        <f t="shared" si="57"/>
        <v>0</v>
      </c>
      <c r="I474" s="47">
        <f t="shared" si="57"/>
        <v>39901.4</v>
      </c>
    </row>
    <row r="475" spans="1:9">
      <c r="A475" s="66" t="s">
        <v>497</v>
      </c>
      <c r="B475" s="66"/>
      <c r="C475" s="66"/>
      <c r="D475" s="13"/>
      <c r="E475" s="12"/>
      <c r="F475" s="33">
        <f>F457+F474</f>
        <v>20707</v>
      </c>
      <c r="G475" s="33">
        <f t="shared" ref="G475:I475" si="58">G457+G474</f>
        <v>39901.4</v>
      </c>
      <c r="H475" s="33">
        <f t="shared" si="58"/>
        <v>11205</v>
      </c>
      <c r="I475" s="33">
        <f t="shared" si="58"/>
        <v>71813.399999999994</v>
      </c>
    </row>
    <row r="476" spans="1:9">
      <c r="F476" s="43"/>
      <c r="G476" s="43"/>
      <c r="H476" s="43"/>
      <c r="I476" s="44"/>
    </row>
    <row r="477" spans="1:9">
      <c r="F477" s="43"/>
      <c r="G477" s="43"/>
      <c r="H477" s="43"/>
      <c r="I477" s="44"/>
    </row>
    <row r="478" spans="1:9">
      <c r="C478" s="62" t="s">
        <v>75</v>
      </c>
      <c r="D478" s="62"/>
      <c r="E478" s="62"/>
      <c r="F478" s="62"/>
      <c r="G478" s="62"/>
      <c r="H478" s="62"/>
      <c r="I478" s="62"/>
    </row>
    <row r="479" spans="1:9">
      <c r="C479" s="62" t="s">
        <v>75</v>
      </c>
      <c r="D479" s="62"/>
      <c r="E479" s="62"/>
      <c r="F479" s="62"/>
      <c r="G479" s="62"/>
      <c r="H479" s="62"/>
      <c r="I479" s="62"/>
    </row>
    <row r="480" spans="1:9">
      <c r="A480" s="61" t="s">
        <v>0</v>
      </c>
      <c r="B480" s="56"/>
      <c r="C480" s="56"/>
      <c r="D480" s="56"/>
      <c r="F480" s="61" t="s">
        <v>4</v>
      </c>
      <c r="G480" s="56"/>
      <c r="H480" s="56"/>
      <c r="I480" s="56"/>
    </row>
    <row r="481" spans="1:9">
      <c r="A481" s="61" t="s">
        <v>1</v>
      </c>
      <c r="B481" s="56"/>
      <c r="C481" s="56"/>
      <c r="D481" s="56"/>
      <c r="F481" s="61" t="s">
        <v>1</v>
      </c>
      <c r="G481" s="56"/>
      <c r="H481" s="56"/>
      <c r="I481" s="56"/>
    </row>
    <row r="482" spans="1:9">
      <c r="A482" s="61" t="s">
        <v>2</v>
      </c>
      <c r="B482" s="56"/>
      <c r="C482" s="56"/>
      <c r="D482" s="56"/>
      <c r="F482" s="61" t="s">
        <v>5</v>
      </c>
      <c r="G482" s="56"/>
      <c r="H482" s="56"/>
      <c r="I482" s="56"/>
    </row>
    <row r="483" spans="1:9">
      <c r="A483" s="61" t="s">
        <v>1</v>
      </c>
      <c r="B483" s="56"/>
      <c r="C483" s="56"/>
      <c r="D483" s="56"/>
      <c r="F483" s="61" t="s">
        <v>1</v>
      </c>
      <c r="G483" s="56"/>
      <c r="H483" s="56"/>
      <c r="I483" s="56"/>
    </row>
    <row r="484" spans="1:9">
      <c r="A484" s="61" t="s">
        <v>3</v>
      </c>
      <c r="B484" s="56"/>
      <c r="C484" s="56"/>
      <c r="D484" s="56"/>
      <c r="F484" s="61" t="s">
        <v>6</v>
      </c>
      <c r="G484" s="56"/>
      <c r="H484" s="56"/>
      <c r="I484" s="56"/>
    </row>
    <row r="486" spans="1:9" ht="15.75">
      <c r="B486" s="52" t="s">
        <v>7</v>
      </c>
      <c r="C486" s="53"/>
      <c r="D486" s="53"/>
      <c r="E486" s="53"/>
      <c r="F486" s="53"/>
      <c r="G486" s="53"/>
    </row>
    <row r="487" spans="1:9">
      <c r="B487" s="54"/>
      <c r="C487" s="53"/>
      <c r="D487" s="53"/>
      <c r="E487" s="53"/>
      <c r="F487" s="53"/>
      <c r="G487" s="53"/>
    </row>
    <row r="489" spans="1:9">
      <c r="A489" s="55" t="s">
        <v>8</v>
      </c>
      <c r="B489" s="56"/>
      <c r="C489" s="56"/>
      <c r="D489" s="56"/>
      <c r="E489" s="56"/>
      <c r="F489" s="56"/>
      <c r="G489" s="56"/>
      <c r="H489" s="56"/>
      <c r="I489" s="56"/>
    </row>
    <row r="490" spans="1:9">
      <c r="A490" s="56"/>
      <c r="B490" s="56"/>
      <c r="C490" s="56"/>
      <c r="D490" s="56"/>
      <c r="E490" s="56"/>
      <c r="F490" s="56"/>
      <c r="G490" s="56"/>
      <c r="H490" s="56"/>
      <c r="I490" s="56"/>
    </row>
    <row r="491" spans="1:9">
      <c r="A491" s="55" t="s">
        <v>9</v>
      </c>
      <c r="B491" s="56"/>
      <c r="C491" s="56"/>
      <c r="D491" s="56"/>
      <c r="E491" s="56"/>
      <c r="F491" s="56"/>
      <c r="G491" s="56"/>
      <c r="H491" s="56"/>
      <c r="I491" s="56"/>
    </row>
    <row r="492" spans="1:9">
      <c r="A492" s="56"/>
      <c r="B492" s="56"/>
      <c r="C492" s="56"/>
      <c r="D492" s="56"/>
      <c r="E492" s="56"/>
      <c r="F492" s="56"/>
      <c r="G492" s="56"/>
      <c r="H492" s="56"/>
      <c r="I492" s="56"/>
    </row>
    <row r="493" spans="1:9">
      <c r="A493" s="55" t="s">
        <v>498</v>
      </c>
      <c r="B493" s="56"/>
      <c r="C493" s="56"/>
      <c r="D493" s="56"/>
      <c r="E493" s="56"/>
      <c r="F493" s="56"/>
      <c r="G493" s="56"/>
      <c r="H493" s="56"/>
      <c r="I493" s="56"/>
    </row>
    <row r="494" spans="1:9">
      <c r="A494" s="56"/>
      <c r="B494" s="56"/>
      <c r="C494" s="56"/>
      <c r="D494" s="56"/>
      <c r="E494" s="56"/>
      <c r="F494" s="56"/>
      <c r="G494" s="56"/>
      <c r="H494" s="56"/>
      <c r="I494" s="56"/>
    </row>
    <row r="495" spans="1:9">
      <c r="A495" s="59" t="s">
        <v>11</v>
      </c>
      <c r="B495" s="60"/>
      <c r="C495" s="3"/>
      <c r="D495" s="3"/>
      <c r="E495" s="3"/>
      <c r="F495" s="57"/>
      <c r="G495" s="58"/>
      <c r="H495" s="58"/>
      <c r="I495" s="58"/>
    </row>
    <row r="496" spans="1:9">
      <c r="A496" s="4" t="s">
        <v>12</v>
      </c>
      <c r="B496" s="4" t="s">
        <v>14</v>
      </c>
      <c r="C496" s="4" t="s">
        <v>16</v>
      </c>
      <c r="D496" s="6" t="s">
        <v>18</v>
      </c>
      <c r="E496" s="67" t="s">
        <v>20</v>
      </c>
      <c r="F496" s="69" t="s">
        <v>21</v>
      </c>
      <c r="G496" s="70"/>
      <c r="H496" s="71"/>
      <c r="I496" s="72"/>
    </row>
    <row r="497" spans="1:9">
      <c r="A497" s="5" t="s">
        <v>13</v>
      </c>
      <c r="B497" s="5" t="s">
        <v>15</v>
      </c>
      <c r="C497" s="5" t="s">
        <v>17</v>
      </c>
      <c r="D497" s="7" t="s">
        <v>19</v>
      </c>
      <c r="E497" s="68"/>
      <c r="F497" s="8" t="s">
        <v>22</v>
      </c>
      <c r="G497" s="9" t="s">
        <v>23</v>
      </c>
      <c r="H497" s="10" t="s">
        <v>24</v>
      </c>
      <c r="I497" s="11" t="s">
        <v>25</v>
      </c>
    </row>
    <row r="498" spans="1:9">
      <c r="A498" s="14"/>
      <c r="B498" s="15">
        <v>1</v>
      </c>
      <c r="C498" s="73" t="s">
        <v>427</v>
      </c>
      <c r="D498" s="74"/>
      <c r="E498" s="74"/>
      <c r="F498" s="74"/>
      <c r="G498" s="74"/>
      <c r="H498" s="74"/>
      <c r="I498" s="74"/>
    </row>
    <row r="499" spans="1:9" ht="51.75" customHeight="1">
      <c r="A499" s="20">
        <v>1</v>
      </c>
      <c r="B499" s="21" t="s">
        <v>499</v>
      </c>
      <c r="C499" s="2" t="s">
        <v>500</v>
      </c>
      <c r="D499" s="1" t="s">
        <v>244</v>
      </c>
      <c r="E499" s="16">
        <v>0.47299999999999998</v>
      </c>
      <c r="F499" s="27">
        <v>158</v>
      </c>
      <c r="G499" s="27"/>
      <c r="H499" s="27">
        <v>384</v>
      </c>
      <c r="I499" s="29">
        <f t="shared" ref="I499:I506" si="59">F499+G499+H499</f>
        <v>542</v>
      </c>
    </row>
    <row r="500" spans="1:9" ht="63.75" customHeight="1">
      <c r="A500" s="20">
        <v>2</v>
      </c>
      <c r="B500" s="21" t="s">
        <v>501</v>
      </c>
      <c r="C500" s="2" t="s">
        <v>502</v>
      </c>
      <c r="D500" s="1" t="s">
        <v>244</v>
      </c>
      <c r="E500" s="16">
        <v>0.47299999999999998</v>
      </c>
      <c r="F500" s="27">
        <v>158</v>
      </c>
      <c r="G500" s="27"/>
      <c r="H500" s="27">
        <v>350</v>
      </c>
      <c r="I500" s="29">
        <f t="shared" si="59"/>
        <v>508</v>
      </c>
    </row>
    <row r="501" spans="1:9" ht="51" customHeight="1">
      <c r="A501" s="20">
        <v>3</v>
      </c>
      <c r="B501" s="21" t="s">
        <v>503</v>
      </c>
      <c r="C501" s="2" t="s">
        <v>504</v>
      </c>
      <c r="D501" s="1" t="s">
        <v>124</v>
      </c>
      <c r="E501" s="16">
        <v>4.7300000000000004</v>
      </c>
      <c r="F501" s="27">
        <v>4500</v>
      </c>
      <c r="G501" s="27"/>
      <c r="H501" s="27"/>
      <c r="I501" s="29">
        <f t="shared" si="59"/>
        <v>4500</v>
      </c>
    </row>
    <row r="502" spans="1:9" ht="36">
      <c r="A502" s="20">
        <v>4</v>
      </c>
      <c r="B502" s="21" t="s">
        <v>505</v>
      </c>
      <c r="C502" s="2" t="s">
        <v>506</v>
      </c>
      <c r="D502" s="1" t="s">
        <v>19</v>
      </c>
      <c r="E502" s="16">
        <v>6</v>
      </c>
      <c r="F502" s="27">
        <v>2400</v>
      </c>
      <c r="G502" s="27">
        <v>150</v>
      </c>
      <c r="H502" s="27">
        <v>290</v>
      </c>
      <c r="I502" s="29">
        <f t="shared" si="59"/>
        <v>2840</v>
      </c>
    </row>
    <row r="503" spans="1:9" ht="36">
      <c r="A503" s="20">
        <v>5</v>
      </c>
      <c r="B503" s="21" t="s">
        <v>437</v>
      </c>
      <c r="C503" s="2" t="s">
        <v>438</v>
      </c>
      <c r="D503" s="1" t="s">
        <v>244</v>
      </c>
      <c r="E503" s="16">
        <v>0.47299999999999998</v>
      </c>
      <c r="F503" s="27">
        <v>1236</v>
      </c>
      <c r="G503" s="27">
        <v>62</v>
      </c>
      <c r="H503" s="27"/>
      <c r="I503" s="29">
        <f t="shared" si="59"/>
        <v>1298</v>
      </c>
    </row>
    <row r="504" spans="1:9" ht="36">
      <c r="A504" s="20">
        <v>6</v>
      </c>
      <c r="B504" s="21" t="s">
        <v>417</v>
      </c>
      <c r="C504" s="2" t="s">
        <v>418</v>
      </c>
      <c r="D504" s="1" t="s">
        <v>52</v>
      </c>
      <c r="E504" s="16">
        <v>0.47</v>
      </c>
      <c r="F504" s="27">
        <v>105</v>
      </c>
      <c r="G504" s="27"/>
      <c r="H504" s="27">
        <v>227.7</v>
      </c>
      <c r="I504" s="29">
        <f t="shared" si="59"/>
        <v>332.7</v>
      </c>
    </row>
    <row r="505" spans="1:9" ht="24">
      <c r="A505" s="20">
        <v>7</v>
      </c>
      <c r="B505" s="21" t="s">
        <v>507</v>
      </c>
      <c r="C505" s="2" t="s">
        <v>508</v>
      </c>
      <c r="D505" s="1" t="s">
        <v>509</v>
      </c>
      <c r="E505" s="16">
        <v>2.4</v>
      </c>
      <c r="F505" s="27">
        <v>1360</v>
      </c>
      <c r="G505" s="27">
        <v>250</v>
      </c>
      <c r="H505" s="27"/>
      <c r="I505" s="29">
        <f t="shared" si="59"/>
        <v>1610</v>
      </c>
    </row>
    <row r="506" spans="1:9" ht="48">
      <c r="A506" s="20">
        <v>8</v>
      </c>
      <c r="B506" s="21" t="s">
        <v>510</v>
      </c>
      <c r="C506" s="2" t="s">
        <v>511</v>
      </c>
      <c r="D506" s="1" t="s">
        <v>223</v>
      </c>
      <c r="E506" s="16">
        <v>24</v>
      </c>
      <c r="F506" s="27">
        <v>1240</v>
      </c>
      <c r="G506" s="27">
        <v>384</v>
      </c>
      <c r="H506" s="27"/>
      <c r="I506" s="29">
        <f t="shared" si="59"/>
        <v>1624</v>
      </c>
    </row>
    <row r="507" spans="1:9">
      <c r="A507" s="65" t="s">
        <v>48</v>
      </c>
      <c r="B507" s="65"/>
      <c r="C507" s="65"/>
      <c r="D507" s="23"/>
      <c r="E507" s="24"/>
      <c r="F507" s="28">
        <f>SUM(F499:F506)</f>
        <v>11157</v>
      </c>
      <c r="G507" s="28">
        <f t="shared" ref="G507:I507" si="60">SUM(G499:G506)</f>
        <v>846</v>
      </c>
      <c r="H507" s="28">
        <f t="shared" si="60"/>
        <v>1251.7</v>
      </c>
      <c r="I507" s="28">
        <f t="shared" si="60"/>
        <v>13254.7</v>
      </c>
    </row>
    <row r="508" spans="1:9">
      <c r="A508" s="14"/>
      <c r="B508" s="15">
        <v>2</v>
      </c>
      <c r="C508" s="63" t="s">
        <v>23</v>
      </c>
      <c r="D508" s="64"/>
      <c r="E508" s="64"/>
      <c r="F508" s="64"/>
      <c r="G508" s="64"/>
      <c r="H508" s="64"/>
      <c r="I508" s="64"/>
    </row>
    <row r="509" spans="1:9" ht="24">
      <c r="A509" s="20">
        <v>1</v>
      </c>
      <c r="B509" s="21" t="s">
        <v>512</v>
      </c>
      <c r="C509" s="2" t="s">
        <v>513</v>
      </c>
      <c r="D509" s="1" t="s">
        <v>40</v>
      </c>
      <c r="E509" s="16">
        <v>473</v>
      </c>
      <c r="F509" s="46"/>
      <c r="G509" s="46">
        <v>2756</v>
      </c>
      <c r="H509" s="46"/>
      <c r="I509" s="40">
        <f t="shared" ref="I509:I510" si="61">F509+G509+H509</f>
        <v>2756</v>
      </c>
    </row>
    <row r="510" spans="1:9">
      <c r="A510" s="20">
        <v>2</v>
      </c>
      <c r="B510" s="21" t="s">
        <v>514</v>
      </c>
      <c r="C510" s="2" t="s">
        <v>515</v>
      </c>
      <c r="D510" s="1" t="s">
        <v>19</v>
      </c>
      <c r="E510" s="16">
        <v>6</v>
      </c>
      <c r="F510" s="46"/>
      <c r="G510" s="46">
        <v>9500</v>
      </c>
      <c r="H510" s="46"/>
      <c r="I510" s="40">
        <f t="shared" si="61"/>
        <v>9500</v>
      </c>
    </row>
    <row r="511" spans="1:9">
      <c r="A511" s="65" t="s">
        <v>54</v>
      </c>
      <c r="B511" s="65"/>
      <c r="C511" s="65"/>
      <c r="D511" s="23"/>
      <c r="E511" s="24"/>
      <c r="F511" s="47">
        <f>SUM(F509:F510)</f>
        <v>0</v>
      </c>
      <c r="G511" s="47">
        <f t="shared" ref="G511:I511" si="62">SUM(G509:G510)</f>
        <v>12256</v>
      </c>
      <c r="H511" s="47">
        <f t="shared" si="62"/>
        <v>0</v>
      </c>
      <c r="I511" s="47">
        <f t="shared" si="62"/>
        <v>12256</v>
      </c>
    </row>
    <row r="512" spans="1:9">
      <c r="A512" s="66" t="s">
        <v>516</v>
      </c>
      <c r="B512" s="66"/>
      <c r="C512" s="66"/>
      <c r="D512" s="13"/>
      <c r="E512" s="12"/>
      <c r="F512" s="39">
        <f>F507+F511</f>
        <v>11157</v>
      </c>
      <c r="G512" s="39">
        <f t="shared" ref="G512:I512" si="63">G507+G511</f>
        <v>13102</v>
      </c>
      <c r="H512" s="39">
        <f t="shared" si="63"/>
        <v>1251.7</v>
      </c>
      <c r="I512" s="39">
        <f t="shared" si="63"/>
        <v>25510.7</v>
      </c>
    </row>
    <row r="513" spans="1:9">
      <c r="C513" s="62" t="s">
        <v>75</v>
      </c>
      <c r="D513" s="62"/>
      <c r="E513" s="62"/>
      <c r="F513" s="62"/>
      <c r="G513" s="62"/>
      <c r="H513" s="62"/>
      <c r="I513" s="62"/>
    </row>
    <row r="514" spans="1:9">
      <c r="C514" s="51"/>
      <c r="D514" s="51"/>
      <c r="E514" s="51"/>
      <c r="F514" s="51"/>
      <c r="G514" s="51"/>
      <c r="H514" s="51"/>
      <c r="I514" s="51"/>
    </row>
    <row r="515" spans="1:9">
      <c r="C515" s="62" t="s">
        <v>75</v>
      </c>
      <c r="D515" s="62"/>
      <c r="E515" s="62"/>
      <c r="F515" s="62"/>
      <c r="G515" s="62"/>
      <c r="H515" s="62"/>
      <c r="I515" s="62"/>
    </row>
    <row r="516" spans="1:9">
      <c r="C516" s="62" t="s">
        <v>75</v>
      </c>
      <c r="D516" s="62"/>
      <c r="E516" s="62"/>
      <c r="F516" s="62"/>
      <c r="G516" s="62"/>
      <c r="H516" s="62"/>
      <c r="I516" s="62"/>
    </row>
    <row r="517" spans="1:9">
      <c r="A517" s="61" t="s">
        <v>0</v>
      </c>
      <c r="B517" s="56"/>
      <c r="C517" s="56"/>
      <c r="D517" s="56"/>
      <c r="F517" s="61" t="s">
        <v>4</v>
      </c>
      <c r="G517" s="56"/>
      <c r="H517" s="56"/>
      <c r="I517" s="56"/>
    </row>
    <row r="518" spans="1:9">
      <c r="A518" s="61" t="s">
        <v>1</v>
      </c>
      <c r="B518" s="56"/>
      <c r="C518" s="56"/>
      <c r="D518" s="56"/>
      <c r="F518" s="61" t="s">
        <v>1</v>
      </c>
      <c r="G518" s="56"/>
      <c r="H518" s="56"/>
      <c r="I518" s="56"/>
    </row>
    <row r="519" spans="1:9">
      <c r="A519" s="61" t="s">
        <v>2</v>
      </c>
      <c r="B519" s="56"/>
      <c r="C519" s="56"/>
      <c r="D519" s="56"/>
      <c r="F519" s="61" t="s">
        <v>5</v>
      </c>
      <c r="G519" s="56"/>
      <c r="H519" s="56"/>
      <c r="I519" s="56"/>
    </row>
    <row r="520" spans="1:9">
      <c r="A520" s="61" t="s">
        <v>1</v>
      </c>
      <c r="B520" s="56"/>
      <c r="C520" s="56"/>
      <c r="D520" s="56"/>
      <c r="F520" s="61" t="s">
        <v>1</v>
      </c>
      <c r="G520" s="56"/>
      <c r="H520" s="56"/>
      <c r="I520" s="56"/>
    </row>
    <row r="521" spans="1:9">
      <c r="A521" s="61" t="s">
        <v>3</v>
      </c>
      <c r="B521" s="56"/>
      <c r="C521" s="56"/>
      <c r="D521" s="56"/>
      <c r="F521" s="61" t="s">
        <v>6</v>
      </c>
      <c r="G521" s="56"/>
      <c r="H521" s="56"/>
      <c r="I521" s="56"/>
    </row>
    <row r="523" spans="1:9" ht="15.75">
      <c r="B523" s="52" t="s">
        <v>7</v>
      </c>
      <c r="C523" s="53"/>
      <c r="D523" s="53"/>
      <c r="E523" s="53"/>
      <c r="F523" s="53"/>
      <c r="G523" s="53"/>
    </row>
    <row r="524" spans="1:9">
      <c r="B524" s="54"/>
      <c r="C524" s="53"/>
      <c r="D524" s="53"/>
      <c r="E524" s="53"/>
      <c r="F524" s="53"/>
      <c r="G524" s="53"/>
    </row>
    <row r="526" spans="1:9">
      <c r="A526" s="55" t="s">
        <v>8</v>
      </c>
      <c r="B526" s="56"/>
      <c r="C526" s="56"/>
      <c r="D526" s="56"/>
      <c r="E526" s="56"/>
      <c r="F526" s="56"/>
      <c r="G526" s="56"/>
      <c r="H526" s="56"/>
      <c r="I526" s="56"/>
    </row>
    <row r="527" spans="1:9">
      <c r="A527" s="56"/>
      <c r="B527" s="56"/>
      <c r="C527" s="56"/>
      <c r="D527" s="56"/>
      <c r="E527" s="56"/>
      <c r="F527" s="56"/>
      <c r="G527" s="56"/>
      <c r="H527" s="56"/>
      <c r="I527" s="56"/>
    </row>
    <row r="528" spans="1:9">
      <c r="A528" s="55" t="s">
        <v>9</v>
      </c>
      <c r="B528" s="56"/>
      <c r="C528" s="56"/>
      <c r="D528" s="56"/>
      <c r="E528" s="56"/>
      <c r="F528" s="56"/>
      <c r="G528" s="56"/>
      <c r="H528" s="56"/>
      <c r="I528" s="56"/>
    </row>
    <row r="529" spans="1:9">
      <c r="A529" s="56"/>
      <c r="B529" s="56"/>
      <c r="C529" s="56"/>
      <c r="D529" s="56"/>
      <c r="E529" s="56"/>
      <c r="F529" s="56"/>
      <c r="G529" s="56"/>
      <c r="H529" s="56"/>
      <c r="I529" s="56"/>
    </row>
    <row r="530" spans="1:9">
      <c r="A530" s="55" t="s">
        <v>517</v>
      </c>
      <c r="B530" s="56"/>
      <c r="C530" s="56"/>
      <c r="D530" s="56"/>
      <c r="E530" s="56"/>
      <c r="F530" s="56"/>
      <c r="G530" s="56"/>
      <c r="H530" s="56"/>
      <c r="I530" s="56"/>
    </row>
    <row r="531" spans="1:9">
      <c r="A531" s="56"/>
      <c r="B531" s="56"/>
      <c r="C531" s="56"/>
      <c r="D531" s="56"/>
      <c r="E531" s="56"/>
      <c r="F531" s="56"/>
      <c r="G531" s="56"/>
      <c r="H531" s="56"/>
      <c r="I531" s="56"/>
    </row>
    <row r="532" spans="1:9">
      <c r="A532" s="59" t="s">
        <v>11</v>
      </c>
      <c r="B532" s="60"/>
      <c r="C532" s="3"/>
      <c r="D532" s="3"/>
      <c r="E532" s="3"/>
      <c r="F532" s="57"/>
      <c r="G532" s="58"/>
      <c r="H532" s="58"/>
      <c r="I532" s="58"/>
    </row>
    <row r="533" spans="1:9">
      <c r="A533" s="4" t="s">
        <v>12</v>
      </c>
      <c r="B533" s="4" t="s">
        <v>14</v>
      </c>
      <c r="C533" s="4" t="s">
        <v>16</v>
      </c>
      <c r="D533" s="6" t="s">
        <v>18</v>
      </c>
      <c r="E533" s="67" t="s">
        <v>20</v>
      </c>
      <c r="F533" s="69" t="s">
        <v>21</v>
      </c>
      <c r="G533" s="70"/>
      <c r="H533" s="71"/>
      <c r="I533" s="72"/>
    </row>
    <row r="534" spans="1:9">
      <c r="A534" s="5" t="s">
        <v>13</v>
      </c>
      <c r="B534" s="5" t="s">
        <v>15</v>
      </c>
      <c r="C534" s="5" t="s">
        <v>17</v>
      </c>
      <c r="D534" s="7" t="s">
        <v>19</v>
      </c>
      <c r="E534" s="68"/>
      <c r="F534" s="8" t="s">
        <v>22</v>
      </c>
      <c r="G534" s="9" t="s">
        <v>23</v>
      </c>
      <c r="H534" s="10" t="s">
        <v>24</v>
      </c>
      <c r="I534" s="11" t="s">
        <v>25</v>
      </c>
    </row>
    <row r="535" spans="1:9">
      <c r="A535" s="14"/>
      <c r="B535" s="15">
        <v>1</v>
      </c>
      <c r="C535" s="73" t="s">
        <v>518</v>
      </c>
      <c r="D535" s="74"/>
      <c r="E535" s="74"/>
      <c r="F535" s="74"/>
      <c r="G535" s="74"/>
      <c r="H535" s="74"/>
      <c r="I535" s="74"/>
    </row>
    <row r="536" spans="1:9" ht="36">
      <c r="A536" s="20">
        <v>1</v>
      </c>
      <c r="B536" s="21" t="s">
        <v>519</v>
      </c>
      <c r="C536" s="2" t="s">
        <v>520</v>
      </c>
      <c r="D536" s="1" t="s">
        <v>223</v>
      </c>
      <c r="E536" s="16">
        <v>1</v>
      </c>
      <c r="F536" s="27">
        <v>620</v>
      </c>
      <c r="G536" s="27">
        <v>12</v>
      </c>
      <c r="H536" s="27"/>
      <c r="I536" s="29">
        <f t="shared" ref="I536:I560" si="64">F536+G536+H536</f>
        <v>632</v>
      </c>
    </row>
    <row r="537" spans="1:9">
      <c r="A537" s="20">
        <v>2</v>
      </c>
      <c r="B537" s="21">
        <v>88007001</v>
      </c>
      <c r="C537" s="2" t="s">
        <v>521</v>
      </c>
      <c r="D537" s="1" t="s">
        <v>19</v>
      </c>
      <c r="E537" s="16">
        <v>1</v>
      </c>
      <c r="F537" s="27"/>
      <c r="G537" s="27">
        <v>3300</v>
      </c>
      <c r="H537" s="27"/>
      <c r="I537" s="29">
        <f t="shared" si="64"/>
        <v>3300</v>
      </c>
    </row>
    <row r="538" spans="1:9" ht="24">
      <c r="A538" s="20">
        <v>3</v>
      </c>
      <c r="B538" s="21" t="s">
        <v>522</v>
      </c>
      <c r="C538" s="2" t="s">
        <v>523</v>
      </c>
      <c r="D538" s="1" t="s">
        <v>223</v>
      </c>
      <c r="E538" s="16">
        <v>1</v>
      </c>
      <c r="F538" s="27">
        <v>50</v>
      </c>
      <c r="G538" s="27"/>
      <c r="H538" s="27"/>
      <c r="I538" s="29">
        <f t="shared" si="64"/>
        <v>50</v>
      </c>
    </row>
    <row r="539" spans="1:9" ht="24">
      <c r="A539" s="20">
        <v>4</v>
      </c>
      <c r="B539" s="21">
        <v>88007002</v>
      </c>
      <c r="C539" s="2" t="s">
        <v>524</v>
      </c>
      <c r="D539" s="1" t="s">
        <v>19</v>
      </c>
      <c r="E539" s="16">
        <v>1</v>
      </c>
      <c r="F539" s="27"/>
      <c r="G539" s="27">
        <v>270</v>
      </c>
      <c r="H539" s="27"/>
      <c r="I539" s="29">
        <f t="shared" si="64"/>
        <v>270</v>
      </c>
    </row>
    <row r="540" spans="1:9" ht="24">
      <c r="A540" s="20">
        <v>5</v>
      </c>
      <c r="B540" s="21" t="s">
        <v>522</v>
      </c>
      <c r="C540" s="2" t="s">
        <v>523</v>
      </c>
      <c r="D540" s="1" t="s">
        <v>223</v>
      </c>
      <c r="E540" s="16">
        <v>3.0001000000000002</v>
      </c>
      <c r="F540" s="27">
        <v>75</v>
      </c>
      <c r="G540" s="27"/>
      <c r="H540" s="27"/>
      <c r="I540" s="29">
        <f t="shared" si="64"/>
        <v>75</v>
      </c>
    </row>
    <row r="541" spans="1:9" ht="24">
      <c r="A541" s="20">
        <v>6</v>
      </c>
      <c r="B541" s="21">
        <v>88007003</v>
      </c>
      <c r="C541" s="2" t="s">
        <v>525</v>
      </c>
      <c r="D541" s="1" t="s">
        <v>19</v>
      </c>
      <c r="E541" s="16">
        <v>1</v>
      </c>
      <c r="F541" s="27"/>
      <c r="G541" s="27">
        <v>989</v>
      </c>
      <c r="H541" s="27"/>
      <c r="I541" s="29">
        <f t="shared" si="64"/>
        <v>989</v>
      </c>
    </row>
    <row r="542" spans="1:9" ht="24">
      <c r="A542" s="20">
        <v>7</v>
      </c>
      <c r="B542" s="21" t="s">
        <v>522</v>
      </c>
      <c r="C542" s="2" t="s">
        <v>523</v>
      </c>
      <c r="D542" s="1" t="s">
        <v>223</v>
      </c>
      <c r="E542" s="16">
        <v>2</v>
      </c>
      <c r="F542" s="27">
        <v>50</v>
      </c>
      <c r="G542" s="27"/>
      <c r="H542" s="27"/>
      <c r="I542" s="29">
        <f t="shared" si="64"/>
        <v>50</v>
      </c>
    </row>
    <row r="543" spans="1:9" ht="24">
      <c r="A543" s="20">
        <v>8</v>
      </c>
      <c r="B543" s="21">
        <v>88007004</v>
      </c>
      <c r="C543" s="2" t="s">
        <v>526</v>
      </c>
      <c r="D543" s="1" t="s">
        <v>19</v>
      </c>
      <c r="E543" s="16">
        <v>2</v>
      </c>
      <c r="F543" s="27"/>
      <c r="G543" s="27">
        <v>2400</v>
      </c>
      <c r="H543" s="27"/>
      <c r="I543" s="29">
        <f t="shared" si="64"/>
        <v>2400</v>
      </c>
    </row>
    <row r="544" spans="1:9" ht="37.5" customHeight="1">
      <c r="A544" s="20">
        <v>9</v>
      </c>
      <c r="B544" s="21" t="s">
        <v>527</v>
      </c>
      <c r="C544" s="2" t="s">
        <v>528</v>
      </c>
      <c r="D544" s="1" t="s">
        <v>19</v>
      </c>
      <c r="E544" s="16">
        <v>2</v>
      </c>
      <c r="F544" s="27">
        <v>60</v>
      </c>
      <c r="G544" s="27"/>
      <c r="H544" s="27"/>
      <c r="I544" s="29">
        <f t="shared" si="64"/>
        <v>60</v>
      </c>
    </row>
    <row r="545" spans="1:9">
      <c r="A545" s="20">
        <v>10</v>
      </c>
      <c r="B545" s="21">
        <v>88007005</v>
      </c>
      <c r="C545" s="2" t="s">
        <v>529</v>
      </c>
      <c r="D545" s="1" t="s">
        <v>19</v>
      </c>
      <c r="E545" s="16">
        <v>1</v>
      </c>
      <c r="F545" s="27"/>
      <c r="G545" s="27">
        <v>989</v>
      </c>
      <c r="H545" s="27"/>
      <c r="I545" s="29">
        <f t="shared" si="64"/>
        <v>989</v>
      </c>
    </row>
    <row r="546" spans="1:9">
      <c r="A546" s="20">
        <v>11</v>
      </c>
      <c r="B546" s="21">
        <v>88007006</v>
      </c>
      <c r="C546" s="2" t="s">
        <v>530</v>
      </c>
      <c r="D546" s="1" t="s">
        <v>19</v>
      </c>
      <c r="E546" s="16">
        <v>1</v>
      </c>
      <c r="F546" s="27"/>
      <c r="G546" s="27">
        <v>612</v>
      </c>
      <c r="H546" s="27"/>
      <c r="I546" s="29">
        <f t="shared" si="64"/>
        <v>612</v>
      </c>
    </row>
    <row r="547" spans="1:9" ht="24">
      <c r="A547" s="20">
        <v>12</v>
      </c>
      <c r="B547" s="21" t="s">
        <v>531</v>
      </c>
      <c r="C547" s="2" t="s">
        <v>532</v>
      </c>
      <c r="D547" s="1" t="s">
        <v>19</v>
      </c>
      <c r="E547" s="16">
        <v>2</v>
      </c>
      <c r="F547" s="27">
        <v>242</v>
      </c>
      <c r="G547" s="27">
        <v>15</v>
      </c>
      <c r="H547" s="27"/>
      <c r="I547" s="29">
        <f t="shared" si="64"/>
        <v>257</v>
      </c>
    </row>
    <row r="548" spans="1:9" ht="24">
      <c r="A548" s="20">
        <v>13</v>
      </c>
      <c r="B548" s="21">
        <v>88007007</v>
      </c>
      <c r="C548" s="2" t="s">
        <v>533</v>
      </c>
      <c r="D548" s="1" t="s">
        <v>19</v>
      </c>
      <c r="E548" s="16">
        <v>1</v>
      </c>
      <c r="F548" s="27"/>
      <c r="G548" s="27">
        <v>620</v>
      </c>
      <c r="H548" s="27"/>
      <c r="I548" s="29">
        <f t="shared" si="64"/>
        <v>620</v>
      </c>
    </row>
    <row r="549" spans="1:9" ht="24">
      <c r="A549" s="20">
        <v>14</v>
      </c>
      <c r="B549" s="21">
        <v>88007008</v>
      </c>
      <c r="C549" s="2" t="s">
        <v>534</v>
      </c>
      <c r="D549" s="1" t="s">
        <v>19</v>
      </c>
      <c r="E549" s="16">
        <v>1</v>
      </c>
      <c r="F549" s="27"/>
      <c r="G549" s="27">
        <v>650</v>
      </c>
      <c r="H549" s="27"/>
      <c r="I549" s="29">
        <f t="shared" si="64"/>
        <v>650</v>
      </c>
    </row>
    <row r="550" spans="1:9" ht="36">
      <c r="A550" s="20">
        <v>15</v>
      </c>
      <c r="B550" s="21" t="s">
        <v>535</v>
      </c>
      <c r="C550" s="2" t="s">
        <v>536</v>
      </c>
      <c r="D550" s="1" t="s">
        <v>124</v>
      </c>
      <c r="E550" s="16">
        <v>1.25</v>
      </c>
      <c r="F550" s="27">
        <v>180.15</v>
      </c>
      <c r="G550" s="27">
        <v>15</v>
      </c>
      <c r="H550" s="27">
        <v>15</v>
      </c>
      <c r="I550" s="29">
        <f t="shared" si="64"/>
        <v>210.15</v>
      </c>
    </row>
    <row r="551" spans="1:9">
      <c r="A551" s="20">
        <v>16</v>
      </c>
      <c r="B551" s="21">
        <v>88007009</v>
      </c>
      <c r="C551" s="2" t="s">
        <v>537</v>
      </c>
      <c r="D551" s="1" t="s">
        <v>40</v>
      </c>
      <c r="E551" s="16">
        <v>30</v>
      </c>
      <c r="F551" s="27"/>
      <c r="G551" s="27">
        <v>38</v>
      </c>
      <c r="H551" s="27"/>
      <c r="I551" s="29">
        <f t="shared" si="64"/>
        <v>38</v>
      </c>
    </row>
    <row r="552" spans="1:9">
      <c r="A552" s="20">
        <v>17</v>
      </c>
      <c r="B552" s="21">
        <v>88007010</v>
      </c>
      <c r="C552" s="2" t="s">
        <v>538</v>
      </c>
      <c r="D552" s="1" t="s">
        <v>40</v>
      </c>
      <c r="E552" s="16">
        <v>20</v>
      </c>
      <c r="F552" s="27"/>
      <c r="G552" s="27">
        <v>36</v>
      </c>
      <c r="H552" s="27"/>
      <c r="I552" s="29">
        <f t="shared" si="64"/>
        <v>36</v>
      </c>
    </row>
    <row r="553" spans="1:9">
      <c r="A553" s="20">
        <v>18</v>
      </c>
      <c r="B553" s="21">
        <v>88007011</v>
      </c>
      <c r="C553" s="2" t="s">
        <v>539</v>
      </c>
      <c r="D553" s="1" t="s">
        <v>40</v>
      </c>
      <c r="E553" s="16">
        <v>15</v>
      </c>
      <c r="F553" s="27"/>
      <c r="G553" s="27">
        <v>35</v>
      </c>
      <c r="H553" s="27"/>
      <c r="I553" s="29">
        <f t="shared" si="64"/>
        <v>35</v>
      </c>
    </row>
    <row r="554" spans="1:9">
      <c r="A554" s="20">
        <v>19</v>
      </c>
      <c r="B554" s="21">
        <v>88007012</v>
      </c>
      <c r="C554" s="2" t="s">
        <v>540</v>
      </c>
      <c r="D554" s="1" t="s">
        <v>40</v>
      </c>
      <c r="E554" s="16">
        <v>60</v>
      </c>
      <c r="F554" s="27"/>
      <c r="G554" s="27">
        <v>920</v>
      </c>
      <c r="H554" s="27"/>
      <c r="I554" s="29">
        <f t="shared" si="64"/>
        <v>920</v>
      </c>
    </row>
    <row r="555" spans="1:9" ht="48">
      <c r="A555" s="20">
        <v>20</v>
      </c>
      <c r="B555" s="21" t="s">
        <v>541</v>
      </c>
      <c r="C555" s="2" t="s">
        <v>542</v>
      </c>
      <c r="D555" s="1" t="s">
        <v>124</v>
      </c>
      <c r="E555" s="16">
        <v>0.3</v>
      </c>
      <c r="F555" s="27">
        <v>275</v>
      </c>
      <c r="G555" s="27"/>
      <c r="H555" s="27"/>
      <c r="I555" s="29">
        <f t="shared" si="64"/>
        <v>275</v>
      </c>
    </row>
    <row r="556" spans="1:9">
      <c r="A556" s="20">
        <v>21</v>
      </c>
      <c r="B556" s="21">
        <v>88007013</v>
      </c>
      <c r="C556" s="2" t="s">
        <v>543</v>
      </c>
      <c r="D556" s="1" t="s">
        <v>40</v>
      </c>
      <c r="E556" s="16">
        <v>30</v>
      </c>
      <c r="F556" s="27"/>
      <c r="G556" s="27">
        <v>150</v>
      </c>
      <c r="H556" s="27"/>
      <c r="I556" s="29">
        <f t="shared" si="64"/>
        <v>150</v>
      </c>
    </row>
    <row r="557" spans="1:9" ht="48">
      <c r="A557" s="20">
        <v>22</v>
      </c>
      <c r="B557" s="21" t="s">
        <v>544</v>
      </c>
      <c r="C557" s="2" t="s">
        <v>545</v>
      </c>
      <c r="D557" s="1" t="s">
        <v>124</v>
      </c>
      <c r="E557" s="16">
        <v>0.3</v>
      </c>
      <c r="F557" s="27">
        <v>275</v>
      </c>
      <c r="G557" s="27"/>
      <c r="H557" s="27"/>
      <c r="I557" s="29">
        <f t="shared" si="64"/>
        <v>275</v>
      </c>
    </row>
    <row r="558" spans="1:9">
      <c r="A558" s="20">
        <v>23</v>
      </c>
      <c r="B558" s="21">
        <v>88007014</v>
      </c>
      <c r="C558" s="2" t="s">
        <v>546</v>
      </c>
      <c r="D558" s="1" t="s">
        <v>40</v>
      </c>
      <c r="E558" s="16">
        <v>30</v>
      </c>
      <c r="F558" s="27"/>
      <c r="G558" s="27">
        <v>140</v>
      </c>
      <c r="H558" s="27"/>
      <c r="I558" s="29">
        <f t="shared" si="64"/>
        <v>140</v>
      </c>
    </row>
    <row r="559" spans="1:9" ht="48">
      <c r="A559" s="20">
        <v>24</v>
      </c>
      <c r="B559" s="21" t="s">
        <v>547</v>
      </c>
      <c r="C559" s="2" t="s">
        <v>548</v>
      </c>
      <c r="D559" s="1" t="s">
        <v>124</v>
      </c>
      <c r="E559" s="16">
        <v>0.5</v>
      </c>
      <c r="F559" s="27">
        <v>325</v>
      </c>
      <c r="G559" s="27"/>
      <c r="H559" s="27"/>
      <c r="I559" s="29">
        <f t="shared" si="64"/>
        <v>325</v>
      </c>
    </row>
    <row r="560" spans="1:9">
      <c r="A560" s="20">
        <v>25</v>
      </c>
      <c r="B560" s="21">
        <v>88007015</v>
      </c>
      <c r="C560" s="2" t="s">
        <v>549</v>
      </c>
      <c r="D560" s="1" t="s">
        <v>40</v>
      </c>
      <c r="E560" s="16">
        <v>50</v>
      </c>
      <c r="F560" s="27"/>
      <c r="G560" s="27">
        <v>60</v>
      </c>
      <c r="H560" s="27"/>
      <c r="I560" s="29">
        <f t="shared" si="64"/>
        <v>60</v>
      </c>
    </row>
    <row r="561" spans="1:9">
      <c r="A561" s="65" t="s">
        <v>48</v>
      </c>
      <c r="B561" s="65"/>
      <c r="C561" s="65"/>
      <c r="D561" s="23"/>
      <c r="E561" s="24"/>
      <c r="F561" s="28">
        <f>SUM(F536:F560)</f>
        <v>2152.15</v>
      </c>
      <c r="G561" s="28">
        <f t="shared" ref="G561:I561" si="65">SUM(G536:G560)</f>
        <v>11251</v>
      </c>
      <c r="H561" s="28">
        <f t="shared" si="65"/>
        <v>15</v>
      </c>
      <c r="I561" s="28">
        <f t="shared" si="65"/>
        <v>13418.15</v>
      </c>
    </row>
    <row r="562" spans="1:9">
      <c r="A562" s="66" t="s">
        <v>550</v>
      </c>
      <c r="B562" s="66"/>
      <c r="C562" s="66"/>
      <c r="D562" s="13"/>
      <c r="E562" s="12"/>
      <c r="F562" s="39">
        <f>F561</f>
        <v>2152.15</v>
      </c>
      <c r="G562" s="39">
        <f t="shared" ref="G562:I562" si="66">G561</f>
        <v>11251</v>
      </c>
      <c r="H562" s="39">
        <f t="shared" si="66"/>
        <v>15</v>
      </c>
      <c r="I562" s="39">
        <f t="shared" si="66"/>
        <v>13418.15</v>
      </c>
    </row>
    <row r="563" spans="1:9">
      <c r="A563" s="45"/>
      <c r="B563" s="45"/>
      <c r="C563" s="45"/>
      <c r="D563" s="13"/>
      <c r="E563" s="12"/>
      <c r="F563" s="39"/>
      <c r="G563" s="39"/>
      <c r="H563" s="39"/>
      <c r="I563" s="39"/>
    </row>
    <row r="564" spans="1:9">
      <c r="A564" s="45"/>
      <c r="B564" s="45"/>
      <c r="C564" s="45"/>
      <c r="D564" s="13"/>
      <c r="E564" s="12"/>
      <c r="F564" s="39"/>
      <c r="G564" s="39"/>
      <c r="H564" s="39"/>
      <c r="I564" s="39"/>
    </row>
    <row r="565" spans="1:9">
      <c r="C565" s="62" t="s">
        <v>75</v>
      </c>
      <c r="D565" s="62"/>
      <c r="E565" s="62"/>
      <c r="F565" s="62"/>
      <c r="G565" s="62"/>
      <c r="H565" s="62"/>
      <c r="I565" s="62"/>
    </row>
    <row r="566" spans="1:9">
      <c r="C566" s="62" t="s">
        <v>75</v>
      </c>
      <c r="D566" s="62"/>
      <c r="E566" s="62"/>
      <c r="F566" s="62"/>
      <c r="G566" s="62"/>
      <c r="H566" s="62"/>
      <c r="I566" s="62"/>
    </row>
    <row r="567" spans="1:9">
      <c r="C567" s="62" t="s">
        <v>75</v>
      </c>
      <c r="D567" s="62"/>
      <c r="E567" s="62"/>
      <c r="F567" s="62"/>
      <c r="G567" s="62"/>
      <c r="H567" s="62"/>
      <c r="I567" s="62"/>
    </row>
    <row r="568" spans="1:9">
      <c r="C568" s="62" t="s">
        <v>75</v>
      </c>
      <c r="D568" s="62"/>
      <c r="E568" s="62"/>
      <c r="F568" s="62"/>
      <c r="G568" s="62"/>
      <c r="H568" s="62"/>
      <c r="I568" s="62"/>
    </row>
    <row r="569" spans="1:9">
      <c r="A569" s="61" t="s">
        <v>0</v>
      </c>
      <c r="B569" s="56"/>
      <c r="C569" s="56"/>
      <c r="D569" s="56"/>
      <c r="F569" s="61" t="s">
        <v>4</v>
      </c>
      <c r="G569" s="56"/>
      <c r="H569" s="56"/>
      <c r="I569" s="56"/>
    </row>
    <row r="570" spans="1:9">
      <c r="A570" s="61" t="s">
        <v>1</v>
      </c>
      <c r="B570" s="56"/>
      <c r="C570" s="56"/>
      <c r="D570" s="56"/>
      <c r="F570" s="61" t="s">
        <v>1</v>
      </c>
      <c r="G570" s="56"/>
      <c r="H570" s="56"/>
      <c r="I570" s="56"/>
    </row>
    <row r="571" spans="1:9">
      <c r="A571" s="61" t="s">
        <v>2</v>
      </c>
      <c r="B571" s="56"/>
      <c r="C571" s="56"/>
      <c r="D571" s="56"/>
      <c r="F571" s="61" t="s">
        <v>5</v>
      </c>
      <c r="G571" s="56"/>
      <c r="H571" s="56"/>
      <c r="I571" s="56"/>
    </row>
    <row r="572" spans="1:9">
      <c r="A572" s="61" t="s">
        <v>1</v>
      </c>
      <c r="B572" s="56"/>
      <c r="C572" s="56"/>
      <c r="D572" s="56"/>
      <c r="F572" s="61" t="s">
        <v>1</v>
      </c>
      <c r="G572" s="56"/>
      <c r="H572" s="56"/>
      <c r="I572" s="56"/>
    </row>
    <row r="573" spans="1:9">
      <c r="A573" s="61" t="s">
        <v>3</v>
      </c>
      <c r="B573" s="56"/>
      <c r="C573" s="56"/>
      <c r="D573" s="56"/>
      <c r="F573" s="61" t="s">
        <v>6</v>
      </c>
      <c r="G573" s="56"/>
      <c r="H573" s="56"/>
      <c r="I573" s="56"/>
    </row>
    <row r="575" spans="1:9" ht="15.75">
      <c r="B575" s="52" t="s">
        <v>7</v>
      </c>
      <c r="C575" s="53"/>
      <c r="D575" s="53"/>
      <c r="E575" s="53"/>
      <c r="F575" s="53"/>
      <c r="G575" s="53"/>
    </row>
    <row r="576" spans="1:9">
      <c r="B576" s="54"/>
      <c r="C576" s="53"/>
      <c r="D576" s="53"/>
      <c r="E576" s="53"/>
      <c r="F576" s="53"/>
      <c r="G576" s="53"/>
    </row>
    <row r="578" spans="1:9">
      <c r="A578" s="55" t="s">
        <v>8</v>
      </c>
      <c r="B578" s="56"/>
      <c r="C578" s="56"/>
      <c r="D578" s="56"/>
      <c r="E578" s="56"/>
      <c r="F578" s="56"/>
      <c r="G578" s="56"/>
      <c r="H578" s="56"/>
      <c r="I578" s="56"/>
    </row>
    <row r="579" spans="1:9">
      <c r="A579" s="56"/>
      <c r="B579" s="56"/>
      <c r="C579" s="56"/>
      <c r="D579" s="56"/>
      <c r="E579" s="56"/>
      <c r="F579" s="56"/>
      <c r="G579" s="56"/>
      <c r="H579" s="56"/>
      <c r="I579" s="56"/>
    </row>
    <row r="580" spans="1:9">
      <c r="A580" s="55" t="s">
        <v>9</v>
      </c>
      <c r="B580" s="56"/>
      <c r="C580" s="56"/>
      <c r="D580" s="56"/>
      <c r="E580" s="56"/>
      <c r="F580" s="56"/>
      <c r="G580" s="56"/>
      <c r="H580" s="56"/>
      <c r="I580" s="56"/>
    </row>
    <row r="581" spans="1:9">
      <c r="A581" s="56"/>
      <c r="B581" s="56"/>
      <c r="C581" s="56"/>
      <c r="D581" s="56"/>
      <c r="E581" s="56"/>
      <c r="F581" s="56"/>
      <c r="G581" s="56"/>
      <c r="H581" s="56"/>
      <c r="I581" s="56"/>
    </row>
    <row r="582" spans="1:9">
      <c r="A582" s="55" t="s">
        <v>551</v>
      </c>
      <c r="B582" s="56"/>
      <c r="C582" s="56"/>
      <c r="D582" s="56"/>
      <c r="E582" s="56"/>
      <c r="F582" s="56"/>
      <c r="G582" s="56"/>
      <c r="H582" s="56"/>
      <c r="I582" s="56"/>
    </row>
    <row r="583" spans="1:9">
      <c r="A583" s="56"/>
      <c r="B583" s="56"/>
      <c r="C583" s="56"/>
      <c r="D583" s="56"/>
      <c r="E583" s="56"/>
      <c r="F583" s="56"/>
      <c r="G583" s="56"/>
      <c r="H583" s="56"/>
      <c r="I583" s="56"/>
    </row>
    <row r="584" spans="1:9">
      <c r="A584" s="59" t="s">
        <v>11</v>
      </c>
      <c r="B584" s="60"/>
      <c r="C584" s="3"/>
      <c r="D584" s="3"/>
      <c r="E584" s="3"/>
      <c r="F584" s="57"/>
      <c r="G584" s="58"/>
      <c r="H584" s="58"/>
      <c r="I584" s="58"/>
    </row>
    <row r="585" spans="1:9">
      <c r="A585" s="4" t="s">
        <v>12</v>
      </c>
      <c r="B585" s="4" t="s">
        <v>14</v>
      </c>
      <c r="C585" s="4" t="s">
        <v>16</v>
      </c>
      <c r="D585" s="6" t="s">
        <v>18</v>
      </c>
      <c r="E585" s="67" t="s">
        <v>20</v>
      </c>
      <c r="F585" s="69" t="s">
        <v>21</v>
      </c>
      <c r="G585" s="70"/>
      <c r="H585" s="71"/>
      <c r="I585" s="72"/>
    </row>
    <row r="586" spans="1:9">
      <c r="A586" s="5" t="s">
        <v>13</v>
      </c>
      <c r="B586" s="5" t="s">
        <v>15</v>
      </c>
      <c r="C586" s="5" t="s">
        <v>17</v>
      </c>
      <c r="D586" s="7" t="s">
        <v>19</v>
      </c>
      <c r="E586" s="68"/>
      <c r="F586" s="8" t="s">
        <v>22</v>
      </c>
      <c r="G586" s="9" t="s">
        <v>23</v>
      </c>
      <c r="H586" s="10" t="s">
        <v>24</v>
      </c>
      <c r="I586" s="11" t="s">
        <v>25</v>
      </c>
    </row>
    <row r="587" spans="1:9">
      <c r="A587" s="14"/>
      <c r="B587" s="15">
        <v>1</v>
      </c>
      <c r="C587" s="73" t="s">
        <v>552</v>
      </c>
      <c r="D587" s="74"/>
      <c r="E587" s="74"/>
      <c r="F587" s="74"/>
      <c r="G587" s="74"/>
      <c r="H587" s="74"/>
      <c r="I587" s="74"/>
    </row>
    <row r="588" spans="1:9" ht="36">
      <c r="A588" s="20">
        <v>1</v>
      </c>
      <c r="B588" s="21" t="s">
        <v>553</v>
      </c>
      <c r="C588" s="2" t="s">
        <v>554</v>
      </c>
      <c r="D588" s="1" t="s">
        <v>223</v>
      </c>
      <c r="E588" s="16">
        <v>1</v>
      </c>
      <c r="F588" s="27">
        <v>550</v>
      </c>
      <c r="G588" s="27">
        <v>15</v>
      </c>
      <c r="H588" s="27">
        <v>0.15</v>
      </c>
      <c r="I588" s="29">
        <f t="shared" ref="I588:I622" si="67">F588+G588+H588</f>
        <v>565.15</v>
      </c>
    </row>
    <row r="589" spans="1:9">
      <c r="A589" s="20">
        <v>2</v>
      </c>
      <c r="B589" s="21">
        <v>88008001</v>
      </c>
      <c r="C589" s="2" t="s">
        <v>555</v>
      </c>
      <c r="D589" s="1" t="s">
        <v>19</v>
      </c>
      <c r="E589" s="16">
        <v>1</v>
      </c>
      <c r="F589" s="27"/>
      <c r="G589" s="27">
        <v>2520</v>
      </c>
      <c r="H589" s="27"/>
      <c r="I589" s="29">
        <f t="shared" si="67"/>
        <v>2520</v>
      </c>
    </row>
    <row r="590" spans="1:9" ht="40.5" customHeight="1">
      <c r="A590" s="20">
        <v>3</v>
      </c>
      <c r="B590" s="21" t="s">
        <v>556</v>
      </c>
      <c r="C590" s="2" t="s">
        <v>557</v>
      </c>
      <c r="D590" s="1" t="s">
        <v>223</v>
      </c>
      <c r="E590" s="16">
        <v>1</v>
      </c>
      <c r="F590" s="27">
        <v>80</v>
      </c>
      <c r="G590" s="27">
        <v>3</v>
      </c>
      <c r="H590" s="27">
        <v>0.15</v>
      </c>
      <c r="I590" s="29">
        <f t="shared" si="67"/>
        <v>83.15</v>
      </c>
    </row>
    <row r="591" spans="1:9">
      <c r="A591" s="20">
        <v>4</v>
      </c>
      <c r="B591" s="21">
        <v>88008002</v>
      </c>
      <c r="C591" s="2" t="s">
        <v>558</v>
      </c>
      <c r="D591" s="1" t="s">
        <v>19</v>
      </c>
      <c r="E591" s="16">
        <v>1</v>
      </c>
      <c r="F591" s="27"/>
      <c r="G591" s="27">
        <v>290</v>
      </c>
      <c r="H591" s="27"/>
      <c r="I591" s="29">
        <f t="shared" si="67"/>
        <v>290</v>
      </c>
    </row>
    <row r="592" spans="1:9" ht="41.25" customHeight="1">
      <c r="A592" s="20">
        <v>5</v>
      </c>
      <c r="B592" s="21" t="s">
        <v>559</v>
      </c>
      <c r="C592" s="2" t="s">
        <v>560</v>
      </c>
      <c r="D592" s="1" t="s">
        <v>223</v>
      </c>
      <c r="E592" s="16">
        <v>2</v>
      </c>
      <c r="F592" s="27">
        <v>55</v>
      </c>
      <c r="G592" s="27">
        <v>2.5</v>
      </c>
      <c r="H592" s="27">
        <v>0.13</v>
      </c>
      <c r="I592" s="29">
        <f t="shared" si="67"/>
        <v>57.63</v>
      </c>
    </row>
    <row r="593" spans="1:9">
      <c r="A593" s="20">
        <v>6</v>
      </c>
      <c r="B593" s="21">
        <v>88008003</v>
      </c>
      <c r="C593" s="2" t="s">
        <v>561</v>
      </c>
      <c r="D593" s="1" t="s">
        <v>19</v>
      </c>
      <c r="E593" s="16">
        <v>2</v>
      </c>
      <c r="F593" s="27"/>
      <c r="G593" s="27">
        <v>250</v>
      </c>
      <c r="H593" s="27"/>
      <c r="I593" s="29">
        <f t="shared" si="67"/>
        <v>250</v>
      </c>
    </row>
    <row r="594" spans="1:9" ht="36">
      <c r="A594" s="20">
        <v>7</v>
      </c>
      <c r="B594" s="21" t="s">
        <v>562</v>
      </c>
      <c r="C594" s="2" t="s">
        <v>563</v>
      </c>
      <c r="D594" s="1" t="s">
        <v>223</v>
      </c>
      <c r="E594" s="16">
        <v>1</v>
      </c>
      <c r="F594" s="27">
        <v>12</v>
      </c>
      <c r="G594" s="27"/>
      <c r="H594" s="27">
        <v>0.14000000000000001</v>
      </c>
      <c r="I594" s="29">
        <f t="shared" si="67"/>
        <v>12.14</v>
      </c>
    </row>
    <row r="595" spans="1:9">
      <c r="A595" s="20">
        <v>8</v>
      </c>
      <c r="B595" s="21">
        <v>88008004</v>
      </c>
      <c r="C595" s="2" t="s">
        <v>564</v>
      </c>
      <c r="D595" s="1" t="s">
        <v>19</v>
      </c>
      <c r="E595" s="16">
        <v>1</v>
      </c>
      <c r="F595" s="27"/>
      <c r="G595" s="27">
        <v>14</v>
      </c>
      <c r="H595" s="27"/>
      <c r="I595" s="29">
        <f t="shared" si="67"/>
        <v>14</v>
      </c>
    </row>
    <row r="596" spans="1:9" ht="36">
      <c r="A596" s="20">
        <v>9</v>
      </c>
      <c r="B596" s="21" t="s">
        <v>565</v>
      </c>
      <c r="C596" s="2" t="s">
        <v>566</v>
      </c>
      <c r="D596" s="1" t="s">
        <v>223</v>
      </c>
      <c r="E596" s="16">
        <v>1</v>
      </c>
      <c r="F596" s="27">
        <v>25</v>
      </c>
      <c r="G596" s="27">
        <v>5</v>
      </c>
      <c r="H596" s="27">
        <v>7.0000000000000007E-2</v>
      </c>
      <c r="I596" s="29">
        <f t="shared" si="67"/>
        <v>30.07</v>
      </c>
    </row>
    <row r="597" spans="1:9">
      <c r="A597" s="20">
        <v>10</v>
      </c>
      <c r="B597" s="21">
        <v>88008005</v>
      </c>
      <c r="C597" s="2" t="s">
        <v>567</v>
      </c>
      <c r="D597" s="1" t="s">
        <v>19</v>
      </c>
      <c r="E597" s="16">
        <v>1</v>
      </c>
      <c r="F597" s="27"/>
      <c r="G597" s="27">
        <v>29</v>
      </c>
      <c r="H597" s="27"/>
      <c r="I597" s="29">
        <f t="shared" si="67"/>
        <v>29</v>
      </c>
    </row>
    <row r="598" spans="1:9" ht="36">
      <c r="A598" s="20">
        <v>11</v>
      </c>
      <c r="B598" s="21" t="s">
        <v>568</v>
      </c>
      <c r="C598" s="2" t="s">
        <v>569</v>
      </c>
      <c r="D598" s="1" t="s">
        <v>223</v>
      </c>
      <c r="E598" s="16">
        <v>1</v>
      </c>
      <c r="F598" s="27">
        <v>25</v>
      </c>
      <c r="G598" s="27">
        <v>7</v>
      </c>
      <c r="H598" s="27">
        <v>7.0000000000000007E-2</v>
      </c>
      <c r="I598" s="29">
        <f t="shared" si="67"/>
        <v>32.07</v>
      </c>
    </row>
    <row r="599" spans="1:9">
      <c r="A599" s="20">
        <v>12</v>
      </c>
      <c r="B599" s="21">
        <v>88008006</v>
      </c>
      <c r="C599" s="2" t="s">
        <v>570</v>
      </c>
      <c r="D599" s="1" t="s">
        <v>19</v>
      </c>
      <c r="E599" s="16">
        <v>1</v>
      </c>
      <c r="F599" s="27"/>
      <c r="G599" s="27">
        <v>32</v>
      </c>
      <c r="H599" s="27"/>
      <c r="I599" s="29">
        <f t="shared" si="67"/>
        <v>32</v>
      </c>
    </row>
    <row r="600" spans="1:9" ht="24">
      <c r="A600" s="20">
        <v>13</v>
      </c>
      <c r="B600" s="21" t="s">
        <v>571</v>
      </c>
      <c r="C600" s="2" t="s">
        <v>572</v>
      </c>
      <c r="D600" s="1" t="s">
        <v>223</v>
      </c>
      <c r="E600" s="16">
        <v>1</v>
      </c>
      <c r="F600" s="27">
        <v>15</v>
      </c>
      <c r="G600" s="27"/>
      <c r="H600" s="27"/>
      <c r="I600" s="29">
        <f t="shared" si="67"/>
        <v>15</v>
      </c>
    </row>
    <row r="601" spans="1:9">
      <c r="A601" s="20">
        <v>14</v>
      </c>
      <c r="B601" s="21">
        <v>88008007</v>
      </c>
      <c r="C601" s="2" t="s">
        <v>573</v>
      </c>
      <c r="D601" s="1" t="s">
        <v>19</v>
      </c>
      <c r="E601" s="16">
        <v>1</v>
      </c>
      <c r="F601" s="27"/>
      <c r="G601" s="27">
        <v>36</v>
      </c>
      <c r="H601" s="27"/>
      <c r="I601" s="29">
        <f t="shared" si="67"/>
        <v>36</v>
      </c>
    </row>
    <row r="602" spans="1:9" ht="48">
      <c r="A602" s="20">
        <v>15</v>
      </c>
      <c r="B602" s="21" t="s">
        <v>559</v>
      </c>
      <c r="C602" s="2" t="s">
        <v>574</v>
      </c>
      <c r="D602" s="1" t="s">
        <v>223</v>
      </c>
      <c r="E602" s="16">
        <v>1</v>
      </c>
      <c r="F602" s="27">
        <v>25</v>
      </c>
      <c r="G602" s="27">
        <v>15</v>
      </c>
      <c r="H602" s="27">
        <v>0.16</v>
      </c>
      <c r="I602" s="29">
        <f t="shared" si="67"/>
        <v>40.159999999999997</v>
      </c>
    </row>
    <row r="603" spans="1:9">
      <c r="A603" s="20">
        <v>16</v>
      </c>
      <c r="B603" s="21">
        <v>88008008</v>
      </c>
      <c r="C603" s="2" t="s">
        <v>575</v>
      </c>
      <c r="D603" s="1" t="s">
        <v>19</v>
      </c>
      <c r="E603" s="16">
        <v>1</v>
      </c>
      <c r="F603" s="27"/>
      <c r="G603" s="27">
        <v>450</v>
      </c>
      <c r="H603" s="27"/>
      <c r="I603" s="29">
        <f t="shared" si="67"/>
        <v>450</v>
      </c>
    </row>
    <row r="604" spans="1:9" ht="42" customHeight="1">
      <c r="A604" s="20">
        <v>17</v>
      </c>
      <c r="B604" s="21" t="s">
        <v>576</v>
      </c>
      <c r="C604" s="2" t="s">
        <v>577</v>
      </c>
      <c r="D604" s="1" t="s">
        <v>223</v>
      </c>
      <c r="E604" s="16">
        <v>2</v>
      </c>
      <c r="F604" s="27">
        <v>56</v>
      </c>
      <c r="G604" s="27"/>
      <c r="H604" s="27">
        <v>0.31</v>
      </c>
      <c r="I604" s="29">
        <f t="shared" si="67"/>
        <v>56.31</v>
      </c>
    </row>
    <row r="605" spans="1:9">
      <c r="A605" s="20">
        <v>18</v>
      </c>
      <c r="B605" s="21">
        <v>88008009</v>
      </c>
      <c r="C605" s="2" t="s">
        <v>578</v>
      </c>
      <c r="D605" s="1" t="s">
        <v>19</v>
      </c>
      <c r="E605" s="16">
        <v>2</v>
      </c>
      <c r="F605" s="27"/>
      <c r="G605" s="27">
        <v>80</v>
      </c>
      <c r="H605" s="27"/>
      <c r="I605" s="29">
        <f t="shared" si="67"/>
        <v>80</v>
      </c>
    </row>
    <row r="606" spans="1:9">
      <c r="A606" s="20">
        <v>19</v>
      </c>
      <c r="B606" s="21">
        <v>88008010</v>
      </c>
      <c r="C606" s="2" t="s">
        <v>579</v>
      </c>
      <c r="D606" s="1" t="s">
        <v>19</v>
      </c>
      <c r="E606" s="16">
        <v>2</v>
      </c>
      <c r="F606" s="27"/>
      <c r="G606" s="27">
        <v>21</v>
      </c>
      <c r="H606" s="27"/>
      <c r="I606" s="29">
        <f t="shared" si="67"/>
        <v>21</v>
      </c>
    </row>
    <row r="607" spans="1:9" ht="51" customHeight="1">
      <c r="A607" s="20">
        <v>20</v>
      </c>
      <c r="B607" s="21" t="s">
        <v>580</v>
      </c>
      <c r="C607" s="2" t="s">
        <v>581</v>
      </c>
      <c r="D607" s="1" t="s">
        <v>69</v>
      </c>
      <c r="E607" s="16">
        <v>0.01</v>
      </c>
      <c r="F607" s="27">
        <v>55</v>
      </c>
      <c r="G607" s="27">
        <v>3</v>
      </c>
      <c r="H607" s="27"/>
      <c r="I607" s="29">
        <f t="shared" si="67"/>
        <v>58</v>
      </c>
    </row>
    <row r="608" spans="1:9" ht="36">
      <c r="A608" s="20">
        <v>21</v>
      </c>
      <c r="B608" s="21" t="s">
        <v>535</v>
      </c>
      <c r="C608" s="2" t="s">
        <v>536</v>
      </c>
      <c r="D608" s="1" t="s">
        <v>124</v>
      </c>
      <c r="E608" s="16">
        <v>1.1200000000000001</v>
      </c>
      <c r="F608" s="27">
        <v>378</v>
      </c>
      <c r="G608" s="27"/>
      <c r="H608" s="27"/>
      <c r="I608" s="29">
        <f t="shared" si="67"/>
        <v>378</v>
      </c>
    </row>
    <row r="609" spans="1:9" ht="14.25" customHeight="1">
      <c r="A609" s="20">
        <v>22</v>
      </c>
      <c r="B609" s="21">
        <v>88008011</v>
      </c>
      <c r="C609" s="2" t="s">
        <v>582</v>
      </c>
      <c r="D609" s="1" t="s">
        <v>40</v>
      </c>
      <c r="E609" s="16">
        <v>10</v>
      </c>
      <c r="F609" s="27"/>
      <c r="G609" s="27">
        <v>15</v>
      </c>
      <c r="H609" s="27"/>
      <c r="I609" s="29">
        <f t="shared" si="67"/>
        <v>15</v>
      </c>
    </row>
    <row r="610" spans="1:9">
      <c r="A610" s="20">
        <v>23</v>
      </c>
      <c r="B610" s="21">
        <v>88008012</v>
      </c>
      <c r="C610" s="2" t="s">
        <v>583</v>
      </c>
      <c r="D610" s="1" t="s">
        <v>40</v>
      </c>
      <c r="E610" s="16">
        <v>2</v>
      </c>
      <c r="F610" s="27"/>
      <c r="G610" s="27">
        <v>18</v>
      </c>
      <c r="H610" s="27"/>
      <c r="I610" s="29">
        <f t="shared" si="67"/>
        <v>18</v>
      </c>
    </row>
    <row r="611" spans="1:9">
      <c r="A611" s="20">
        <v>24</v>
      </c>
      <c r="B611" s="21">
        <v>88008013</v>
      </c>
      <c r="C611" s="2" t="s">
        <v>584</v>
      </c>
      <c r="D611" s="1" t="s">
        <v>40</v>
      </c>
      <c r="E611" s="16">
        <v>20</v>
      </c>
      <c r="F611" s="27"/>
      <c r="G611" s="27">
        <v>150</v>
      </c>
      <c r="H611" s="27"/>
      <c r="I611" s="29">
        <f t="shared" si="67"/>
        <v>150</v>
      </c>
    </row>
    <row r="612" spans="1:9">
      <c r="A612" s="20">
        <v>25</v>
      </c>
      <c r="B612" s="21">
        <v>88008014</v>
      </c>
      <c r="C612" s="2" t="s">
        <v>585</v>
      </c>
      <c r="D612" s="1" t="s">
        <v>40</v>
      </c>
      <c r="E612" s="16">
        <v>45</v>
      </c>
      <c r="F612" s="27"/>
      <c r="G612" s="27">
        <v>60</v>
      </c>
      <c r="H612" s="27"/>
      <c r="I612" s="29">
        <f t="shared" si="67"/>
        <v>60</v>
      </c>
    </row>
    <row r="613" spans="1:9">
      <c r="A613" s="20">
        <v>26</v>
      </c>
      <c r="B613" s="21">
        <v>88008015</v>
      </c>
      <c r="C613" s="2" t="s">
        <v>586</v>
      </c>
      <c r="D613" s="1" t="s">
        <v>40</v>
      </c>
      <c r="E613" s="16">
        <v>35</v>
      </c>
      <c r="F613" s="27"/>
      <c r="G613" s="27">
        <v>40</v>
      </c>
      <c r="H613" s="27"/>
      <c r="I613" s="29">
        <f t="shared" si="67"/>
        <v>40</v>
      </c>
    </row>
    <row r="614" spans="1:9" ht="48">
      <c r="A614" s="20">
        <v>27</v>
      </c>
      <c r="B614" s="21" t="s">
        <v>587</v>
      </c>
      <c r="C614" s="2" t="s">
        <v>588</v>
      </c>
      <c r="D614" s="1" t="s">
        <v>124</v>
      </c>
      <c r="E614" s="16">
        <v>0.3</v>
      </c>
      <c r="F614" s="27">
        <v>575</v>
      </c>
      <c r="G614" s="27"/>
      <c r="H614" s="27">
        <v>0.12</v>
      </c>
      <c r="I614" s="29">
        <f t="shared" si="67"/>
        <v>575.12</v>
      </c>
    </row>
    <row r="615" spans="1:9">
      <c r="A615" s="20">
        <v>28</v>
      </c>
      <c r="B615" s="21">
        <v>88008016</v>
      </c>
      <c r="C615" s="2" t="s">
        <v>589</v>
      </c>
      <c r="D615" s="1" t="s">
        <v>40</v>
      </c>
      <c r="E615" s="16">
        <v>30</v>
      </c>
      <c r="F615" s="27"/>
      <c r="G615" s="27">
        <v>500</v>
      </c>
      <c r="H615" s="27"/>
      <c r="I615" s="29">
        <f t="shared" si="67"/>
        <v>500</v>
      </c>
    </row>
    <row r="616" spans="1:9" ht="48">
      <c r="A616" s="20">
        <v>29</v>
      </c>
      <c r="B616" s="21" t="s">
        <v>547</v>
      </c>
      <c r="C616" s="2" t="s">
        <v>548</v>
      </c>
      <c r="D616" s="1" t="s">
        <v>124</v>
      </c>
      <c r="E616" s="16">
        <v>0.4</v>
      </c>
      <c r="F616" s="27">
        <v>600</v>
      </c>
      <c r="G616" s="27"/>
      <c r="H616" s="27"/>
      <c r="I616" s="29">
        <f t="shared" si="67"/>
        <v>600</v>
      </c>
    </row>
    <row r="617" spans="1:9">
      <c r="A617" s="20">
        <v>30</v>
      </c>
      <c r="B617" s="21">
        <v>88008017</v>
      </c>
      <c r="C617" s="2" t="s">
        <v>590</v>
      </c>
      <c r="D617" s="1" t="s">
        <v>40</v>
      </c>
      <c r="E617" s="16">
        <v>40</v>
      </c>
      <c r="F617" s="27"/>
      <c r="G617" s="27">
        <v>240</v>
      </c>
      <c r="H617" s="27"/>
      <c r="I617" s="29">
        <f t="shared" si="67"/>
        <v>240</v>
      </c>
    </row>
    <row r="618" spans="1:9">
      <c r="A618" s="20">
        <v>31</v>
      </c>
      <c r="B618" s="21">
        <v>88008018</v>
      </c>
      <c r="C618" s="2" t="s">
        <v>591</v>
      </c>
      <c r="D618" s="1" t="s">
        <v>362</v>
      </c>
      <c r="E618" s="16">
        <v>1</v>
      </c>
      <c r="F618" s="27"/>
      <c r="G618" s="27">
        <v>2500</v>
      </c>
      <c r="H618" s="27"/>
      <c r="I618" s="29">
        <f t="shared" si="67"/>
        <v>2500</v>
      </c>
    </row>
    <row r="619" spans="1:9">
      <c r="A619" s="20">
        <v>32</v>
      </c>
      <c r="B619" s="21">
        <v>88008019</v>
      </c>
      <c r="C619" s="2" t="s">
        <v>592</v>
      </c>
      <c r="D619" s="1" t="s">
        <v>19</v>
      </c>
      <c r="E619" s="16">
        <v>2</v>
      </c>
      <c r="F619" s="27"/>
      <c r="G619" s="27">
        <v>62</v>
      </c>
      <c r="H619" s="27"/>
      <c r="I619" s="29">
        <f t="shared" si="67"/>
        <v>62</v>
      </c>
    </row>
    <row r="620" spans="1:9" ht="36">
      <c r="A620" s="20">
        <v>33</v>
      </c>
      <c r="B620" s="21" t="s">
        <v>593</v>
      </c>
      <c r="C620" s="2" t="s">
        <v>594</v>
      </c>
      <c r="D620" s="1" t="s">
        <v>223</v>
      </c>
      <c r="E620" s="16">
        <v>1</v>
      </c>
      <c r="F620" s="27">
        <v>15</v>
      </c>
      <c r="G620" s="27"/>
      <c r="H620" s="27"/>
      <c r="I620" s="29">
        <f t="shared" si="67"/>
        <v>15</v>
      </c>
    </row>
    <row r="621" spans="1:9" ht="24">
      <c r="A621" s="20">
        <v>34</v>
      </c>
      <c r="B621" s="21">
        <v>88008020</v>
      </c>
      <c r="C621" s="2" t="s">
        <v>595</v>
      </c>
      <c r="D621" s="1" t="s">
        <v>19</v>
      </c>
      <c r="E621" s="16">
        <v>1</v>
      </c>
      <c r="F621" s="27"/>
      <c r="G621" s="27">
        <v>21</v>
      </c>
      <c r="H621" s="27"/>
      <c r="I621" s="29">
        <f t="shared" si="67"/>
        <v>21</v>
      </c>
    </row>
    <row r="622" spans="1:9" ht="15.75" customHeight="1">
      <c r="A622" s="20">
        <v>35</v>
      </c>
      <c r="B622" s="21">
        <v>88008021</v>
      </c>
      <c r="C622" s="2" t="s">
        <v>596</v>
      </c>
      <c r="D622" s="1" t="s">
        <v>40</v>
      </c>
      <c r="E622" s="16">
        <v>10</v>
      </c>
      <c r="F622" s="27"/>
      <c r="G622" s="27">
        <v>36</v>
      </c>
      <c r="H622" s="27"/>
      <c r="I622" s="29">
        <f t="shared" si="67"/>
        <v>36</v>
      </c>
    </row>
    <row r="623" spans="1:9">
      <c r="A623" s="65" t="s">
        <v>48</v>
      </c>
      <c r="B623" s="65"/>
      <c r="C623" s="65"/>
      <c r="D623" s="23"/>
      <c r="E623" s="24"/>
      <c r="F623" s="28">
        <f>SUM(F588:F622)</f>
        <v>2466</v>
      </c>
      <c r="G623" s="28">
        <f t="shared" ref="G623:I623" si="68">SUM(G588:G622)</f>
        <v>7414.5</v>
      </c>
      <c r="H623" s="28">
        <f t="shared" si="68"/>
        <v>1.3000000000000003</v>
      </c>
      <c r="I623" s="28">
        <f t="shared" si="68"/>
        <v>9881.8000000000011</v>
      </c>
    </row>
    <row r="624" spans="1:9">
      <c r="A624" s="66" t="s">
        <v>597</v>
      </c>
      <c r="B624" s="66"/>
      <c r="C624" s="66"/>
      <c r="D624" s="13"/>
      <c r="E624" s="12"/>
      <c r="F624" s="39">
        <f>F623</f>
        <v>2466</v>
      </c>
      <c r="G624" s="39">
        <f t="shared" ref="G624:I624" si="69">G623</f>
        <v>7414.5</v>
      </c>
      <c r="H624" s="39">
        <f t="shared" si="69"/>
        <v>1.3000000000000003</v>
      </c>
      <c r="I624" s="39">
        <f t="shared" si="69"/>
        <v>9881.8000000000011</v>
      </c>
    </row>
    <row r="625" spans="1:9">
      <c r="C625" s="62" t="s">
        <v>75</v>
      </c>
      <c r="D625" s="62"/>
      <c r="E625" s="62"/>
      <c r="F625" s="62"/>
      <c r="G625" s="62"/>
      <c r="H625" s="62"/>
      <c r="I625" s="62"/>
    </row>
    <row r="626" spans="1:9">
      <c r="C626" s="26"/>
      <c r="D626" s="26"/>
      <c r="E626" s="26"/>
      <c r="F626" s="26"/>
      <c r="G626" s="26"/>
      <c r="H626" s="26"/>
      <c r="I626" s="26"/>
    </row>
    <row r="627" spans="1:9">
      <c r="C627" s="26"/>
      <c r="D627" s="26"/>
      <c r="E627" s="26"/>
      <c r="F627" s="26"/>
      <c r="G627" s="26"/>
      <c r="H627" s="26"/>
      <c r="I627" s="26"/>
    </row>
    <row r="628" spans="1:9">
      <c r="C628" s="62" t="s">
        <v>75</v>
      </c>
      <c r="D628" s="62"/>
      <c r="E628" s="62"/>
      <c r="F628" s="62"/>
      <c r="G628" s="62"/>
      <c r="H628" s="62"/>
      <c r="I628" s="62"/>
    </row>
    <row r="629" spans="1:9">
      <c r="C629" s="62" t="s">
        <v>75</v>
      </c>
      <c r="D629" s="62"/>
      <c r="E629" s="62"/>
      <c r="F629" s="62"/>
      <c r="G629" s="62"/>
      <c r="H629" s="62"/>
      <c r="I629" s="62"/>
    </row>
    <row r="630" spans="1:9">
      <c r="A630" s="61" t="s">
        <v>0</v>
      </c>
      <c r="B630" s="56"/>
      <c r="C630" s="56"/>
      <c r="D630" s="56"/>
      <c r="F630" s="61" t="s">
        <v>4</v>
      </c>
      <c r="G630" s="56"/>
      <c r="H630" s="56"/>
      <c r="I630" s="56"/>
    </row>
    <row r="631" spans="1:9">
      <c r="A631" s="61" t="s">
        <v>1</v>
      </c>
      <c r="B631" s="56"/>
      <c r="C631" s="56"/>
      <c r="D631" s="56"/>
      <c r="F631" s="61" t="s">
        <v>1</v>
      </c>
      <c r="G631" s="56"/>
      <c r="H631" s="56"/>
      <c r="I631" s="56"/>
    </row>
    <row r="632" spans="1:9">
      <c r="A632" s="61" t="s">
        <v>2</v>
      </c>
      <c r="B632" s="56"/>
      <c r="C632" s="56"/>
      <c r="D632" s="56"/>
      <c r="F632" s="61" t="s">
        <v>5</v>
      </c>
      <c r="G632" s="56"/>
      <c r="H632" s="56"/>
      <c r="I632" s="56"/>
    </row>
    <row r="633" spans="1:9">
      <c r="A633" s="61" t="s">
        <v>1</v>
      </c>
      <c r="B633" s="56"/>
      <c r="C633" s="56"/>
      <c r="D633" s="56"/>
      <c r="F633" s="61" t="s">
        <v>1</v>
      </c>
      <c r="G633" s="56"/>
      <c r="H633" s="56"/>
      <c r="I633" s="56"/>
    </row>
    <row r="634" spans="1:9">
      <c r="A634" s="61" t="s">
        <v>3</v>
      </c>
      <c r="B634" s="56"/>
      <c r="C634" s="56"/>
      <c r="D634" s="56"/>
      <c r="F634" s="61" t="s">
        <v>6</v>
      </c>
      <c r="G634" s="56"/>
      <c r="H634" s="56"/>
      <c r="I634" s="56"/>
    </row>
    <row r="636" spans="1:9" ht="15.75">
      <c r="B636" s="52" t="s">
        <v>7</v>
      </c>
      <c r="C636" s="53"/>
      <c r="D636" s="53"/>
      <c r="E636" s="53"/>
      <c r="F636" s="53"/>
      <c r="G636" s="53"/>
    </row>
    <row r="637" spans="1:9">
      <c r="B637" s="54"/>
      <c r="C637" s="53"/>
      <c r="D637" s="53"/>
      <c r="E637" s="53"/>
      <c r="F637" s="53"/>
      <c r="G637" s="53"/>
    </row>
    <row r="639" spans="1:9">
      <c r="A639" s="55" t="s">
        <v>8</v>
      </c>
      <c r="B639" s="56"/>
      <c r="C639" s="56"/>
      <c r="D639" s="56"/>
      <c r="E639" s="56"/>
      <c r="F639" s="56"/>
      <c r="G639" s="56"/>
      <c r="H639" s="56"/>
      <c r="I639" s="56"/>
    </row>
    <row r="640" spans="1:9">
      <c r="A640" s="56"/>
      <c r="B640" s="56"/>
      <c r="C640" s="56"/>
      <c r="D640" s="56"/>
      <c r="E640" s="56"/>
      <c r="F640" s="56"/>
      <c r="G640" s="56"/>
      <c r="H640" s="56"/>
      <c r="I640" s="56"/>
    </row>
    <row r="641" spans="1:9">
      <c r="A641" s="55" t="s">
        <v>9</v>
      </c>
      <c r="B641" s="56"/>
      <c r="C641" s="56"/>
      <c r="D641" s="56"/>
      <c r="E641" s="56"/>
      <c r="F641" s="56"/>
      <c r="G641" s="56"/>
      <c r="H641" s="56"/>
      <c r="I641" s="56"/>
    </row>
    <row r="642" spans="1:9">
      <c r="A642" s="56"/>
      <c r="B642" s="56"/>
      <c r="C642" s="56"/>
      <c r="D642" s="56"/>
      <c r="E642" s="56"/>
      <c r="F642" s="56"/>
      <c r="G642" s="56"/>
      <c r="H642" s="56"/>
      <c r="I642" s="56"/>
    </row>
    <row r="643" spans="1:9">
      <c r="A643" s="55" t="s">
        <v>598</v>
      </c>
      <c r="B643" s="56"/>
      <c r="C643" s="56"/>
      <c r="D643" s="56"/>
      <c r="E643" s="56"/>
      <c r="F643" s="56"/>
      <c r="G643" s="56"/>
      <c r="H643" s="56"/>
      <c r="I643" s="56"/>
    </row>
    <row r="644" spans="1:9">
      <c r="A644" s="56"/>
      <c r="B644" s="56"/>
      <c r="C644" s="56"/>
      <c r="D644" s="56"/>
      <c r="E644" s="56"/>
      <c r="F644" s="56"/>
      <c r="G644" s="56"/>
      <c r="H644" s="56"/>
      <c r="I644" s="56"/>
    </row>
    <row r="645" spans="1:9">
      <c r="A645" s="59" t="s">
        <v>11</v>
      </c>
      <c r="B645" s="60"/>
      <c r="C645" s="3"/>
      <c r="D645" s="3"/>
      <c r="E645" s="3"/>
      <c r="F645" s="57"/>
      <c r="G645" s="58"/>
      <c r="H645" s="58"/>
      <c r="I645" s="58"/>
    </row>
    <row r="646" spans="1:9">
      <c r="A646" s="4" t="s">
        <v>12</v>
      </c>
      <c r="B646" s="4" t="s">
        <v>14</v>
      </c>
      <c r="C646" s="4" t="s">
        <v>16</v>
      </c>
      <c r="D646" s="6" t="s">
        <v>18</v>
      </c>
      <c r="E646" s="67" t="s">
        <v>20</v>
      </c>
      <c r="F646" s="69" t="s">
        <v>21</v>
      </c>
      <c r="G646" s="70"/>
      <c r="H646" s="71"/>
      <c r="I646" s="72"/>
    </row>
    <row r="647" spans="1:9">
      <c r="A647" s="5" t="s">
        <v>13</v>
      </c>
      <c r="B647" s="5" t="s">
        <v>15</v>
      </c>
      <c r="C647" s="5" t="s">
        <v>17</v>
      </c>
      <c r="D647" s="7" t="s">
        <v>19</v>
      </c>
      <c r="E647" s="68"/>
      <c r="F647" s="8" t="s">
        <v>22</v>
      </c>
      <c r="G647" s="9" t="s">
        <v>23</v>
      </c>
      <c r="H647" s="10" t="s">
        <v>24</v>
      </c>
      <c r="I647" s="11" t="s">
        <v>25</v>
      </c>
    </row>
    <row r="648" spans="1:9">
      <c r="A648" s="14"/>
      <c r="B648" s="15">
        <v>1</v>
      </c>
      <c r="C648" s="73" t="s">
        <v>599</v>
      </c>
      <c r="D648" s="74"/>
      <c r="E648" s="74"/>
      <c r="F648" s="74"/>
      <c r="G648" s="74"/>
      <c r="H648" s="74"/>
      <c r="I648" s="74"/>
    </row>
    <row r="649" spans="1:9" ht="24">
      <c r="A649" s="20">
        <v>1</v>
      </c>
      <c r="B649" s="21" t="s">
        <v>531</v>
      </c>
      <c r="C649" s="2" t="s">
        <v>532</v>
      </c>
      <c r="D649" s="1" t="s">
        <v>19</v>
      </c>
      <c r="E649" s="16">
        <v>1</v>
      </c>
      <c r="F649" s="27">
        <v>150</v>
      </c>
      <c r="G649" s="27">
        <v>1580</v>
      </c>
      <c r="H649" s="27">
        <v>0.15</v>
      </c>
      <c r="I649" s="29">
        <f t="shared" ref="I649:I672" si="70">F649+G649+H649</f>
        <v>1730.15</v>
      </c>
    </row>
    <row r="650" spans="1:9" ht="36">
      <c r="A650" s="20">
        <v>2</v>
      </c>
      <c r="B650" s="21" t="s">
        <v>600</v>
      </c>
      <c r="C650" s="2" t="s">
        <v>601</v>
      </c>
      <c r="D650" s="1" t="s">
        <v>69</v>
      </c>
      <c r="E650" s="16">
        <v>0.02</v>
      </c>
      <c r="F650" s="27">
        <v>50</v>
      </c>
      <c r="G650" s="27"/>
      <c r="H650" s="27">
        <v>0.11</v>
      </c>
      <c r="I650" s="29">
        <f t="shared" si="70"/>
        <v>50.11</v>
      </c>
    </row>
    <row r="651" spans="1:9" ht="16.5" customHeight="1">
      <c r="A651" s="20">
        <v>3</v>
      </c>
      <c r="B651" s="21">
        <v>88009001</v>
      </c>
      <c r="C651" s="2" t="s">
        <v>602</v>
      </c>
      <c r="D651" s="1" t="s">
        <v>19</v>
      </c>
      <c r="E651" s="16">
        <v>2</v>
      </c>
      <c r="F651" s="27"/>
      <c r="G651" s="27">
        <v>451</v>
      </c>
      <c r="H651" s="27"/>
      <c r="I651" s="29">
        <f t="shared" si="70"/>
        <v>451</v>
      </c>
    </row>
    <row r="652" spans="1:9" ht="40.5" customHeight="1">
      <c r="A652" s="20">
        <v>4</v>
      </c>
      <c r="B652" s="21" t="s">
        <v>603</v>
      </c>
      <c r="C652" s="2" t="s">
        <v>604</v>
      </c>
      <c r="D652" s="1" t="s">
        <v>69</v>
      </c>
      <c r="E652" s="16">
        <v>7.0000000000000007E-2</v>
      </c>
      <c r="F652" s="27">
        <v>50</v>
      </c>
      <c r="G652" s="27"/>
      <c r="H652" s="27">
        <v>0.15</v>
      </c>
      <c r="I652" s="29">
        <f t="shared" si="70"/>
        <v>50.15</v>
      </c>
    </row>
    <row r="653" spans="1:9" ht="25.5" customHeight="1">
      <c r="A653" s="20">
        <v>5</v>
      </c>
      <c r="B653" s="21" t="s">
        <v>605</v>
      </c>
      <c r="C653" s="2" t="s">
        <v>606</v>
      </c>
      <c r="D653" s="1" t="s">
        <v>69</v>
      </c>
      <c r="E653" s="16">
        <v>0.02</v>
      </c>
      <c r="F653" s="27">
        <v>25</v>
      </c>
      <c r="G653" s="27"/>
      <c r="H653" s="27">
        <v>0.1</v>
      </c>
      <c r="I653" s="29">
        <f t="shared" si="70"/>
        <v>25.1</v>
      </c>
    </row>
    <row r="654" spans="1:9" ht="36" customHeight="1">
      <c r="A654" s="20">
        <v>6</v>
      </c>
      <c r="B654" s="21" t="s">
        <v>605</v>
      </c>
      <c r="C654" s="2" t="s">
        <v>607</v>
      </c>
      <c r="D654" s="1" t="s">
        <v>69</v>
      </c>
      <c r="E654" s="16">
        <v>0.01</v>
      </c>
      <c r="F654" s="27">
        <v>30</v>
      </c>
      <c r="G654" s="27"/>
      <c r="H654" s="27">
        <v>0.1</v>
      </c>
      <c r="I654" s="29">
        <f t="shared" si="70"/>
        <v>30.1</v>
      </c>
    </row>
    <row r="655" spans="1:9" ht="35.25" customHeight="1">
      <c r="A655" s="20">
        <v>7</v>
      </c>
      <c r="B655" s="21" t="s">
        <v>605</v>
      </c>
      <c r="C655" s="2" t="s">
        <v>608</v>
      </c>
      <c r="D655" s="1" t="s">
        <v>69</v>
      </c>
      <c r="E655" s="16">
        <v>0.02</v>
      </c>
      <c r="F655" s="27">
        <v>25</v>
      </c>
      <c r="G655" s="27"/>
      <c r="H655" s="27">
        <v>0.1</v>
      </c>
      <c r="I655" s="29">
        <f t="shared" si="70"/>
        <v>25.1</v>
      </c>
    </row>
    <row r="656" spans="1:9">
      <c r="A656" s="20">
        <v>8</v>
      </c>
      <c r="B656" s="21">
        <v>88009002</v>
      </c>
      <c r="C656" s="2" t="s">
        <v>609</v>
      </c>
      <c r="D656" s="1" t="s">
        <v>19</v>
      </c>
      <c r="E656" s="16">
        <v>2</v>
      </c>
      <c r="F656" s="27"/>
      <c r="G656" s="27">
        <v>25</v>
      </c>
      <c r="H656" s="27"/>
      <c r="I656" s="29">
        <f t="shared" si="70"/>
        <v>25</v>
      </c>
    </row>
    <row r="657" spans="1:9" ht="24">
      <c r="A657" s="20">
        <v>9</v>
      </c>
      <c r="B657" s="21">
        <v>88009003</v>
      </c>
      <c r="C657" s="2" t="s">
        <v>610</v>
      </c>
      <c r="D657" s="1" t="s">
        <v>19</v>
      </c>
      <c r="E657" s="16">
        <v>1</v>
      </c>
      <c r="F657" s="27"/>
      <c r="G657" s="27">
        <v>15</v>
      </c>
      <c r="H657" s="27"/>
      <c r="I657" s="29">
        <f t="shared" si="70"/>
        <v>15</v>
      </c>
    </row>
    <row r="658" spans="1:9">
      <c r="A658" s="20">
        <v>10</v>
      </c>
      <c r="B658" s="21">
        <v>88009004</v>
      </c>
      <c r="C658" s="2" t="s">
        <v>611</v>
      </c>
      <c r="D658" s="1" t="s">
        <v>19</v>
      </c>
      <c r="E658" s="16">
        <v>2</v>
      </c>
      <c r="F658" s="27"/>
      <c r="G658" s="27">
        <v>20</v>
      </c>
      <c r="H658" s="27"/>
      <c r="I658" s="29">
        <f t="shared" si="70"/>
        <v>20</v>
      </c>
    </row>
    <row r="659" spans="1:9" ht="24">
      <c r="A659" s="20">
        <v>11</v>
      </c>
      <c r="B659" s="21" t="s">
        <v>571</v>
      </c>
      <c r="C659" s="2" t="s">
        <v>572</v>
      </c>
      <c r="D659" s="1" t="s">
        <v>223</v>
      </c>
      <c r="E659" s="16">
        <v>1</v>
      </c>
      <c r="F659" s="27">
        <v>15</v>
      </c>
      <c r="G659" s="27"/>
      <c r="H659" s="27"/>
      <c r="I659" s="29">
        <f t="shared" si="70"/>
        <v>15</v>
      </c>
    </row>
    <row r="660" spans="1:9" ht="24">
      <c r="A660" s="20">
        <v>12</v>
      </c>
      <c r="B660" s="21">
        <v>88009005</v>
      </c>
      <c r="C660" s="2" t="s">
        <v>612</v>
      </c>
      <c r="D660" s="1" t="s">
        <v>19</v>
      </c>
      <c r="E660" s="16">
        <v>1</v>
      </c>
      <c r="F660" s="27"/>
      <c r="G660" s="27">
        <v>25</v>
      </c>
      <c r="H660" s="27"/>
      <c r="I660" s="29">
        <f t="shared" si="70"/>
        <v>25</v>
      </c>
    </row>
    <row r="661" spans="1:9" ht="36">
      <c r="A661" s="20">
        <v>13</v>
      </c>
      <c r="B661" s="21" t="s">
        <v>613</v>
      </c>
      <c r="C661" s="2" t="s">
        <v>614</v>
      </c>
      <c r="D661" s="1" t="s">
        <v>223</v>
      </c>
      <c r="E661" s="16">
        <v>1</v>
      </c>
      <c r="F661" s="27">
        <v>50</v>
      </c>
      <c r="G661" s="27"/>
      <c r="H661" s="27"/>
      <c r="I661" s="29">
        <f t="shared" si="70"/>
        <v>50</v>
      </c>
    </row>
    <row r="662" spans="1:9" ht="24">
      <c r="A662" s="20">
        <v>14</v>
      </c>
      <c r="B662" s="21">
        <v>88009006</v>
      </c>
      <c r="C662" s="2" t="s">
        <v>615</v>
      </c>
      <c r="D662" s="1" t="s">
        <v>19</v>
      </c>
      <c r="E662" s="16">
        <v>1</v>
      </c>
      <c r="F662" s="27"/>
      <c r="G662" s="27">
        <v>365</v>
      </c>
      <c r="H662" s="27"/>
      <c r="I662" s="29">
        <f t="shared" si="70"/>
        <v>365</v>
      </c>
    </row>
    <row r="663" spans="1:9" ht="39" customHeight="1">
      <c r="A663" s="20">
        <v>15</v>
      </c>
      <c r="B663" s="21" t="s">
        <v>616</v>
      </c>
      <c r="C663" s="2" t="s">
        <v>617</v>
      </c>
      <c r="D663" s="1" t="s">
        <v>124</v>
      </c>
      <c r="E663" s="16">
        <v>1.7</v>
      </c>
      <c r="F663" s="27">
        <v>2625</v>
      </c>
      <c r="G663" s="27">
        <v>15</v>
      </c>
      <c r="H663" s="27">
        <v>0.36</v>
      </c>
      <c r="I663" s="29">
        <f t="shared" si="70"/>
        <v>2640.36</v>
      </c>
    </row>
    <row r="664" spans="1:9">
      <c r="A664" s="20">
        <v>16</v>
      </c>
      <c r="B664" s="21">
        <v>88009007</v>
      </c>
      <c r="C664" s="2" t="s">
        <v>618</v>
      </c>
      <c r="D664" s="1" t="s">
        <v>40</v>
      </c>
      <c r="E664" s="16">
        <v>40</v>
      </c>
      <c r="F664" s="27"/>
      <c r="G664" s="27">
        <v>500</v>
      </c>
      <c r="H664" s="27"/>
      <c r="I664" s="29">
        <f t="shared" si="70"/>
        <v>500</v>
      </c>
    </row>
    <row r="665" spans="1:9">
      <c r="A665" s="20">
        <v>17</v>
      </c>
      <c r="B665" s="21">
        <v>88009008</v>
      </c>
      <c r="C665" s="2" t="s">
        <v>619</v>
      </c>
      <c r="D665" s="1" t="s">
        <v>40</v>
      </c>
      <c r="E665" s="16">
        <v>20</v>
      </c>
      <c r="F665" s="27"/>
      <c r="G665" s="27">
        <v>150</v>
      </c>
      <c r="H665" s="27"/>
      <c r="I665" s="29">
        <f t="shared" si="70"/>
        <v>150</v>
      </c>
    </row>
    <row r="666" spans="1:9">
      <c r="A666" s="20">
        <v>18</v>
      </c>
      <c r="B666" s="21">
        <v>88009009</v>
      </c>
      <c r="C666" s="2" t="s">
        <v>620</v>
      </c>
      <c r="D666" s="1" t="s">
        <v>40</v>
      </c>
      <c r="E666" s="16">
        <v>35</v>
      </c>
      <c r="F666" s="27"/>
      <c r="G666" s="27">
        <v>90</v>
      </c>
      <c r="H666" s="27"/>
      <c r="I666" s="29">
        <f t="shared" si="70"/>
        <v>90</v>
      </c>
    </row>
    <row r="667" spans="1:9">
      <c r="A667" s="20">
        <v>19</v>
      </c>
      <c r="B667" s="21">
        <v>88009010</v>
      </c>
      <c r="C667" s="2" t="s">
        <v>621</v>
      </c>
      <c r="D667" s="1" t="s">
        <v>40</v>
      </c>
      <c r="E667" s="16">
        <v>25</v>
      </c>
      <c r="F667" s="27"/>
      <c r="G667" s="27">
        <v>80</v>
      </c>
      <c r="H667" s="27"/>
      <c r="I667" s="29">
        <f t="shared" si="70"/>
        <v>80</v>
      </c>
    </row>
    <row r="668" spans="1:9">
      <c r="A668" s="20">
        <v>20</v>
      </c>
      <c r="B668" s="21">
        <v>88009011</v>
      </c>
      <c r="C668" s="2" t="s">
        <v>622</v>
      </c>
      <c r="D668" s="1" t="s">
        <v>40</v>
      </c>
      <c r="E668" s="16">
        <v>10</v>
      </c>
      <c r="F668" s="27"/>
      <c r="G668" s="27">
        <v>25</v>
      </c>
      <c r="H668" s="27"/>
      <c r="I668" s="29">
        <f t="shared" si="70"/>
        <v>25</v>
      </c>
    </row>
    <row r="669" spans="1:9">
      <c r="A669" s="20">
        <v>21</v>
      </c>
      <c r="B669" s="21">
        <v>88009012</v>
      </c>
      <c r="C669" s="2" t="s">
        <v>623</v>
      </c>
      <c r="D669" s="1" t="s">
        <v>40</v>
      </c>
      <c r="E669" s="16">
        <v>10</v>
      </c>
      <c r="F669" s="27"/>
      <c r="G669" s="27">
        <v>30</v>
      </c>
      <c r="H669" s="27"/>
      <c r="I669" s="29">
        <f t="shared" si="70"/>
        <v>30</v>
      </c>
    </row>
    <row r="670" spans="1:9">
      <c r="A670" s="20">
        <v>22</v>
      </c>
      <c r="B670" s="21">
        <v>88009013</v>
      </c>
      <c r="C670" s="2" t="s">
        <v>624</v>
      </c>
      <c r="D670" s="1" t="s">
        <v>40</v>
      </c>
      <c r="E670" s="16">
        <v>30</v>
      </c>
      <c r="F670" s="27"/>
      <c r="G670" s="27">
        <v>250</v>
      </c>
      <c r="H670" s="27"/>
      <c r="I670" s="29">
        <f t="shared" si="70"/>
        <v>250</v>
      </c>
    </row>
    <row r="671" spans="1:9" ht="48">
      <c r="A671" s="20">
        <v>23</v>
      </c>
      <c r="B671" s="21" t="s">
        <v>547</v>
      </c>
      <c r="C671" s="2" t="s">
        <v>548</v>
      </c>
      <c r="D671" s="1" t="s">
        <v>124</v>
      </c>
      <c r="E671" s="16">
        <v>2</v>
      </c>
      <c r="F671" s="27">
        <v>1800</v>
      </c>
      <c r="G671" s="27">
        <v>21</v>
      </c>
      <c r="H671" s="27">
        <v>0.47</v>
      </c>
      <c r="I671" s="29">
        <f t="shared" si="70"/>
        <v>1821.47</v>
      </c>
    </row>
    <row r="672" spans="1:9">
      <c r="A672" s="20">
        <v>24</v>
      </c>
      <c r="B672" s="21">
        <v>88009014</v>
      </c>
      <c r="C672" s="2" t="s">
        <v>625</v>
      </c>
      <c r="D672" s="1" t="s">
        <v>40</v>
      </c>
      <c r="E672" s="16">
        <v>200</v>
      </c>
      <c r="F672" s="27"/>
      <c r="G672" s="27">
        <v>420</v>
      </c>
      <c r="H672" s="27"/>
      <c r="I672" s="29">
        <f t="shared" si="70"/>
        <v>420</v>
      </c>
    </row>
    <row r="673" spans="1:9">
      <c r="A673" s="65" t="s">
        <v>48</v>
      </c>
      <c r="B673" s="65"/>
      <c r="C673" s="65"/>
      <c r="D673" s="23"/>
      <c r="E673" s="24"/>
      <c r="F673" s="28">
        <f>SUM(F649:F672)</f>
        <v>4820</v>
      </c>
      <c r="G673" s="28">
        <f t="shared" ref="G673:I673" si="71">SUM(G649:G672)</f>
        <v>4062</v>
      </c>
      <c r="H673" s="28">
        <f t="shared" si="71"/>
        <v>1.5399999999999998</v>
      </c>
      <c r="I673" s="28">
        <f t="shared" si="71"/>
        <v>8883.5399999999991</v>
      </c>
    </row>
    <row r="674" spans="1:9">
      <c r="A674" s="66" t="s">
        <v>626</v>
      </c>
      <c r="B674" s="66"/>
      <c r="C674" s="66"/>
      <c r="D674" s="13"/>
      <c r="E674" s="12"/>
      <c r="F674" s="33">
        <f>F673</f>
        <v>4820</v>
      </c>
      <c r="G674" s="33">
        <f t="shared" ref="G674:I674" si="72">G673</f>
        <v>4062</v>
      </c>
      <c r="H674" s="33">
        <f t="shared" si="72"/>
        <v>1.5399999999999998</v>
      </c>
      <c r="I674" s="33">
        <f t="shared" si="72"/>
        <v>8883.5399999999991</v>
      </c>
    </row>
    <row r="675" spans="1:9">
      <c r="C675" s="62" t="s">
        <v>75</v>
      </c>
      <c r="D675" s="62"/>
      <c r="E675" s="62"/>
      <c r="F675" s="62"/>
      <c r="G675" s="62"/>
      <c r="H675" s="62"/>
      <c r="I675" s="62"/>
    </row>
    <row r="676" spans="1:9">
      <c r="C676" s="26"/>
      <c r="D676" s="26"/>
      <c r="E676" s="26"/>
      <c r="F676" s="26"/>
      <c r="G676" s="26"/>
      <c r="H676" s="26"/>
      <c r="I676" s="26"/>
    </row>
    <row r="677" spans="1:9">
      <c r="C677" s="62" t="s">
        <v>75</v>
      </c>
      <c r="D677" s="62"/>
      <c r="E677" s="62"/>
      <c r="F677" s="62"/>
      <c r="G677" s="62"/>
      <c r="H677" s="62"/>
      <c r="I677" s="62"/>
    </row>
    <row r="678" spans="1:9">
      <c r="C678" s="62" t="s">
        <v>75</v>
      </c>
      <c r="D678" s="62"/>
      <c r="E678" s="62"/>
      <c r="F678" s="62"/>
      <c r="G678" s="62"/>
      <c r="H678" s="62"/>
      <c r="I678" s="62"/>
    </row>
    <row r="679" spans="1:9">
      <c r="C679" s="62" t="s">
        <v>75</v>
      </c>
      <c r="D679" s="62"/>
      <c r="E679" s="62"/>
      <c r="F679" s="62"/>
      <c r="G679" s="62"/>
      <c r="H679" s="62"/>
      <c r="I679" s="62"/>
    </row>
    <row r="680" spans="1:9">
      <c r="A680" s="61" t="s">
        <v>0</v>
      </c>
      <c r="B680" s="56"/>
      <c r="C680" s="56"/>
      <c r="D680" s="56"/>
      <c r="F680" s="61" t="s">
        <v>4</v>
      </c>
      <c r="G680" s="56"/>
      <c r="H680" s="56"/>
      <c r="I680" s="56"/>
    </row>
    <row r="681" spans="1:9">
      <c r="A681" s="61" t="s">
        <v>1</v>
      </c>
      <c r="B681" s="56"/>
      <c r="C681" s="56"/>
      <c r="D681" s="56"/>
      <c r="F681" s="61" t="s">
        <v>1</v>
      </c>
      <c r="G681" s="56"/>
      <c r="H681" s="56"/>
      <c r="I681" s="56"/>
    </row>
    <row r="682" spans="1:9">
      <c r="A682" s="61" t="s">
        <v>2</v>
      </c>
      <c r="B682" s="56"/>
      <c r="C682" s="56"/>
      <c r="D682" s="56"/>
      <c r="F682" s="61" t="s">
        <v>5</v>
      </c>
      <c r="G682" s="56"/>
      <c r="H682" s="56"/>
      <c r="I682" s="56"/>
    </row>
    <row r="683" spans="1:9">
      <c r="A683" s="61" t="s">
        <v>1</v>
      </c>
      <c r="B683" s="56"/>
      <c r="C683" s="56"/>
      <c r="D683" s="56"/>
      <c r="F683" s="61" t="s">
        <v>1</v>
      </c>
      <c r="G683" s="56"/>
      <c r="H683" s="56"/>
      <c r="I683" s="56"/>
    </row>
    <row r="684" spans="1:9">
      <c r="A684" s="61" t="s">
        <v>3</v>
      </c>
      <c r="B684" s="56"/>
      <c r="C684" s="56"/>
      <c r="D684" s="56"/>
      <c r="F684" s="61" t="s">
        <v>6</v>
      </c>
      <c r="G684" s="56"/>
      <c r="H684" s="56"/>
      <c r="I684" s="56"/>
    </row>
    <row r="686" spans="1:9" ht="15.75">
      <c r="B686" s="52" t="s">
        <v>7</v>
      </c>
      <c r="C686" s="53"/>
      <c r="D686" s="53"/>
      <c r="E686" s="53"/>
      <c r="F686" s="53"/>
      <c r="G686" s="53"/>
    </row>
    <row r="687" spans="1:9">
      <c r="B687" s="54"/>
      <c r="C687" s="53"/>
      <c r="D687" s="53"/>
      <c r="E687" s="53"/>
      <c r="F687" s="53"/>
      <c r="G687" s="53"/>
    </row>
    <row r="689" spans="1:9">
      <c r="A689" s="55" t="s">
        <v>8</v>
      </c>
      <c r="B689" s="56"/>
      <c r="C689" s="56"/>
      <c r="D689" s="56"/>
      <c r="E689" s="56"/>
      <c r="F689" s="56"/>
      <c r="G689" s="56"/>
      <c r="H689" s="56"/>
      <c r="I689" s="56"/>
    </row>
    <row r="690" spans="1:9">
      <c r="A690" s="56"/>
      <c r="B690" s="56"/>
      <c r="C690" s="56"/>
      <c r="D690" s="56"/>
      <c r="E690" s="56"/>
      <c r="F690" s="56"/>
      <c r="G690" s="56"/>
      <c r="H690" s="56"/>
      <c r="I690" s="56"/>
    </row>
    <row r="691" spans="1:9">
      <c r="A691" s="55" t="s">
        <v>9</v>
      </c>
      <c r="B691" s="56"/>
      <c r="C691" s="56"/>
      <c r="D691" s="56"/>
      <c r="E691" s="56"/>
      <c r="F691" s="56"/>
      <c r="G691" s="56"/>
      <c r="H691" s="56"/>
      <c r="I691" s="56"/>
    </row>
    <row r="692" spans="1:9">
      <c r="A692" s="56"/>
      <c r="B692" s="56"/>
      <c r="C692" s="56"/>
      <c r="D692" s="56"/>
      <c r="E692" s="56"/>
      <c r="F692" s="56"/>
      <c r="G692" s="56"/>
      <c r="H692" s="56"/>
      <c r="I692" s="56"/>
    </row>
    <row r="693" spans="1:9">
      <c r="A693" s="55" t="s">
        <v>627</v>
      </c>
      <c r="B693" s="56"/>
      <c r="C693" s="56"/>
      <c r="D693" s="56"/>
      <c r="E693" s="56"/>
      <c r="F693" s="56"/>
      <c r="G693" s="56"/>
      <c r="H693" s="56"/>
      <c r="I693" s="56"/>
    </row>
    <row r="694" spans="1:9">
      <c r="A694" s="56"/>
      <c r="B694" s="56"/>
      <c r="C694" s="56"/>
      <c r="D694" s="56"/>
      <c r="E694" s="56"/>
      <c r="F694" s="56"/>
      <c r="G694" s="56"/>
      <c r="H694" s="56"/>
      <c r="I694" s="56"/>
    </row>
    <row r="695" spans="1:9">
      <c r="A695" s="59" t="s">
        <v>11</v>
      </c>
      <c r="B695" s="60"/>
      <c r="C695" s="3"/>
      <c r="D695" s="3"/>
      <c r="E695" s="3"/>
      <c r="F695" s="57"/>
      <c r="G695" s="58"/>
      <c r="H695" s="58"/>
      <c r="I695" s="58"/>
    </row>
    <row r="696" spans="1:9">
      <c r="A696" s="4" t="s">
        <v>12</v>
      </c>
      <c r="B696" s="4" t="s">
        <v>14</v>
      </c>
      <c r="C696" s="4" t="s">
        <v>16</v>
      </c>
      <c r="D696" s="6" t="s">
        <v>18</v>
      </c>
      <c r="E696" s="67" t="s">
        <v>20</v>
      </c>
      <c r="F696" s="69" t="s">
        <v>21</v>
      </c>
      <c r="G696" s="70"/>
      <c r="H696" s="71"/>
      <c r="I696" s="72"/>
    </row>
    <row r="697" spans="1:9">
      <c r="A697" s="5" t="s">
        <v>13</v>
      </c>
      <c r="B697" s="5" t="s">
        <v>15</v>
      </c>
      <c r="C697" s="5" t="s">
        <v>17</v>
      </c>
      <c r="D697" s="7" t="s">
        <v>19</v>
      </c>
      <c r="E697" s="68"/>
      <c r="F697" s="8" t="s">
        <v>22</v>
      </c>
      <c r="G697" s="9" t="s">
        <v>23</v>
      </c>
      <c r="H697" s="10" t="s">
        <v>24</v>
      </c>
      <c r="I697" s="11" t="s">
        <v>25</v>
      </c>
    </row>
    <row r="698" spans="1:9">
      <c r="A698" s="14"/>
      <c r="B698" s="15">
        <v>1</v>
      </c>
      <c r="C698" s="73" t="s">
        <v>628</v>
      </c>
      <c r="D698" s="74"/>
      <c r="E698" s="74"/>
      <c r="F698" s="74"/>
      <c r="G698" s="74"/>
      <c r="H698" s="74"/>
      <c r="I698" s="74"/>
    </row>
    <row r="699" spans="1:9" ht="24">
      <c r="A699" s="20">
        <v>1</v>
      </c>
      <c r="B699" s="21" t="s">
        <v>437</v>
      </c>
      <c r="C699" s="2" t="s">
        <v>629</v>
      </c>
      <c r="D699" s="1" t="s">
        <v>244</v>
      </c>
      <c r="E699" s="16">
        <v>7.4999999999999997E-2</v>
      </c>
      <c r="F699" s="27">
        <v>107</v>
      </c>
      <c r="G699" s="27"/>
      <c r="H699" s="27"/>
      <c r="I699" s="29">
        <f t="shared" ref="I699:I729" si="73">F699+G699+H699</f>
        <v>107</v>
      </c>
    </row>
    <row r="700" spans="1:9" ht="60">
      <c r="A700" s="20">
        <v>2</v>
      </c>
      <c r="B700" s="21" t="s">
        <v>630</v>
      </c>
      <c r="C700" s="2" t="s">
        <v>631</v>
      </c>
      <c r="D700" s="1" t="s">
        <v>244</v>
      </c>
      <c r="E700" s="16">
        <v>7.4999999999999997E-2</v>
      </c>
      <c r="F700" s="27">
        <v>320</v>
      </c>
      <c r="G700" s="27"/>
      <c r="H700" s="27">
        <v>420</v>
      </c>
      <c r="I700" s="29">
        <f t="shared" si="73"/>
        <v>740</v>
      </c>
    </row>
    <row r="701" spans="1:9" ht="51" customHeight="1">
      <c r="A701" s="20">
        <v>3</v>
      </c>
      <c r="B701" s="21" t="s">
        <v>632</v>
      </c>
      <c r="C701" s="2" t="s">
        <v>633</v>
      </c>
      <c r="D701" s="1" t="s">
        <v>244</v>
      </c>
      <c r="E701" s="16">
        <v>7.4999999999999997E-2</v>
      </c>
      <c r="F701" s="27">
        <v>320</v>
      </c>
      <c r="G701" s="27"/>
      <c r="H701" s="27">
        <v>540</v>
      </c>
      <c r="I701" s="29">
        <f t="shared" si="73"/>
        <v>860</v>
      </c>
    </row>
    <row r="702" spans="1:9" ht="48">
      <c r="A702" s="20">
        <v>4</v>
      </c>
      <c r="B702" s="21" t="s">
        <v>451</v>
      </c>
      <c r="C702" s="2" t="s">
        <v>634</v>
      </c>
      <c r="D702" s="1" t="s">
        <v>124</v>
      </c>
      <c r="E702" s="16">
        <v>1.21</v>
      </c>
      <c r="F702" s="27">
        <v>200</v>
      </c>
      <c r="G702" s="27"/>
      <c r="H702" s="27">
        <v>0.25</v>
      </c>
      <c r="I702" s="29">
        <f t="shared" si="73"/>
        <v>200.25</v>
      </c>
    </row>
    <row r="703" spans="1:9" ht="36">
      <c r="A703" s="20">
        <v>5</v>
      </c>
      <c r="B703" s="21" t="s">
        <v>635</v>
      </c>
      <c r="C703" s="2" t="s">
        <v>636</v>
      </c>
      <c r="D703" s="1" t="s">
        <v>124</v>
      </c>
      <c r="E703" s="16">
        <v>0.03</v>
      </c>
      <c r="F703" s="27">
        <v>7.5</v>
      </c>
      <c r="G703" s="27"/>
      <c r="H703" s="27">
        <v>0.11</v>
      </c>
      <c r="I703" s="29">
        <f t="shared" si="73"/>
        <v>7.61</v>
      </c>
    </row>
    <row r="704" spans="1:9" ht="51.75" customHeight="1">
      <c r="A704" s="20">
        <v>6</v>
      </c>
      <c r="B704" s="21" t="s">
        <v>449</v>
      </c>
      <c r="C704" s="2" t="s">
        <v>637</v>
      </c>
      <c r="D704" s="1" t="s">
        <v>124</v>
      </c>
      <c r="E704" s="16">
        <v>1.21</v>
      </c>
      <c r="F704" s="27">
        <v>200</v>
      </c>
      <c r="G704" s="27"/>
      <c r="H704" s="27">
        <v>0.15</v>
      </c>
      <c r="I704" s="29">
        <f t="shared" si="73"/>
        <v>200.15</v>
      </c>
    </row>
    <row r="705" spans="1:9" ht="36">
      <c r="A705" s="20">
        <v>7</v>
      </c>
      <c r="B705" s="21" t="s">
        <v>638</v>
      </c>
      <c r="C705" s="2" t="s">
        <v>639</v>
      </c>
      <c r="D705" s="1" t="s">
        <v>244</v>
      </c>
      <c r="E705" s="16">
        <v>7.4999999999999997E-2</v>
      </c>
      <c r="F705" s="27">
        <v>145</v>
      </c>
      <c r="G705" s="27"/>
      <c r="H705" s="27"/>
      <c r="I705" s="29">
        <f>F705+G705+H705</f>
        <v>145</v>
      </c>
    </row>
    <row r="706" spans="1:9" ht="48">
      <c r="A706" s="20">
        <v>8</v>
      </c>
      <c r="B706" s="21" t="s">
        <v>640</v>
      </c>
      <c r="C706" s="2" t="s">
        <v>641</v>
      </c>
      <c r="D706" s="1" t="s">
        <v>223</v>
      </c>
      <c r="E706" s="16">
        <v>3</v>
      </c>
      <c r="F706" s="27">
        <v>45</v>
      </c>
      <c r="G706" s="27"/>
      <c r="H706" s="27"/>
      <c r="I706" s="29">
        <f t="shared" si="73"/>
        <v>45</v>
      </c>
    </row>
    <row r="707" spans="1:9" ht="48">
      <c r="A707" s="20">
        <v>9</v>
      </c>
      <c r="B707" s="21" t="s">
        <v>642</v>
      </c>
      <c r="C707" s="2" t="s">
        <v>643</v>
      </c>
      <c r="D707" s="1" t="s">
        <v>223</v>
      </c>
      <c r="E707" s="16">
        <v>1</v>
      </c>
      <c r="F707" s="27">
        <v>15</v>
      </c>
      <c r="G707" s="27"/>
      <c r="H707" s="27"/>
      <c r="I707" s="29">
        <f t="shared" si="73"/>
        <v>15</v>
      </c>
    </row>
    <row r="708" spans="1:9" ht="27" customHeight="1">
      <c r="A708" s="20">
        <v>10</v>
      </c>
      <c r="B708" s="21" t="s">
        <v>644</v>
      </c>
      <c r="C708" s="2" t="s">
        <v>645</v>
      </c>
      <c r="D708" s="1" t="s">
        <v>19</v>
      </c>
      <c r="E708" s="16">
        <v>2</v>
      </c>
      <c r="F708" s="27">
        <v>23</v>
      </c>
      <c r="G708" s="27"/>
      <c r="H708" s="27"/>
      <c r="I708" s="29">
        <f t="shared" si="73"/>
        <v>23</v>
      </c>
    </row>
    <row r="709" spans="1:9" ht="51" customHeight="1">
      <c r="A709" s="20">
        <v>11</v>
      </c>
      <c r="B709" s="21" t="s">
        <v>646</v>
      </c>
      <c r="C709" s="2" t="s">
        <v>647</v>
      </c>
      <c r="D709" s="1" t="s">
        <v>69</v>
      </c>
      <c r="E709" s="16">
        <v>0.09</v>
      </c>
      <c r="F709" s="27">
        <v>135</v>
      </c>
      <c r="G709" s="27"/>
      <c r="H709" s="27"/>
      <c r="I709" s="29">
        <f t="shared" si="73"/>
        <v>135</v>
      </c>
    </row>
    <row r="710" spans="1:9" ht="16.5" customHeight="1">
      <c r="A710" s="20">
        <v>12</v>
      </c>
      <c r="B710" s="21">
        <v>88010001</v>
      </c>
      <c r="C710" s="2" t="s">
        <v>648</v>
      </c>
      <c r="D710" s="1" t="s">
        <v>362</v>
      </c>
      <c r="E710" s="16">
        <v>1</v>
      </c>
      <c r="F710" s="27">
        <v>200</v>
      </c>
      <c r="G710" s="27"/>
      <c r="H710" s="27"/>
      <c r="I710" s="29">
        <f t="shared" si="73"/>
        <v>200</v>
      </c>
    </row>
    <row r="711" spans="1:9" ht="24">
      <c r="A711" s="20">
        <v>13</v>
      </c>
      <c r="B711" s="21">
        <v>88010002</v>
      </c>
      <c r="C711" s="2" t="s">
        <v>649</v>
      </c>
      <c r="D711" s="1" t="s">
        <v>362</v>
      </c>
      <c r="E711" s="16">
        <v>1</v>
      </c>
      <c r="F711" s="27">
        <v>250</v>
      </c>
      <c r="G711" s="27"/>
      <c r="H711" s="27"/>
      <c r="I711" s="29">
        <f t="shared" si="73"/>
        <v>250</v>
      </c>
    </row>
    <row r="712" spans="1:9" ht="36">
      <c r="A712" s="20">
        <v>14</v>
      </c>
      <c r="B712" s="21">
        <v>88010003</v>
      </c>
      <c r="C712" s="2" t="s">
        <v>650</v>
      </c>
      <c r="D712" s="1" t="s">
        <v>362</v>
      </c>
      <c r="E712" s="16">
        <v>1</v>
      </c>
      <c r="F712" s="27">
        <v>250</v>
      </c>
      <c r="G712" s="27"/>
      <c r="H712" s="27"/>
      <c r="I712" s="29">
        <f t="shared" si="73"/>
        <v>250</v>
      </c>
    </row>
    <row r="713" spans="1:9" ht="24">
      <c r="A713" s="20">
        <v>15</v>
      </c>
      <c r="B713" s="21" t="s">
        <v>437</v>
      </c>
      <c r="C713" s="2" t="s">
        <v>629</v>
      </c>
      <c r="D713" s="1" t="s">
        <v>244</v>
      </c>
      <c r="E713" s="16">
        <v>5.5E-2</v>
      </c>
      <c r="F713" s="27">
        <v>130</v>
      </c>
      <c r="G713" s="27"/>
      <c r="H713" s="27"/>
      <c r="I713" s="29">
        <f t="shared" si="73"/>
        <v>130</v>
      </c>
    </row>
    <row r="714" spans="1:9" ht="60">
      <c r="A714" s="20">
        <v>16</v>
      </c>
      <c r="B714" s="21" t="s">
        <v>630</v>
      </c>
      <c r="C714" s="2" t="s">
        <v>631</v>
      </c>
      <c r="D714" s="1" t="s">
        <v>244</v>
      </c>
      <c r="E714" s="16">
        <v>5.5E-2</v>
      </c>
      <c r="F714" s="27">
        <v>150</v>
      </c>
      <c r="G714" s="27"/>
      <c r="H714" s="27">
        <v>500</v>
      </c>
      <c r="I714" s="29">
        <f t="shared" si="73"/>
        <v>650</v>
      </c>
    </row>
    <row r="715" spans="1:9" ht="51.75" customHeight="1">
      <c r="A715" s="20">
        <v>17</v>
      </c>
      <c r="B715" s="21" t="s">
        <v>632</v>
      </c>
      <c r="C715" s="2" t="s">
        <v>633</v>
      </c>
      <c r="D715" s="1" t="s">
        <v>244</v>
      </c>
      <c r="E715" s="16">
        <v>5.5E-2</v>
      </c>
      <c r="F715" s="27">
        <v>150</v>
      </c>
      <c r="G715" s="27"/>
      <c r="H715" s="27">
        <v>500</v>
      </c>
      <c r="I715" s="29">
        <f t="shared" si="73"/>
        <v>650</v>
      </c>
    </row>
    <row r="716" spans="1:9" ht="48">
      <c r="A716" s="20">
        <v>18</v>
      </c>
      <c r="B716" s="21" t="s">
        <v>451</v>
      </c>
      <c r="C716" s="2" t="s">
        <v>634</v>
      </c>
      <c r="D716" s="1" t="s">
        <v>124</v>
      </c>
      <c r="E716" s="16">
        <v>1.1000000000000001</v>
      </c>
      <c r="F716" s="27">
        <v>275</v>
      </c>
      <c r="G716" s="27"/>
      <c r="H716" s="27">
        <v>0.1</v>
      </c>
      <c r="I716" s="29">
        <f t="shared" si="73"/>
        <v>275.10000000000002</v>
      </c>
    </row>
    <row r="717" spans="1:9" ht="48">
      <c r="A717" s="20">
        <v>19</v>
      </c>
      <c r="B717" s="21" t="s">
        <v>449</v>
      </c>
      <c r="C717" s="2" t="s">
        <v>637</v>
      </c>
      <c r="D717" s="1" t="s">
        <v>124</v>
      </c>
      <c r="E717" s="16">
        <v>1.1000000000000001</v>
      </c>
      <c r="F717" s="27">
        <v>275</v>
      </c>
      <c r="G717" s="27"/>
      <c r="H717" s="27">
        <v>0.15</v>
      </c>
      <c r="I717" s="29">
        <f t="shared" si="73"/>
        <v>275.14999999999998</v>
      </c>
    </row>
    <row r="718" spans="1:9" ht="36">
      <c r="A718" s="20">
        <v>20</v>
      </c>
      <c r="B718" s="21" t="s">
        <v>638</v>
      </c>
      <c r="C718" s="2" t="s">
        <v>639</v>
      </c>
      <c r="D718" s="1" t="s">
        <v>244</v>
      </c>
      <c r="E718" s="16">
        <v>5.5E-2</v>
      </c>
      <c r="F718" s="27">
        <v>33</v>
      </c>
      <c r="G718" s="27"/>
      <c r="H718" s="27"/>
      <c r="I718" s="29">
        <f t="shared" si="73"/>
        <v>33</v>
      </c>
    </row>
    <row r="719" spans="1:9" ht="48">
      <c r="A719" s="20">
        <v>21</v>
      </c>
      <c r="B719" s="21" t="s">
        <v>640</v>
      </c>
      <c r="C719" s="2" t="s">
        <v>641</v>
      </c>
      <c r="D719" s="1" t="s">
        <v>223</v>
      </c>
      <c r="E719" s="16">
        <v>2</v>
      </c>
      <c r="F719" s="27">
        <v>30</v>
      </c>
      <c r="G719" s="27"/>
      <c r="H719" s="27"/>
      <c r="I719" s="29">
        <f t="shared" si="73"/>
        <v>30</v>
      </c>
    </row>
    <row r="720" spans="1:9" ht="48">
      <c r="A720" s="20">
        <v>22</v>
      </c>
      <c r="B720" s="21" t="s">
        <v>642</v>
      </c>
      <c r="C720" s="2" t="s">
        <v>643</v>
      </c>
      <c r="D720" s="1" t="s">
        <v>223</v>
      </c>
      <c r="E720" s="16">
        <v>2</v>
      </c>
      <c r="F720" s="27">
        <v>30</v>
      </c>
      <c r="G720" s="27"/>
      <c r="H720" s="27">
        <v>0.11</v>
      </c>
      <c r="I720" s="29">
        <f t="shared" si="73"/>
        <v>30.11</v>
      </c>
    </row>
    <row r="721" spans="1:9" ht="27.75" customHeight="1">
      <c r="A721" s="20">
        <v>23</v>
      </c>
      <c r="B721" s="21" t="s">
        <v>644</v>
      </c>
      <c r="C721" s="2" t="s">
        <v>645</v>
      </c>
      <c r="D721" s="1" t="s">
        <v>19</v>
      </c>
      <c r="E721" s="16">
        <v>2</v>
      </c>
      <c r="F721" s="27">
        <v>30</v>
      </c>
      <c r="G721" s="27"/>
      <c r="H721" s="27"/>
      <c r="I721" s="29">
        <f t="shared" si="73"/>
        <v>30</v>
      </c>
    </row>
    <row r="722" spans="1:9" ht="51" customHeight="1">
      <c r="A722" s="20">
        <v>24</v>
      </c>
      <c r="B722" s="21" t="s">
        <v>646</v>
      </c>
      <c r="C722" s="2" t="s">
        <v>647</v>
      </c>
      <c r="D722" s="1" t="s">
        <v>69</v>
      </c>
      <c r="E722" s="16">
        <v>0.06</v>
      </c>
      <c r="F722" s="27">
        <v>90</v>
      </c>
      <c r="G722" s="27"/>
      <c r="H722" s="27"/>
      <c r="I722" s="29">
        <f t="shared" si="73"/>
        <v>90</v>
      </c>
    </row>
    <row r="723" spans="1:9" ht="17.25" customHeight="1">
      <c r="A723" s="20">
        <v>25</v>
      </c>
      <c r="B723" s="21">
        <v>88010001</v>
      </c>
      <c r="C723" s="2" t="s">
        <v>648</v>
      </c>
      <c r="D723" s="1" t="s">
        <v>362</v>
      </c>
      <c r="E723" s="16">
        <v>1</v>
      </c>
      <c r="F723" s="27">
        <v>200</v>
      </c>
      <c r="G723" s="27"/>
      <c r="H723" s="27"/>
      <c r="I723" s="29">
        <f t="shared" si="73"/>
        <v>200</v>
      </c>
    </row>
    <row r="724" spans="1:9" ht="24">
      <c r="A724" s="20">
        <v>26</v>
      </c>
      <c r="B724" s="21" t="s">
        <v>651</v>
      </c>
      <c r="C724" s="2" t="s">
        <v>652</v>
      </c>
      <c r="D724" s="1" t="s">
        <v>223</v>
      </c>
      <c r="E724" s="16">
        <v>2</v>
      </c>
      <c r="F724" s="27">
        <v>30</v>
      </c>
      <c r="G724" s="27"/>
      <c r="H724" s="27"/>
      <c r="I724" s="29">
        <f t="shared" si="73"/>
        <v>30</v>
      </c>
    </row>
    <row r="725" spans="1:9" ht="24">
      <c r="A725" s="20">
        <v>27</v>
      </c>
      <c r="B725" s="21" t="s">
        <v>437</v>
      </c>
      <c r="C725" s="2" t="s">
        <v>629</v>
      </c>
      <c r="D725" s="1" t="s">
        <v>244</v>
      </c>
      <c r="E725" s="16">
        <v>1.4999999999999999E-2</v>
      </c>
      <c r="F725" s="27">
        <v>75</v>
      </c>
      <c r="G725" s="27"/>
      <c r="H725" s="27"/>
      <c r="I725" s="29">
        <f t="shared" si="73"/>
        <v>75</v>
      </c>
    </row>
    <row r="726" spans="1:9" ht="48">
      <c r="A726" s="20">
        <v>28</v>
      </c>
      <c r="B726" s="21" t="s">
        <v>443</v>
      </c>
      <c r="C726" s="2" t="s">
        <v>653</v>
      </c>
      <c r="D726" s="1" t="s">
        <v>244</v>
      </c>
      <c r="E726" s="16">
        <v>1.4999999999999999E-2</v>
      </c>
      <c r="F726" s="27">
        <v>225</v>
      </c>
      <c r="G726" s="27"/>
      <c r="H726" s="27"/>
      <c r="I726" s="29">
        <f t="shared" si="73"/>
        <v>225</v>
      </c>
    </row>
    <row r="727" spans="1:9" ht="41.25" customHeight="1">
      <c r="A727" s="20">
        <v>29</v>
      </c>
      <c r="B727" s="21" t="s">
        <v>445</v>
      </c>
      <c r="C727" s="2" t="s">
        <v>654</v>
      </c>
      <c r="D727" s="1" t="s">
        <v>244</v>
      </c>
      <c r="E727" s="16">
        <v>1.4999999999999999E-2</v>
      </c>
      <c r="F727" s="27">
        <v>200</v>
      </c>
      <c r="G727" s="27"/>
      <c r="H727" s="27"/>
      <c r="I727" s="29">
        <f t="shared" si="73"/>
        <v>200</v>
      </c>
    </row>
    <row r="728" spans="1:9" ht="48.75" customHeight="1">
      <c r="A728" s="20">
        <v>30</v>
      </c>
      <c r="B728" s="21" t="s">
        <v>449</v>
      </c>
      <c r="C728" s="2" t="s">
        <v>637</v>
      </c>
      <c r="D728" s="1" t="s">
        <v>124</v>
      </c>
      <c r="E728" s="16">
        <v>0.15</v>
      </c>
      <c r="F728" s="27">
        <v>37.5</v>
      </c>
      <c r="G728" s="27"/>
      <c r="H728" s="27"/>
      <c r="I728" s="29">
        <f t="shared" si="73"/>
        <v>37.5</v>
      </c>
    </row>
    <row r="729" spans="1:9" ht="84">
      <c r="A729" s="20">
        <v>31</v>
      </c>
      <c r="B729" s="21" t="s">
        <v>449</v>
      </c>
      <c r="C729" s="2" t="s">
        <v>655</v>
      </c>
      <c r="D729" s="1" t="s">
        <v>124</v>
      </c>
      <c r="E729" s="16">
        <v>0.15</v>
      </c>
      <c r="F729" s="27">
        <v>37.5</v>
      </c>
      <c r="G729" s="27"/>
      <c r="H729" s="27"/>
      <c r="I729" s="29">
        <f t="shared" si="73"/>
        <v>37.5</v>
      </c>
    </row>
    <row r="730" spans="1:9">
      <c r="A730" s="65" t="s">
        <v>48</v>
      </c>
      <c r="B730" s="65"/>
      <c r="C730" s="65"/>
      <c r="D730" s="23"/>
      <c r="E730" s="24"/>
      <c r="F730" s="28">
        <f>SUM(F699:F729)</f>
        <v>4215.5</v>
      </c>
      <c r="G730" s="28">
        <f t="shared" ref="G730:I730" si="74">SUM(G699:G729)</f>
        <v>0</v>
      </c>
      <c r="H730" s="28">
        <f t="shared" si="74"/>
        <v>1960.87</v>
      </c>
      <c r="I730" s="28">
        <f t="shared" si="74"/>
        <v>6176.37</v>
      </c>
    </row>
    <row r="731" spans="1:9">
      <c r="A731" s="14"/>
      <c r="B731" s="15">
        <v>2</v>
      </c>
      <c r="C731" s="63" t="s">
        <v>23</v>
      </c>
      <c r="D731" s="64"/>
      <c r="E731" s="64"/>
      <c r="F731" s="64"/>
      <c r="G731" s="64"/>
      <c r="H731" s="64"/>
      <c r="I731" s="64"/>
    </row>
    <row r="732" spans="1:9" ht="36">
      <c r="A732" s="20">
        <v>1</v>
      </c>
      <c r="B732" s="21">
        <v>88010004</v>
      </c>
      <c r="C732" s="2" t="s">
        <v>656</v>
      </c>
      <c r="D732" s="1" t="s">
        <v>40</v>
      </c>
      <c r="E732" s="16">
        <v>137</v>
      </c>
      <c r="F732" s="46">
        <v>0</v>
      </c>
      <c r="G732" s="46">
        <v>650</v>
      </c>
      <c r="H732" s="46"/>
      <c r="I732" s="40">
        <f t="shared" ref="I732:I743" si="75">F732+G732+H732</f>
        <v>650</v>
      </c>
    </row>
    <row r="733" spans="1:9" ht="24">
      <c r="A733" s="20">
        <v>2</v>
      </c>
      <c r="B733" s="21">
        <v>88010005</v>
      </c>
      <c r="C733" s="2" t="s">
        <v>657</v>
      </c>
      <c r="D733" s="1" t="s">
        <v>19</v>
      </c>
      <c r="E733" s="16">
        <v>3</v>
      </c>
      <c r="F733" s="46">
        <v>0</v>
      </c>
      <c r="G733" s="46">
        <v>45</v>
      </c>
      <c r="H733" s="46"/>
      <c r="I733" s="40">
        <f t="shared" si="75"/>
        <v>45</v>
      </c>
    </row>
    <row r="734" spans="1:9" ht="24">
      <c r="A734" s="20">
        <v>3</v>
      </c>
      <c r="B734" s="21">
        <v>88010006</v>
      </c>
      <c r="C734" s="2" t="s">
        <v>658</v>
      </c>
      <c r="D734" s="1" t="s">
        <v>19</v>
      </c>
      <c r="E734" s="16">
        <v>1</v>
      </c>
      <c r="F734" s="46">
        <v>0</v>
      </c>
      <c r="G734" s="46">
        <v>15</v>
      </c>
      <c r="H734" s="46"/>
      <c r="I734" s="40">
        <f t="shared" si="75"/>
        <v>15</v>
      </c>
    </row>
    <row r="735" spans="1:9" ht="24">
      <c r="A735" s="20">
        <v>4</v>
      </c>
      <c r="B735" s="21">
        <v>88010007</v>
      </c>
      <c r="C735" s="2" t="s">
        <v>659</v>
      </c>
      <c r="D735" s="1" t="s">
        <v>40</v>
      </c>
      <c r="E735" s="16">
        <v>121</v>
      </c>
      <c r="F735" s="46">
        <v>0</v>
      </c>
      <c r="G735" s="46">
        <v>410</v>
      </c>
      <c r="H735" s="46"/>
      <c r="I735" s="40">
        <f t="shared" si="75"/>
        <v>410</v>
      </c>
    </row>
    <row r="736" spans="1:9">
      <c r="A736" s="20">
        <v>5</v>
      </c>
      <c r="B736" s="21">
        <v>88010008</v>
      </c>
      <c r="C736" s="2" t="s">
        <v>660</v>
      </c>
      <c r="D736" s="1" t="s">
        <v>362</v>
      </c>
      <c r="E736" s="16">
        <v>1</v>
      </c>
      <c r="F736" s="46">
        <v>0</v>
      </c>
      <c r="G736" s="46">
        <v>120</v>
      </c>
      <c r="H736" s="46"/>
      <c r="I736" s="40">
        <f t="shared" si="75"/>
        <v>120</v>
      </c>
    </row>
    <row r="737" spans="1:9" ht="40.5" customHeight="1">
      <c r="A737" s="20">
        <v>6</v>
      </c>
      <c r="B737" s="21">
        <v>88010009</v>
      </c>
      <c r="C737" s="2" t="s">
        <v>661</v>
      </c>
      <c r="D737" s="1" t="s">
        <v>40</v>
      </c>
      <c r="E737" s="16">
        <v>120</v>
      </c>
      <c r="F737" s="46">
        <v>0</v>
      </c>
      <c r="G737" s="46">
        <v>2400</v>
      </c>
      <c r="H737" s="46"/>
      <c r="I737" s="40">
        <f t="shared" si="75"/>
        <v>2400</v>
      </c>
    </row>
    <row r="738" spans="1:9" ht="24">
      <c r="A738" s="20">
        <v>7</v>
      </c>
      <c r="B738" s="21">
        <v>88010010</v>
      </c>
      <c r="C738" s="2" t="s">
        <v>662</v>
      </c>
      <c r="D738" s="1" t="s">
        <v>19</v>
      </c>
      <c r="E738" s="16">
        <v>2</v>
      </c>
      <c r="F738" s="46">
        <v>0</v>
      </c>
      <c r="G738" s="46">
        <v>30</v>
      </c>
      <c r="H738" s="46"/>
      <c r="I738" s="40">
        <f t="shared" si="75"/>
        <v>30</v>
      </c>
    </row>
    <row r="739" spans="1:9" ht="28.5" customHeight="1">
      <c r="A739" s="20">
        <v>8</v>
      </c>
      <c r="B739" s="21">
        <v>88010011</v>
      </c>
      <c r="C739" s="2" t="s">
        <v>663</v>
      </c>
      <c r="D739" s="1" t="s">
        <v>19</v>
      </c>
      <c r="E739" s="16">
        <v>2</v>
      </c>
      <c r="F739" s="46">
        <v>0</v>
      </c>
      <c r="G739" s="46">
        <v>30</v>
      </c>
      <c r="H739" s="46"/>
      <c r="I739" s="40">
        <f t="shared" si="75"/>
        <v>30</v>
      </c>
    </row>
    <row r="740" spans="1:9" ht="24">
      <c r="A740" s="20">
        <v>9</v>
      </c>
      <c r="B740" s="21">
        <v>88010007</v>
      </c>
      <c r="C740" s="2" t="s">
        <v>659</v>
      </c>
      <c r="D740" s="1" t="s">
        <v>40</v>
      </c>
      <c r="E740" s="16">
        <v>110</v>
      </c>
      <c r="F740" s="46">
        <v>0</v>
      </c>
      <c r="G740" s="46">
        <v>350</v>
      </c>
      <c r="H740" s="46"/>
      <c r="I740" s="40">
        <f t="shared" si="75"/>
        <v>350</v>
      </c>
    </row>
    <row r="741" spans="1:9" ht="24">
      <c r="A741" s="20">
        <v>10</v>
      </c>
      <c r="B741" s="21">
        <v>88010007</v>
      </c>
      <c r="C741" s="2" t="s">
        <v>659</v>
      </c>
      <c r="D741" s="1" t="s">
        <v>40</v>
      </c>
      <c r="E741" s="16">
        <v>15</v>
      </c>
      <c r="F741" s="46">
        <v>0</v>
      </c>
      <c r="G741" s="46">
        <v>54</v>
      </c>
      <c r="H741" s="46"/>
      <c r="I741" s="40">
        <f t="shared" si="75"/>
        <v>54</v>
      </c>
    </row>
    <row r="742" spans="1:9" ht="24">
      <c r="A742" s="20">
        <v>11</v>
      </c>
      <c r="B742" s="21">
        <v>88010012</v>
      </c>
      <c r="C742" s="2" t="s">
        <v>664</v>
      </c>
      <c r="D742" s="1" t="s">
        <v>19</v>
      </c>
      <c r="E742" s="16">
        <v>60</v>
      </c>
      <c r="F742" s="46">
        <v>0</v>
      </c>
      <c r="G742" s="46">
        <v>240</v>
      </c>
      <c r="H742" s="46"/>
      <c r="I742" s="40">
        <f t="shared" si="75"/>
        <v>240</v>
      </c>
    </row>
    <row r="743" spans="1:9">
      <c r="A743" s="20">
        <v>12</v>
      </c>
      <c r="B743" s="21">
        <v>88010013</v>
      </c>
      <c r="C743" s="2" t="s">
        <v>665</v>
      </c>
      <c r="D743" s="1" t="s">
        <v>362</v>
      </c>
      <c r="E743" s="16">
        <v>1</v>
      </c>
      <c r="F743" s="46">
        <v>0</v>
      </c>
      <c r="G743" s="46">
        <v>200</v>
      </c>
      <c r="H743" s="46"/>
      <c r="I743" s="40">
        <f t="shared" si="75"/>
        <v>200</v>
      </c>
    </row>
    <row r="744" spans="1:9">
      <c r="A744" s="65" t="s">
        <v>54</v>
      </c>
      <c r="B744" s="65"/>
      <c r="C744" s="65"/>
      <c r="D744" s="23"/>
      <c r="E744" s="24"/>
      <c r="F744" s="47">
        <f>SUM(F732:F743)</f>
        <v>0</v>
      </c>
      <c r="G744" s="47">
        <f t="shared" ref="G744:I744" si="76">SUM(G732:G743)</f>
        <v>4544</v>
      </c>
      <c r="H744" s="47">
        <f t="shared" si="76"/>
        <v>0</v>
      </c>
      <c r="I744" s="47">
        <f t="shared" si="76"/>
        <v>4544</v>
      </c>
    </row>
    <row r="745" spans="1:9">
      <c r="A745" s="66" t="s">
        <v>666</v>
      </c>
      <c r="B745" s="66"/>
      <c r="C745" s="66"/>
      <c r="D745" s="13"/>
      <c r="E745" s="12"/>
      <c r="F745" s="48">
        <f>F730+F744</f>
        <v>4215.5</v>
      </c>
      <c r="G745" s="48">
        <f t="shared" ref="G745:I745" si="77">G730+G744</f>
        <v>4544</v>
      </c>
      <c r="H745" s="48">
        <f t="shared" si="77"/>
        <v>1960.87</v>
      </c>
      <c r="I745" s="48">
        <f t="shared" si="77"/>
        <v>10720.369999999999</v>
      </c>
    </row>
    <row r="746" spans="1:9">
      <c r="A746" s="45"/>
      <c r="B746" s="45"/>
      <c r="C746" s="45"/>
      <c r="D746" s="13"/>
      <c r="E746" s="12"/>
      <c r="F746" s="48"/>
      <c r="G746" s="48"/>
      <c r="H746" s="48"/>
      <c r="I746" s="48"/>
    </row>
    <row r="747" spans="1:9">
      <c r="A747" s="45"/>
      <c r="B747" s="45"/>
      <c r="C747" s="45"/>
      <c r="D747" s="13"/>
      <c r="E747" s="12"/>
      <c r="F747" s="48"/>
      <c r="G747" s="48"/>
      <c r="H747" s="48"/>
      <c r="I747" s="48"/>
    </row>
    <row r="748" spans="1:9">
      <c r="C748" s="62" t="s">
        <v>75</v>
      </c>
      <c r="D748" s="62"/>
      <c r="E748" s="62"/>
      <c r="F748" s="62"/>
      <c r="G748" s="62"/>
      <c r="H748" s="62"/>
      <c r="I748" s="62"/>
    </row>
    <row r="749" spans="1:9">
      <c r="C749" s="62" t="s">
        <v>75</v>
      </c>
      <c r="D749" s="62"/>
      <c r="E749" s="62"/>
      <c r="F749" s="62"/>
      <c r="G749" s="62"/>
      <c r="H749" s="62"/>
      <c r="I749" s="62"/>
    </row>
    <row r="750" spans="1:9">
      <c r="C750" s="62" t="s">
        <v>75</v>
      </c>
      <c r="D750" s="62"/>
      <c r="E750" s="62"/>
      <c r="F750" s="62"/>
      <c r="G750" s="62"/>
      <c r="H750" s="62"/>
      <c r="I750" s="62"/>
    </row>
    <row r="751" spans="1:9">
      <c r="C751" s="62" t="s">
        <v>75</v>
      </c>
      <c r="D751" s="62"/>
      <c r="E751" s="62"/>
      <c r="F751" s="62"/>
      <c r="G751" s="62"/>
      <c r="H751" s="62"/>
      <c r="I751" s="62"/>
    </row>
    <row r="752" spans="1:9">
      <c r="A752" s="61" t="s">
        <v>0</v>
      </c>
      <c r="B752" s="56"/>
      <c r="C752" s="56"/>
      <c r="D752" s="56"/>
      <c r="F752" s="61" t="s">
        <v>4</v>
      </c>
      <c r="G752" s="56"/>
      <c r="H752" s="56"/>
      <c r="I752" s="56"/>
    </row>
    <row r="753" spans="1:9">
      <c r="A753" s="61" t="s">
        <v>1</v>
      </c>
      <c r="B753" s="56"/>
      <c r="C753" s="56"/>
      <c r="D753" s="56"/>
      <c r="F753" s="61" t="s">
        <v>1</v>
      </c>
      <c r="G753" s="56"/>
      <c r="H753" s="56"/>
      <c r="I753" s="56"/>
    </row>
    <row r="754" spans="1:9">
      <c r="A754" s="61" t="s">
        <v>2</v>
      </c>
      <c r="B754" s="56"/>
      <c r="C754" s="56"/>
      <c r="D754" s="56"/>
      <c r="F754" s="61" t="s">
        <v>5</v>
      </c>
      <c r="G754" s="56"/>
      <c r="H754" s="56"/>
      <c r="I754" s="56"/>
    </row>
    <row r="755" spans="1:9">
      <c r="A755" s="61" t="s">
        <v>1</v>
      </c>
      <c r="B755" s="56"/>
      <c r="C755" s="56"/>
      <c r="D755" s="56"/>
      <c r="F755" s="61" t="s">
        <v>1</v>
      </c>
      <c r="G755" s="56"/>
      <c r="H755" s="56"/>
      <c r="I755" s="56"/>
    </row>
    <row r="756" spans="1:9">
      <c r="A756" s="61" t="s">
        <v>3</v>
      </c>
      <c r="B756" s="56"/>
      <c r="C756" s="56"/>
      <c r="D756" s="56"/>
      <c r="F756" s="61" t="s">
        <v>6</v>
      </c>
      <c r="G756" s="56"/>
      <c r="H756" s="56"/>
      <c r="I756" s="56"/>
    </row>
    <row r="758" spans="1:9" ht="15.75">
      <c r="B758" s="52" t="s">
        <v>7</v>
      </c>
      <c r="C758" s="53"/>
      <c r="D758" s="53"/>
      <c r="E758" s="53"/>
      <c r="F758" s="53"/>
      <c r="G758" s="53"/>
    </row>
    <row r="759" spans="1:9">
      <c r="B759" s="54"/>
      <c r="C759" s="53"/>
      <c r="D759" s="53"/>
      <c r="E759" s="53"/>
      <c r="F759" s="53"/>
      <c r="G759" s="53"/>
    </row>
    <row r="761" spans="1:9">
      <c r="A761" s="55" t="s">
        <v>8</v>
      </c>
      <c r="B761" s="56"/>
      <c r="C761" s="56"/>
      <c r="D761" s="56"/>
      <c r="E761" s="56"/>
      <c r="F761" s="56"/>
      <c r="G761" s="56"/>
      <c r="H761" s="56"/>
      <c r="I761" s="56"/>
    </row>
    <row r="762" spans="1:9">
      <c r="A762" s="56"/>
      <c r="B762" s="56"/>
      <c r="C762" s="56"/>
      <c r="D762" s="56"/>
      <c r="E762" s="56"/>
      <c r="F762" s="56"/>
      <c r="G762" s="56"/>
      <c r="H762" s="56"/>
      <c r="I762" s="56"/>
    </row>
    <row r="763" spans="1:9">
      <c r="A763" s="55" t="s">
        <v>9</v>
      </c>
      <c r="B763" s="56"/>
      <c r="C763" s="56"/>
      <c r="D763" s="56"/>
      <c r="E763" s="56"/>
      <c r="F763" s="56"/>
      <c r="G763" s="56"/>
      <c r="H763" s="56"/>
      <c r="I763" s="56"/>
    </row>
    <row r="764" spans="1:9">
      <c r="A764" s="56"/>
      <c r="B764" s="56"/>
      <c r="C764" s="56"/>
      <c r="D764" s="56"/>
      <c r="E764" s="56"/>
      <c r="F764" s="56"/>
      <c r="G764" s="56"/>
      <c r="H764" s="56"/>
      <c r="I764" s="56"/>
    </row>
    <row r="765" spans="1:9">
      <c r="A765" s="55" t="s">
        <v>667</v>
      </c>
      <c r="B765" s="56"/>
      <c r="C765" s="56"/>
      <c r="D765" s="56"/>
      <c r="E765" s="56"/>
      <c r="F765" s="56"/>
      <c r="G765" s="56"/>
      <c r="H765" s="56"/>
      <c r="I765" s="56"/>
    </row>
    <row r="766" spans="1:9">
      <c r="A766" s="56"/>
      <c r="B766" s="56"/>
      <c r="C766" s="56"/>
      <c r="D766" s="56"/>
      <c r="E766" s="56"/>
      <c r="F766" s="56"/>
      <c r="G766" s="56"/>
      <c r="H766" s="56"/>
      <c r="I766" s="56"/>
    </row>
    <row r="767" spans="1:9">
      <c r="A767" s="59" t="s">
        <v>11</v>
      </c>
      <c r="B767" s="60"/>
      <c r="C767" s="3"/>
      <c r="D767" s="3"/>
      <c r="E767" s="3"/>
      <c r="F767" s="57"/>
      <c r="G767" s="58"/>
      <c r="H767" s="58"/>
      <c r="I767" s="58"/>
    </row>
    <row r="768" spans="1:9">
      <c r="A768" s="4" t="s">
        <v>12</v>
      </c>
      <c r="B768" s="4" t="s">
        <v>14</v>
      </c>
      <c r="C768" s="4" t="s">
        <v>16</v>
      </c>
      <c r="D768" s="6" t="s">
        <v>18</v>
      </c>
      <c r="E768" s="67" t="s">
        <v>20</v>
      </c>
      <c r="F768" s="69" t="s">
        <v>21</v>
      </c>
      <c r="G768" s="70"/>
      <c r="H768" s="71"/>
      <c r="I768" s="72"/>
    </row>
    <row r="769" spans="1:9">
      <c r="A769" s="5" t="s">
        <v>13</v>
      </c>
      <c r="B769" s="5" t="s">
        <v>15</v>
      </c>
      <c r="C769" s="5" t="s">
        <v>17</v>
      </c>
      <c r="D769" s="7" t="s">
        <v>19</v>
      </c>
      <c r="E769" s="68"/>
      <c r="F769" s="8" t="s">
        <v>22</v>
      </c>
      <c r="G769" s="9" t="s">
        <v>23</v>
      </c>
      <c r="H769" s="10" t="s">
        <v>24</v>
      </c>
      <c r="I769" s="11" t="s">
        <v>25</v>
      </c>
    </row>
    <row r="770" spans="1:9">
      <c r="A770" s="14"/>
      <c r="B770" s="15">
        <v>1</v>
      </c>
      <c r="C770" s="73" t="s">
        <v>668</v>
      </c>
      <c r="D770" s="74"/>
      <c r="E770" s="74"/>
      <c r="F770" s="74"/>
      <c r="G770" s="74"/>
      <c r="H770" s="74"/>
      <c r="I770" s="74"/>
    </row>
    <row r="771" spans="1:9" ht="24">
      <c r="A771" s="20">
        <v>1</v>
      </c>
      <c r="B771" s="21" t="s">
        <v>437</v>
      </c>
      <c r="C771" s="2" t="s">
        <v>629</v>
      </c>
      <c r="D771" s="1" t="s">
        <v>244</v>
      </c>
      <c r="E771" s="16">
        <v>1.7999999999999999E-2</v>
      </c>
      <c r="F771" s="27">
        <v>45</v>
      </c>
      <c r="G771" s="27"/>
      <c r="H771" s="27"/>
      <c r="I771" s="29">
        <f t="shared" ref="I771:I784" si="78">F771+G771+H771</f>
        <v>45</v>
      </c>
    </row>
    <row r="772" spans="1:9" ht="36">
      <c r="A772" s="20">
        <v>2</v>
      </c>
      <c r="B772" s="21" t="s">
        <v>669</v>
      </c>
      <c r="C772" s="2" t="s">
        <v>670</v>
      </c>
      <c r="D772" s="1" t="s">
        <v>244</v>
      </c>
      <c r="E772" s="16">
        <v>5.0000000000000001E-3</v>
      </c>
      <c r="F772" s="27">
        <v>75</v>
      </c>
      <c r="G772" s="27"/>
      <c r="H772" s="27"/>
      <c r="I772" s="29">
        <f t="shared" si="78"/>
        <v>75</v>
      </c>
    </row>
    <row r="773" spans="1:9" ht="36">
      <c r="A773" s="20">
        <v>3</v>
      </c>
      <c r="B773" s="21" t="s">
        <v>671</v>
      </c>
      <c r="C773" s="2" t="s">
        <v>672</v>
      </c>
      <c r="D773" s="1" t="s">
        <v>244</v>
      </c>
      <c r="E773" s="16">
        <v>5.0000000000000001E-3</v>
      </c>
      <c r="F773" s="27">
        <v>70</v>
      </c>
      <c r="G773" s="27"/>
      <c r="H773" s="27"/>
      <c r="I773" s="29">
        <f t="shared" si="78"/>
        <v>70</v>
      </c>
    </row>
    <row r="774" spans="1:9" ht="48">
      <c r="A774" s="20">
        <v>4</v>
      </c>
      <c r="B774" s="21" t="s">
        <v>451</v>
      </c>
      <c r="C774" s="2" t="s">
        <v>634</v>
      </c>
      <c r="D774" s="1" t="s">
        <v>124</v>
      </c>
      <c r="E774" s="16">
        <v>0.24</v>
      </c>
      <c r="F774" s="27">
        <v>160</v>
      </c>
      <c r="G774" s="27"/>
      <c r="H774" s="27">
        <v>0.11</v>
      </c>
      <c r="I774" s="29">
        <f t="shared" si="78"/>
        <v>160.11000000000001</v>
      </c>
    </row>
    <row r="775" spans="1:9" ht="49.5" customHeight="1">
      <c r="A775" s="20">
        <v>5</v>
      </c>
      <c r="B775" s="21" t="s">
        <v>503</v>
      </c>
      <c r="C775" s="2" t="s">
        <v>504</v>
      </c>
      <c r="D775" s="1" t="s">
        <v>124</v>
      </c>
      <c r="E775" s="16">
        <v>0.05</v>
      </c>
      <c r="F775" s="27">
        <v>22.5</v>
      </c>
      <c r="G775" s="27"/>
      <c r="H775" s="27">
        <v>0.15</v>
      </c>
      <c r="I775" s="29">
        <f t="shared" si="78"/>
        <v>22.65</v>
      </c>
    </row>
    <row r="776" spans="1:9" ht="24">
      <c r="A776" s="20">
        <v>6</v>
      </c>
      <c r="B776" s="21">
        <v>88011001</v>
      </c>
      <c r="C776" s="2" t="s">
        <v>673</v>
      </c>
      <c r="D776" s="1" t="s">
        <v>40</v>
      </c>
      <c r="E776" s="16">
        <v>13</v>
      </c>
      <c r="F776" s="27">
        <v>650</v>
      </c>
      <c r="G776" s="27">
        <v>325</v>
      </c>
      <c r="H776" s="27"/>
      <c r="I776" s="29">
        <f t="shared" si="78"/>
        <v>975</v>
      </c>
    </row>
    <row r="777" spans="1:9" ht="36">
      <c r="A777" s="20">
        <v>7</v>
      </c>
      <c r="B777" s="21" t="s">
        <v>638</v>
      </c>
      <c r="C777" s="2" t="s">
        <v>639</v>
      </c>
      <c r="D777" s="1" t="s">
        <v>244</v>
      </c>
      <c r="E777" s="16">
        <v>5.0000000000000001E-3</v>
      </c>
      <c r="F777" s="27">
        <v>22</v>
      </c>
      <c r="G777" s="27"/>
      <c r="H777" s="27"/>
      <c r="I777" s="29">
        <f t="shared" si="78"/>
        <v>22</v>
      </c>
    </row>
    <row r="778" spans="1:9" ht="24">
      <c r="A778" s="20">
        <v>8</v>
      </c>
      <c r="B778" s="21" t="s">
        <v>458</v>
      </c>
      <c r="C778" s="2" t="s">
        <v>459</v>
      </c>
      <c r="D778" s="1" t="s">
        <v>223</v>
      </c>
      <c r="E778" s="16">
        <v>1</v>
      </c>
      <c r="F778" s="27">
        <v>15</v>
      </c>
      <c r="G778" s="27"/>
      <c r="H778" s="27"/>
      <c r="I778" s="29">
        <f t="shared" si="78"/>
        <v>15</v>
      </c>
    </row>
    <row r="779" spans="1:9" ht="36.75" customHeight="1">
      <c r="A779" s="20">
        <v>9</v>
      </c>
      <c r="B779" s="21" t="s">
        <v>674</v>
      </c>
      <c r="C779" s="2" t="s">
        <v>675</v>
      </c>
      <c r="D779" s="1" t="s">
        <v>223</v>
      </c>
      <c r="E779" s="16">
        <v>2</v>
      </c>
      <c r="F779" s="27">
        <v>30</v>
      </c>
      <c r="G779" s="27"/>
      <c r="H779" s="27"/>
      <c r="I779" s="29">
        <f t="shared" si="78"/>
        <v>30</v>
      </c>
    </row>
    <row r="780" spans="1:9" ht="24">
      <c r="A780" s="20">
        <v>10</v>
      </c>
      <c r="B780" s="21">
        <v>88011002</v>
      </c>
      <c r="C780" s="2" t="s">
        <v>676</v>
      </c>
      <c r="D780" s="1" t="s">
        <v>362</v>
      </c>
      <c r="E780" s="16">
        <v>1</v>
      </c>
      <c r="F780" s="27">
        <v>100</v>
      </c>
      <c r="G780" s="27"/>
      <c r="H780" s="27"/>
      <c r="I780" s="29">
        <f t="shared" si="78"/>
        <v>100</v>
      </c>
    </row>
    <row r="781" spans="1:9" ht="60">
      <c r="A781" s="20">
        <v>11</v>
      </c>
      <c r="B781" s="21" t="s">
        <v>646</v>
      </c>
      <c r="C781" s="2" t="s">
        <v>677</v>
      </c>
      <c r="D781" s="1" t="s">
        <v>69</v>
      </c>
      <c r="E781" s="16">
        <v>0.08</v>
      </c>
      <c r="F781" s="27">
        <v>220</v>
      </c>
      <c r="G781" s="27"/>
      <c r="H781" s="27">
        <v>0.15</v>
      </c>
      <c r="I781" s="29">
        <f t="shared" si="78"/>
        <v>220.15</v>
      </c>
    </row>
    <row r="782" spans="1:9" ht="39" customHeight="1">
      <c r="A782" s="20">
        <v>12</v>
      </c>
      <c r="B782" s="21" t="s">
        <v>678</v>
      </c>
      <c r="C782" s="2" t="s">
        <v>679</v>
      </c>
      <c r="D782" s="1" t="s">
        <v>19</v>
      </c>
      <c r="E782" s="16">
        <v>1</v>
      </c>
      <c r="F782" s="27">
        <v>50</v>
      </c>
      <c r="G782" s="27"/>
      <c r="H782" s="27">
        <v>0.15</v>
      </c>
      <c r="I782" s="29">
        <f t="shared" si="78"/>
        <v>50.15</v>
      </c>
    </row>
    <row r="783" spans="1:9" ht="28.5" customHeight="1">
      <c r="A783" s="20">
        <v>13</v>
      </c>
      <c r="B783" s="21" t="s">
        <v>680</v>
      </c>
      <c r="C783" s="2" t="s">
        <v>681</v>
      </c>
      <c r="D783" s="1" t="s">
        <v>223</v>
      </c>
      <c r="E783" s="16">
        <v>1</v>
      </c>
      <c r="F783" s="27">
        <v>50</v>
      </c>
      <c r="G783" s="27"/>
      <c r="H783" s="27">
        <v>0.15</v>
      </c>
      <c r="I783" s="29">
        <f t="shared" si="78"/>
        <v>50.15</v>
      </c>
    </row>
    <row r="784" spans="1:9" ht="18" customHeight="1">
      <c r="A784" s="20">
        <v>14</v>
      </c>
      <c r="B784" s="21">
        <v>88011003</v>
      </c>
      <c r="C784" s="2" t="s">
        <v>648</v>
      </c>
      <c r="D784" s="1" t="s">
        <v>362</v>
      </c>
      <c r="E784" s="16">
        <v>1</v>
      </c>
      <c r="F784" s="27">
        <v>500</v>
      </c>
      <c r="G784" s="27"/>
      <c r="H784" s="27"/>
      <c r="I784" s="29">
        <f t="shared" si="78"/>
        <v>500</v>
      </c>
    </row>
    <row r="785" spans="1:9">
      <c r="A785" s="65" t="s">
        <v>48</v>
      </c>
      <c r="B785" s="65"/>
      <c r="C785" s="65"/>
      <c r="D785" s="23"/>
      <c r="E785" s="24"/>
      <c r="F785" s="28">
        <f>SUM(F771:F784)</f>
        <v>2009.5</v>
      </c>
      <c r="G785" s="28">
        <f t="shared" ref="G785:I785" si="79">SUM(G771:G784)</f>
        <v>325</v>
      </c>
      <c r="H785" s="28">
        <f t="shared" si="79"/>
        <v>0.71000000000000008</v>
      </c>
      <c r="I785" s="28">
        <f t="shared" si="79"/>
        <v>2335.21</v>
      </c>
    </row>
    <row r="786" spans="1:9">
      <c r="A786" s="14"/>
      <c r="B786" s="15">
        <v>2</v>
      </c>
      <c r="C786" s="63" t="s">
        <v>23</v>
      </c>
      <c r="D786" s="64"/>
      <c r="E786" s="64"/>
      <c r="F786" s="64"/>
      <c r="G786" s="64"/>
      <c r="H786" s="64"/>
      <c r="I786" s="64"/>
    </row>
    <row r="787" spans="1:9">
      <c r="A787" s="20">
        <v>1</v>
      </c>
      <c r="B787" s="21">
        <v>88011004</v>
      </c>
      <c r="C787" s="2" t="s">
        <v>682</v>
      </c>
      <c r="D787" s="1" t="s">
        <v>40</v>
      </c>
      <c r="E787" s="16">
        <v>24</v>
      </c>
      <c r="F787" s="46">
        <v>0</v>
      </c>
      <c r="G787" s="46">
        <v>240</v>
      </c>
      <c r="H787" s="46"/>
      <c r="I787" s="40">
        <f t="shared" ref="I787:I794" si="80">F787+G787+H787</f>
        <v>240</v>
      </c>
    </row>
    <row r="788" spans="1:9">
      <c r="A788" s="20">
        <v>2</v>
      </c>
      <c r="B788" s="21">
        <v>88011005</v>
      </c>
      <c r="C788" s="2" t="s">
        <v>683</v>
      </c>
      <c r="D788" s="1" t="s">
        <v>19</v>
      </c>
      <c r="E788" s="16">
        <v>2</v>
      </c>
      <c r="F788" s="46">
        <v>0</v>
      </c>
      <c r="G788" s="46">
        <v>30</v>
      </c>
      <c r="H788" s="46"/>
      <c r="I788" s="40">
        <f t="shared" si="80"/>
        <v>30</v>
      </c>
    </row>
    <row r="789" spans="1:9" ht="24">
      <c r="A789" s="20">
        <v>3</v>
      </c>
      <c r="B789" s="21">
        <v>88011006</v>
      </c>
      <c r="C789" s="2" t="s">
        <v>684</v>
      </c>
      <c r="D789" s="1" t="s">
        <v>40</v>
      </c>
      <c r="E789" s="16">
        <v>5</v>
      </c>
      <c r="F789" s="46">
        <v>0</v>
      </c>
      <c r="G789" s="46">
        <v>18</v>
      </c>
      <c r="H789" s="46"/>
      <c r="I789" s="40">
        <f t="shared" si="80"/>
        <v>18</v>
      </c>
    </row>
    <row r="790" spans="1:9" ht="24">
      <c r="A790" s="20">
        <v>4</v>
      </c>
      <c r="B790" s="21">
        <v>88011007</v>
      </c>
      <c r="C790" s="2" t="s">
        <v>685</v>
      </c>
      <c r="D790" s="1" t="s">
        <v>40</v>
      </c>
      <c r="E790" s="16">
        <v>13</v>
      </c>
      <c r="F790" s="46">
        <v>0</v>
      </c>
      <c r="G790" s="46">
        <v>50</v>
      </c>
      <c r="H790" s="46"/>
      <c r="I790" s="40">
        <f t="shared" si="80"/>
        <v>50</v>
      </c>
    </row>
    <row r="791" spans="1:9">
      <c r="A791" s="20">
        <v>5</v>
      </c>
      <c r="B791" s="21">
        <v>88011008</v>
      </c>
      <c r="C791" s="2" t="s">
        <v>686</v>
      </c>
      <c r="D791" s="1" t="s">
        <v>362</v>
      </c>
      <c r="E791" s="16">
        <v>1</v>
      </c>
      <c r="F791" s="46">
        <v>0</v>
      </c>
      <c r="G791" s="46">
        <v>350</v>
      </c>
      <c r="H791" s="46"/>
      <c r="I791" s="40">
        <f t="shared" si="80"/>
        <v>350</v>
      </c>
    </row>
    <row r="792" spans="1:9" ht="28.5" customHeight="1">
      <c r="A792" s="20">
        <v>6</v>
      </c>
      <c r="B792" s="21">
        <v>88011009</v>
      </c>
      <c r="C792" s="2" t="s">
        <v>687</v>
      </c>
      <c r="D792" s="1" t="s">
        <v>40</v>
      </c>
      <c r="E792" s="16">
        <v>4</v>
      </c>
      <c r="F792" s="46">
        <v>0</v>
      </c>
      <c r="G792" s="46">
        <v>12</v>
      </c>
      <c r="H792" s="46"/>
      <c r="I792" s="40">
        <f t="shared" si="80"/>
        <v>12</v>
      </c>
    </row>
    <row r="793" spans="1:9" ht="24">
      <c r="A793" s="20">
        <v>7</v>
      </c>
      <c r="B793" s="21">
        <v>88011010</v>
      </c>
      <c r="C793" s="2" t="s">
        <v>688</v>
      </c>
      <c r="D793" s="1" t="s">
        <v>362</v>
      </c>
      <c r="E793" s="16">
        <v>1</v>
      </c>
      <c r="F793" s="46">
        <v>0</v>
      </c>
      <c r="G793" s="46">
        <v>250</v>
      </c>
      <c r="H793" s="46"/>
      <c r="I793" s="40">
        <f t="shared" si="80"/>
        <v>250</v>
      </c>
    </row>
    <row r="794" spans="1:9">
      <c r="A794" s="20">
        <v>8</v>
      </c>
      <c r="B794" s="21">
        <v>88011011</v>
      </c>
      <c r="C794" s="2" t="s">
        <v>689</v>
      </c>
      <c r="D794" s="1" t="s">
        <v>19</v>
      </c>
      <c r="E794" s="16">
        <v>3</v>
      </c>
      <c r="F794" s="46">
        <v>0</v>
      </c>
      <c r="G794" s="46">
        <v>50</v>
      </c>
      <c r="H794" s="46"/>
      <c r="I794" s="40">
        <f t="shared" si="80"/>
        <v>50</v>
      </c>
    </row>
    <row r="795" spans="1:9">
      <c r="A795" s="65" t="s">
        <v>54</v>
      </c>
      <c r="B795" s="65"/>
      <c r="C795" s="65"/>
      <c r="D795" s="23"/>
      <c r="E795" s="24"/>
      <c r="F795" s="47">
        <f>SUM(F787:F794)</f>
        <v>0</v>
      </c>
      <c r="G795" s="47">
        <f t="shared" ref="G795:I795" si="81">SUM(G787:G794)</f>
        <v>1000</v>
      </c>
      <c r="H795" s="47">
        <f t="shared" si="81"/>
        <v>0</v>
      </c>
      <c r="I795" s="47">
        <f t="shared" si="81"/>
        <v>1000</v>
      </c>
    </row>
    <row r="796" spans="1:9">
      <c r="A796" s="66" t="s">
        <v>690</v>
      </c>
      <c r="B796" s="66"/>
      <c r="C796" s="66"/>
      <c r="D796" s="13"/>
      <c r="E796" s="12"/>
      <c r="F796" s="48">
        <f>F785+F795</f>
        <v>2009.5</v>
      </c>
      <c r="G796" s="48">
        <f t="shared" ref="G796:I796" si="82">G785+G795</f>
        <v>1325</v>
      </c>
      <c r="H796" s="48">
        <f t="shared" si="82"/>
        <v>0.71000000000000008</v>
      </c>
      <c r="I796" s="48">
        <f t="shared" si="82"/>
        <v>3335.21</v>
      </c>
    </row>
    <row r="797" spans="1:9">
      <c r="C797" s="38" t="s">
        <v>75</v>
      </c>
      <c r="D797" s="38"/>
      <c r="E797" s="38"/>
      <c r="F797" s="38"/>
      <c r="G797" s="38"/>
      <c r="H797" s="38"/>
      <c r="I797" s="38"/>
    </row>
    <row r="798" spans="1:9">
      <c r="C798" s="62" t="s">
        <v>75</v>
      </c>
      <c r="D798" s="62"/>
      <c r="E798" s="62"/>
      <c r="F798" s="62"/>
      <c r="G798" s="62"/>
      <c r="H798" s="62"/>
      <c r="I798" s="62"/>
    </row>
  </sheetData>
  <mergeCells count="364">
    <mergeCell ref="C798:I798"/>
    <mergeCell ref="A796:C796"/>
    <mergeCell ref="E768:E769"/>
    <mergeCell ref="F768:I768"/>
    <mergeCell ref="C770:I770"/>
    <mergeCell ref="A785:C785"/>
    <mergeCell ref="C786:I786"/>
    <mergeCell ref="A795:C795"/>
    <mergeCell ref="B758:G758"/>
    <mergeCell ref="B759:G759"/>
    <mergeCell ref="A761:I762"/>
    <mergeCell ref="A763:I764"/>
    <mergeCell ref="A765:I766"/>
    <mergeCell ref="F767:I767"/>
    <mergeCell ref="A767:B767"/>
    <mergeCell ref="A753:D753"/>
    <mergeCell ref="A754:D754"/>
    <mergeCell ref="A755:D755"/>
    <mergeCell ref="A756:D756"/>
    <mergeCell ref="F752:I752"/>
    <mergeCell ref="F753:I753"/>
    <mergeCell ref="F754:I754"/>
    <mergeCell ref="F755:I755"/>
    <mergeCell ref="F756:I756"/>
    <mergeCell ref="A752:D752"/>
    <mergeCell ref="C748:I748"/>
    <mergeCell ref="C749:I749"/>
    <mergeCell ref="C750:I750"/>
    <mergeCell ref="C751:I751"/>
    <mergeCell ref="A745:C745"/>
    <mergeCell ref="E696:E697"/>
    <mergeCell ref="F696:I696"/>
    <mergeCell ref="C698:I698"/>
    <mergeCell ref="A730:C730"/>
    <mergeCell ref="C731:I731"/>
    <mergeCell ref="A744:C744"/>
    <mergeCell ref="B686:G686"/>
    <mergeCell ref="B687:G687"/>
    <mergeCell ref="A689:I690"/>
    <mergeCell ref="A691:I692"/>
    <mergeCell ref="A693:I694"/>
    <mergeCell ref="F695:I695"/>
    <mergeCell ref="A695:B695"/>
    <mergeCell ref="A683:D683"/>
    <mergeCell ref="A684:D684"/>
    <mergeCell ref="F680:I680"/>
    <mergeCell ref="F681:I681"/>
    <mergeCell ref="F682:I682"/>
    <mergeCell ref="F683:I683"/>
    <mergeCell ref="F684:I684"/>
    <mergeCell ref="A680:D680"/>
    <mergeCell ref="A681:D681"/>
    <mergeCell ref="A682:D682"/>
    <mergeCell ref="C677:I677"/>
    <mergeCell ref="C678:I678"/>
    <mergeCell ref="C679:I679"/>
    <mergeCell ref="C675:I675"/>
    <mergeCell ref="E646:E647"/>
    <mergeCell ref="F646:I646"/>
    <mergeCell ref="C648:I648"/>
    <mergeCell ref="A673:C673"/>
    <mergeCell ref="A674:C674"/>
    <mergeCell ref="B636:G636"/>
    <mergeCell ref="B637:G637"/>
    <mergeCell ref="A639:I640"/>
    <mergeCell ref="A641:I642"/>
    <mergeCell ref="A643:I644"/>
    <mergeCell ref="F645:I645"/>
    <mergeCell ref="A645:B645"/>
    <mergeCell ref="A633:D633"/>
    <mergeCell ref="A634:D634"/>
    <mergeCell ref="F630:I630"/>
    <mergeCell ref="F631:I631"/>
    <mergeCell ref="F632:I632"/>
    <mergeCell ref="F633:I633"/>
    <mergeCell ref="F634:I634"/>
    <mergeCell ref="A630:D630"/>
    <mergeCell ref="A631:D631"/>
    <mergeCell ref="A632:D632"/>
    <mergeCell ref="C628:I628"/>
    <mergeCell ref="C629:I629"/>
    <mergeCell ref="C625:I625"/>
    <mergeCell ref="E585:E586"/>
    <mergeCell ref="F585:I585"/>
    <mergeCell ref="C587:I587"/>
    <mergeCell ref="A623:C623"/>
    <mergeCell ref="A624:C624"/>
    <mergeCell ref="B575:G575"/>
    <mergeCell ref="B576:G576"/>
    <mergeCell ref="A578:I579"/>
    <mergeCell ref="A580:I581"/>
    <mergeCell ref="A582:I583"/>
    <mergeCell ref="F584:I584"/>
    <mergeCell ref="A584:B584"/>
    <mergeCell ref="A572:D572"/>
    <mergeCell ref="A573:D573"/>
    <mergeCell ref="F569:I569"/>
    <mergeCell ref="F570:I570"/>
    <mergeCell ref="F571:I571"/>
    <mergeCell ref="F572:I572"/>
    <mergeCell ref="F573:I573"/>
    <mergeCell ref="A569:D569"/>
    <mergeCell ref="A570:D570"/>
    <mergeCell ref="A571:D571"/>
    <mergeCell ref="C566:I566"/>
    <mergeCell ref="C567:I567"/>
    <mergeCell ref="C568:I568"/>
    <mergeCell ref="C565:I565"/>
    <mergeCell ref="E533:E534"/>
    <mergeCell ref="F533:I533"/>
    <mergeCell ref="C535:I535"/>
    <mergeCell ref="A561:C561"/>
    <mergeCell ref="A562:C562"/>
    <mergeCell ref="B523:G523"/>
    <mergeCell ref="B524:G524"/>
    <mergeCell ref="A526:I527"/>
    <mergeCell ref="A528:I529"/>
    <mergeCell ref="A530:I531"/>
    <mergeCell ref="F532:I532"/>
    <mergeCell ref="A532:B532"/>
    <mergeCell ref="A518:D518"/>
    <mergeCell ref="A519:D519"/>
    <mergeCell ref="A520:D520"/>
    <mergeCell ref="A521:D521"/>
    <mergeCell ref="F517:I517"/>
    <mergeCell ref="F518:I518"/>
    <mergeCell ref="F519:I519"/>
    <mergeCell ref="F520:I520"/>
    <mergeCell ref="F521:I521"/>
    <mergeCell ref="C516:I516"/>
    <mergeCell ref="A517:D517"/>
    <mergeCell ref="C513:I513"/>
    <mergeCell ref="C515:I515"/>
    <mergeCell ref="A512:C512"/>
    <mergeCell ref="E496:E497"/>
    <mergeCell ref="F496:I496"/>
    <mergeCell ref="C498:I498"/>
    <mergeCell ref="A507:C507"/>
    <mergeCell ref="C508:I508"/>
    <mergeCell ref="A511:C511"/>
    <mergeCell ref="B486:G486"/>
    <mergeCell ref="B487:G487"/>
    <mergeCell ref="A489:I490"/>
    <mergeCell ref="A491:I492"/>
    <mergeCell ref="A493:I494"/>
    <mergeCell ref="F495:I495"/>
    <mergeCell ref="A495:B495"/>
    <mergeCell ref="A481:D481"/>
    <mergeCell ref="A482:D482"/>
    <mergeCell ref="A483:D483"/>
    <mergeCell ref="A484:D484"/>
    <mergeCell ref="F480:I480"/>
    <mergeCell ref="F481:I481"/>
    <mergeCell ref="F482:I482"/>
    <mergeCell ref="F483:I483"/>
    <mergeCell ref="F484:I484"/>
    <mergeCell ref="A480:D480"/>
    <mergeCell ref="C478:I478"/>
    <mergeCell ref="C479:I479"/>
    <mergeCell ref="A475:C475"/>
    <mergeCell ref="E433:E434"/>
    <mergeCell ref="F433:I433"/>
    <mergeCell ref="C435:I435"/>
    <mergeCell ref="A457:C457"/>
    <mergeCell ref="C458:I458"/>
    <mergeCell ref="A474:C474"/>
    <mergeCell ref="B423:G423"/>
    <mergeCell ref="B424:G424"/>
    <mergeCell ref="A426:I427"/>
    <mergeCell ref="A428:I429"/>
    <mergeCell ref="A430:I431"/>
    <mergeCell ref="F432:I432"/>
    <mergeCell ref="A432:B432"/>
    <mergeCell ref="A418:D418"/>
    <mergeCell ref="A419:D419"/>
    <mergeCell ref="A420:D420"/>
    <mergeCell ref="A421:D421"/>
    <mergeCell ref="F417:I417"/>
    <mergeCell ref="F418:I418"/>
    <mergeCell ref="F419:I419"/>
    <mergeCell ref="F420:I420"/>
    <mergeCell ref="F421:I421"/>
    <mergeCell ref="A417:D417"/>
    <mergeCell ref="C414:I414"/>
    <mergeCell ref="C415:I415"/>
    <mergeCell ref="C416:I416"/>
    <mergeCell ref="A373:D373"/>
    <mergeCell ref="A374:D374"/>
    <mergeCell ref="A375:D375"/>
    <mergeCell ref="A376:D376"/>
    <mergeCell ref="F372:I372"/>
    <mergeCell ref="F373:I373"/>
    <mergeCell ref="F374:I374"/>
    <mergeCell ref="F375:I375"/>
    <mergeCell ref="A410:C410"/>
    <mergeCell ref="F387:I387"/>
    <mergeCell ref="A387:B387"/>
    <mergeCell ref="E388:E389"/>
    <mergeCell ref="F388:I388"/>
    <mergeCell ref="C390:I390"/>
    <mergeCell ref="A409:C409"/>
    <mergeCell ref="F376:I376"/>
    <mergeCell ref="B378:G378"/>
    <mergeCell ref="B379:G379"/>
    <mergeCell ref="A381:I382"/>
    <mergeCell ref="A383:I384"/>
    <mergeCell ref="A385:I386"/>
    <mergeCell ref="C369:I369"/>
    <mergeCell ref="C370:I370"/>
    <mergeCell ref="C371:I371"/>
    <mergeCell ref="C366:I366"/>
    <mergeCell ref="C368:I368"/>
    <mergeCell ref="C338:I338"/>
    <mergeCell ref="A364:C364"/>
    <mergeCell ref="A365:C365"/>
    <mergeCell ref="A372:D372"/>
    <mergeCell ref="E250:E251"/>
    <mergeCell ref="F250:I250"/>
    <mergeCell ref="C252:I252"/>
    <mergeCell ref="A315:C315"/>
    <mergeCell ref="C316:I316"/>
    <mergeCell ref="A337:C337"/>
    <mergeCell ref="B240:G240"/>
    <mergeCell ref="B241:G241"/>
    <mergeCell ref="A243:I244"/>
    <mergeCell ref="A245:I246"/>
    <mergeCell ref="A247:I248"/>
    <mergeCell ref="F249:I249"/>
    <mergeCell ref="A249:B249"/>
    <mergeCell ref="A237:D237"/>
    <mergeCell ref="A238:D238"/>
    <mergeCell ref="F234:I234"/>
    <mergeCell ref="F235:I235"/>
    <mergeCell ref="F236:I236"/>
    <mergeCell ref="F237:I237"/>
    <mergeCell ref="F238:I238"/>
    <mergeCell ref="A234:D234"/>
    <mergeCell ref="A235:D235"/>
    <mergeCell ref="A236:D236"/>
    <mergeCell ref="C233:I233"/>
    <mergeCell ref="C218:I218"/>
    <mergeCell ref="A225:C225"/>
    <mergeCell ref="C226:I226"/>
    <mergeCell ref="A229:C229"/>
    <mergeCell ref="A230:C230"/>
    <mergeCell ref="C194:I194"/>
    <mergeCell ref="A204:C204"/>
    <mergeCell ref="C205:I205"/>
    <mergeCell ref="A211:C211"/>
    <mergeCell ref="C212:I212"/>
    <mergeCell ref="A217:C217"/>
    <mergeCell ref="C165:I165"/>
    <mergeCell ref="A175:C175"/>
    <mergeCell ref="C176:I176"/>
    <mergeCell ref="A183:C183"/>
    <mergeCell ref="C184:I184"/>
    <mergeCell ref="A193:C193"/>
    <mergeCell ref="F152:I152"/>
    <mergeCell ref="A152:B152"/>
    <mergeCell ref="E153:E154"/>
    <mergeCell ref="F153:I153"/>
    <mergeCell ref="C155:I155"/>
    <mergeCell ref="A164:C164"/>
    <mergeCell ref="F141:I141"/>
    <mergeCell ref="B143:G143"/>
    <mergeCell ref="B144:G144"/>
    <mergeCell ref="A146:I147"/>
    <mergeCell ref="A148:I149"/>
    <mergeCell ref="A150:I151"/>
    <mergeCell ref="A137:D137"/>
    <mergeCell ref="A138:D138"/>
    <mergeCell ref="A139:D139"/>
    <mergeCell ref="A140:D140"/>
    <mergeCell ref="A141:D141"/>
    <mergeCell ref="F137:I137"/>
    <mergeCell ref="F138:I138"/>
    <mergeCell ref="F139:I139"/>
    <mergeCell ref="F140:I140"/>
    <mergeCell ref="C129:I129"/>
    <mergeCell ref="A131:C131"/>
    <mergeCell ref="A132:C132"/>
    <mergeCell ref="C115:I115"/>
    <mergeCell ref="A120:C120"/>
    <mergeCell ref="C121:I121"/>
    <mergeCell ref="A124:C124"/>
    <mergeCell ref="C125:I125"/>
    <mergeCell ref="A128:C128"/>
    <mergeCell ref="E97:E98"/>
    <mergeCell ref="F97:I97"/>
    <mergeCell ref="C99:I99"/>
    <mergeCell ref="A109:C109"/>
    <mergeCell ref="C110:I110"/>
    <mergeCell ref="A114:C114"/>
    <mergeCell ref="B87:G87"/>
    <mergeCell ref="B88:G88"/>
    <mergeCell ref="A90:I91"/>
    <mergeCell ref="A92:I93"/>
    <mergeCell ref="A94:I95"/>
    <mergeCell ref="F96:I96"/>
    <mergeCell ref="A96:B96"/>
    <mergeCell ref="A84:D84"/>
    <mergeCell ref="A85:D85"/>
    <mergeCell ref="F81:I81"/>
    <mergeCell ref="F82:I82"/>
    <mergeCell ref="F83:I83"/>
    <mergeCell ref="F84:I84"/>
    <mergeCell ref="F85:I85"/>
    <mergeCell ref="A81:D81"/>
    <mergeCell ref="A82:D82"/>
    <mergeCell ref="A83:D83"/>
    <mergeCell ref="C80:I80"/>
    <mergeCell ref="C79:I79"/>
    <mergeCell ref="E67:E68"/>
    <mergeCell ref="F67:I67"/>
    <mergeCell ref="C69:I69"/>
    <mergeCell ref="A76:C76"/>
    <mergeCell ref="A77:C77"/>
    <mergeCell ref="B57:G57"/>
    <mergeCell ref="B58:G58"/>
    <mergeCell ref="A60:I61"/>
    <mergeCell ref="A62:I63"/>
    <mergeCell ref="A64:I65"/>
    <mergeCell ref="F66:I66"/>
    <mergeCell ref="A66:B66"/>
    <mergeCell ref="A54:D54"/>
    <mergeCell ref="A55:D55"/>
    <mergeCell ref="F51:I51"/>
    <mergeCell ref="F52:I52"/>
    <mergeCell ref="F53:I53"/>
    <mergeCell ref="F54:I54"/>
    <mergeCell ref="F55:I55"/>
    <mergeCell ref="A51:D51"/>
    <mergeCell ref="A52:D52"/>
    <mergeCell ref="A53:D53"/>
    <mergeCell ref="C49:I49"/>
    <mergeCell ref="C47:I47"/>
    <mergeCell ref="C35:I35"/>
    <mergeCell ref="A40:C40"/>
    <mergeCell ref="C41:I41"/>
    <mergeCell ref="A45:C45"/>
    <mergeCell ref="A46:C46"/>
    <mergeCell ref="E18:E19"/>
    <mergeCell ref="F18:I18"/>
    <mergeCell ref="C20:I20"/>
    <mergeCell ref="A30:C30"/>
    <mergeCell ref="C31:I31"/>
    <mergeCell ref="A34:C34"/>
    <mergeCell ref="B8:G8"/>
    <mergeCell ref="B9:G9"/>
    <mergeCell ref="A11:I12"/>
    <mergeCell ref="A13:I14"/>
    <mergeCell ref="A15:I16"/>
    <mergeCell ref="F17:I17"/>
    <mergeCell ref="A17:B17"/>
    <mergeCell ref="A2:D2"/>
    <mergeCell ref="A3:D3"/>
    <mergeCell ref="A4:D4"/>
    <mergeCell ref="A5:D5"/>
    <mergeCell ref="A6:D6"/>
    <mergeCell ref="F2:I2"/>
    <mergeCell ref="F3:I3"/>
    <mergeCell ref="F4:I4"/>
    <mergeCell ref="F5:I5"/>
    <mergeCell ref="F6:I6"/>
  </mergeCells>
  <pageMargins left="0.62992125984251968" right="0" top="0.47244094488188981" bottom="0.19685039370078741" header="0" footer="0.27559055118110237"/>
  <pageSetup paperSize="9" scale="90" orientation="portrait" r:id="rId1"/>
  <rowBreaks count="11" manualBreakCount="11">
    <brk id="49" max="16383" man="1"/>
    <brk id="79" max="16383" man="1"/>
    <brk id="232" max="16383" man="1"/>
    <brk id="370" max="16383" man="1"/>
    <brk id="415" max="16383" man="1"/>
    <brk id="478" max="16383" man="1"/>
    <brk id="515" max="16383" man="1"/>
    <brk id="567" max="16383" man="1"/>
    <brk id="628" max="16383" man="1"/>
    <brk id="678" max="16383" man="1"/>
    <brk id="7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1F90D1A8A7B46B4BBD738B452224B8DD" ma:contentTypeVersion="15" ma:contentTypeDescription="Kurkite naują dokumentą." ma:contentTypeScope="" ma:versionID="76c5e27ed96a29e4757608e45ed6b8c7">
  <xsd:schema xmlns:xsd="http://www.w3.org/2001/XMLSchema" xmlns:xs="http://www.w3.org/2001/XMLSchema" xmlns:p="http://schemas.microsoft.com/office/2006/metadata/properties" xmlns:ns2="c0774152-32fb-4eab-b477-6fb3e864d32a" xmlns:ns3="37d4979b-e708-4abb-b976-4e95d0a38995" targetNamespace="http://schemas.microsoft.com/office/2006/metadata/properties" ma:root="true" ma:fieldsID="5b5c87a29e129c874060a3911aa79b3f" ns2:_="" ns3:_="">
    <xsd:import namespace="c0774152-32fb-4eab-b477-6fb3e864d32a"/>
    <xsd:import namespace="37d4979b-e708-4abb-b976-4e95d0a389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3:SharedWithUsers" minOccurs="0"/>
                <xsd:element ref="ns3:SharedWithDetails" minOccurs="0"/>
                <xsd:element ref="ns2:Grup_x0117_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i04i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774152-32fb-4eab-b477-6fb3e864d3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Grup_x0117_s" ma:index="14" nillable="true" ma:displayName="Grupės" ma:SharePointGroup="0" ma:internalName="Grup_x0117_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i04i" ma:index="19" nillable="true" ma:displayName="Asmuo arba grupė" ma:list="UserInfo" ma:internalName="i04i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d4979b-e708-4abb-b976-4e95d0a3899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04i xmlns="c0774152-32fb-4eab-b477-6fb3e864d32a">
      <UserInfo>
        <DisplayName/>
        <AccountId xsi:nil="true"/>
        <AccountType/>
      </UserInfo>
    </i04i>
    <Grup_x0117_s xmlns="c0774152-32fb-4eab-b477-6fb3e864d32a">
      <UserInfo>
        <DisplayName/>
        <AccountId xsi:nil="true"/>
        <AccountType/>
      </UserInfo>
    </Grup_x0117_s>
  </documentManagement>
</p:properties>
</file>

<file path=customXml/itemProps1.xml><?xml version="1.0" encoding="utf-8"?>
<ds:datastoreItem xmlns:ds="http://schemas.openxmlformats.org/officeDocument/2006/customXml" ds:itemID="{4F057134-80BD-4404-875C-21302C21CD87}"/>
</file>

<file path=customXml/itemProps2.xml><?xml version="1.0" encoding="utf-8"?>
<ds:datastoreItem xmlns:ds="http://schemas.openxmlformats.org/officeDocument/2006/customXml" ds:itemID="{5D44BB18-7007-49B6-8BCB-D743FB32FE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9D505D-6D2F-4F41-9474-49CCC07AC484}">
  <ds:schemaRefs>
    <ds:schemaRef ds:uri="http://schemas.microsoft.com/office/2006/metadata/properties"/>
    <ds:schemaRef ds:uri="http://schemas.microsoft.com/office/infopath/2007/PartnerControls"/>
    <ds:schemaRef ds:uri="c0774152-32fb-4eab-b477-6fb3e864d32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Leonarda</dc:creator>
  <cp:lastModifiedBy>Andrejus</cp:lastModifiedBy>
  <cp:lastPrinted>2020-11-04T13:51:58Z</cp:lastPrinted>
  <dcterms:created xsi:type="dcterms:W3CDTF">2010-02-09T07:20:51Z</dcterms:created>
  <dcterms:modified xsi:type="dcterms:W3CDTF">2022-03-07T13:09:30Z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0x0101001F90D1A8A7B46B4BBD738B452224B8DD</vt:lpwstr>
  </property>
</Properties>
</file>