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2.25\open\Valstybiniai konkursai\1 VU 04 2022\priduodami\"/>
    </mc:Choice>
  </mc:AlternateContent>
  <bookViews>
    <workbookView xWindow="0" yWindow="495" windowWidth="28800" windowHeight="16305" tabRatio="689"/>
  </bookViews>
  <sheets>
    <sheet name="Media planas" sheetId="30" r:id="rId1"/>
    <sheet name="Tech Specs" sheetId="26" state="hidden" r:id="rId2"/>
    <sheet name="Google texts" sheetId="25" state="hidden" r:id="rId3"/>
  </sheets>
  <externalReferences>
    <externalReference r:id="rId4"/>
    <externalReference r:id="rId5"/>
  </externalReferences>
  <definedNames>
    <definedName name="AddressLine1">#REF!</definedName>
    <definedName name="AddressLine2">#REF!</definedName>
    <definedName name="Administrator">#REF!</definedName>
    <definedName name="AmountD">#REF!</definedName>
    <definedName name="AmountS">#REF!</definedName>
    <definedName name="AppendNumb">#REF!</definedName>
    <definedName name="as">#REF!</definedName>
    <definedName name="Client">#REF!</definedName>
    <definedName name="ClientCode">#REF!</definedName>
    <definedName name="ClientName">#REF!</definedName>
    <definedName name="CommentLine">#REF!</definedName>
    <definedName name="CPM">'[1]Media plan'!#REF!</definedName>
    <definedName name="CPT">#REF!</definedName>
    <definedName name="Customer">#REF!</definedName>
    <definedName name="CustomerCode">#REF!</definedName>
    <definedName name="CustomerName">#REF!</definedName>
    <definedName name="DefLength">#REF!</definedName>
    <definedName name="DiaBase_Export">#REF!</definedName>
    <definedName name="Display">#REF!</definedName>
    <definedName name="DisplayName">#REF!</definedName>
    <definedName name="DocDate">#REF!</definedName>
    <definedName name="DocNr">#REF!</definedName>
    <definedName name="DocNumb">#REF!</definedName>
    <definedName name="DocSumma">#REF!</definedName>
    <definedName name="EST_6S_TotalWF">#REF!</definedName>
    <definedName name="EST_BB_TotalMF">#REF!</definedName>
    <definedName name="EST_EURexch">#REF!</definedName>
    <definedName name="EST_LB_TotalMF">#REF!</definedName>
    <definedName name="ESTBB_ADVOffer">#REF!</definedName>
    <definedName name="ESTBB_AGOffer">#REF!</definedName>
    <definedName name="ESTLB_ADVOffer">#REF!</definedName>
    <definedName name="ESTLB_AGOffer">#REF!</definedName>
    <definedName name="ESTS6_ADVOffer">#REF!</definedName>
    <definedName name="ESTS6_AGOffer">#REF!</definedName>
    <definedName name="Excel_BuiltIn_Print_Area_1" localSheetId="2">#REF!</definedName>
    <definedName name="Excel_BuiltIn_Print_Area_1" localSheetId="1">#REF!</definedName>
    <definedName name="Excel_BuiltIn_Print_Area_1">#REF!</definedName>
    <definedName name="Footer">#REF!</definedName>
    <definedName name="Friday15">#REF!</definedName>
    <definedName name="Friday16">#REF!</definedName>
    <definedName name="Friday17">#REF!</definedName>
    <definedName name="Friday18">#REF!</definedName>
    <definedName name="Friday19">#REF!</definedName>
    <definedName name="Friday20">#REF!</definedName>
    <definedName name="Friday21">#REF!</definedName>
    <definedName name="Friday22">#REF!</definedName>
    <definedName name="Friday23">#REF!</definedName>
    <definedName name="Friday24">#REF!</definedName>
    <definedName name="Friday25">#REF!</definedName>
    <definedName name="Friday26">#REF!</definedName>
    <definedName name="GoodCode">#REF!</definedName>
    <definedName name="GoodCodeCol">#REF!</definedName>
    <definedName name="IsVatInPrice">#REF!</definedName>
    <definedName name="LastRow">#REF!</definedName>
    <definedName name="Length">#REF!</definedName>
    <definedName name="LT_EURexch">#REF!</definedName>
    <definedName name="LT6S_offer">#REF!</definedName>
    <definedName name="LT6S_print">#REF!</definedName>
    <definedName name="LT6S_RC_V">[2]Discounts!$A$3</definedName>
    <definedName name="LT6S_TotalWF">#REF!</definedName>
    <definedName name="LTBB_offer">#REF!</definedName>
    <definedName name="LTBB_print">#REF!</definedName>
    <definedName name="LTBB_TotalMF">#REF!</definedName>
    <definedName name="LTCOL_offer">#REF!</definedName>
    <definedName name="LTCOL_print">#REF!</definedName>
    <definedName name="LTCOL_TotalWF">#REF!</definedName>
    <definedName name="LTPL_offer">#REF!</definedName>
    <definedName name="LTPL_print">#REF!</definedName>
    <definedName name="LTPL_TotalWF">#REF!</definedName>
    <definedName name="LV_EURexch">#REF!</definedName>
    <definedName name="LV_TotalMF">#REF!</definedName>
    <definedName name="LV_TotalWF">#REF!</definedName>
    <definedName name="LVBB_ADVOffer">#REF!</definedName>
    <definedName name="LVBB_AGOffer">#REF!</definedName>
    <definedName name="LVCOL_ADVOffer">#REF!</definedName>
    <definedName name="LVCOL_AGOffer">#REF!</definedName>
    <definedName name="LVCOL_TotalWF">#REF!</definedName>
    <definedName name="MediaPlan">#REF!</definedName>
    <definedName name="MinShowCount">#REF!</definedName>
    <definedName name="Monday15">#REF!</definedName>
    <definedName name="Monday16">#REF!</definedName>
    <definedName name="Monday17">#REF!</definedName>
    <definedName name="Monday18">#REF!</definedName>
    <definedName name="Monday19">#REF!</definedName>
    <definedName name="Monday20">#REF!</definedName>
    <definedName name="Monday21">#REF!</definedName>
    <definedName name="Monday22">#REF!</definedName>
    <definedName name="Monday23">#REF!</definedName>
    <definedName name="Monday24">#REF!</definedName>
    <definedName name="Monday25">#REF!</definedName>
    <definedName name="Monday26">#REF!</definedName>
    <definedName name="OTSByDoc">#REF!</definedName>
    <definedName name="OTSD">#REF!</definedName>
    <definedName name="OTSS">#REF!</definedName>
    <definedName name="PriceD">#REF!</definedName>
    <definedName name="PriceS">#REF!</definedName>
    <definedName name="PriceTypeCode">#REF!</definedName>
    <definedName name="_xlnm.Print_Area" localSheetId="2">'Google texts'!$A$1:$AU$48</definedName>
    <definedName name="_xlnm.Print_Area" localSheetId="1">'Tech Specs'!$B$1:$P$5</definedName>
    <definedName name="PRSDiscount">#REF!</definedName>
    <definedName name="PRSFDiscount">#REF!</definedName>
    <definedName name="Saturday15">#REF!</definedName>
    <definedName name="Saturday16">#REF!</definedName>
    <definedName name="Saturday17">#REF!</definedName>
    <definedName name="Saturday18">#REF!</definedName>
    <definedName name="Saturday19">#REF!</definedName>
    <definedName name="Saturday20">#REF!</definedName>
    <definedName name="Saturday21">#REF!</definedName>
    <definedName name="Saturday22">#REF!</definedName>
    <definedName name="Saturday23">#REF!</definedName>
    <definedName name="Saturday24">#REF!</definedName>
    <definedName name="Saturday25">#REF!</definedName>
    <definedName name="Saturday26">#REF!</definedName>
    <definedName name="SummD">#REF!</definedName>
    <definedName name="SummS">#REF!</definedName>
    <definedName name="SummVAT">#REF!</definedName>
    <definedName name="Sunday15">#REF!</definedName>
    <definedName name="Sunday16">#REF!</definedName>
    <definedName name="Sunday17">#REF!</definedName>
    <definedName name="Sunday18">#REF!</definedName>
    <definedName name="Sunday19">#REF!</definedName>
    <definedName name="Sunday20">#REF!</definedName>
    <definedName name="Sunday21">#REF!</definedName>
    <definedName name="Sunday22">#REF!</definedName>
    <definedName name="Sunday23">#REF!</definedName>
    <definedName name="Sunday24">#REF!</definedName>
    <definedName name="Sunday25">#REF!</definedName>
    <definedName name="Sunday26">#REF!</definedName>
    <definedName name="Thursday15">#REF!</definedName>
    <definedName name="Thursday16">#REF!</definedName>
    <definedName name="Thursday17">#REF!</definedName>
    <definedName name="Thursday18">#REF!</definedName>
    <definedName name="Thursday19">#REF!</definedName>
    <definedName name="Thursday20">#REF!</definedName>
    <definedName name="Thursday21">#REF!</definedName>
    <definedName name="Thursday22">#REF!</definedName>
    <definedName name="Thursday23">#REF!</definedName>
    <definedName name="Thursday24">#REF!</definedName>
    <definedName name="Thursday25">#REF!</definedName>
    <definedName name="Thursday26">#REF!</definedName>
    <definedName name="Time">#REF!</definedName>
    <definedName name="Title">#REF!</definedName>
    <definedName name="TotalByDoc">#REF!</definedName>
    <definedName name="TotalSum">#REF!</definedName>
    <definedName name="TotalSumWithoutVAT">#REF!</definedName>
    <definedName name="Tuesday15">#REF!</definedName>
    <definedName name="Tuesday16">#REF!</definedName>
    <definedName name="Tuesday17">#REF!</definedName>
    <definedName name="Tuesday18">#REF!</definedName>
    <definedName name="Tuesday19">#REF!</definedName>
    <definedName name="Tuesday20">#REF!</definedName>
    <definedName name="Tuesday21">#REF!</definedName>
    <definedName name="Tuesday22">#REF!</definedName>
    <definedName name="Tuesday23">#REF!</definedName>
    <definedName name="Tuesday24">#REF!</definedName>
    <definedName name="Tuesday25">#REF!</definedName>
    <definedName name="Tuesday26">#REF!</definedName>
    <definedName name="Wednesday15">#REF!</definedName>
    <definedName name="Wednesday16">#REF!</definedName>
    <definedName name="Wednesday17">#REF!</definedName>
    <definedName name="Wednesday18">#REF!</definedName>
    <definedName name="Wednesday19">#REF!</definedName>
    <definedName name="Wednesday20">#REF!</definedName>
    <definedName name="Wednesday21">#REF!</definedName>
    <definedName name="Wednesday22">#REF!</definedName>
    <definedName name="Wednesday23">#REF!</definedName>
    <definedName name="Wednesday24">#REF!</definedName>
    <definedName name="Wednesday25">#REF!</definedName>
    <definedName name="Wednesday26">#REF!</definedName>
    <definedName name="Week">#REF!</definedName>
    <definedName name="WeekDay">#REF!</definedName>
    <definedName name="WeekHeader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30" l="1"/>
  <c r="K20" i="30" l="1"/>
  <c r="K13" i="30" l="1"/>
  <c r="K14" i="30"/>
  <c r="K15" i="30"/>
  <c r="K21" i="30"/>
  <c r="K18" i="30"/>
  <c r="K19" i="30"/>
  <c r="K23" i="30"/>
  <c r="K22" i="30"/>
  <c r="K17" i="30"/>
  <c r="K16" i="30"/>
  <c r="K25" i="30" l="1"/>
  <c r="K24" i="30"/>
  <c r="DA12" i="30"/>
  <c r="DB12" i="30" s="1"/>
  <c r="DC12" i="30" s="1"/>
  <c r="DD12" i="30" s="1"/>
  <c r="DE12" i="30" s="1"/>
  <c r="DF12" i="30" s="1"/>
  <c r="DG12" i="30" s="1"/>
  <c r="DH12" i="30" s="1"/>
  <c r="DI12" i="30" s="1"/>
  <c r="DJ12" i="30" s="1"/>
  <c r="DK12" i="30" s="1"/>
  <c r="DL12" i="30" s="1"/>
  <c r="DM12" i="30" s="1"/>
  <c r="DN12" i="30" s="1"/>
  <c r="DO12" i="30" s="1"/>
  <c r="DP12" i="30" s="1"/>
  <c r="DQ12" i="30" s="1"/>
  <c r="DR12" i="30" s="1"/>
  <c r="DS12" i="30" s="1"/>
  <c r="DT12" i="30" s="1"/>
  <c r="DU12" i="30" s="1"/>
  <c r="DV12" i="30" s="1"/>
  <c r="DW12" i="30" s="1"/>
  <c r="DX12" i="30" s="1"/>
  <c r="DY12" i="30" s="1"/>
  <c r="DZ12" i="30" s="1"/>
  <c r="EA12" i="30" s="1"/>
  <c r="EB12" i="30" s="1"/>
  <c r="EC12" i="30" s="1"/>
  <c r="ED12" i="30" s="1"/>
  <c r="BV12" i="30"/>
  <c r="BW12" i="30" s="1"/>
  <c r="BX12" i="30" s="1"/>
  <c r="BY12" i="30" s="1"/>
  <c r="BZ12" i="30" s="1"/>
  <c r="CA12" i="30" s="1"/>
  <c r="CB12" i="30" s="1"/>
  <c r="CC12" i="30" s="1"/>
  <c r="CD12" i="30" s="1"/>
  <c r="CE12" i="30" s="1"/>
  <c r="CF12" i="30" s="1"/>
  <c r="CG12" i="30" s="1"/>
  <c r="CH12" i="30" s="1"/>
  <c r="CI12" i="30" s="1"/>
  <c r="CJ12" i="30" s="1"/>
  <c r="CK12" i="30" s="1"/>
  <c r="CL12" i="30" s="1"/>
  <c r="CM12" i="30" s="1"/>
  <c r="CN12" i="30" s="1"/>
  <c r="CO12" i="30" s="1"/>
  <c r="CP12" i="30" s="1"/>
  <c r="CQ12" i="30" s="1"/>
  <c r="CR12" i="30" s="1"/>
  <c r="CS12" i="30" s="1"/>
  <c r="CT12" i="30" s="1"/>
  <c r="CU12" i="30" s="1"/>
  <c r="CV12" i="30" s="1"/>
  <c r="CW12" i="30" s="1"/>
  <c r="CX12" i="30" s="1"/>
  <c r="CY12" i="30" s="1"/>
  <c r="AR12" i="30"/>
  <c r="AS12" i="30" s="1"/>
  <c r="AT12" i="30" s="1"/>
  <c r="AU12" i="30" s="1"/>
  <c r="AV12" i="30" s="1"/>
  <c r="AW12" i="30" s="1"/>
  <c r="AX12" i="30" s="1"/>
  <c r="AY12" i="30" s="1"/>
  <c r="AZ12" i="30" s="1"/>
  <c r="BA12" i="30" s="1"/>
  <c r="BB12" i="30" s="1"/>
  <c r="BC12" i="30" s="1"/>
  <c r="BD12" i="30" s="1"/>
  <c r="BE12" i="30" s="1"/>
  <c r="BF12" i="30" s="1"/>
  <c r="BG12" i="30" s="1"/>
  <c r="BH12" i="30" s="1"/>
  <c r="BI12" i="30" s="1"/>
  <c r="BJ12" i="30" s="1"/>
  <c r="BK12" i="30" s="1"/>
  <c r="BL12" i="30" s="1"/>
  <c r="BM12" i="30" s="1"/>
  <c r="BN12" i="30" s="1"/>
  <c r="BO12" i="30" s="1"/>
  <c r="BP12" i="30" s="1"/>
  <c r="BQ12" i="30" s="1"/>
  <c r="BR12" i="30" s="1"/>
  <c r="BS12" i="30" s="1"/>
  <c r="BT12" i="30" s="1"/>
  <c r="N12" i="30"/>
  <c r="O12" i="30" s="1"/>
  <c r="P12" i="30" s="1"/>
  <c r="Q12" i="30" s="1"/>
  <c r="R12" i="30" s="1"/>
  <c r="S12" i="30" s="1"/>
  <c r="T12" i="30" s="1"/>
  <c r="U12" i="30" s="1"/>
  <c r="V12" i="30" s="1"/>
  <c r="W12" i="30" s="1"/>
  <c r="X12" i="30" s="1"/>
  <c r="Y12" i="30" s="1"/>
  <c r="Z12" i="30" s="1"/>
  <c r="AA12" i="30" s="1"/>
  <c r="AB12" i="30" s="1"/>
  <c r="AC12" i="30" s="1"/>
  <c r="AD12" i="30" s="1"/>
  <c r="AE12" i="30" s="1"/>
  <c r="AF12" i="30" s="1"/>
  <c r="AG12" i="30" s="1"/>
  <c r="AH12" i="30" s="1"/>
  <c r="AI12" i="30" s="1"/>
  <c r="AJ12" i="30" s="1"/>
  <c r="AK12" i="30" s="1"/>
  <c r="AL12" i="30" s="1"/>
  <c r="AM12" i="30" s="1"/>
  <c r="AN12" i="30" s="1"/>
  <c r="AO12" i="30" s="1"/>
  <c r="AP12" i="30" s="1"/>
  <c r="T10" i="30"/>
  <c r="AA10" i="30" s="1"/>
  <c r="AH10" i="30" s="1"/>
  <c r="AO10" i="30" s="1"/>
  <c r="AV10" i="30" s="1"/>
  <c r="BC10" i="30" s="1"/>
  <c r="BJ10" i="30" s="1"/>
  <c r="BQ10" i="30" s="1"/>
  <c r="BX10" i="30" s="1"/>
  <c r="CE10" i="30" s="1"/>
  <c r="CL10" i="30" s="1"/>
  <c r="CS10" i="30" s="1"/>
  <c r="CZ10" i="30" s="1"/>
  <c r="DG10" i="30" s="1"/>
  <c r="DN10" i="30" s="1"/>
  <c r="DU10" i="30" s="1"/>
  <c r="AR35" i="25" l="1"/>
  <c r="AR34" i="25"/>
  <c r="AR33" i="25"/>
  <c r="AR32" i="25"/>
  <c r="AP32" i="25"/>
  <c r="AE32" i="25"/>
  <c r="T32" i="25"/>
  <c r="M32" i="25"/>
  <c r="F32" i="25"/>
  <c r="AR26" i="25"/>
  <c r="AR25" i="25"/>
  <c r="AR24" i="25"/>
  <c r="AR23" i="25"/>
  <c r="AP23" i="25"/>
  <c r="AE23" i="25"/>
  <c r="T23" i="25"/>
  <c r="F23" i="25"/>
  <c r="AR18" i="25"/>
  <c r="AR17" i="25"/>
  <c r="AR16" i="25"/>
  <c r="AR15" i="25"/>
  <c r="AP15" i="25"/>
  <c r="AE15" i="25"/>
  <c r="T15" i="25"/>
  <c r="M15" i="25"/>
  <c r="F15" i="25"/>
  <c r="I11" i="25"/>
  <c r="B11" i="25"/>
  <c r="I9" i="25"/>
  <c r="B9" i="25"/>
  <c r="B7" i="25"/>
  <c r="G6" i="25"/>
  <c r="B5" i="25"/>
</calcChain>
</file>

<file path=xl/sharedStrings.xml><?xml version="1.0" encoding="utf-8"?>
<sst xmlns="http://schemas.openxmlformats.org/spreadsheetml/2006/main" count="301" uniqueCount="106">
  <si>
    <t>TECHNINĖ SPECIFIKACIJA</t>
  </si>
  <si>
    <t>Tiekėjas</t>
  </si>
  <si>
    <t>Svetainė</t>
  </si>
  <si>
    <t>Pozicija</t>
  </si>
  <si>
    <t>Baneriai</t>
  </si>
  <si>
    <t>Banerio tipas</t>
  </si>
  <si>
    <t>Pirkimo tipas</t>
  </si>
  <si>
    <t xml:space="preserve">Preliminarus kiekis </t>
  </si>
  <si>
    <t>Vidutinis CTR (angl. Clickthrough rate) (nemažesni nei nurodyta)</t>
  </si>
  <si>
    <t>Gegužė</t>
  </si>
  <si>
    <t>Birželis</t>
  </si>
  <si>
    <t>Liepa</t>
  </si>
  <si>
    <t>Rugpjūtis</t>
  </si>
  <si>
    <t>Mo</t>
  </si>
  <si>
    <t>Tu</t>
  </si>
  <si>
    <t>We</t>
  </si>
  <si>
    <t>Th</t>
  </si>
  <si>
    <t>Fr</t>
  </si>
  <si>
    <t>Sa</t>
  </si>
  <si>
    <t>Su</t>
  </si>
  <si>
    <t>LinkedIn</t>
  </si>
  <si>
    <t>Targeting</t>
  </si>
  <si>
    <t>Text ads</t>
  </si>
  <si>
    <t>Tekstas</t>
  </si>
  <si>
    <t>2 500</t>
  </si>
  <si>
    <t>Google</t>
  </si>
  <si>
    <t>Search</t>
  </si>
  <si>
    <t>CPC</t>
  </si>
  <si>
    <t>1 500</t>
  </si>
  <si>
    <t>Retargeting</t>
  </si>
  <si>
    <t>1  000</t>
  </si>
  <si>
    <t>1 000</t>
  </si>
  <si>
    <t>Facebook</t>
  </si>
  <si>
    <t>Facebook/ Instagram</t>
  </si>
  <si>
    <t>Square 1080x1080; Landscape 1200x628 , Carousel (4 x 1080x1080), Video 10' 15', Stories 1080x1920</t>
  </si>
  <si>
    <t>Statinis / dinaminis</t>
  </si>
  <si>
    <t>6 000</t>
  </si>
  <si>
    <t>Verslo žinios</t>
  </si>
  <si>
    <t>vz.lt</t>
  </si>
  <si>
    <t>Statinis</t>
  </si>
  <si>
    <t>CPM</t>
  </si>
  <si>
    <t>50 000</t>
  </si>
  <si>
    <t>GDN</t>
  </si>
  <si>
    <t>jpg/html 300x600; 300x250; 728x90</t>
  </si>
  <si>
    <t>2 000 000</t>
  </si>
  <si>
    <t>200 000</t>
  </si>
  <si>
    <t>LV</t>
  </si>
  <si>
    <t>CPV</t>
  </si>
  <si>
    <t>RU</t>
  </si>
  <si>
    <t>DAY</t>
  </si>
  <si>
    <t>ONLINE</t>
  </si>
  <si>
    <t>Banner name / Placement</t>
  </si>
  <si>
    <t>Device</t>
  </si>
  <si>
    <t>Language</t>
  </si>
  <si>
    <t>Size</t>
  </si>
  <si>
    <t>Weight (kb)</t>
  </si>
  <si>
    <t>Format</t>
  </si>
  <si>
    <t>Technical specification</t>
  </si>
  <si>
    <t>Facebook / Instagram</t>
  </si>
  <si>
    <t>Video</t>
  </si>
  <si>
    <t>Desktop / Mobile</t>
  </si>
  <si>
    <t>LT</t>
  </si>
  <si>
    <t>Video 1920x1080</t>
  </si>
  <si>
    <t xml:space="preserve">Format- JPG/video. Text - 125 , Headline- 25, link description-30.  Max 20% text is allowed. </t>
  </si>
  <si>
    <t>https://www.facebook.com/business/ads-guide/video</t>
  </si>
  <si>
    <t>Carousel</t>
  </si>
  <si>
    <t xml:space="preserve">Format- jpg or png. Image size - 30MB max, ratio 1:1. FB, MSNG: text: 125 charct., headline - 25 charct., link description - 20 charct, IG text: 2 rows will be displayed,  more info: https://www.facebook.com/business/ads-guide/carousel
Grid tool for testing: https://www.facebook.com/ads/tools/text_overlay   </t>
  </si>
  <si>
    <t>https://www.facebook.com/business/ads-guide/carousel</t>
  </si>
  <si>
    <t>Programmatic</t>
  </si>
  <si>
    <t>Images/ HTML</t>
  </si>
  <si>
    <t>300x250; 300x600; 970x250</t>
  </si>
  <si>
    <t>File size - HTML5: max 146 Kb; Other formats: max 100Kb</t>
  </si>
  <si>
    <t>https://support.adform.com/documentation/build-for-rtb/common-technical-rtb-ad-requirements/</t>
  </si>
  <si>
    <t>Up to 100 MB</t>
  </si>
  <si>
    <t>https://support.adform.com/documentation/build-video-ads/supported-video-files-and-encoding-settings/</t>
  </si>
  <si>
    <t>Ad</t>
  </si>
  <si>
    <t>https://www.citadele.lt/</t>
  </si>
  <si>
    <t>HEADLINE 1</t>
  </si>
  <si>
    <t>HEADLINE 2</t>
  </si>
  <si>
    <t>DESCRIPTION</t>
  </si>
  <si>
    <t>SITELINK HEADLINE</t>
  </si>
  <si>
    <t>Planai Verslui</t>
  </si>
  <si>
    <t>Mobilioji Programėlė</t>
  </si>
  <si>
    <t>Kreditai verslui</t>
  </si>
  <si>
    <t>Kontaktai</t>
  </si>
  <si>
    <t>Ne daugiau 30 simbolių.</t>
  </si>
  <si>
    <t>Aprašymas, galima naudoti iki 90 simbolių.</t>
  </si>
  <si>
    <t>Ne daugiau 25 simbolių.</t>
  </si>
  <si>
    <t>„X Business“  kortelė</t>
  </si>
  <si>
    <t>POS terminalai</t>
  </si>
  <si>
    <t>Mobilioji programėlė</t>
  </si>
  <si>
    <t>„X Business“ kortelė</t>
  </si>
  <si>
    <t>Call Extension</t>
  </si>
  <si>
    <t>VISO (EUR be PVM):</t>
  </si>
  <si>
    <t>Pasiūlymo palyginamoji kaina EUR su PVM*:</t>
  </si>
  <si>
    <t xml:space="preserve">*Esant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 </t>
  </si>
  <si>
    <t>Techninėje specifikacijoje nurodytas paslaugų teikimo grafikas preliminarus. Tikslų grafiką perkančioji orgaizacija pateiks tiekėjui, su kuriuo bus sudaryta sutartis, per 2(dvi) darbo dienas nuo jos sudarymo.</t>
  </si>
  <si>
    <r>
      <t xml:space="preserve">Įkainis už parodymo/paspaudimo 1 vnt. (atsižvelgiant į pirkimo tipą)                               </t>
    </r>
    <r>
      <rPr>
        <b/>
        <sz val="11"/>
        <color rgb="FFFF0000"/>
        <rFont val="Times New Roman"/>
        <family val="1"/>
      </rPr>
      <t>Pildo tiekėjas</t>
    </r>
  </si>
  <si>
    <r>
      <t xml:space="preserve">Palyginamoji kaina Eur be PVM            (H*J)                       </t>
    </r>
    <r>
      <rPr>
        <b/>
        <sz val="11"/>
        <color rgb="FFFF0000"/>
        <rFont val="Times New Roman"/>
        <family val="1"/>
      </rPr>
      <t>Pildo tiekėjas</t>
    </r>
  </si>
  <si>
    <t>Vilniaus universitetas (VU, toliau - užsakovas) perka priėmimo kampanijai įgyvendinti internete paslaugas. Detalus paslaugų paketas, bei preliminarūs terminai pateikti lentelėje.</t>
  </si>
  <si>
    <t xml:space="preserve">II pirkimo dalis - SKAITMENINĖS RINKODAROS PASLAUGOS ANTROS STUDIJŲ PAKOPOS PRIĖMIMO KOMPANIJAI </t>
  </si>
  <si>
    <t>Linkedin</t>
  </si>
  <si>
    <t>Statinis / dinaminis / tekstas</t>
  </si>
  <si>
    <t>Image Ads 1080x1080; Video Ads,
Carousel Ads (4 x 1080x1080), 
Text Ads</t>
  </si>
  <si>
    <t>0.9%</t>
  </si>
  <si>
    <t>0.7%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</si>
</sst>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_-[$€-2]\ * #,##0.00_-;\-[$€-2]\ * #,##0.00_-;_-[$€-2]\ * &quot;-&quot;??_-;_-@_-"/>
    <numFmt numFmtId="166" formatCode="[$LVL]\ #,##0"/>
    <numFmt numFmtId="167" formatCode="_-* #,##0\ &quot;Lt&quot;_-;\-* #,##0\ &quot;Lt&quot;_-;_-* &quot;-&quot;\ &quot;Lt&quot;_-;_-@_-"/>
    <numFmt numFmtId="168" formatCode="_-* #,##0\ _L_t_-;\-* #,##0\ _L_t_-;_-* &quot;-&quot;\ _L_t_-;_-@_-"/>
    <numFmt numFmtId="169" formatCode="_-* #,##0.00\ &quot;Lt&quot;_-;\-* #,##0.00\ &quot;Lt&quot;_-;_-* &quot;-&quot;??\ &quot;Lt&quot;_-;_-@_-"/>
    <numFmt numFmtId="170" formatCode="_-* #,##0.00\ &quot;Ls&quot;_-;\-* #,##0.00\ &quot;Ls&quot;_-;_-* &quot;-&quot;??\ &quot;Ls&quot;_-;_-@_-"/>
    <numFmt numFmtId="171" formatCode="dd"/>
    <numFmt numFmtId="172" formatCode="_([$€-2]\ * #,##0.00_);_([$€-2]\ * \(#,##0.00\);_([$€-2]\ * &quot;-&quot;??_);_(@_)"/>
    <numFmt numFmtId="175" formatCode="0.0000"/>
    <numFmt numFmtId="176" formatCode="0.00000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8.5"/>
      <color theme="10"/>
      <name val="Helv"/>
    </font>
    <font>
      <sz val="11"/>
      <color rgb="FFFF0000"/>
      <name val="Calibri"/>
      <family val="2"/>
      <scheme val="minor"/>
    </font>
    <font>
      <sz val="16"/>
      <color rgb="FF1A0DAB"/>
      <name val="Arial"/>
      <family val="2"/>
      <charset val="186"/>
    </font>
    <font>
      <sz val="11"/>
      <color rgb="FF006621"/>
      <name val="Calibri"/>
      <family val="2"/>
      <charset val="186"/>
      <scheme val="minor"/>
    </font>
    <font>
      <sz val="11"/>
      <color rgb="FF808080"/>
      <name val="Arial"/>
      <family val="2"/>
      <charset val="186"/>
    </font>
    <font>
      <sz val="13"/>
      <color rgb="FF808080"/>
      <name val="Arial"/>
      <family val="2"/>
      <charset val="186"/>
    </font>
    <font>
      <sz val="11"/>
      <name val="Arial"/>
      <family val="2"/>
      <charset val="186"/>
    </font>
    <font>
      <sz val="16"/>
      <color theme="1"/>
      <name val="Arial"/>
      <family val="2"/>
      <charset val="186"/>
    </font>
    <font>
      <sz val="11"/>
      <color rgb="FF00B050"/>
      <name val="Calibri"/>
      <family val="2"/>
      <scheme val="minor"/>
    </font>
    <font>
      <sz val="13"/>
      <color rgb="FFCB003A"/>
      <name val="DejaVu Sans Condensed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u/>
      <sz val="12"/>
      <color theme="10"/>
      <name val="Calibri"/>
      <family val="2"/>
      <charset val="186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8.5"/>
      <color theme="10"/>
      <name val="Arial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u/>
      <sz val="10"/>
      <color indexed="12"/>
      <name val="Arial"/>
      <family val="2"/>
      <charset val="18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86"/>
    </font>
    <font>
      <u/>
      <sz val="8"/>
      <color indexed="12"/>
      <name val="Times New Roman"/>
      <family val="1"/>
      <charset val="186"/>
    </font>
    <font>
      <sz val="10"/>
      <name val="Times New Roman Baltic"/>
      <charset val="186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rgb="FF44444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theme="0"/>
      <name val="Times New Roman"/>
      <family val="1"/>
    </font>
    <font>
      <sz val="11"/>
      <color rgb="FFFFFFFF"/>
      <name val="Times New Roman"/>
      <family val="1"/>
    </font>
    <font>
      <sz val="11"/>
      <name val="Times New Roman"/>
      <family val="1"/>
      <charset val="186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7B003F"/>
        <bgColor indexed="64"/>
      </patternFill>
    </fill>
    <fill>
      <patternFill patternType="solid">
        <fgColor rgb="FFFFFFFF"/>
        <bgColor rgb="FF000000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5">
    <xf numFmtId="0" fontId="0" fillId="0" borderId="0"/>
    <xf numFmtId="0" fontId="7" fillId="0" borderId="0"/>
    <xf numFmtId="0" fontId="7" fillId="0" borderId="0"/>
    <xf numFmtId="0" fontId="9" fillId="0" borderId="0"/>
    <xf numFmtId="0" fontId="6" fillId="0" borderId="0"/>
    <xf numFmtId="0" fontId="10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9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12" fillId="0" borderId="0"/>
    <xf numFmtId="168" fontId="12" fillId="0" borderId="0" applyFont="0" applyFill="0" applyBorder="0" applyAlignment="0" applyProtection="0">
      <alignment vertical="center"/>
    </xf>
    <xf numFmtId="167" fontId="1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" fillId="0" borderId="0"/>
    <xf numFmtId="0" fontId="12" fillId="0" borderId="0">
      <alignment vertical="center"/>
    </xf>
    <xf numFmtId="0" fontId="40" fillId="0" borderId="0"/>
    <xf numFmtId="0" fontId="1" fillId="0" borderId="0"/>
    <xf numFmtId="0" fontId="1" fillId="0" borderId="0"/>
    <xf numFmtId="0" fontId="40" fillId="0" borderId="0"/>
    <xf numFmtId="4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5" fillId="0" borderId="0"/>
    <xf numFmtId="0" fontId="1" fillId="0" borderId="0"/>
    <xf numFmtId="0" fontId="9" fillId="0" borderId="0"/>
    <xf numFmtId="170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6" borderId="0" applyNumberFormat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9" fillId="0" borderId="0"/>
    <xf numFmtId="9" fontId="12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4" borderId="0" applyNumberFormat="0" applyBorder="0" applyAlignment="0" applyProtection="0"/>
    <xf numFmtId="0" fontId="45" fillId="8" borderId="0" applyNumberFormat="0" applyBorder="0" applyAlignment="0" applyProtection="0"/>
    <xf numFmtId="0" fontId="46" fillId="25" borderId="25" applyNumberFormat="0" applyAlignment="0" applyProtection="0"/>
    <xf numFmtId="0" fontId="47" fillId="26" borderId="26" applyNumberFormat="0" applyAlignment="0" applyProtection="0"/>
    <xf numFmtId="0" fontId="48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50" fillId="0" borderId="27" applyNumberFormat="0" applyFill="0" applyAlignment="0" applyProtection="0"/>
    <xf numFmtId="0" fontId="51" fillId="0" borderId="28" applyNumberFormat="0" applyFill="0" applyAlignment="0" applyProtection="0"/>
    <xf numFmtId="0" fontId="52" fillId="0" borderId="29" applyNumberFormat="0" applyFill="0" applyAlignment="0" applyProtection="0"/>
    <xf numFmtId="0" fontId="52" fillId="0" borderId="0" applyNumberFormat="0" applyFill="0" applyBorder="0" applyAlignment="0" applyProtection="0"/>
    <xf numFmtId="0" fontId="53" fillId="12" borderId="25" applyNumberFormat="0" applyAlignment="0" applyProtection="0"/>
    <xf numFmtId="0" fontId="54" fillId="0" borderId="30" applyNumberFormat="0" applyFill="0" applyAlignment="0" applyProtection="0"/>
    <xf numFmtId="0" fontId="55" fillId="27" borderId="0" applyNumberFormat="0" applyBorder="0" applyAlignment="0" applyProtection="0"/>
    <xf numFmtId="0" fontId="12" fillId="28" borderId="31" applyNumberFormat="0" applyFont="0" applyAlignment="0" applyProtection="0"/>
    <xf numFmtId="0" fontId="56" fillId="25" borderId="32" applyNumberFormat="0" applyAlignment="0" applyProtection="0"/>
    <xf numFmtId="0" fontId="57" fillId="0" borderId="0" applyNumberFormat="0" applyFill="0" applyBorder="0" applyAlignment="0" applyProtection="0"/>
    <xf numFmtId="0" fontId="58" fillId="0" borderId="33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7" fillId="0" borderId="0"/>
    <xf numFmtId="9" fontId="8" fillId="0" borderId="0" applyFont="0" applyFill="0" applyBorder="0" applyAlignment="0" applyProtection="0"/>
    <xf numFmtId="0" fontId="7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6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61" fillId="0" borderId="0"/>
    <xf numFmtId="165" fontId="60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6" xfId="0" applyFont="1" applyBorder="1" applyAlignment="1">
      <alignment horizontal="center" vertical="center"/>
    </xf>
    <xf numFmtId="0" fontId="17" fillId="0" borderId="5" xfId="13" applyBorder="1" applyAlignment="1" applyProtection="1">
      <alignment vertical="center"/>
    </xf>
    <xf numFmtId="0" fontId="0" fillId="0" borderId="6" xfId="0" applyBorder="1"/>
    <xf numFmtId="0" fontId="0" fillId="0" borderId="4" xfId="0" applyBorder="1"/>
    <xf numFmtId="0" fontId="23" fillId="0" borderId="6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4" fillId="0" borderId="6" xfId="0" applyFont="1" applyBorder="1" applyAlignment="1">
      <alignment vertical="center"/>
    </xf>
    <xf numFmtId="0" fontId="18" fillId="0" borderId="6" xfId="0" applyFont="1" applyBorder="1"/>
    <xf numFmtId="0" fontId="22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left" vertical="center"/>
    </xf>
    <xf numFmtId="0" fontId="0" fillId="2" borderId="10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0" fillId="0" borderId="0" xfId="0" applyAlignment="1">
      <alignment wrapText="1"/>
    </xf>
    <xf numFmtId="0" fontId="25" fillId="0" borderId="0" xfId="0" applyFont="1"/>
    <xf numFmtId="0" fontId="26" fillId="0" borderId="0" xfId="0" applyFont="1"/>
    <xf numFmtId="0" fontId="13" fillId="2" borderId="0" xfId="0" applyFont="1" applyFill="1" applyAlignment="1">
      <alignment horizontal="right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13" fillId="2" borderId="0" xfId="13" applyFont="1" applyFill="1" applyAlignment="1" applyProtection="1">
      <alignment horizontal="right" vertical="center"/>
    </xf>
    <xf numFmtId="0" fontId="1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32" fillId="0" borderId="0" xfId="0" applyFont="1"/>
    <xf numFmtId="0" fontId="30" fillId="0" borderId="0" xfId="0" applyFont="1" applyAlignment="1">
      <alignment vertical="center" wrapText="1"/>
    </xf>
    <xf numFmtId="0" fontId="15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2" borderId="0" xfId="0" applyFont="1" applyFill="1" applyAlignment="1">
      <alignment horizontal="center" wrapText="1"/>
    </xf>
    <xf numFmtId="0" fontId="3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7" fillId="2" borderId="0" xfId="0" applyFont="1" applyFill="1"/>
    <xf numFmtId="3" fontId="34" fillId="5" borderId="50" xfId="0" applyNumberFormat="1" applyFont="1" applyFill="1" applyBorder="1" applyAlignment="1">
      <alignment horizontal="center" vertical="center" wrapText="1"/>
    </xf>
    <xf numFmtId="9" fontId="34" fillId="5" borderId="50" xfId="0" applyNumberFormat="1" applyFont="1" applyFill="1" applyBorder="1" applyAlignment="1">
      <alignment horizontal="center" vertical="center" wrapText="1"/>
    </xf>
    <xf numFmtId="3" fontId="33" fillId="4" borderId="50" xfId="0" applyNumberFormat="1" applyFont="1" applyFill="1" applyBorder="1" applyAlignment="1">
      <alignment horizontal="left" vertical="center"/>
    </xf>
    <xf numFmtId="3" fontId="33" fillId="3" borderId="50" xfId="0" quotePrefix="1" applyNumberFormat="1" applyFont="1" applyFill="1" applyBorder="1" applyAlignment="1">
      <alignment horizontal="left" vertical="center"/>
    </xf>
    <xf numFmtId="0" fontId="35" fillId="0" borderId="50" xfId="0" applyFont="1" applyBorder="1" applyAlignment="1">
      <alignment horizontal="center" vertical="center"/>
    </xf>
    <xf numFmtId="0" fontId="35" fillId="2" borderId="50" xfId="0" applyFont="1" applyFill="1" applyBorder="1" applyAlignment="1">
      <alignment horizontal="center" vertical="center"/>
    </xf>
    <xf numFmtId="0" fontId="35" fillId="0" borderId="50" xfId="0" applyFont="1" applyBorder="1"/>
    <xf numFmtId="0" fontId="35" fillId="0" borderId="50" xfId="0" applyFont="1" applyBorder="1" applyAlignment="1">
      <alignment horizontal="left" wrapText="1"/>
    </xf>
    <xf numFmtId="0" fontId="36" fillId="0" borderId="50" xfId="14" applyFont="1" applyBorder="1" applyAlignment="1" applyProtection="1">
      <alignment vertical="center"/>
    </xf>
    <xf numFmtId="0" fontId="15" fillId="2" borderId="50" xfId="15" applyFont="1" applyFill="1" applyBorder="1" applyAlignment="1">
      <alignment horizontal="center" vertical="center" wrapText="1"/>
    </xf>
    <xf numFmtId="0" fontId="28" fillId="0" borderId="50" xfId="14" applyBorder="1" applyAlignment="1" applyProtection="1">
      <alignment vertical="center"/>
    </xf>
    <xf numFmtId="166" fontId="33" fillId="0" borderId="50" xfId="0" applyNumberFormat="1" applyFont="1" applyBorder="1" applyAlignment="1">
      <alignment horizontal="center"/>
    </xf>
    <xf numFmtId="0" fontId="33" fillId="0" borderId="50" xfId="0" applyFont="1" applyBorder="1" applyAlignment="1">
      <alignment horizontal="left" vertical="center" wrapText="1"/>
    </xf>
    <xf numFmtId="0" fontId="36" fillId="0" borderId="50" xfId="13" applyFont="1" applyBorder="1" applyAlignment="1" applyProtection="1">
      <alignment vertical="center" wrapText="1"/>
    </xf>
    <xf numFmtId="0" fontId="36" fillId="0" borderId="50" xfId="14" applyFont="1" applyBorder="1" applyAlignment="1">
      <alignment vertical="center"/>
    </xf>
    <xf numFmtId="0" fontId="0" fillId="0" borderId="53" xfId="0" applyBorder="1"/>
    <xf numFmtId="0" fontId="0" fillId="2" borderId="54" xfId="0" applyFill="1" applyBorder="1" applyAlignment="1">
      <alignment vertical="center" wrapText="1"/>
    </xf>
    <xf numFmtId="0" fontId="0" fillId="4" borderId="55" xfId="0" applyFill="1" applyBorder="1" applyAlignment="1">
      <alignment vertical="center" wrapText="1"/>
    </xf>
    <xf numFmtId="0" fontId="0" fillId="2" borderId="56" xfId="0" applyFill="1" applyBorder="1" applyAlignment="1">
      <alignment vertical="center" wrapText="1"/>
    </xf>
    <xf numFmtId="0" fontId="0" fillId="4" borderId="58" xfId="0" applyFill="1" applyBorder="1" applyAlignment="1">
      <alignment vertical="center" wrapText="1"/>
    </xf>
    <xf numFmtId="0" fontId="63" fillId="0" borderId="0" xfId="0" applyFont="1"/>
    <xf numFmtId="10" fontId="63" fillId="0" borderId="0" xfId="0" applyNumberFormat="1" applyFont="1"/>
    <xf numFmtId="0" fontId="64" fillId="0" borderId="0" xfId="0" applyFont="1"/>
    <xf numFmtId="3" fontId="65" fillId="2" borderId="21" xfId="0" applyNumberFormat="1" applyFont="1" applyFill="1" applyBorder="1" applyAlignment="1">
      <alignment horizontal="center" vertical="center" wrapText="1"/>
    </xf>
    <xf numFmtId="0" fontId="63" fillId="0" borderId="42" xfId="0" applyFont="1" applyBorder="1"/>
    <xf numFmtId="3" fontId="65" fillId="0" borderId="50" xfId="0" quotePrefix="1" applyNumberFormat="1" applyFont="1" applyBorder="1" applyAlignment="1">
      <alignment horizontal="center" vertical="center" wrapText="1"/>
    </xf>
    <xf numFmtId="3" fontId="65" fillId="0" borderId="49" xfId="0" quotePrefix="1" applyNumberFormat="1" applyFont="1" applyBorder="1" applyAlignment="1">
      <alignment horizontal="center" vertical="center" wrapText="1"/>
    </xf>
    <xf numFmtId="3" fontId="65" fillId="0" borderId="23" xfId="0" quotePrefix="1" applyNumberFormat="1" applyFont="1" applyBorder="1" applyAlignment="1">
      <alignment horizontal="center" vertical="center" wrapText="1"/>
    </xf>
    <xf numFmtId="3" fontId="65" fillId="0" borderId="22" xfId="0" quotePrefix="1" applyNumberFormat="1" applyFont="1" applyBorder="1" applyAlignment="1">
      <alignment horizontal="center" vertical="center" wrapText="1"/>
    </xf>
    <xf numFmtId="10" fontId="66" fillId="3" borderId="50" xfId="0" applyNumberFormat="1" applyFont="1" applyFill="1" applyBorder="1" applyAlignment="1">
      <alignment horizontal="right" vertical="center"/>
    </xf>
    <xf numFmtId="10" fontId="66" fillId="3" borderId="50" xfId="0" applyNumberFormat="1" applyFont="1" applyFill="1" applyBorder="1" applyAlignment="1">
      <alignment horizontal="right" vertical="center" wrapText="1"/>
    </xf>
    <xf numFmtId="0" fontId="63" fillId="0" borderId="0" xfId="0" applyFont="1" applyAlignment="1">
      <alignment wrapText="1"/>
    </xf>
    <xf numFmtId="0" fontId="63" fillId="0" borderId="0" xfId="0" applyFont="1" applyBorder="1"/>
    <xf numFmtId="0" fontId="66" fillId="3" borderId="41" xfId="0" applyFont="1" applyFill="1" applyBorder="1" applyAlignment="1">
      <alignment horizontal="center" vertical="center"/>
    </xf>
    <xf numFmtId="3" fontId="65" fillId="2" borderId="62" xfId="0" applyNumberFormat="1" applyFont="1" applyFill="1" applyBorder="1" applyAlignment="1">
      <alignment horizontal="center" vertical="center" wrapText="1"/>
    </xf>
    <xf numFmtId="10" fontId="65" fillId="2" borderId="62" xfId="0" applyNumberFormat="1" applyFont="1" applyFill="1" applyBorder="1" applyAlignment="1">
      <alignment horizontal="center" vertical="center" wrapText="1"/>
    </xf>
    <xf numFmtId="1" fontId="65" fillId="0" borderId="62" xfId="0" applyNumberFormat="1" applyFont="1" applyBorder="1" applyAlignment="1">
      <alignment vertical="center"/>
    </xf>
    <xf numFmtId="1" fontId="65" fillId="0" borderId="0" xfId="0" applyNumberFormat="1" applyFont="1" applyBorder="1" applyAlignment="1">
      <alignment vertical="center"/>
    </xf>
    <xf numFmtId="0" fontId="65" fillId="2" borderId="40" xfId="0" applyFont="1" applyFill="1" applyBorder="1" applyAlignment="1">
      <alignment horizontal="center" vertical="center" wrapText="1"/>
    </xf>
    <xf numFmtId="0" fontId="65" fillId="2" borderId="34" xfId="0" applyFont="1" applyFill="1" applyBorder="1" applyAlignment="1">
      <alignment horizontal="center" vertical="center" wrapText="1"/>
    </xf>
    <xf numFmtId="3" fontId="65" fillId="2" borderId="34" xfId="0" applyNumberFormat="1" applyFont="1" applyFill="1" applyBorder="1" applyAlignment="1">
      <alignment horizontal="center" vertical="center" wrapText="1"/>
    </xf>
    <xf numFmtId="10" fontId="65" fillId="2" borderId="34" xfId="0" applyNumberFormat="1" applyFont="1" applyFill="1" applyBorder="1" applyAlignment="1">
      <alignment horizontal="center" vertical="center" wrapText="1"/>
    </xf>
    <xf numFmtId="2" fontId="65" fillId="3" borderId="34" xfId="0" applyNumberFormat="1" applyFont="1" applyFill="1" applyBorder="1" applyAlignment="1">
      <alignment horizontal="center" vertical="center" wrapText="1"/>
    </xf>
    <xf numFmtId="1" fontId="65" fillId="0" borderId="34" xfId="0" applyNumberFormat="1" applyFont="1" applyBorder="1" applyAlignment="1">
      <alignment vertical="center"/>
    </xf>
    <xf numFmtId="1" fontId="65" fillId="0" borderId="45" xfId="0" applyNumberFormat="1" applyFont="1" applyBorder="1" applyAlignment="1">
      <alignment vertical="center"/>
    </xf>
    <xf numFmtId="0" fontId="65" fillId="2" borderId="44" xfId="0" applyFont="1" applyFill="1" applyBorder="1" applyAlignment="1">
      <alignment horizontal="center" vertical="center" wrapText="1"/>
    </xf>
    <xf numFmtId="3" fontId="65" fillId="2" borderId="37" xfId="0" applyNumberFormat="1" applyFont="1" applyFill="1" applyBorder="1" applyAlignment="1">
      <alignment horizontal="center" vertical="center" wrapText="1"/>
    </xf>
    <xf numFmtId="10" fontId="65" fillId="2" borderId="40" xfId="0" applyNumberFormat="1" applyFont="1" applyFill="1" applyBorder="1" applyAlignment="1">
      <alignment horizontal="center" vertical="center" wrapText="1"/>
    </xf>
    <xf numFmtId="1" fontId="69" fillId="0" borderId="45" xfId="0" applyNumberFormat="1" applyFont="1" applyBorder="1" applyAlignment="1">
      <alignment vertical="center"/>
    </xf>
    <xf numFmtId="1" fontId="65" fillId="0" borderId="47" xfId="0" applyNumberFormat="1" applyFont="1" applyBorder="1" applyAlignment="1">
      <alignment vertical="center"/>
    </xf>
    <xf numFmtId="0" fontId="65" fillId="2" borderId="45" xfId="0" applyFont="1" applyFill="1" applyBorder="1" applyAlignment="1">
      <alignment horizontal="center" vertical="center" wrapText="1"/>
    </xf>
    <xf numFmtId="0" fontId="66" fillId="2" borderId="23" xfId="0" applyFont="1" applyFill="1" applyBorder="1" applyAlignment="1">
      <alignment horizontal="center" vertical="center" wrapText="1"/>
    </xf>
    <xf numFmtId="0" fontId="65" fillId="2" borderId="23" xfId="0" applyFont="1" applyFill="1" applyBorder="1" applyAlignment="1">
      <alignment horizontal="center" vertical="center" wrapText="1"/>
    </xf>
    <xf numFmtId="3" fontId="65" fillId="2" borderId="23" xfId="0" applyNumberFormat="1" applyFont="1" applyFill="1" applyBorder="1" applyAlignment="1">
      <alignment horizontal="center" vertical="center" wrapText="1"/>
    </xf>
    <xf numFmtId="10" fontId="65" fillId="2" borderId="22" xfId="0" applyNumberFormat="1" applyFont="1" applyFill="1" applyBorder="1" applyAlignment="1">
      <alignment horizontal="center" vertical="center" wrapText="1"/>
    </xf>
    <xf numFmtId="1" fontId="65" fillId="0" borderId="45" xfId="0" applyNumberFormat="1" applyFont="1" applyBorder="1" applyAlignment="1">
      <alignment horizontal="center" vertical="center"/>
    </xf>
    <xf numFmtId="1" fontId="68" fillId="0" borderId="45" xfId="0" applyNumberFormat="1" applyFont="1" applyBorder="1" applyAlignment="1">
      <alignment vertical="center"/>
    </xf>
    <xf numFmtId="1" fontId="68" fillId="0" borderId="45" xfId="0" applyNumberFormat="1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 wrapText="1"/>
    </xf>
    <xf numFmtId="0" fontId="65" fillId="2" borderId="22" xfId="0" applyFont="1" applyFill="1" applyBorder="1" applyAlignment="1">
      <alignment horizontal="center" vertical="center" wrapText="1"/>
    </xf>
    <xf numFmtId="3" fontId="65" fillId="2" borderId="22" xfId="0" applyNumberFormat="1" applyFont="1" applyFill="1" applyBorder="1" applyAlignment="1">
      <alignment horizontal="center" vertical="center" wrapText="1"/>
    </xf>
    <xf numFmtId="1" fontId="65" fillId="0" borderId="37" xfId="0" applyNumberFormat="1" applyFont="1" applyBorder="1" applyAlignment="1">
      <alignment vertical="center"/>
    </xf>
    <xf numFmtId="1" fontId="65" fillId="0" borderId="38" xfId="0" applyNumberFormat="1" applyFont="1" applyBorder="1" applyAlignment="1">
      <alignment vertical="center"/>
    </xf>
    <xf numFmtId="0" fontId="66" fillId="2" borderId="22" xfId="0" applyFont="1" applyFill="1" applyBorder="1" applyAlignment="1">
      <alignment horizontal="center" vertical="center" wrapText="1"/>
    </xf>
    <xf numFmtId="10" fontId="65" fillId="2" borderId="37" xfId="0" applyNumberFormat="1" applyFont="1" applyFill="1" applyBorder="1" applyAlignment="1">
      <alignment horizontal="center" vertical="center" wrapText="1"/>
    </xf>
    <xf numFmtId="2" fontId="65" fillId="3" borderId="50" xfId="0" applyNumberFormat="1" applyFont="1" applyFill="1" applyBorder="1" applyAlignment="1">
      <alignment horizontal="center" vertical="center" wrapText="1"/>
    </xf>
    <xf numFmtId="1" fontId="65" fillId="0" borderId="36" xfId="0" applyNumberFormat="1" applyFont="1" applyBorder="1" applyAlignment="1">
      <alignment vertical="center"/>
    </xf>
    <xf numFmtId="0" fontId="66" fillId="3" borderId="78" xfId="0" applyFont="1" applyFill="1" applyBorder="1" applyAlignment="1">
      <alignment horizontal="left"/>
    </xf>
    <xf numFmtId="0" fontId="66" fillId="3" borderId="79" xfId="0" applyFont="1" applyFill="1" applyBorder="1" applyAlignment="1">
      <alignment horizontal="left"/>
    </xf>
    <xf numFmtId="0" fontId="66" fillId="3" borderId="77" xfId="0" applyFont="1" applyFill="1" applyBorder="1" applyAlignment="1"/>
    <xf numFmtId="0" fontId="66" fillId="3" borderId="78" xfId="0" applyFont="1" applyFill="1" applyBorder="1" applyAlignment="1"/>
    <xf numFmtId="0" fontId="62" fillId="0" borderId="41" xfId="15" applyFont="1" applyBorder="1" applyAlignment="1">
      <alignment horizontal="center" vertical="center" shrinkToFit="1"/>
    </xf>
    <xf numFmtId="171" fontId="62" fillId="0" borderId="35" xfId="15" applyNumberFormat="1" applyFont="1" applyBorder="1" applyAlignment="1">
      <alignment horizontal="center" vertical="center" shrinkToFit="1"/>
    </xf>
    <xf numFmtId="171" fontId="62" fillId="0" borderId="21" xfId="15" applyNumberFormat="1" applyFont="1" applyBorder="1" applyAlignment="1">
      <alignment horizontal="center" vertical="center" shrinkToFit="1"/>
    </xf>
    <xf numFmtId="0" fontId="62" fillId="0" borderId="21" xfId="15" applyFont="1" applyBorder="1" applyAlignment="1">
      <alignment horizontal="center" vertical="center" shrinkToFit="1"/>
    </xf>
    <xf numFmtId="171" fontId="62" fillId="0" borderId="72" xfId="15" applyNumberFormat="1" applyFont="1" applyBorder="1" applyAlignment="1">
      <alignment horizontal="center" vertical="center" shrinkToFit="1"/>
    </xf>
    <xf numFmtId="0" fontId="62" fillId="0" borderId="76" xfId="0" applyFont="1" applyBorder="1" applyAlignment="1">
      <alignment horizontal="center" vertical="center" shrinkToFit="1"/>
    </xf>
    <xf numFmtId="0" fontId="62" fillId="0" borderId="57" xfId="0" applyFont="1" applyBorder="1" applyAlignment="1">
      <alignment horizontal="center" vertical="center" shrinkToFit="1"/>
    </xf>
    <xf numFmtId="0" fontId="62" fillId="0" borderId="75" xfId="0" applyFont="1" applyBorder="1" applyAlignment="1">
      <alignment horizontal="center" vertical="center" shrinkToFit="1"/>
    </xf>
    <xf numFmtId="0" fontId="62" fillId="0" borderId="58" xfId="0" applyFont="1" applyBorder="1" applyAlignment="1">
      <alignment horizontal="center" vertical="center" shrinkToFit="1"/>
    </xf>
    <xf numFmtId="1" fontId="68" fillId="29" borderId="38" xfId="0" applyNumberFormat="1" applyFont="1" applyFill="1" applyBorder="1" applyAlignment="1">
      <alignment horizontal="center" vertical="center"/>
    </xf>
    <xf numFmtId="1" fontId="68" fillId="29" borderId="39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center" vertical="center" wrapText="1"/>
    </xf>
    <xf numFmtId="0" fontId="65" fillId="2" borderId="50" xfId="0" applyFont="1" applyFill="1" applyBorder="1" applyAlignment="1">
      <alignment horizontal="center" vertical="center" wrapText="1"/>
    </xf>
    <xf numFmtId="0" fontId="65" fillId="2" borderId="21" xfId="0" applyFont="1" applyFill="1" applyBorder="1" applyAlignment="1">
      <alignment horizontal="center" vertical="center" wrapText="1"/>
    </xf>
    <xf numFmtId="3" fontId="65" fillId="0" borderId="21" xfId="0" quotePrefix="1" applyNumberFormat="1" applyFont="1" applyBorder="1" applyAlignment="1">
      <alignment horizontal="center" vertical="center" wrapText="1"/>
    </xf>
    <xf numFmtId="2" fontId="65" fillId="3" borderId="0" xfId="0" applyNumberFormat="1" applyFont="1" applyFill="1" applyBorder="1" applyAlignment="1">
      <alignment horizontal="center" vertical="center" wrapText="1"/>
    </xf>
    <xf numFmtId="10" fontId="65" fillId="2" borderId="21" xfId="0" applyNumberFormat="1" applyFont="1" applyFill="1" applyBorder="1" applyAlignment="1">
      <alignment horizontal="center" vertical="center" wrapText="1"/>
    </xf>
    <xf numFmtId="0" fontId="70" fillId="30" borderId="62" xfId="0" applyFont="1" applyFill="1" applyBorder="1" applyAlignment="1">
      <alignment horizontal="center" vertical="center" wrapText="1"/>
    </xf>
    <xf numFmtId="0" fontId="70" fillId="30" borderId="34" xfId="0" applyFont="1" applyFill="1" applyBorder="1" applyAlignment="1">
      <alignment horizontal="center" vertical="center" wrapText="1"/>
    </xf>
    <xf numFmtId="172" fontId="63" fillId="3" borderId="50" xfId="0" applyNumberFormat="1" applyFont="1" applyFill="1" applyBorder="1" applyAlignment="1">
      <alignment horizontal="center" vertical="center"/>
    </xf>
    <xf numFmtId="2" fontId="65" fillId="3" borderId="85" xfId="0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66" fillId="0" borderId="0" xfId="0" applyFont="1" applyAlignment="1">
      <alignment horizontal="center" wrapText="1"/>
    </xf>
    <xf numFmtId="0" fontId="65" fillId="0" borderId="0" xfId="0" applyFont="1" applyAlignment="1">
      <alignment horizontal="left" wrapText="1"/>
    </xf>
    <xf numFmtId="0" fontId="66" fillId="2" borderId="24" xfId="0" applyFont="1" applyFill="1" applyBorder="1" applyAlignment="1">
      <alignment horizontal="center" vertical="center" wrapText="1"/>
    </xf>
    <xf numFmtId="0" fontId="66" fillId="2" borderId="23" xfId="0" applyFont="1" applyFill="1" applyBorder="1" applyAlignment="1">
      <alignment horizontal="center" vertical="center" wrapText="1"/>
    </xf>
    <xf numFmtId="0" fontId="65" fillId="2" borderId="22" xfId="0" applyFont="1" applyFill="1" applyBorder="1" applyAlignment="1">
      <alignment horizontal="center" vertical="center" wrapText="1"/>
    </xf>
    <xf numFmtId="0" fontId="65" fillId="2" borderId="23" xfId="0" applyFont="1" applyFill="1" applyBorder="1" applyAlignment="1">
      <alignment horizontal="center" vertical="center" wrapText="1"/>
    </xf>
    <xf numFmtId="0" fontId="66" fillId="3" borderId="63" xfId="0" applyFont="1" applyFill="1" applyBorder="1" applyAlignment="1">
      <alignment horizontal="center" vertical="center" wrapText="1"/>
    </xf>
    <xf numFmtId="0" fontId="66" fillId="3" borderId="70" xfId="0" applyFont="1" applyFill="1" applyBorder="1" applyAlignment="1">
      <alignment horizontal="center" vertical="center" wrapText="1"/>
    </xf>
    <xf numFmtId="0" fontId="66" fillId="3" borderId="73" xfId="0" applyFont="1" applyFill="1" applyBorder="1" applyAlignment="1">
      <alignment horizontal="center" vertical="center" wrapText="1"/>
    </xf>
    <xf numFmtId="0" fontId="66" fillId="3" borderId="64" xfId="0" applyFont="1" applyFill="1" applyBorder="1" applyAlignment="1">
      <alignment horizontal="center" vertical="center" wrapText="1"/>
    </xf>
    <xf numFmtId="0" fontId="66" fillId="3" borderId="20" xfId="0" applyFont="1" applyFill="1" applyBorder="1" applyAlignment="1">
      <alignment horizontal="center" vertical="center" wrapText="1"/>
    </xf>
    <xf numFmtId="0" fontId="66" fillId="3" borderId="74" xfId="0" applyFont="1" applyFill="1" applyBorder="1" applyAlignment="1">
      <alignment horizontal="center" vertical="center" wrapText="1"/>
    </xf>
    <xf numFmtId="0" fontId="66" fillId="3" borderId="11" xfId="0" applyFont="1" applyFill="1" applyBorder="1" applyAlignment="1">
      <alignment horizontal="center" vertical="center" wrapText="1"/>
    </xf>
    <xf numFmtId="0" fontId="66" fillId="3" borderId="50" xfId="0" applyFont="1" applyFill="1" applyBorder="1" applyAlignment="1">
      <alignment horizontal="center" vertical="center" wrapText="1"/>
    </xf>
    <xf numFmtId="0" fontId="66" fillId="3" borderId="57" xfId="0" applyFont="1" applyFill="1" applyBorder="1" applyAlignment="1">
      <alignment horizontal="center" vertical="center" wrapText="1"/>
    </xf>
    <xf numFmtId="1" fontId="68" fillId="29" borderId="38" xfId="0" applyNumberFormat="1" applyFont="1" applyFill="1" applyBorder="1" applyAlignment="1">
      <alignment horizontal="center" vertical="center"/>
    </xf>
    <xf numFmtId="1" fontId="68" fillId="29" borderId="39" xfId="0" applyNumberFormat="1" applyFont="1" applyFill="1" applyBorder="1" applyAlignment="1">
      <alignment horizontal="center" vertical="center"/>
    </xf>
    <xf numFmtId="1" fontId="69" fillId="29" borderId="45" xfId="0" applyNumberFormat="1" applyFont="1" applyFill="1" applyBorder="1" applyAlignment="1">
      <alignment horizontal="center" vertical="center"/>
    </xf>
    <xf numFmtId="1" fontId="69" fillId="29" borderId="47" xfId="0" applyNumberFormat="1" applyFont="1" applyFill="1" applyBorder="1" applyAlignment="1">
      <alignment horizontal="center" vertical="center"/>
    </xf>
    <xf numFmtId="0" fontId="66" fillId="0" borderId="20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3" fontId="65" fillId="0" borderId="83" xfId="0" applyNumberFormat="1" applyFont="1" applyBorder="1" applyAlignment="1">
      <alignment horizontal="center" vertical="center"/>
    </xf>
    <xf numFmtId="3" fontId="65" fillId="0" borderId="84" xfId="0" applyNumberFormat="1" applyFont="1" applyBorder="1" applyAlignment="1">
      <alignment horizontal="center" vertical="center"/>
    </xf>
    <xf numFmtId="3" fontId="65" fillId="0" borderId="23" xfId="0" quotePrefix="1" applyNumberFormat="1" applyFont="1" applyBorder="1" applyAlignment="1">
      <alignment horizontal="center" vertical="center" wrapText="1"/>
    </xf>
    <xf numFmtId="3" fontId="65" fillId="0" borderId="46" xfId="0" quotePrefix="1" applyNumberFormat="1" applyFont="1" applyBorder="1" applyAlignment="1">
      <alignment horizontal="center" vertical="center" wrapText="1"/>
    </xf>
    <xf numFmtId="0" fontId="65" fillId="2" borderId="48" xfId="0" applyFont="1" applyFill="1" applyBorder="1" applyAlignment="1">
      <alignment horizontal="center" vertical="center" wrapText="1"/>
    </xf>
    <xf numFmtId="0" fontId="65" fillId="2" borderId="24" xfId="0" applyFont="1" applyFill="1" applyBorder="1" applyAlignment="1">
      <alignment horizontal="center" vertical="center" wrapText="1"/>
    </xf>
    <xf numFmtId="0" fontId="63" fillId="3" borderId="80" xfId="0" applyFont="1" applyFill="1" applyBorder="1" applyAlignment="1">
      <alignment horizontal="center" wrapText="1"/>
    </xf>
    <xf numFmtId="0" fontId="63" fillId="3" borderId="81" xfId="0" applyFont="1" applyFill="1" applyBorder="1" applyAlignment="1">
      <alignment horizontal="center" wrapText="1"/>
    </xf>
    <xf numFmtId="0" fontId="63" fillId="3" borderId="82" xfId="0" applyFont="1" applyFill="1" applyBorder="1" applyAlignment="1">
      <alignment horizontal="center" wrapText="1"/>
    </xf>
    <xf numFmtId="0" fontId="63" fillId="3" borderId="35" xfId="0" applyFont="1" applyFill="1" applyBorder="1" applyAlignment="1">
      <alignment horizontal="center" wrapText="1"/>
    </xf>
    <xf numFmtId="0" fontId="63" fillId="3" borderId="1" xfId="0" applyFont="1" applyFill="1" applyBorder="1" applyAlignment="1">
      <alignment horizontal="center" wrapText="1"/>
    </xf>
    <xf numFmtId="0" fontId="63" fillId="3" borderId="41" xfId="0" applyFont="1" applyFill="1" applyBorder="1" applyAlignment="1">
      <alignment horizontal="center" wrapText="1"/>
    </xf>
    <xf numFmtId="0" fontId="66" fillId="3" borderId="41" xfId="0" applyFont="1" applyFill="1" applyBorder="1" applyAlignment="1">
      <alignment horizontal="center" vertical="center"/>
    </xf>
    <xf numFmtId="0" fontId="66" fillId="3" borderId="21" xfId="0" applyFont="1" applyFill="1" applyBorder="1" applyAlignment="1">
      <alignment horizontal="center" vertical="center"/>
    </xf>
    <xf numFmtId="0" fontId="66" fillId="3" borderId="35" xfId="0" applyFont="1" applyFill="1" applyBorder="1" applyAlignment="1">
      <alignment horizontal="center" vertical="center"/>
    </xf>
    <xf numFmtId="0" fontId="66" fillId="3" borderId="51" xfId="0" applyFont="1" applyFill="1" applyBorder="1" applyAlignment="1">
      <alignment horizontal="center" vertical="center"/>
    </xf>
    <xf numFmtId="0" fontId="66" fillId="3" borderId="52" xfId="0" applyFont="1" applyFill="1" applyBorder="1" applyAlignment="1">
      <alignment horizontal="center" vertical="center"/>
    </xf>
    <xf numFmtId="0" fontId="66" fillId="3" borderId="50" xfId="0" applyFont="1" applyFill="1" applyBorder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6" fillId="3" borderId="24" xfId="0" applyFont="1" applyFill="1" applyBorder="1" applyAlignment="1">
      <alignment horizontal="center" vertical="center"/>
    </xf>
    <xf numFmtId="1" fontId="69" fillId="29" borderId="36" xfId="0" applyNumberFormat="1" applyFont="1" applyFill="1" applyBorder="1" applyAlignment="1">
      <alignment horizontal="center" vertical="center"/>
    </xf>
    <xf numFmtId="1" fontId="69" fillId="29" borderId="43" xfId="0" applyNumberFormat="1" applyFont="1" applyFill="1" applyBorder="1" applyAlignment="1">
      <alignment horizontal="center" vertical="center"/>
    </xf>
    <xf numFmtId="0" fontId="66" fillId="2" borderId="46" xfId="0" applyFont="1" applyFill="1" applyBorder="1" applyAlignment="1">
      <alignment horizontal="center" vertical="center" wrapText="1"/>
    </xf>
    <xf numFmtId="0" fontId="66" fillId="3" borderId="15" xfId="0" applyFont="1" applyFill="1" applyBorder="1" applyAlignment="1">
      <alignment horizontal="center" vertical="center"/>
    </xf>
    <xf numFmtId="0" fontId="66" fillId="3" borderId="64" xfId="0" applyFont="1" applyFill="1" applyBorder="1" applyAlignment="1">
      <alignment horizontal="center" vertical="center"/>
    </xf>
    <xf numFmtId="0" fontId="66" fillId="3" borderId="11" xfId="0" applyFont="1" applyFill="1" applyBorder="1" applyAlignment="1">
      <alignment horizontal="center" vertical="center"/>
    </xf>
    <xf numFmtId="0" fontId="66" fillId="3" borderId="65" xfId="0" applyFont="1" applyFill="1" applyBorder="1" applyAlignment="1">
      <alignment horizontal="center" vertical="center"/>
    </xf>
    <xf numFmtId="0" fontId="66" fillId="3" borderId="22" xfId="0" applyFont="1" applyFill="1" applyBorder="1" applyAlignment="1">
      <alignment horizontal="center" vertical="center"/>
    </xf>
    <xf numFmtId="0" fontId="66" fillId="3" borderId="66" xfId="0" applyFont="1" applyFill="1" applyBorder="1" applyAlignment="1">
      <alignment horizontal="center" vertical="center"/>
    </xf>
    <xf numFmtId="0" fontId="66" fillId="3" borderId="67" xfId="0" applyFont="1" applyFill="1" applyBorder="1" applyAlignment="1">
      <alignment horizontal="center" vertical="center"/>
    </xf>
    <xf numFmtId="0" fontId="66" fillId="3" borderId="68" xfId="0" applyFont="1" applyFill="1" applyBorder="1" applyAlignment="1">
      <alignment horizontal="center" vertical="center"/>
    </xf>
    <xf numFmtId="10" fontId="66" fillId="3" borderId="65" xfId="0" applyNumberFormat="1" applyFont="1" applyFill="1" applyBorder="1" applyAlignment="1">
      <alignment horizontal="center" vertical="center" wrapText="1"/>
    </xf>
    <xf numFmtId="10" fontId="66" fillId="3" borderId="77" xfId="0" applyNumberFormat="1" applyFont="1" applyFill="1" applyBorder="1" applyAlignment="1">
      <alignment horizontal="center" vertical="center" wrapText="1"/>
    </xf>
    <xf numFmtId="10" fontId="66" fillId="3" borderId="75" xfId="0" applyNumberFormat="1" applyFont="1" applyFill="1" applyBorder="1" applyAlignment="1">
      <alignment horizontal="center" vertical="center" wrapText="1"/>
    </xf>
    <xf numFmtId="0" fontId="66" fillId="3" borderId="69" xfId="0" applyFont="1" applyFill="1" applyBorder="1" applyAlignment="1">
      <alignment horizontal="center" vertical="center"/>
    </xf>
    <xf numFmtId="0" fontId="66" fillId="3" borderId="71" xfId="0" applyFont="1" applyFill="1" applyBorder="1" applyAlignment="1">
      <alignment horizontal="center" vertical="center"/>
    </xf>
    <xf numFmtId="1" fontId="68" fillId="29" borderId="36" xfId="0" applyNumberFormat="1" applyFont="1" applyFill="1" applyBorder="1" applyAlignment="1">
      <alignment horizontal="center" vertical="center"/>
    </xf>
    <xf numFmtId="1" fontId="68" fillId="29" borderId="43" xfId="0" applyNumberFormat="1" applyFont="1" applyFill="1" applyBorder="1" applyAlignment="1">
      <alignment horizontal="center" vertical="center"/>
    </xf>
    <xf numFmtId="10" fontId="66" fillId="3" borderId="64" xfId="0" applyNumberFormat="1" applyFont="1" applyFill="1" applyBorder="1" applyAlignment="1">
      <alignment horizontal="center" vertical="center" wrapText="1"/>
    </xf>
    <xf numFmtId="10" fontId="66" fillId="3" borderId="20" xfId="0" applyNumberFormat="1" applyFont="1" applyFill="1" applyBorder="1" applyAlignment="1">
      <alignment horizontal="center" vertical="center" wrapText="1"/>
    </xf>
    <xf numFmtId="10" fontId="66" fillId="3" borderId="74" xfId="0" applyNumberFormat="1" applyFont="1" applyFill="1" applyBorder="1" applyAlignment="1">
      <alignment horizontal="center" vertical="center" wrapText="1"/>
    </xf>
    <xf numFmtId="10" fontId="66" fillId="3" borderId="18" xfId="0" applyNumberFormat="1" applyFont="1" applyFill="1" applyBorder="1" applyAlignment="1">
      <alignment horizontal="center" vertical="center" wrapText="1"/>
    </xf>
    <xf numFmtId="10" fontId="66" fillId="3" borderId="19" xfId="0" applyNumberFormat="1" applyFont="1" applyFill="1" applyBorder="1" applyAlignment="1">
      <alignment horizontal="center" vertical="center" wrapText="1"/>
    </xf>
    <xf numFmtId="10" fontId="66" fillId="3" borderId="6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9" fillId="0" borderId="4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4" xfId="13" applyBorder="1" applyAlignment="1" applyProtection="1">
      <alignment horizontal="left" vertical="center"/>
    </xf>
    <xf numFmtId="0" fontId="17" fillId="0" borderId="5" xfId="13" applyBorder="1" applyAlignment="1" applyProtection="1">
      <alignment horizontal="left" vertical="center"/>
    </xf>
    <xf numFmtId="0" fontId="21" fillId="0" borderId="4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5" xfId="0" applyFill="1" applyBorder="1" applyAlignment="1">
      <alignment horizontal="center" vertical="center" wrapText="1"/>
    </xf>
    <xf numFmtId="0" fontId="0" fillId="4" borderId="5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2" borderId="60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56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176" fontId="63" fillId="0" borderId="0" xfId="0" applyNumberFormat="1" applyFont="1"/>
    <xf numFmtId="175" fontId="63" fillId="0" borderId="0" xfId="134" applyNumberFormat="1" applyFont="1"/>
  </cellXfs>
  <cellStyles count="135">
    <cellStyle name="20% - Accent1 2" xfId="60"/>
    <cellStyle name="20% - Accent1 3" xfId="59"/>
    <cellStyle name="20% - Accent2 2" xfId="62"/>
    <cellStyle name="20% - Accent2 3" xfId="61"/>
    <cellStyle name="20% - Accent3 2" xfId="64"/>
    <cellStyle name="20% - Accent3 3" xfId="63"/>
    <cellStyle name="20% - Accent4 2" xfId="66"/>
    <cellStyle name="20% - Accent4 3" xfId="65"/>
    <cellStyle name="20% - Accent5 2" xfId="68"/>
    <cellStyle name="20% - Accent5 3" xfId="67"/>
    <cellStyle name="20% - Accent6 2" xfId="70"/>
    <cellStyle name="20% - Accent6 3" xfId="69"/>
    <cellStyle name="40% - Accent1 2" xfId="72"/>
    <cellStyle name="40% - Accent1 3" xfId="71"/>
    <cellStyle name="40% - Accent2 2" xfId="74"/>
    <cellStyle name="40% - Accent2 3" xfId="73"/>
    <cellStyle name="40% - Accent3 2" xfId="76"/>
    <cellStyle name="40% - Accent3 3" xfId="75"/>
    <cellStyle name="40% - Accent4 2" xfId="78"/>
    <cellStyle name="40% - Accent4 3" xfId="77"/>
    <cellStyle name="40% - Accent5 2" xfId="80"/>
    <cellStyle name="40% - Accent5 3" xfId="79"/>
    <cellStyle name="40% - Accent6 2" xfId="82"/>
    <cellStyle name="40% - Accent6 3" xfId="81"/>
    <cellStyle name="60% - Accent1 2" xfId="83"/>
    <cellStyle name="60% - Accent2 2" xfId="84"/>
    <cellStyle name="60% - Accent3 2" xfId="85"/>
    <cellStyle name="60% - Accent4 2" xfId="86"/>
    <cellStyle name="60% - Accent5 2" xfId="87"/>
    <cellStyle name="60% - Accent6 2" xfId="88"/>
    <cellStyle name="Accent1 2" xfId="89"/>
    <cellStyle name="Accent2 2" xfId="90"/>
    <cellStyle name="Accent3 2" xfId="91"/>
    <cellStyle name="Accent4 2" xfId="92"/>
    <cellStyle name="Accent5 2" xfId="93"/>
    <cellStyle name="Accent6 2" xfId="94"/>
    <cellStyle name="Bad 2" xfId="95"/>
    <cellStyle name="Calculation 2" xfId="96"/>
    <cellStyle name="Check Cell 2" xfId="97"/>
    <cellStyle name="Comma 2" xfId="27"/>
    <cellStyle name="Comma 2 2" xfId="46"/>
    <cellStyle name="Comma 2 2 2" xfId="58"/>
    <cellStyle name="Comma 2 2 3" xfId="130"/>
    <cellStyle name="Comma 2 3" xfId="45"/>
    <cellStyle name="Comma 2 3 2" xfId="57"/>
    <cellStyle name="Comma 2 4" xfId="52"/>
    <cellStyle name="Comma 2 5" xfId="128"/>
    <cellStyle name="Comma 3" xfId="29"/>
    <cellStyle name="Comma 3 2" xfId="53"/>
    <cellStyle name="Comma[0]" xfId="16"/>
    <cellStyle name="Currency 2" xfId="43"/>
    <cellStyle name="Currency 2 2" xfId="129"/>
    <cellStyle name="Currency 3" xfId="33"/>
    <cellStyle name="Currency[0]" xfId="17"/>
    <cellStyle name="Explanatory Text 2" xfId="98"/>
    <cellStyle name="Good 2" xfId="35"/>
    <cellStyle name="Good 3" xfId="99"/>
    <cellStyle name="Heading 1 2" xfId="100"/>
    <cellStyle name="Heading 2 2" xfId="101"/>
    <cellStyle name="Heading 3 2" xfId="102"/>
    <cellStyle name="Heading 4 2" xfId="103"/>
    <cellStyle name="Heading 4 3" xfId="131"/>
    <cellStyle name="Hyperlink" xfId="14" builtinId="8"/>
    <cellStyle name="Hyperlink 2" xfId="9"/>
    <cellStyle name="Hyperlink 2 2" xfId="123"/>
    <cellStyle name="Hyperlink 2 3" xfId="18"/>
    <cellStyle name="Hyperlink 3" xfId="13"/>
    <cellStyle name="Hyperlink 3 2" xfId="44"/>
    <cellStyle name="Hyperlink 3 3" xfId="38"/>
    <cellStyle name="Hyperlink 5" xfId="125"/>
    <cellStyle name="Hyperlink 6" xfId="5"/>
    <cellStyle name="Hüperlink 2" xfId="121"/>
    <cellStyle name="Input 2" xfId="104"/>
    <cellStyle name="Linked Cell 2" xfId="105"/>
    <cellStyle name="Neutral 2" xfId="106"/>
    <cellStyle name="Normal" xfId="0" builtinId="0"/>
    <cellStyle name="Normal 10" xfId="36"/>
    <cellStyle name="Normal 11" xfId="39"/>
    <cellStyle name="Normal 11 2" xfId="56"/>
    <cellStyle name="Normal 12" xfId="112"/>
    <cellStyle name="Normal 2" xfId="4"/>
    <cellStyle name="Normal 2 2" xfId="15"/>
    <cellStyle name="Normal 2 2 2" xfId="3"/>
    <cellStyle name="Normal 2 3" xfId="2"/>
    <cellStyle name="Normal 2 4" xfId="113"/>
    <cellStyle name="Normal 3" xfId="7"/>
    <cellStyle name="Normal 3 2" xfId="1"/>
    <cellStyle name="Normal 3 2 2" xfId="41"/>
    <cellStyle name="Normal 3 2 3" xfId="49"/>
    <cellStyle name="Normal 3 2 4" xfId="24"/>
    <cellStyle name="Normal 3 3" xfId="32"/>
    <cellStyle name="Normal 3 4" xfId="47"/>
    <cellStyle name="Normal 3 5" xfId="115"/>
    <cellStyle name="Normal 3 6" xfId="19"/>
    <cellStyle name="Normal 4" xfId="8"/>
    <cellStyle name="Normal 4 2" xfId="31"/>
    <cellStyle name="Normal 4 2 2" xfId="54"/>
    <cellStyle name="Normal 4 2 3" xfId="116"/>
    <cellStyle name="Normal 4 3" xfId="20"/>
    <cellStyle name="Normal 5" xfId="10"/>
    <cellStyle name="Normal 5 2" xfId="25"/>
    <cellStyle name="Normal 5 2 2" xfId="50"/>
    <cellStyle name="Normal 5 3" xfId="48"/>
    <cellStyle name="Normal 5 4" xfId="117"/>
    <cellStyle name="Normal 5 5" xfId="21"/>
    <cellStyle name="Normal 6" xfId="12"/>
    <cellStyle name="Normal 6 2" xfId="118"/>
    <cellStyle name="Normal 6 3" xfId="22"/>
    <cellStyle name="Normal 6 4 3" xfId="11"/>
    <cellStyle name="Normal 7" xfId="23"/>
    <cellStyle name="Normal 7 2" xfId="124"/>
    <cellStyle name="Normal 8" xfId="26"/>
    <cellStyle name="Normal 8 2" xfId="51"/>
    <cellStyle name="Normal 8 2 2" xfId="132"/>
    <cellStyle name="Normal 8 3" xfId="126"/>
    <cellStyle name="Normal 9" xfId="30"/>
    <cellStyle name="Note 2" xfId="107"/>
    <cellStyle name="Output 2" xfId="108"/>
    <cellStyle name="Percent" xfId="134" builtinId="5"/>
    <cellStyle name="Percent 2" xfId="28"/>
    <cellStyle name="Percent 2 2" xfId="34"/>
    <cellStyle name="Percent 2 2 2" xfId="55"/>
    <cellStyle name="Percent 2 3" xfId="40"/>
    <cellStyle name="Percent 3" xfId="6"/>
    <cellStyle name="Percent 3 2" xfId="42"/>
    <cellStyle name="Percent 3 3" xfId="114"/>
    <cellStyle name="Percent 3 4" xfId="37"/>
    <cellStyle name="Percent 4" xfId="119"/>
    <cellStyle name="Percent 4 2" xfId="120"/>
    <cellStyle name="Percent 5" xfId="127"/>
    <cellStyle name="Percent 5 2" xfId="133"/>
    <cellStyle name="Percent 6" xfId="122"/>
    <cellStyle name="Title 2" xfId="109"/>
    <cellStyle name="Total 2" xfId="110"/>
    <cellStyle name="Warning Text 2" xfId="111"/>
  </cellStyles>
  <dxfs count="16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231789</xdr:colOff>
      <xdr:row>0</xdr:row>
      <xdr:rowOff>0</xdr:rowOff>
    </xdr:from>
    <xdr:ext cx="923118" cy="427228"/>
    <xdr:pic>
      <xdr:nvPicPr>
        <xdr:cNvPr id="2" name="Picture 1">
          <a:extLst>
            <a:ext uri="{FF2B5EF4-FFF2-40B4-BE49-F238E27FC236}">
              <a16:creationId xmlns:a16="http://schemas.microsoft.com/office/drawing/2014/main" xmlns="" id="{3FD638D0-0FB6-4A13-80FA-9B45A5E62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89" y="0"/>
          <a:ext cx="923118" cy="4272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18370</xdr:colOff>
      <xdr:row>5</xdr:row>
      <xdr:rowOff>7144</xdr:rowOff>
    </xdr:from>
    <xdr:to>
      <xdr:col>1</xdr:col>
      <xdr:colOff>389594</xdr:colOff>
      <xdr:row>5</xdr:row>
      <xdr:rowOff>202406</xdr:rowOff>
    </xdr:to>
    <xdr:sp macro="" textlink="$B$4">
      <xdr:nvSpPr>
        <xdr:cNvPr id="2" name="Rounded Rectangl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>
          <a:spLocks noChangeAspect="1"/>
        </xdr:cNvSpPr>
      </xdr:nvSpPr>
      <xdr:spPr>
        <a:xfrm>
          <a:off x="627970" y="1026319"/>
          <a:ext cx="228349" cy="195262"/>
        </a:xfrm>
        <a:prstGeom prst="roundRect">
          <a:avLst/>
        </a:prstGeom>
        <a:solidFill>
          <a:schemeClr val="bg1"/>
        </a:solidFill>
        <a:ln w="25400">
          <a:solidFill>
            <a:srgbClr val="0066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/>
        <a:p>
          <a:pPr algn="ctr"/>
          <a:fld id="{A1E4F286-162D-45FE-8DC7-AB88BE33E862}" type="TxLink">
            <a:rPr lang="en-US" sz="1000" b="0" i="0" u="none" strike="noStrike">
              <a:solidFill>
                <a:srgbClr val="006621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 </a:t>
          </a:fld>
          <a:endParaRPr lang="en-GB" sz="1000">
            <a:solidFill>
              <a:srgbClr val="00662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2</xdr:row>
      <xdr:rowOff>142875</xdr:rowOff>
    </xdr:from>
    <xdr:to>
      <xdr:col>5</xdr:col>
      <xdr:colOff>1</xdr:colOff>
      <xdr:row>4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CxnSpPr/>
      </xdr:nvCxnSpPr>
      <xdr:spPr>
        <a:xfrm flipH="1">
          <a:off x="2600325" y="523875"/>
          <a:ext cx="1" cy="2857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mbot01\Desktop\Planai\Planas%20Aivaru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2.128.102/data/KLIENTAI/TELE%202/2006/Pildyk/Pildyk%20Serialas%20Launch%20rugpjutis%202338/Laukas/CMS%20(Tele2%20Pildyk)%200821-09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 plan"/>
      <sheetName val="Technical"/>
      <sheetName val="Facebook Interests"/>
      <sheetName val="FB ad"/>
      <sheetName val="Search keywords"/>
      <sheetName val="Google a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rmas"/>
      <sheetName val="Discount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business/ads-guide/video" TargetMode="External"/><Relationship Id="rId2" Type="http://schemas.openxmlformats.org/officeDocument/2006/relationships/hyperlink" Target="https://support.adform.com/documentation/build-for-rtb/common-technical-rtb-ad-requirements/" TargetMode="External"/><Relationship Id="rId1" Type="http://schemas.openxmlformats.org/officeDocument/2006/relationships/hyperlink" Target="https://www.facebook.com/business/ads-guide/carouse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upport.google.com/displayspecs/answer/6244563?hl=en&amp;ref_topic=624453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itadele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D31"/>
  <sheetViews>
    <sheetView tabSelected="1" zoomScale="70" zoomScaleNormal="70" workbookViewId="0">
      <pane ySplit="12" topLeftCell="A24" activePane="bottomLeft" state="frozen"/>
      <selection pane="bottomLeft" activeCell="O27" sqref="O27"/>
    </sheetView>
  </sheetViews>
  <sheetFormatPr defaultColWidth="9.140625" defaultRowHeight="15"/>
  <cols>
    <col min="1" max="1" width="2.85546875" style="65" customWidth="1"/>
    <col min="2" max="2" width="18.42578125" style="65" customWidth="1"/>
    <col min="3" max="3" width="14.85546875" style="65" customWidth="1"/>
    <col min="4" max="4" width="14.42578125" style="65" customWidth="1"/>
    <col min="5" max="5" width="23.28515625" style="65" bestFit="1" customWidth="1"/>
    <col min="6" max="6" width="14.28515625" style="65" customWidth="1"/>
    <col min="7" max="7" width="11.42578125" style="65" bestFit="1" customWidth="1"/>
    <col min="8" max="8" width="14.42578125" style="65" customWidth="1"/>
    <col min="9" max="11" width="21.42578125" style="66" customWidth="1"/>
    <col min="12" max="12" width="4.7109375" style="65" customWidth="1"/>
    <col min="13" max="13" width="4.28515625" style="65" customWidth="1"/>
    <col min="14" max="14" width="4" style="65" customWidth="1"/>
    <col min="15" max="15" width="4.42578125" style="65" customWidth="1"/>
    <col min="16" max="16" width="3.7109375" style="65" customWidth="1"/>
    <col min="17" max="17" width="3.85546875" style="65" customWidth="1"/>
    <col min="18" max="18" width="3.28515625" style="65" customWidth="1"/>
    <col min="19" max="19" width="3.7109375" style="65" customWidth="1"/>
    <col min="20" max="20" width="4.140625" style="65" customWidth="1"/>
    <col min="21" max="21" width="3.42578125" style="65" customWidth="1"/>
    <col min="22" max="22" width="4.42578125" style="65" customWidth="1"/>
    <col min="23" max="23" width="3.42578125" style="65" customWidth="1"/>
    <col min="24" max="27" width="3.7109375" style="65" customWidth="1"/>
    <col min="28" max="28" width="3.28515625" style="65" customWidth="1"/>
    <col min="29" max="29" width="4.7109375" style="65" customWidth="1"/>
    <col min="30" max="30" width="3.42578125" style="65" customWidth="1"/>
    <col min="31" max="31" width="3.7109375" style="65" customWidth="1"/>
    <col min="32" max="32" width="3.140625" style="65" customWidth="1"/>
    <col min="33" max="33" width="4.28515625" style="65" customWidth="1"/>
    <col min="34" max="34" width="3.7109375" style="65" customWidth="1"/>
    <col min="35" max="35" width="4" style="65" customWidth="1"/>
    <col min="36" max="36" width="4.7109375" style="65" customWidth="1"/>
    <col min="37" max="37" width="3.85546875" style="65" customWidth="1"/>
    <col min="38" max="39" width="3.42578125" style="65" customWidth="1"/>
    <col min="40" max="40" width="3.7109375" style="65" customWidth="1"/>
    <col min="41" max="41" width="4.42578125" style="65" customWidth="1"/>
    <col min="42" max="42" width="3.28515625" style="65" customWidth="1"/>
    <col min="43" max="43" width="4.42578125" style="65" customWidth="1"/>
    <col min="44" max="44" width="3.7109375" style="65" customWidth="1"/>
    <col min="45" max="45" width="3.42578125" style="65" customWidth="1"/>
    <col min="46" max="46" width="3.28515625" style="65" customWidth="1"/>
    <col min="47" max="47" width="3.7109375" style="65" customWidth="1"/>
    <col min="48" max="48" width="4" style="65" customWidth="1"/>
    <col min="49" max="49" width="3.7109375" style="65" customWidth="1"/>
    <col min="50" max="50" width="5.28515625" style="65" customWidth="1"/>
    <col min="51" max="51" width="3.7109375" style="65" customWidth="1"/>
    <col min="52" max="52" width="3.28515625" style="65" customWidth="1"/>
    <col min="53" max="53" width="3.7109375" style="65" customWidth="1"/>
    <col min="54" max="54" width="4.42578125" style="65" customWidth="1"/>
    <col min="55" max="55" width="3.7109375" style="65" customWidth="1"/>
    <col min="56" max="56" width="3.85546875" style="65" customWidth="1"/>
    <col min="57" max="57" width="5.140625" style="65" customWidth="1"/>
    <col min="58" max="58" width="4" style="65" customWidth="1"/>
    <col min="59" max="59" width="3.7109375" style="65" customWidth="1"/>
    <col min="60" max="60" width="3.28515625" style="65" customWidth="1"/>
    <col min="61" max="61" width="3.85546875" style="65" customWidth="1"/>
    <col min="62" max="63" width="3.7109375" style="65" customWidth="1"/>
    <col min="64" max="64" width="4.85546875" style="65" customWidth="1"/>
    <col min="65" max="65" width="3.7109375" style="65" customWidth="1"/>
    <col min="66" max="66" width="3.28515625" style="65" customWidth="1"/>
    <col min="67" max="67" width="3.7109375" style="65" customWidth="1"/>
    <col min="68" max="70" width="3.85546875" style="65" customWidth="1"/>
    <col min="71" max="71" width="4.42578125" style="65" customWidth="1"/>
    <col min="72" max="72" width="4.28515625" style="65" customWidth="1"/>
    <col min="73" max="73" width="3.42578125" style="65" customWidth="1"/>
    <col min="74" max="74" width="3.85546875" style="65" customWidth="1"/>
    <col min="75" max="75" width="3.42578125" style="65" customWidth="1"/>
    <col min="76" max="76" width="3.7109375" style="65" customWidth="1"/>
    <col min="77" max="77" width="3.85546875" style="65" customWidth="1"/>
    <col min="78" max="78" width="4.7109375" style="65" customWidth="1"/>
    <col min="79" max="79" width="3.140625" style="65" customWidth="1"/>
    <col min="80" max="80" width="3.7109375" style="65" customWidth="1"/>
    <col min="81" max="81" width="3.85546875" style="65" customWidth="1"/>
    <col min="82" max="82" width="4" style="65" customWidth="1"/>
    <col min="83" max="83" width="3.85546875" style="65" customWidth="1"/>
    <col min="84" max="84" width="3.7109375" style="65" customWidth="1"/>
    <col min="85" max="85" width="5" style="65" customWidth="1"/>
    <col min="86" max="86" width="3.85546875" style="65" customWidth="1"/>
    <col min="87" max="87" width="4.28515625" style="65" customWidth="1"/>
    <col min="88" max="88" width="4" style="65" customWidth="1"/>
    <col min="89" max="89" width="3.7109375" style="65" customWidth="1"/>
    <col min="90" max="91" width="3.85546875" style="65" customWidth="1"/>
    <col min="92" max="92" width="4.7109375" style="65" customWidth="1"/>
    <col min="93" max="93" width="4" style="65" customWidth="1"/>
    <col min="94" max="94" width="4.28515625" style="65" customWidth="1"/>
    <col min="95" max="95" width="3.85546875" style="65" customWidth="1"/>
    <col min="96" max="96" width="3.42578125" style="65" customWidth="1"/>
    <col min="97" max="97" width="4" style="65" customWidth="1"/>
    <col min="98" max="98" width="4.28515625" style="65" customWidth="1"/>
    <col min="99" max="99" width="4.85546875" style="65" customWidth="1"/>
    <col min="100" max="100" width="3.85546875" style="65" customWidth="1"/>
    <col min="101" max="101" width="3.28515625" style="65" customWidth="1"/>
    <col min="102" max="102" width="3.7109375" style="65" customWidth="1"/>
    <col min="103" max="103" width="3.85546875" style="65" customWidth="1"/>
    <col min="104" max="104" width="3.7109375" style="65" customWidth="1"/>
    <col min="105" max="105" width="4.28515625" style="65" customWidth="1"/>
    <col min="106" max="106" width="4.7109375" style="65" customWidth="1"/>
    <col min="107" max="107" width="4" style="65" customWidth="1"/>
    <col min="108" max="108" width="3.85546875" style="65" customWidth="1"/>
    <col min="109" max="109" width="4.42578125" style="65" customWidth="1"/>
    <col min="110" max="110" width="4" style="65" customWidth="1"/>
    <col min="111" max="111" width="4.42578125" style="65" customWidth="1"/>
    <col min="112" max="112" width="3.7109375" style="65" customWidth="1"/>
    <col min="113" max="113" width="3.85546875" style="65" customWidth="1"/>
    <col min="114" max="114" width="3.140625" style="65" customWidth="1"/>
    <col min="115" max="115" width="3.7109375" style="65" customWidth="1"/>
    <col min="116" max="116" width="4.28515625" style="65" customWidth="1"/>
    <col min="117" max="117" width="4" style="65" customWidth="1"/>
    <col min="118" max="118" width="4.7109375" style="65" customWidth="1"/>
    <col min="119" max="119" width="4" style="65" customWidth="1"/>
    <col min="120" max="120" width="4.28515625" style="65" customWidth="1"/>
    <col min="121" max="121" width="4.42578125" style="65" customWidth="1"/>
    <col min="122" max="122" width="3.85546875" style="65" customWidth="1"/>
    <col min="123" max="123" width="3.140625" style="65" customWidth="1"/>
    <col min="124" max="124" width="4" style="65" customWidth="1"/>
    <col min="125" max="125" width="4.85546875" style="65" customWidth="1"/>
    <col min="126" max="126" width="3.85546875" style="65" customWidth="1"/>
    <col min="127" max="127" width="4.28515625" style="65" customWidth="1"/>
    <col min="128" max="129" width="4" style="65" customWidth="1"/>
    <col min="130" max="130" width="3.140625" style="65" customWidth="1"/>
    <col min="131" max="132" width="4.42578125" style="65" customWidth="1"/>
    <col min="133" max="133" width="3.28515625" style="65" customWidth="1"/>
    <col min="134" max="134" width="4.42578125" style="65" customWidth="1"/>
    <col min="135" max="135" width="11" style="65" customWidth="1"/>
    <col min="136" max="16384" width="9.140625" style="65"/>
  </cols>
  <sheetData>
    <row r="2" spans="2:134">
      <c r="B2" s="137" t="s">
        <v>0</v>
      </c>
      <c r="C2" s="137"/>
      <c r="D2" s="137"/>
      <c r="E2" s="137"/>
      <c r="F2" s="137"/>
      <c r="G2" s="137"/>
      <c r="H2" s="137"/>
    </row>
    <row r="3" spans="2:134">
      <c r="B3" s="67" t="s">
        <v>100</v>
      </c>
    </row>
    <row r="4" spans="2:134">
      <c r="B4" s="67"/>
    </row>
    <row r="5" spans="2:134">
      <c r="B5" s="139" t="s">
        <v>99</v>
      </c>
      <c r="C5" s="139"/>
      <c r="D5" s="139"/>
      <c r="E5" s="139"/>
      <c r="F5" s="139"/>
      <c r="G5" s="139"/>
      <c r="H5" s="139"/>
    </row>
    <row r="6" spans="2:134">
      <c r="B6" s="139"/>
      <c r="C6" s="139"/>
      <c r="D6" s="139"/>
      <c r="E6" s="139"/>
      <c r="F6" s="139"/>
      <c r="G6" s="139"/>
      <c r="H6" s="139"/>
    </row>
    <row r="7" spans="2:134">
      <c r="B7" s="139"/>
      <c r="C7" s="139"/>
      <c r="D7" s="139"/>
      <c r="E7" s="139"/>
      <c r="F7" s="139"/>
      <c r="G7" s="139"/>
      <c r="H7" s="139"/>
    </row>
    <row r="8" spans="2:134" ht="15.75" thickBot="1"/>
    <row r="9" spans="2:134" ht="15" customHeight="1">
      <c r="B9" s="144" t="s">
        <v>1</v>
      </c>
      <c r="C9" s="147" t="s">
        <v>2</v>
      </c>
      <c r="D9" s="147" t="s">
        <v>3</v>
      </c>
      <c r="E9" s="147" t="s">
        <v>4</v>
      </c>
      <c r="F9" s="147" t="s">
        <v>5</v>
      </c>
      <c r="G9" s="147" t="s">
        <v>6</v>
      </c>
      <c r="H9" s="150" t="s">
        <v>7</v>
      </c>
      <c r="I9" s="190" t="s">
        <v>8</v>
      </c>
      <c r="J9" s="197" t="s">
        <v>97</v>
      </c>
      <c r="K9" s="200" t="s">
        <v>98</v>
      </c>
      <c r="L9" s="187" t="s">
        <v>9</v>
      </c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9"/>
      <c r="AP9" s="182" t="s">
        <v>10</v>
      </c>
      <c r="AQ9" s="183"/>
      <c r="AR9" s="183"/>
      <c r="AS9" s="183"/>
      <c r="AT9" s="183"/>
      <c r="AU9" s="183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 t="s">
        <v>11</v>
      </c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5"/>
      <c r="CY9" s="188" t="s">
        <v>12</v>
      </c>
      <c r="CZ9" s="188"/>
      <c r="DA9" s="188"/>
      <c r="DB9" s="188"/>
      <c r="DC9" s="188"/>
      <c r="DD9" s="188"/>
      <c r="DE9" s="188"/>
      <c r="DF9" s="188"/>
      <c r="DG9" s="188"/>
      <c r="DH9" s="188"/>
      <c r="DI9" s="188"/>
      <c r="DJ9" s="188"/>
      <c r="DK9" s="188"/>
      <c r="DL9" s="188"/>
      <c r="DM9" s="188"/>
      <c r="DN9" s="188"/>
      <c r="DO9" s="188"/>
      <c r="DP9" s="188"/>
      <c r="DQ9" s="188"/>
      <c r="DR9" s="188"/>
      <c r="DS9" s="188"/>
      <c r="DT9" s="188"/>
      <c r="DU9" s="188"/>
      <c r="DV9" s="188"/>
      <c r="DW9" s="188"/>
      <c r="DX9" s="188"/>
      <c r="DY9" s="188"/>
      <c r="DZ9" s="188"/>
      <c r="EA9" s="188"/>
      <c r="EB9" s="188"/>
      <c r="EC9" s="188"/>
      <c r="ED9" s="193"/>
    </row>
    <row r="10" spans="2:134">
      <c r="B10" s="145"/>
      <c r="C10" s="148"/>
      <c r="D10" s="148"/>
      <c r="E10" s="148"/>
      <c r="F10" s="148"/>
      <c r="G10" s="148"/>
      <c r="H10" s="151"/>
      <c r="I10" s="191"/>
      <c r="J10" s="198"/>
      <c r="K10" s="201"/>
      <c r="L10" s="78"/>
      <c r="M10" s="172">
        <v>18</v>
      </c>
      <c r="N10" s="172"/>
      <c r="O10" s="172"/>
      <c r="P10" s="172"/>
      <c r="Q10" s="172"/>
      <c r="R10" s="172"/>
      <c r="S10" s="172"/>
      <c r="T10" s="172">
        <f>M10+1</f>
        <v>19</v>
      </c>
      <c r="U10" s="172"/>
      <c r="V10" s="172"/>
      <c r="W10" s="172"/>
      <c r="X10" s="172"/>
      <c r="Y10" s="172"/>
      <c r="Z10" s="172"/>
      <c r="AA10" s="172">
        <f>T10+1</f>
        <v>20</v>
      </c>
      <c r="AB10" s="172"/>
      <c r="AC10" s="172"/>
      <c r="AD10" s="172"/>
      <c r="AE10" s="172"/>
      <c r="AF10" s="172"/>
      <c r="AG10" s="172"/>
      <c r="AH10" s="173">
        <f>AA10+1</f>
        <v>21</v>
      </c>
      <c r="AI10" s="177"/>
      <c r="AJ10" s="177"/>
      <c r="AK10" s="177"/>
      <c r="AL10" s="177"/>
      <c r="AM10" s="177"/>
      <c r="AN10" s="177"/>
      <c r="AO10" s="186">
        <f>AH10+1</f>
        <v>22</v>
      </c>
      <c r="AP10" s="186"/>
      <c r="AQ10" s="186"/>
      <c r="AR10" s="186"/>
      <c r="AS10" s="186"/>
      <c r="AT10" s="186"/>
      <c r="AU10" s="186"/>
      <c r="AV10" s="174">
        <f>AO10+1</f>
        <v>23</v>
      </c>
      <c r="AW10" s="174"/>
      <c r="AX10" s="174"/>
      <c r="AY10" s="174"/>
      <c r="AZ10" s="174"/>
      <c r="BA10" s="174"/>
      <c r="BB10" s="175"/>
      <c r="BC10" s="176">
        <f>AV10+1</f>
        <v>24</v>
      </c>
      <c r="BD10" s="176"/>
      <c r="BE10" s="176"/>
      <c r="BF10" s="176"/>
      <c r="BG10" s="176"/>
      <c r="BH10" s="176"/>
      <c r="BI10" s="176"/>
      <c r="BJ10" s="176">
        <f>BC10+1</f>
        <v>25</v>
      </c>
      <c r="BK10" s="176"/>
      <c r="BL10" s="176"/>
      <c r="BM10" s="176"/>
      <c r="BN10" s="176"/>
      <c r="BO10" s="176"/>
      <c r="BP10" s="176"/>
      <c r="BQ10" s="176">
        <f>BJ10+1</f>
        <v>26</v>
      </c>
      <c r="BR10" s="176"/>
      <c r="BS10" s="176"/>
      <c r="BT10" s="176"/>
      <c r="BU10" s="176"/>
      <c r="BV10" s="176"/>
      <c r="BW10" s="176"/>
      <c r="BX10" s="176">
        <f t="shared" ref="BX10" si="0">BQ10+1</f>
        <v>27</v>
      </c>
      <c r="BY10" s="176"/>
      <c r="BZ10" s="176"/>
      <c r="CA10" s="176"/>
      <c r="CB10" s="176"/>
      <c r="CC10" s="176"/>
      <c r="CD10" s="176"/>
      <c r="CE10" s="176">
        <f t="shared" ref="CE10" si="1">BX10+1</f>
        <v>28</v>
      </c>
      <c r="CF10" s="176"/>
      <c r="CG10" s="176"/>
      <c r="CH10" s="176"/>
      <c r="CI10" s="176"/>
      <c r="CJ10" s="176"/>
      <c r="CK10" s="176"/>
      <c r="CL10" s="176">
        <f t="shared" ref="CL10" si="2">CE10+1</f>
        <v>29</v>
      </c>
      <c r="CM10" s="176"/>
      <c r="CN10" s="176"/>
      <c r="CO10" s="176"/>
      <c r="CP10" s="176"/>
      <c r="CQ10" s="176"/>
      <c r="CR10" s="176"/>
      <c r="CS10" s="176">
        <f t="shared" ref="CS10" si="3">CL10+1</f>
        <v>30</v>
      </c>
      <c r="CT10" s="176"/>
      <c r="CU10" s="176"/>
      <c r="CV10" s="176"/>
      <c r="CW10" s="176"/>
      <c r="CX10" s="176"/>
      <c r="CY10" s="172"/>
      <c r="CZ10" s="172">
        <f t="shared" ref="CZ10" si="4">CS10+1</f>
        <v>31</v>
      </c>
      <c r="DA10" s="172"/>
      <c r="DB10" s="172"/>
      <c r="DC10" s="172"/>
      <c r="DD10" s="172"/>
      <c r="DE10" s="172"/>
      <c r="DF10" s="172"/>
      <c r="DG10" s="172">
        <f t="shared" ref="DG10" si="5">CZ10+1</f>
        <v>32</v>
      </c>
      <c r="DH10" s="172"/>
      <c r="DI10" s="172"/>
      <c r="DJ10" s="172"/>
      <c r="DK10" s="172"/>
      <c r="DL10" s="172"/>
      <c r="DM10" s="173"/>
      <c r="DN10" s="178">
        <f t="shared" ref="DN10" si="6">DG10+1</f>
        <v>33</v>
      </c>
      <c r="DO10" s="178"/>
      <c r="DP10" s="178"/>
      <c r="DQ10" s="178"/>
      <c r="DR10" s="178"/>
      <c r="DS10" s="178"/>
      <c r="DT10" s="178"/>
      <c r="DU10" s="171">
        <f t="shared" ref="DU10" si="7">DN10+1</f>
        <v>34</v>
      </c>
      <c r="DV10" s="172"/>
      <c r="DW10" s="172"/>
      <c r="DX10" s="172"/>
      <c r="DY10" s="172"/>
      <c r="DZ10" s="172"/>
      <c r="EA10" s="173"/>
      <c r="EB10" s="178">
        <v>35</v>
      </c>
      <c r="EC10" s="178"/>
      <c r="ED10" s="194"/>
    </row>
    <row r="11" spans="2:134" ht="26.25" customHeight="1">
      <c r="B11" s="145"/>
      <c r="C11" s="148"/>
      <c r="D11" s="148"/>
      <c r="E11" s="148"/>
      <c r="F11" s="148"/>
      <c r="G11" s="148"/>
      <c r="H11" s="151"/>
      <c r="I11" s="191"/>
      <c r="J11" s="198"/>
      <c r="K11" s="201"/>
      <c r="L11" s="116" t="s">
        <v>19</v>
      </c>
      <c r="M11" s="117" t="s">
        <v>13</v>
      </c>
      <c r="N11" s="117" t="s">
        <v>14</v>
      </c>
      <c r="O11" s="117" t="s">
        <v>15</v>
      </c>
      <c r="P11" s="117" t="s">
        <v>16</v>
      </c>
      <c r="Q11" s="118" t="s">
        <v>17</v>
      </c>
      <c r="R11" s="119" t="s">
        <v>18</v>
      </c>
      <c r="S11" s="119" t="s">
        <v>19</v>
      </c>
      <c r="T11" s="117" t="s">
        <v>13</v>
      </c>
      <c r="U11" s="117" t="s">
        <v>14</v>
      </c>
      <c r="V11" s="117" t="s">
        <v>15</v>
      </c>
      <c r="W11" s="117" t="s">
        <v>16</v>
      </c>
      <c r="X11" s="118" t="s">
        <v>17</v>
      </c>
      <c r="Y11" s="119" t="s">
        <v>18</v>
      </c>
      <c r="Z11" s="119" t="s">
        <v>19</v>
      </c>
      <c r="AA11" s="117" t="s">
        <v>13</v>
      </c>
      <c r="AB11" s="117" t="s">
        <v>14</v>
      </c>
      <c r="AC11" s="117" t="s">
        <v>15</v>
      </c>
      <c r="AD11" s="117" t="s">
        <v>16</v>
      </c>
      <c r="AE11" s="118" t="s">
        <v>17</v>
      </c>
      <c r="AF11" s="119" t="s">
        <v>18</v>
      </c>
      <c r="AG11" s="119" t="s">
        <v>19</v>
      </c>
      <c r="AH11" s="117" t="s">
        <v>13</v>
      </c>
      <c r="AI11" s="117" t="s">
        <v>14</v>
      </c>
      <c r="AJ11" s="117" t="s">
        <v>15</v>
      </c>
      <c r="AK11" s="117" t="s">
        <v>16</v>
      </c>
      <c r="AL11" s="118" t="s">
        <v>17</v>
      </c>
      <c r="AM11" s="119" t="s">
        <v>18</v>
      </c>
      <c r="AN11" s="119" t="s">
        <v>19</v>
      </c>
      <c r="AO11" s="117" t="s">
        <v>13</v>
      </c>
      <c r="AP11" s="117" t="s">
        <v>14</v>
      </c>
      <c r="AQ11" s="117" t="s">
        <v>15</v>
      </c>
      <c r="AR11" s="117" t="s">
        <v>16</v>
      </c>
      <c r="AS11" s="118" t="s">
        <v>17</v>
      </c>
      <c r="AT11" s="119" t="s">
        <v>18</v>
      </c>
      <c r="AU11" s="119" t="s">
        <v>19</v>
      </c>
      <c r="AV11" s="117" t="s">
        <v>13</v>
      </c>
      <c r="AW11" s="117" t="s">
        <v>14</v>
      </c>
      <c r="AX11" s="117" t="s">
        <v>15</v>
      </c>
      <c r="AY11" s="117" t="s">
        <v>16</v>
      </c>
      <c r="AZ11" s="118" t="s">
        <v>17</v>
      </c>
      <c r="BA11" s="119" t="s">
        <v>18</v>
      </c>
      <c r="BB11" s="119" t="s">
        <v>19</v>
      </c>
      <c r="BC11" s="117" t="s">
        <v>13</v>
      </c>
      <c r="BD11" s="117" t="s">
        <v>14</v>
      </c>
      <c r="BE11" s="117" t="s">
        <v>15</v>
      </c>
      <c r="BF11" s="117" t="s">
        <v>16</v>
      </c>
      <c r="BG11" s="118" t="s">
        <v>17</v>
      </c>
      <c r="BH11" s="119" t="s">
        <v>18</v>
      </c>
      <c r="BI11" s="119" t="s">
        <v>19</v>
      </c>
      <c r="BJ11" s="117" t="s">
        <v>13</v>
      </c>
      <c r="BK11" s="117" t="s">
        <v>14</v>
      </c>
      <c r="BL11" s="117" t="s">
        <v>15</v>
      </c>
      <c r="BM11" s="117" t="s">
        <v>16</v>
      </c>
      <c r="BN11" s="118" t="s">
        <v>17</v>
      </c>
      <c r="BO11" s="119" t="s">
        <v>18</v>
      </c>
      <c r="BP11" s="119" t="s">
        <v>19</v>
      </c>
      <c r="BQ11" s="117" t="s">
        <v>13</v>
      </c>
      <c r="BR11" s="117" t="s">
        <v>14</v>
      </c>
      <c r="BS11" s="117" t="s">
        <v>15</v>
      </c>
      <c r="BT11" s="117" t="s">
        <v>16</v>
      </c>
      <c r="BU11" s="118" t="s">
        <v>17</v>
      </c>
      <c r="BV11" s="119" t="s">
        <v>18</v>
      </c>
      <c r="BW11" s="119" t="s">
        <v>19</v>
      </c>
      <c r="BX11" s="117" t="s">
        <v>13</v>
      </c>
      <c r="BY11" s="117" t="s">
        <v>14</v>
      </c>
      <c r="BZ11" s="117" t="s">
        <v>15</v>
      </c>
      <c r="CA11" s="117" t="s">
        <v>16</v>
      </c>
      <c r="CB11" s="118" t="s">
        <v>17</v>
      </c>
      <c r="CC11" s="119" t="s">
        <v>18</v>
      </c>
      <c r="CD11" s="119" t="s">
        <v>19</v>
      </c>
      <c r="CE11" s="117" t="s">
        <v>13</v>
      </c>
      <c r="CF11" s="117" t="s">
        <v>14</v>
      </c>
      <c r="CG11" s="117" t="s">
        <v>15</v>
      </c>
      <c r="CH11" s="117" t="s">
        <v>16</v>
      </c>
      <c r="CI11" s="118" t="s">
        <v>17</v>
      </c>
      <c r="CJ11" s="119" t="s">
        <v>18</v>
      </c>
      <c r="CK11" s="119" t="s">
        <v>19</v>
      </c>
      <c r="CL11" s="117" t="s">
        <v>13</v>
      </c>
      <c r="CM11" s="117" t="s">
        <v>14</v>
      </c>
      <c r="CN11" s="117" t="s">
        <v>15</v>
      </c>
      <c r="CO11" s="117" t="s">
        <v>16</v>
      </c>
      <c r="CP11" s="118" t="s">
        <v>17</v>
      </c>
      <c r="CQ11" s="119" t="s">
        <v>18</v>
      </c>
      <c r="CR11" s="119" t="s">
        <v>19</v>
      </c>
      <c r="CS11" s="117" t="s">
        <v>13</v>
      </c>
      <c r="CT11" s="117" t="s">
        <v>14</v>
      </c>
      <c r="CU11" s="117" t="s">
        <v>15</v>
      </c>
      <c r="CV11" s="117" t="s">
        <v>16</v>
      </c>
      <c r="CW11" s="118" t="s">
        <v>17</v>
      </c>
      <c r="CX11" s="119" t="s">
        <v>18</v>
      </c>
      <c r="CY11" s="119" t="s">
        <v>19</v>
      </c>
      <c r="CZ11" s="117" t="s">
        <v>13</v>
      </c>
      <c r="DA11" s="117" t="s">
        <v>14</v>
      </c>
      <c r="DB11" s="117" t="s">
        <v>15</v>
      </c>
      <c r="DC11" s="117" t="s">
        <v>16</v>
      </c>
      <c r="DD11" s="118" t="s">
        <v>17</v>
      </c>
      <c r="DE11" s="119" t="s">
        <v>18</v>
      </c>
      <c r="DF11" s="119" t="s">
        <v>19</v>
      </c>
      <c r="DG11" s="117" t="s">
        <v>13</v>
      </c>
      <c r="DH11" s="117" t="s">
        <v>14</v>
      </c>
      <c r="DI11" s="117" t="s">
        <v>15</v>
      </c>
      <c r="DJ11" s="117" t="s">
        <v>16</v>
      </c>
      <c r="DK11" s="118" t="s">
        <v>17</v>
      </c>
      <c r="DL11" s="119" t="s">
        <v>18</v>
      </c>
      <c r="DM11" s="119" t="s">
        <v>19</v>
      </c>
      <c r="DN11" s="117" t="s">
        <v>13</v>
      </c>
      <c r="DO11" s="117" t="s">
        <v>14</v>
      </c>
      <c r="DP11" s="117" t="s">
        <v>15</v>
      </c>
      <c r="DQ11" s="117" t="s">
        <v>16</v>
      </c>
      <c r="DR11" s="118" t="s">
        <v>17</v>
      </c>
      <c r="DS11" s="119" t="s">
        <v>18</v>
      </c>
      <c r="DT11" s="119" t="s">
        <v>19</v>
      </c>
      <c r="DU11" s="117" t="s">
        <v>13</v>
      </c>
      <c r="DV11" s="117" t="s">
        <v>14</v>
      </c>
      <c r="DW11" s="117" t="s">
        <v>15</v>
      </c>
      <c r="DX11" s="117" t="s">
        <v>16</v>
      </c>
      <c r="DY11" s="118" t="s">
        <v>17</v>
      </c>
      <c r="DZ11" s="119" t="s">
        <v>18</v>
      </c>
      <c r="EA11" s="119" t="s">
        <v>19</v>
      </c>
      <c r="EB11" s="117" t="s">
        <v>13</v>
      </c>
      <c r="EC11" s="118" t="s">
        <v>14</v>
      </c>
      <c r="ED11" s="120" t="s">
        <v>15</v>
      </c>
    </row>
    <row r="12" spans="2:134" ht="32.25" customHeight="1" thickBot="1">
      <c r="B12" s="146"/>
      <c r="C12" s="149"/>
      <c r="D12" s="149"/>
      <c r="E12" s="149"/>
      <c r="F12" s="149"/>
      <c r="G12" s="149"/>
      <c r="H12" s="152"/>
      <c r="I12" s="192"/>
      <c r="J12" s="199"/>
      <c r="K12" s="202"/>
      <c r="L12" s="121">
        <v>1</v>
      </c>
      <c r="M12" s="122">
        <v>2</v>
      </c>
      <c r="N12" s="122">
        <f t="shared" ref="N12:BR12" si="8">M12+1</f>
        <v>3</v>
      </c>
      <c r="O12" s="122">
        <f t="shared" ref="O12" si="9">N12+1</f>
        <v>4</v>
      </c>
      <c r="P12" s="122">
        <f t="shared" ref="P12" si="10">O12+1</f>
        <v>5</v>
      </c>
      <c r="Q12" s="122">
        <f t="shared" ref="Q12" si="11">P12+1</f>
        <v>6</v>
      </c>
      <c r="R12" s="122">
        <f t="shared" ref="R12" si="12">Q12+1</f>
        <v>7</v>
      </c>
      <c r="S12" s="122">
        <f t="shared" ref="S12" si="13">R12+1</f>
        <v>8</v>
      </c>
      <c r="T12" s="122">
        <f t="shared" ref="T12" si="14">S12+1</f>
        <v>9</v>
      </c>
      <c r="U12" s="122">
        <f t="shared" ref="U12" si="15">T12+1</f>
        <v>10</v>
      </c>
      <c r="V12" s="122">
        <f t="shared" ref="V12" si="16">U12+1</f>
        <v>11</v>
      </c>
      <c r="W12" s="122">
        <f t="shared" ref="W12" si="17">V12+1</f>
        <v>12</v>
      </c>
      <c r="X12" s="122">
        <f t="shared" ref="X12" si="18">W12+1</f>
        <v>13</v>
      </c>
      <c r="Y12" s="122">
        <f t="shared" ref="Y12" si="19">X12+1</f>
        <v>14</v>
      </c>
      <c r="Z12" s="122">
        <f t="shared" ref="Z12" si="20">Y12+1</f>
        <v>15</v>
      </c>
      <c r="AA12" s="122">
        <f t="shared" ref="AA12" si="21">Z12+1</f>
        <v>16</v>
      </c>
      <c r="AB12" s="122">
        <f t="shared" ref="AB12" si="22">AA12+1</f>
        <v>17</v>
      </c>
      <c r="AC12" s="122">
        <f t="shared" ref="AC12" si="23">AB12+1</f>
        <v>18</v>
      </c>
      <c r="AD12" s="122">
        <f t="shared" ref="AD12" si="24">AC12+1</f>
        <v>19</v>
      </c>
      <c r="AE12" s="122">
        <f t="shared" ref="AE12" si="25">AD12+1</f>
        <v>20</v>
      </c>
      <c r="AF12" s="122">
        <f t="shared" ref="AF12" si="26">AE12+1</f>
        <v>21</v>
      </c>
      <c r="AG12" s="122">
        <f t="shared" ref="AG12" si="27">AF12+1</f>
        <v>22</v>
      </c>
      <c r="AH12" s="122">
        <f t="shared" ref="AH12" si="28">AG12+1</f>
        <v>23</v>
      </c>
      <c r="AI12" s="122">
        <f t="shared" ref="AI12" si="29">AH12+1</f>
        <v>24</v>
      </c>
      <c r="AJ12" s="122">
        <f t="shared" ref="AJ12" si="30">AI12+1</f>
        <v>25</v>
      </c>
      <c r="AK12" s="122">
        <f t="shared" ref="AK12" si="31">AJ12+1</f>
        <v>26</v>
      </c>
      <c r="AL12" s="122">
        <f t="shared" ref="AL12" si="32">AK12+1</f>
        <v>27</v>
      </c>
      <c r="AM12" s="122">
        <f t="shared" ref="AM12" si="33">AL12+1</f>
        <v>28</v>
      </c>
      <c r="AN12" s="122">
        <f t="shared" ref="AN12" si="34">AM12+1</f>
        <v>29</v>
      </c>
      <c r="AO12" s="122">
        <f t="shared" ref="AO12" si="35">AN12+1</f>
        <v>30</v>
      </c>
      <c r="AP12" s="122">
        <f t="shared" ref="AP12" si="36">AO12+1</f>
        <v>31</v>
      </c>
      <c r="AQ12" s="122">
        <v>1</v>
      </c>
      <c r="AR12" s="122">
        <f t="shared" si="8"/>
        <v>2</v>
      </c>
      <c r="AS12" s="122">
        <f t="shared" si="8"/>
        <v>3</v>
      </c>
      <c r="AT12" s="122">
        <f t="shared" si="8"/>
        <v>4</v>
      </c>
      <c r="AU12" s="122">
        <f t="shared" si="8"/>
        <v>5</v>
      </c>
      <c r="AV12" s="122">
        <f t="shared" si="8"/>
        <v>6</v>
      </c>
      <c r="AW12" s="122">
        <f t="shared" si="8"/>
        <v>7</v>
      </c>
      <c r="AX12" s="122">
        <f t="shared" si="8"/>
        <v>8</v>
      </c>
      <c r="AY12" s="122">
        <f t="shared" si="8"/>
        <v>9</v>
      </c>
      <c r="AZ12" s="122">
        <f t="shared" si="8"/>
        <v>10</v>
      </c>
      <c r="BA12" s="122">
        <f t="shared" si="8"/>
        <v>11</v>
      </c>
      <c r="BB12" s="122">
        <f t="shared" si="8"/>
        <v>12</v>
      </c>
      <c r="BC12" s="122">
        <f t="shared" si="8"/>
        <v>13</v>
      </c>
      <c r="BD12" s="122">
        <f t="shared" si="8"/>
        <v>14</v>
      </c>
      <c r="BE12" s="122">
        <f t="shared" si="8"/>
        <v>15</v>
      </c>
      <c r="BF12" s="122">
        <f t="shared" si="8"/>
        <v>16</v>
      </c>
      <c r="BG12" s="122">
        <f t="shared" si="8"/>
        <v>17</v>
      </c>
      <c r="BH12" s="122">
        <f t="shared" si="8"/>
        <v>18</v>
      </c>
      <c r="BI12" s="122">
        <f t="shared" si="8"/>
        <v>19</v>
      </c>
      <c r="BJ12" s="122">
        <f t="shared" si="8"/>
        <v>20</v>
      </c>
      <c r="BK12" s="122">
        <f t="shared" si="8"/>
        <v>21</v>
      </c>
      <c r="BL12" s="122">
        <f t="shared" si="8"/>
        <v>22</v>
      </c>
      <c r="BM12" s="122">
        <f t="shared" si="8"/>
        <v>23</v>
      </c>
      <c r="BN12" s="122">
        <f t="shared" si="8"/>
        <v>24</v>
      </c>
      <c r="BO12" s="123">
        <f t="shared" si="8"/>
        <v>25</v>
      </c>
      <c r="BP12" s="123">
        <f t="shared" si="8"/>
        <v>26</v>
      </c>
      <c r="BQ12" s="123">
        <f t="shared" si="8"/>
        <v>27</v>
      </c>
      <c r="BR12" s="123">
        <f t="shared" si="8"/>
        <v>28</v>
      </c>
      <c r="BS12" s="123">
        <f t="shared" ref="BS12" si="37">BR12+1</f>
        <v>29</v>
      </c>
      <c r="BT12" s="123">
        <f t="shared" ref="BT12" si="38">BS12+1</f>
        <v>30</v>
      </c>
      <c r="BU12" s="123">
        <v>1</v>
      </c>
      <c r="BV12" s="122">
        <f t="shared" ref="BV12:CY12" si="39">BU12+1</f>
        <v>2</v>
      </c>
      <c r="BW12" s="122">
        <f t="shared" si="39"/>
        <v>3</v>
      </c>
      <c r="BX12" s="122">
        <f t="shared" si="39"/>
        <v>4</v>
      </c>
      <c r="BY12" s="122">
        <f t="shared" si="39"/>
        <v>5</v>
      </c>
      <c r="BZ12" s="122">
        <f t="shared" si="39"/>
        <v>6</v>
      </c>
      <c r="CA12" s="122">
        <f t="shared" si="39"/>
        <v>7</v>
      </c>
      <c r="CB12" s="122">
        <f t="shared" si="39"/>
        <v>8</v>
      </c>
      <c r="CC12" s="122">
        <f t="shared" si="39"/>
        <v>9</v>
      </c>
      <c r="CD12" s="122">
        <f t="shared" si="39"/>
        <v>10</v>
      </c>
      <c r="CE12" s="122">
        <f t="shared" si="39"/>
        <v>11</v>
      </c>
      <c r="CF12" s="122">
        <f t="shared" si="39"/>
        <v>12</v>
      </c>
      <c r="CG12" s="122">
        <f t="shared" si="39"/>
        <v>13</v>
      </c>
      <c r="CH12" s="122">
        <f t="shared" si="39"/>
        <v>14</v>
      </c>
      <c r="CI12" s="122">
        <f t="shared" si="39"/>
        <v>15</v>
      </c>
      <c r="CJ12" s="122">
        <f t="shared" si="39"/>
        <v>16</v>
      </c>
      <c r="CK12" s="122">
        <f t="shared" si="39"/>
        <v>17</v>
      </c>
      <c r="CL12" s="122">
        <f t="shared" si="39"/>
        <v>18</v>
      </c>
      <c r="CM12" s="122">
        <f t="shared" si="39"/>
        <v>19</v>
      </c>
      <c r="CN12" s="122">
        <f t="shared" si="39"/>
        <v>20</v>
      </c>
      <c r="CO12" s="122">
        <f t="shared" si="39"/>
        <v>21</v>
      </c>
      <c r="CP12" s="122">
        <f t="shared" si="39"/>
        <v>22</v>
      </c>
      <c r="CQ12" s="122">
        <f t="shared" si="39"/>
        <v>23</v>
      </c>
      <c r="CR12" s="122">
        <f t="shared" si="39"/>
        <v>24</v>
      </c>
      <c r="CS12" s="122">
        <f t="shared" si="39"/>
        <v>25</v>
      </c>
      <c r="CT12" s="122">
        <f t="shared" si="39"/>
        <v>26</v>
      </c>
      <c r="CU12" s="122">
        <f t="shared" si="39"/>
        <v>27</v>
      </c>
      <c r="CV12" s="122">
        <f t="shared" si="39"/>
        <v>28</v>
      </c>
      <c r="CW12" s="122">
        <f t="shared" si="39"/>
        <v>29</v>
      </c>
      <c r="CX12" s="122">
        <f t="shared" si="39"/>
        <v>30</v>
      </c>
      <c r="CY12" s="122">
        <f t="shared" si="39"/>
        <v>31</v>
      </c>
      <c r="CZ12" s="122">
        <v>1</v>
      </c>
      <c r="DA12" s="122">
        <f t="shared" ref="DA12:ED12" si="40">CZ12+1</f>
        <v>2</v>
      </c>
      <c r="DB12" s="122">
        <f t="shared" si="40"/>
        <v>3</v>
      </c>
      <c r="DC12" s="122">
        <f t="shared" si="40"/>
        <v>4</v>
      </c>
      <c r="DD12" s="122">
        <f t="shared" si="40"/>
        <v>5</v>
      </c>
      <c r="DE12" s="122">
        <f t="shared" si="40"/>
        <v>6</v>
      </c>
      <c r="DF12" s="122">
        <f t="shared" si="40"/>
        <v>7</v>
      </c>
      <c r="DG12" s="122">
        <f t="shared" si="40"/>
        <v>8</v>
      </c>
      <c r="DH12" s="122">
        <f t="shared" si="40"/>
        <v>9</v>
      </c>
      <c r="DI12" s="122">
        <f t="shared" si="40"/>
        <v>10</v>
      </c>
      <c r="DJ12" s="122">
        <f t="shared" si="40"/>
        <v>11</v>
      </c>
      <c r="DK12" s="122">
        <f t="shared" si="40"/>
        <v>12</v>
      </c>
      <c r="DL12" s="122">
        <f t="shared" si="40"/>
        <v>13</v>
      </c>
      <c r="DM12" s="122">
        <f t="shared" si="40"/>
        <v>14</v>
      </c>
      <c r="DN12" s="122">
        <f t="shared" si="40"/>
        <v>15</v>
      </c>
      <c r="DO12" s="122">
        <f t="shared" si="40"/>
        <v>16</v>
      </c>
      <c r="DP12" s="122">
        <f t="shared" si="40"/>
        <v>17</v>
      </c>
      <c r="DQ12" s="122">
        <f t="shared" si="40"/>
        <v>18</v>
      </c>
      <c r="DR12" s="122">
        <f t="shared" si="40"/>
        <v>19</v>
      </c>
      <c r="DS12" s="122">
        <f t="shared" si="40"/>
        <v>20</v>
      </c>
      <c r="DT12" s="122">
        <f t="shared" si="40"/>
        <v>21</v>
      </c>
      <c r="DU12" s="122">
        <f t="shared" si="40"/>
        <v>22</v>
      </c>
      <c r="DV12" s="122">
        <f t="shared" si="40"/>
        <v>23</v>
      </c>
      <c r="DW12" s="122">
        <f t="shared" si="40"/>
        <v>24</v>
      </c>
      <c r="DX12" s="122">
        <f t="shared" si="40"/>
        <v>25</v>
      </c>
      <c r="DY12" s="122">
        <f t="shared" si="40"/>
        <v>26</v>
      </c>
      <c r="DZ12" s="122">
        <f t="shared" si="40"/>
        <v>27</v>
      </c>
      <c r="EA12" s="122">
        <f t="shared" si="40"/>
        <v>28</v>
      </c>
      <c r="EB12" s="122">
        <f t="shared" si="40"/>
        <v>29</v>
      </c>
      <c r="EC12" s="122">
        <f t="shared" si="40"/>
        <v>30</v>
      </c>
      <c r="ED12" s="124">
        <f t="shared" si="40"/>
        <v>31</v>
      </c>
    </row>
    <row r="13" spans="2:134" ht="75">
      <c r="B13" s="157" t="s">
        <v>20</v>
      </c>
      <c r="C13" s="159" t="s">
        <v>101</v>
      </c>
      <c r="D13" s="129" t="s">
        <v>21</v>
      </c>
      <c r="E13" s="130" t="s">
        <v>103</v>
      </c>
      <c r="F13" s="133" t="s">
        <v>102</v>
      </c>
      <c r="G13" s="68" t="s">
        <v>27</v>
      </c>
      <c r="H13" s="79">
        <v>700</v>
      </c>
      <c r="I13" s="132" t="s">
        <v>104</v>
      </c>
      <c r="J13" s="131">
        <v>2.2999999999999998</v>
      </c>
      <c r="K13" s="87">
        <f t="shared" ref="K13:K15" si="41">J13*H13</f>
        <v>1609.9999999999998</v>
      </c>
      <c r="L13" s="81"/>
      <c r="M13" s="82"/>
      <c r="N13" s="82"/>
      <c r="O13" s="82"/>
      <c r="P13" s="82"/>
      <c r="Q13" s="82"/>
      <c r="R13" s="82"/>
      <c r="S13" s="82"/>
      <c r="T13" s="195">
        <v>500</v>
      </c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6"/>
    </row>
    <row r="14" spans="2:134" ht="75">
      <c r="B14" s="157"/>
      <c r="C14" s="159"/>
      <c r="D14" s="129" t="s">
        <v>21</v>
      </c>
      <c r="E14" s="130" t="s">
        <v>103</v>
      </c>
      <c r="F14" s="134" t="s">
        <v>102</v>
      </c>
      <c r="G14" s="68" t="s">
        <v>27</v>
      </c>
      <c r="H14" s="85">
        <v>150</v>
      </c>
      <c r="I14" s="132" t="s">
        <v>104</v>
      </c>
      <c r="J14" s="136">
        <v>1.61</v>
      </c>
      <c r="K14" s="87">
        <f t="shared" si="41"/>
        <v>241.50000000000003</v>
      </c>
      <c r="L14" s="88"/>
      <c r="M14" s="89"/>
      <c r="N14" s="89"/>
      <c r="O14" s="89"/>
      <c r="P14" s="89"/>
      <c r="Q14" s="89"/>
      <c r="R14" s="89"/>
      <c r="S14" s="89"/>
      <c r="T14" s="153" t="s">
        <v>24</v>
      </c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4"/>
    </row>
    <row r="15" spans="2:134" ht="75">
      <c r="B15" s="158"/>
      <c r="C15" s="160"/>
      <c r="D15" s="128" t="s">
        <v>29</v>
      </c>
      <c r="E15" s="130" t="s">
        <v>103</v>
      </c>
      <c r="F15" s="134" t="s">
        <v>102</v>
      </c>
      <c r="G15" s="68" t="s">
        <v>27</v>
      </c>
      <c r="H15" s="85">
        <v>350</v>
      </c>
      <c r="I15" s="132" t="s">
        <v>105</v>
      </c>
      <c r="J15" s="131">
        <v>2.4700000000000002</v>
      </c>
      <c r="K15" s="87">
        <f t="shared" si="41"/>
        <v>864.50000000000011</v>
      </c>
      <c r="L15" s="88"/>
      <c r="M15" s="89"/>
      <c r="N15" s="89"/>
      <c r="O15" s="89"/>
      <c r="P15" s="89"/>
      <c r="Q15" s="89"/>
      <c r="R15" s="89"/>
      <c r="S15" s="89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6"/>
    </row>
    <row r="16" spans="2:134" ht="48" customHeight="1">
      <c r="B16" s="140" t="s">
        <v>25</v>
      </c>
      <c r="C16" s="142" t="s">
        <v>26</v>
      </c>
      <c r="D16" s="127" t="s">
        <v>21</v>
      </c>
      <c r="E16" s="83" t="s">
        <v>22</v>
      </c>
      <c r="F16" s="84" t="s">
        <v>23</v>
      </c>
      <c r="G16" s="83" t="s">
        <v>27</v>
      </c>
      <c r="H16" s="85">
        <v>1500</v>
      </c>
      <c r="I16" s="80">
        <v>0.1</v>
      </c>
      <c r="J16" s="87">
        <v>0.2</v>
      </c>
      <c r="K16" s="87">
        <f>J16*H16</f>
        <v>300</v>
      </c>
      <c r="L16" s="88"/>
      <c r="M16" s="89"/>
      <c r="N16" s="89"/>
      <c r="O16" s="89"/>
      <c r="P16" s="89"/>
      <c r="Q16" s="89"/>
      <c r="R16" s="89"/>
      <c r="S16" s="89"/>
      <c r="T16" s="153" t="s">
        <v>28</v>
      </c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4"/>
    </row>
    <row r="17" spans="2:134" s="69" customFormat="1" ht="57" customHeight="1">
      <c r="B17" s="141"/>
      <c r="C17" s="143"/>
      <c r="D17" s="90" t="s">
        <v>29</v>
      </c>
      <c r="E17" s="83" t="s">
        <v>22</v>
      </c>
      <c r="F17" s="83" t="s">
        <v>23</v>
      </c>
      <c r="G17" s="83" t="s">
        <v>27</v>
      </c>
      <c r="H17" s="91">
        <v>1000</v>
      </c>
      <c r="I17" s="92">
        <v>0.1</v>
      </c>
      <c r="J17" s="87">
        <v>0.2</v>
      </c>
      <c r="K17" s="87">
        <f>J17*H17</f>
        <v>200</v>
      </c>
      <c r="L17" s="88"/>
      <c r="M17" s="89"/>
      <c r="N17" s="89"/>
      <c r="O17" s="89"/>
      <c r="P17" s="89"/>
      <c r="Q17" s="89"/>
      <c r="R17" s="89"/>
      <c r="S17" s="89"/>
      <c r="T17" s="93" t="s">
        <v>30</v>
      </c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155" t="s">
        <v>31</v>
      </c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6"/>
    </row>
    <row r="18" spans="2:134" ht="75">
      <c r="B18" s="141" t="s">
        <v>32</v>
      </c>
      <c r="C18" s="161" t="s">
        <v>33</v>
      </c>
      <c r="D18" s="163" t="s">
        <v>21</v>
      </c>
      <c r="E18" s="70" t="s">
        <v>34</v>
      </c>
      <c r="F18" s="84" t="s">
        <v>35</v>
      </c>
      <c r="G18" s="84" t="s">
        <v>27</v>
      </c>
      <c r="H18" s="85">
        <v>6000</v>
      </c>
      <c r="I18" s="86">
        <v>5.0000000000000001E-3</v>
      </c>
      <c r="J18" s="87">
        <v>0.1</v>
      </c>
      <c r="K18" s="87">
        <f t="shared" ref="K18:K20" si="42">J18*H18</f>
        <v>600</v>
      </c>
      <c r="L18" s="88"/>
      <c r="M18" s="89"/>
      <c r="N18" s="89"/>
      <c r="O18" s="89"/>
      <c r="P18" s="89"/>
      <c r="Q18" s="89"/>
      <c r="R18" s="89"/>
      <c r="S18" s="89"/>
      <c r="T18" s="155" t="s">
        <v>36</v>
      </c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6"/>
    </row>
    <row r="19" spans="2:134" ht="79.5" customHeight="1">
      <c r="B19" s="181"/>
      <c r="C19" s="162"/>
      <c r="D19" s="164"/>
      <c r="E19" s="70" t="s">
        <v>34</v>
      </c>
      <c r="F19" s="84" t="s">
        <v>35</v>
      </c>
      <c r="G19" s="84" t="s">
        <v>27</v>
      </c>
      <c r="H19" s="85">
        <v>200</v>
      </c>
      <c r="I19" s="86">
        <v>5.0000000000000001E-3</v>
      </c>
      <c r="J19" s="87">
        <v>0.1</v>
      </c>
      <c r="K19" s="87">
        <f t="shared" si="42"/>
        <v>20</v>
      </c>
      <c r="L19" s="88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155">
        <v>200</v>
      </c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94"/>
    </row>
    <row r="20" spans="2:134" ht="93.75" customHeight="1">
      <c r="B20" s="181"/>
      <c r="C20" s="162"/>
      <c r="D20" s="95" t="s">
        <v>29</v>
      </c>
      <c r="E20" s="71" t="s">
        <v>34</v>
      </c>
      <c r="F20" s="84" t="s">
        <v>35</v>
      </c>
      <c r="G20" s="84" t="s">
        <v>27</v>
      </c>
      <c r="H20" s="85">
        <v>700</v>
      </c>
      <c r="I20" s="86">
        <v>3.0000000000000001E-3</v>
      </c>
      <c r="J20" s="87">
        <v>0.18</v>
      </c>
      <c r="K20" s="87">
        <f>J20*H20</f>
        <v>126</v>
      </c>
      <c r="L20" s="88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155">
        <v>700</v>
      </c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6"/>
    </row>
    <row r="21" spans="2:134">
      <c r="B21" s="96" t="s">
        <v>37</v>
      </c>
      <c r="C21" s="72" t="s">
        <v>38</v>
      </c>
      <c r="D21" s="97" t="s">
        <v>21</v>
      </c>
      <c r="E21" s="72"/>
      <c r="F21" s="84" t="s">
        <v>39</v>
      </c>
      <c r="G21" s="97" t="s">
        <v>40</v>
      </c>
      <c r="H21" s="98">
        <v>50000</v>
      </c>
      <c r="I21" s="99">
        <v>1E-3</v>
      </c>
      <c r="J21" s="87">
        <v>8</v>
      </c>
      <c r="K21" s="87">
        <f>J21*H21/1000</f>
        <v>400</v>
      </c>
      <c r="L21" s="88"/>
      <c r="M21" s="89"/>
      <c r="N21" s="89"/>
      <c r="O21" s="89"/>
      <c r="P21" s="89"/>
      <c r="Q21" s="89"/>
      <c r="R21" s="89"/>
      <c r="S21" s="89"/>
      <c r="T21" s="155" t="s">
        <v>41</v>
      </c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1"/>
      <c r="DD21" s="101"/>
      <c r="DE21" s="101"/>
      <c r="DF21" s="101"/>
      <c r="DG21" s="101"/>
      <c r="DH21" s="101"/>
      <c r="DI21" s="102"/>
      <c r="DJ21" s="102"/>
      <c r="DK21" s="102"/>
      <c r="DL21" s="102"/>
      <c r="DM21" s="102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94"/>
    </row>
    <row r="22" spans="2:134" ht="30">
      <c r="B22" s="103" t="s">
        <v>25</v>
      </c>
      <c r="C22" s="104" t="s">
        <v>42</v>
      </c>
      <c r="D22" s="104" t="s">
        <v>21</v>
      </c>
      <c r="E22" s="73" t="s">
        <v>43</v>
      </c>
      <c r="F22" s="104" t="s">
        <v>35</v>
      </c>
      <c r="G22" s="104" t="s">
        <v>40</v>
      </c>
      <c r="H22" s="105">
        <v>2000000</v>
      </c>
      <c r="I22" s="99">
        <v>1E-3</v>
      </c>
      <c r="J22" s="87">
        <v>0.25</v>
      </c>
      <c r="K22" s="87">
        <f>J22*H22/1000</f>
        <v>500</v>
      </c>
      <c r="L22" s="106"/>
      <c r="M22" s="107"/>
      <c r="N22" s="107"/>
      <c r="O22" s="107"/>
      <c r="P22" s="107"/>
      <c r="Q22" s="107"/>
      <c r="R22" s="107"/>
      <c r="S22" s="107"/>
      <c r="T22" s="153" t="s">
        <v>44</v>
      </c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4"/>
    </row>
    <row r="23" spans="2:134" ht="30">
      <c r="B23" s="108" t="s">
        <v>25</v>
      </c>
      <c r="C23" s="104" t="s">
        <v>42</v>
      </c>
      <c r="D23" s="104" t="s">
        <v>29</v>
      </c>
      <c r="E23" s="73" t="s">
        <v>43</v>
      </c>
      <c r="F23" s="104" t="s">
        <v>35</v>
      </c>
      <c r="G23" s="104" t="s">
        <v>40</v>
      </c>
      <c r="H23" s="105">
        <v>200000</v>
      </c>
      <c r="I23" s="109">
        <v>1E-3</v>
      </c>
      <c r="J23" s="110">
        <v>0.4</v>
      </c>
      <c r="K23" s="87">
        <f>J23*H23/1000</f>
        <v>80</v>
      </c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79" t="s">
        <v>45</v>
      </c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79"/>
      <c r="CD23" s="179"/>
      <c r="CE23" s="179"/>
      <c r="CF23" s="179"/>
      <c r="CG23" s="179"/>
      <c r="CH23" s="179"/>
      <c r="CI23" s="179"/>
      <c r="CJ23" s="179"/>
      <c r="CK23" s="179"/>
      <c r="CL23" s="179"/>
      <c r="CM23" s="179"/>
      <c r="CN23" s="179"/>
      <c r="CO23" s="179"/>
      <c r="CP23" s="179"/>
      <c r="CQ23" s="179"/>
      <c r="CR23" s="179"/>
      <c r="CS23" s="179"/>
      <c r="CT23" s="179"/>
      <c r="CU23" s="179"/>
      <c r="CV23" s="179"/>
      <c r="CW23" s="179"/>
      <c r="CX23" s="179"/>
      <c r="CY23" s="179"/>
      <c r="CZ23" s="179"/>
      <c r="DA23" s="179"/>
      <c r="DB23" s="179"/>
      <c r="DC23" s="179"/>
      <c r="DD23" s="179"/>
      <c r="DE23" s="179"/>
      <c r="DF23" s="179"/>
      <c r="DG23" s="179"/>
      <c r="DH23" s="179"/>
      <c r="DI23" s="179"/>
      <c r="DJ23" s="179"/>
      <c r="DK23" s="179"/>
      <c r="DL23" s="179"/>
      <c r="DM23" s="179"/>
      <c r="DN23" s="179"/>
      <c r="DO23" s="179"/>
      <c r="DP23" s="179"/>
      <c r="DQ23" s="179"/>
      <c r="DR23" s="179"/>
      <c r="DS23" s="179"/>
      <c r="DT23" s="179"/>
      <c r="DU23" s="179"/>
      <c r="DV23" s="179"/>
      <c r="DW23" s="179"/>
      <c r="DX23" s="179"/>
      <c r="DY23" s="179"/>
      <c r="DZ23" s="179"/>
      <c r="EA23" s="179"/>
      <c r="EB23" s="179"/>
      <c r="EC23" s="179"/>
      <c r="ED23" s="180"/>
    </row>
    <row r="24" spans="2:134" ht="43.5" customHeight="1">
      <c r="J24" s="74" t="s">
        <v>93</v>
      </c>
      <c r="K24" s="135">
        <f>SUM(K13:K23)</f>
        <v>4942</v>
      </c>
    </row>
    <row r="25" spans="2:134" ht="49.5" customHeight="1">
      <c r="J25" s="75" t="s">
        <v>94</v>
      </c>
      <c r="K25" s="135">
        <f>SUM(K13:K23)*1.21</f>
        <v>5979.82</v>
      </c>
    </row>
    <row r="26" spans="2:134" ht="30" customHeight="1">
      <c r="B26" s="138"/>
      <c r="C26" s="138"/>
      <c r="D26" s="138"/>
      <c r="K26" s="266"/>
    </row>
    <row r="27" spans="2:134" ht="30" customHeight="1">
      <c r="B27" s="165" t="s">
        <v>95</v>
      </c>
      <c r="C27" s="166"/>
      <c r="D27" s="166"/>
      <c r="E27" s="166"/>
      <c r="F27" s="166"/>
      <c r="G27" s="166"/>
      <c r="H27" s="166"/>
      <c r="I27" s="167"/>
      <c r="K27" s="267">
        <f>K24*21%</f>
        <v>1037.82</v>
      </c>
    </row>
    <row r="28" spans="2:134" ht="39" customHeight="1">
      <c r="B28" s="168"/>
      <c r="C28" s="169"/>
      <c r="D28" s="169"/>
      <c r="E28" s="169"/>
      <c r="F28" s="169"/>
      <c r="G28" s="169"/>
      <c r="H28" s="169"/>
      <c r="I28" s="170"/>
    </row>
    <row r="29" spans="2:134">
      <c r="B29" s="76"/>
      <c r="C29" s="76"/>
      <c r="D29" s="76"/>
    </row>
    <row r="30" spans="2:134">
      <c r="B30" s="76"/>
      <c r="C30" s="76"/>
      <c r="D30" s="76"/>
      <c r="F30" s="77"/>
    </row>
    <row r="31" spans="2:134">
      <c r="B31" s="114" t="s">
        <v>96</v>
      </c>
      <c r="C31" s="115"/>
      <c r="D31" s="115"/>
      <c r="E31" s="115"/>
      <c r="F31" s="115"/>
      <c r="G31" s="115"/>
      <c r="H31" s="115"/>
      <c r="I31" s="115"/>
      <c r="J31" s="115"/>
      <c r="K31" s="112"/>
      <c r="L31" s="112"/>
      <c r="M31" s="112"/>
      <c r="N31" s="112"/>
      <c r="O31" s="112"/>
      <c r="P31" s="112"/>
      <c r="Q31" s="112"/>
      <c r="R31" s="112"/>
      <c r="S31" s="113"/>
    </row>
  </sheetData>
  <mergeCells count="53">
    <mergeCell ref="T13:ED13"/>
    <mergeCell ref="T14:ED14"/>
    <mergeCell ref="J9:J12"/>
    <mergeCell ref="K9:K12"/>
    <mergeCell ref="AO10:AU10"/>
    <mergeCell ref="L9:AO9"/>
    <mergeCell ref="M10:S10"/>
    <mergeCell ref="I9:I12"/>
    <mergeCell ref="CY9:ED9"/>
    <mergeCell ref="EB10:ED10"/>
    <mergeCell ref="B27:I28"/>
    <mergeCell ref="DU10:EA10"/>
    <mergeCell ref="AV10:BB10"/>
    <mergeCell ref="BC10:BI10"/>
    <mergeCell ref="BJ10:BP10"/>
    <mergeCell ref="T10:Z10"/>
    <mergeCell ref="AA10:AG10"/>
    <mergeCell ref="AH10:AN10"/>
    <mergeCell ref="CL10:CR10"/>
    <mergeCell ref="CS10:CY10"/>
    <mergeCell ref="CZ10:DF10"/>
    <mergeCell ref="DG10:DM10"/>
    <mergeCell ref="DN10:DT10"/>
    <mergeCell ref="AH17:ED17"/>
    <mergeCell ref="AH23:ED23"/>
    <mergeCell ref="B18:B20"/>
    <mergeCell ref="T22:ED22"/>
    <mergeCell ref="T18:ED18"/>
    <mergeCell ref="B13:B15"/>
    <mergeCell ref="C13:C15"/>
    <mergeCell ref="E9:E12"/>
    <mergeCell ref="C18:C20"/>
    <mergeCell ref="D18:D19"/>
    <mergeCell ref="AQ19:BT19"/>
    <mergeCell ref="AH20:ED20"/>
    <mergeCell ref="T21:BT21"/>
    <mergeCell ref="T16:ED16"/>
    <mergeCell ref="BQ10:BW10"/>
    <mergeCell ref="BX10:CD10"/>
    <mergeCell ref="CE10:CK10"/>
    <mergeCell ref="AP9:BS9"/>
    <mergeCell ref="BT9:CX9"/>
    <mergeCell ref="B2:H2"/>
    <mergeCell ref="B26:D26"/>
    <mergeCell ref="B5:H7"/>
    <mergeCell ref="B16:B17"/>
    <mergeCell ref="C16:C17"/>
    <mergeCell ref="B9:B12"/>
    <mergeCell ref="C9:C12"/>
    <mergeCell ref="D9:D12"/>
    <mergeCell ref="H9:H12"/>
    <mergeCell ref="F9:F12"/>
    <mergeCell ref="G9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NN10"/>
  <sheetViews>
    <sheetView showGridLines="0" zoomScale="70" zoomScaleNormal="70" workbookViewId="0">
      <selection activeCell="I16" sqref="I16"/>
    </sheetView>
  </sheetViews>
  <sheetFormatPr defaultColWidth="9.140625" defaultRowHeight="15"/>
  <cols>
    <col min="1" max="1" width="10.85546875" style="1" bestFit="1" customWidth="1"/>
    <col min="2" max="2" width="35.28515625" style="1" bestFit="1" customWidth="1"/>
    <col min="3" max="3" width="26.42578125" style="1" bestFit="1" customWidth="1"/>
    <col min="4" max="4" width="18.42578125" style="1" bestFit="1" customWidth="1"/>
    <col min="5" max="5" width="13.85546875" style="1" customWidth="1"/>
    <col min="6" max="6" width="31.140625" style="1" customWidth="1"/>
    <col min="7" max="7" width="15.28515625" style="2" hidden="1" customWidth="1"/>
    <col min="8" max="8" width="43.7109375" style="2" customWidth="1"/>
    <col min="9" max="9" width="85.85546875" style="2" bestFit="1" customWidth="1"/>
    <col min="10" max="10" width="13.42578125" style="2" customWidth="1"/>
    <col min="11" max="11" width="20.7109375" style="2" customWidth="1"/>
    <col min="12" max="12" width="11.85546875" style="2" customWidth="1"/>
    <col min="13" max="13" width="7.85546875" style="2" customWidth="1"/>
    <col min="14" max="15" width="7.7109375" style="2" customWidth="1"/>
    <col min="16" max="16" width="10" style="2" customWidth="1"/>
    <col min="17" max="16384" width="9.140625" style="1"/>
  </cols>
  <sheetData>
    <row r="1" spans="1:378" customFormat="1">
      <c r="B1" s="23"/>
      <c r="C1" s="4"/>
      <c r="E1" s="5"/>
      <c r="F1" s="24"/>
      <c r="G1" s="25"/>
      <c r="H1" s="6"/>
      <c r="I1" s="3"/>
      <c r="J1" s="3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</row>
    <row r="2" spans="1:378" customFormat="1">
      <c r="B2" s="26"/>
      <c r="C2" s="4"/>
      <c r="E2" s="27"/>
      <c r="F2" s="28"/>
      <c r="G2" s="25" t="s">
        <v>40</v>
      </c>
      <c r="H2" s="29"/>
      <c r="I2" s="29"/>
      <c r="J2" s="29"/>
      <c r="K2" s="29"/>
      <c r="L2" s="29"/>
      <c r="M2" s="27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</row>
    <row r="3" spans="1:378" customFormat="1">
      <c r="B3" s="23"/>
      <c r="C3" s="4"/>
      <c r="E3" s="31"/>
      <c r="F3" s="32" t="s">
        <v>46</v>
      </c>
      <c r="G3" s="25" t="s">
        <v>47</v>
      </c>
      <c r="H3" s="6"/>
      <c r="I3" s="33"/>
      <c r="J3" s="33"/>
      <c r="K3" s="34"/>
      <c r="L3" s="34"/>
      <c r="M3" s="3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</row>
    <row r="4" spans="1:378" customFormat="1">
      <c r="B4" s="36"/>
      <c r="C4" s="37"/>
      <c r="D4" s="31"/>
      <c r="E4" s="31"/>
      <c r="F4" s="38" t="s">
        <v>48</v>
      </c>
      <c r="G4" s="25" t="s">
        <v>49</v>
      </c>
      <c r="H4" s="39"/>
      <c r="I4" s="40"/>
      <c r="J4" s="40"/>
      <c r="K4" s="41"/>
      <c r="L4" s="41"/>
      <c r="M4" s="4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</row>
    <row r="5" spans="1:378" s="43" customFormat="1" ht="38.25" customHeight="1">
      <c r="B5" s="45" t="s">
        <v>50</v>
      </c>
      <c r="C5" s="46" t="s">
        <v>51</v>
      </c>
      <c r="D5" s="46" t="s">
        <v>52</v>
      </c>
      <c r="E5" s="46" t="s">
        <v>53</v>
      </c>
      <c r="F5" s="46" t="s">
        <v>54</v>
      </c>
      <c r="G5" s="46" t="s">
        <v>55</v>
      </c>
      <c r="H5" s="46" t="s">
        <v>56</v>
      </c>
      <c r="I5" s="46" t="s">
        <v>57</v>
      </c>
      <c r="J5"/>
      <c r="K5"/>
      <c r="L5"/>
      <c r="M5"/>
      <c r="N5"/>
      <c r="O5"/>
      <c r="P5"/>
    </row>
    <row r="6" spans="1:378" ht="47.25">
      <c r="A6" s="43"/>
      <c r="B6" s="47" t="s">
        <v>58</v>
      </c>
      <c r="C6" s="48" t="s">
        <v>59</v>
      </c>
      <c r="D6" s="48" t="s">
        <v>60</v>
      </c>
      <c r="E6" s="49" t="s">
        <v>61</v>
      </c>
      <c r="F6" s="50" t="s">
        <v>62</v>
      </c>
      <c r="G6" s="51"/>
      <c r="H6" s="52" t="s">
        <v>63</v>
      </c>
      <c r="I6" s="53" t="s">
        <v>64</v>
      </c>
      <c r="J6"/>
      <c r="K6"/>
      <c r="L6"/>
      <c r="M6"/>
      <c r="N6"/>
      <c r="O6"/>
      <c r="P6"/>
    </row>
    <row r="7" spans="1:378" ht="135">
      <c r="A7" s="203"/>
      <c r="B7" s="47" t="s">
        <v>58</v>
      </c>
      <c r="C7" s="48" t="s">
        <v>59</v>
      </c>
      <c r="D7" s="48" t="s">
        <v>60</v>
      </c>
      <c r="E7" s="49" t="s">
        <v>61</v>
      </c>
      <c r="F7" s="50" t="s">
        <v>65</v>
      </c>
      <c r="G7" s="51"/>
      <c r="H7" s="54" t="s">
        <v>66</v>
      </c>
      <c r="I7" s="55" t="s">
        <v>67</v>
      </c>
      <c r="J7"/>
      <c r="K7"/>
      <c r="L7"/>
      <c r="M7"/>
      <c r="N7"/>
      <c r="O7"/>
      <c r="P7"/>
    </row>
    <row r="8" spans="1:378" ht="31.5">
      <c r="A8" s="203"/>
      <c r="B8" s="47" t="s">
        <v>68</v>
      </c>
      <c r="C8" s="48" t="s">
        <v>69</v>
      </c>
      <c r="D8" s="48" t="s">
        <v>60</v>
      </c>
      <c r="E8" s="49" t="s">
        <v>61</v>
      </c>
      <c r="F8" s="50" t="s">
        <v>70</v>
      </c>
      <c r="G8" s="56"/>
      <c r="H8" s="57" t="s">
        <v>71</v>
      </c>
      <c r="I8" s="58" t="s">
        <v>72</v>
      </c>
      <c r="J8"/>
      <c r="K8"/>
      <c r="L8"/>
      <c r="M8"/>
      <c r="N8"/>
      <c r="O8"/>
      <c r="P8"/>
    </row>
    <row r="9" spans="1:378" ht="15.75">
      <c r="A9" s="203"/>
      <c r="B9" s="47" t="s">
        <v>68</v>
      </c>
      <c r="C9" s="48" t="s">
        <v>59</v>
      </c>
      <c r="D9" s="48" t="s">
        <v>60</v>
      </c>
      <c r="E9" s="49" t="s">
        <v>61</v>
      </c>
      <c r="F9" s="50" t="s">
        <v>62</v>
      </c>
      <c r="G9" s="56"/>
      <c r="H9" s="52" t="s">
        <v>73</v>
      </c>
      <c r="I9" s="59" t="s">
        <v>74</v>
      </c>
    </row>
    <row r="10" spans="1:378" s="44" customFormat="1">
      <c r="B10" s="1"/>
      <c r="C10" s="1"/>
      <c r="D10" s="1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</row>
  </sheetData>
  <dataConsolidate/>
  <mergeCells count="1">
    <mergeCell ref="A7:A9"/>
  </mergeCells>
  <hyperlinks>
    <hyperlink ref="I7" r:id="rId1"/>
    <hyperlink ref="I8" r:id="rId2"/>
    <hyperlink ref="I6" r:id="rId3"/>
    <hyperlink ref="I9" r:id="rId4" display="https://support.google.com/displayspecs/answer/6244563?hl=en&amp;ref_topic=6244532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9" orientation="landscape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5:AR43"/>
  <sheetViews>
    <sheetView showGridLines="0" topLeftCell="A13" zoomScale="80" zoomScaleNormal="80" workbookViewId="0">
      <selection activeCell="AF32" sqref="AF32:AO35"/>
    </sheetView>
  </sheetViews>
  <sheetFormatPr defaultColWidth="8.85546875" defaultRowHeight="15"/>
  <cols>
    <col min="2" max="2" width="3.7109375" bestFit="1" customWidth="1"/>
    <col min="5" max="5" width="7.85546875" customWidth="1"/>
    <col min="6" max="6" width="3.42578125" bestFit="1" customWidth="1"/>
    <col min="7" max="12" width="7.42578125" customWidth="1"/>
    <col min="13" max="13" width="3.42578125" bestFit="1" customWidth="1"/>
    <col min="14" max="19" width="7.7109375" customWidth="1"/>
    <col min="20" max="20" width="3.42578125" customWidth="1"/>
    <col min="26" max="26" width="9.140625" hidden="1" customWidth="1"/>
    <col min="27" max="27" width="2" customWidth="1"/>
    <col min="28" max="28" width="2.140625" customWidth="1"/>
    <col min="29" max="30" width="5.7109375" customWidth="1"/>
    <col min="31" max="31" width="3.42578125" bestFit="1" customWidth="1"/>
    <col min="37" max="37" width="9.140625" hidden="1" customWidth="1"/>
    <col min="38" max="38" width="2" customWidth="1"/>
    <col min="39" max="39" width="2.140625" customWidth="1"/>
    <col min="40" max="41" width="5.7109375" customWidth="1"/>
    <col min="42" max="42" width="3.42578125" bestFit="1" customWidth="1"/>
    <col min="43" max="43" width="27" bestFit="1" customWidth="1"/>
    <col min="44" max="44" width="3.42578125" bestFit="1" customWidth="1"/>
  </cols>
  <sheetData>
    <row r="5" spans="1:44" ht="20.25">
      <c r="B5" s="204" t="str">
        <f>CONCATENATE(B15," - ",G15," - ",N15)</f>
        <v xml:space="preserve"> -  - 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4" ht="15.75" customHeight="1">
      <c r="B6" s="8" t="s">
        <v>75</v>
      </c>
      <c r="C6" s="206" t="s">
        <v>76</v>
      </c>
      <c r="D6" s="207"/>
      <c r="E6" s="207"/>
      <c r="F6" s="9"/>
      <c r="G6" s="208">
        <f>B40</f>
        <v>19091</v>
      </c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10"/>
      <c r="AC6" s="10"/>
      <c r="AD6" s="10"/>
      <c r="AE6" s="11"/>
      <c r="AG6" s="10"/>
      <c r="AH6" s="10"/>
      <c r="AI6" s="10"/>
      <c r="AJ6" s="10"/>
      <c r="AK6" s="10"/>
      <c r="AL6" s="10"/>
      <c r="AM6" s="10"/>
      <c r="AN6" s="10"/>
      <c r="AO6" s="10"/>
      <c r="AP6" s="11"/>
    </row>
    <row r="7" spans="1:44" ht="16.5" customHeight="1">
      <c r="B7" s="211" t="str">
        <f>CONCATENATE(U15,".  ",AF15)</f>
        <v xml:space="preserve">.  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3"/>
      <c r="X7" s="10"/>
      <c r="Y7" s="10"/>
      <c r="Z7" s="10"/>
      <c r="AA7" s="10"/>
      <c r="AB7" s="10"/>
      <c r="AC7" s="10"/>
      <c r="AD7" s="10"/>
      <c r="AE7" s="11"/>
      <c r="AI7" s="10"/>
      <c r="AJ7" s="10"/>
      <c r="AK7" s="10"/>
      <c r="AL7" s="10"/>
      <c r="AM7" s="10"/>
      <c r="AN7" s="10"/>
      <c r="AO7" s="10"/>
      <c r="AP7" s="11"/>
    </row>
    <row r="8" spans="1:44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3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3"/>
    </row>
    <row r="9" spans="1:44" ht="20.25">
      <c r="B9" s="214" t="str">
        <f>AQ15</f>
        <v>Planai Verslui</v>
      </c>
      <c r="C9" s="215"/>
      <c r="D9" s="215"/>
      <c r="E9" s="215"/>
      <c r="F9" s="215"/>
      <c r="G9" s="216"/>
      <c r="H9" s="14"/>
      <c r="I9" s="214" t="str">
        <f>AQ16</f>
        <v>Mobilioji Programėlė</v>
      </c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6"/>
      <c r="X9" s="15"/>
      <c r="Y9" s="10"/>
      <c r="Z9" s="10"/>
      <c r="AA9" s="10"/>
      <c r="AB9" s="10"/>
      <c r="AC9" s="10"/>
      <c r="AD9" s="10"/>
      <c r="AE9" s="11"/>
      <c r="AI9" s="15"/>
      <c r="AJ9" s="10"/>
      <c r="AK9" s="10"/>
      <c r="AL9" s="10"/>
      <c r="AM9" s="10"/>
      <c r="AN9" s="10"/>
      <c r="AO9" s="10"/>
      <c r="AP9" s="11"/>
    </row>
    <row r="10" spans="1:44" ht="20.25">
      <c r="B10" s="16"/>
      <c r="C10" s="16"/>
      <c r="D10" s="16"/>
      <c r="E10" s="16"/>
      <c r="F10" s="16"/>
      <c r="G10" s="17"/>
      <c r="H10" s="17"/>
      <c r="I10" s="16"/>
      <c r="J10" s="16"/>
      <c r="K10" s="16"/>
      <c r="L10" s="16"/>
      <c r="M10" s="16"/>
      <c r="N10" s="17"/>
      <c r="O10" s="17"/>
      <c r="P10" s="16"/>
      <c r="Q10" s="16"/>
      <c r="R10" s="16"/>
      <c r="S10" s="16"/>
      <c r="T10" s="16"/>
      <c r="U10" s="10"/>
      <c r="V10" s="10"/>
      <c r="W10" s="10"/>
      <c r="X10" s="15"/>
      <c r="Y10" s="10"/>
      <c r="Z10" s="10"/>
      <c r="AA10" s="10"/>
      <c r="AB10" s="10"/>
      <c r="AC10" s="10"/>
      <c r="AD10" s="10"/>
      <c r="AE10" s="11"/>
      <c r="AF10" s="10"/>
      <c r="AG10" s="10"/>
      <c r="AH10" s="10"/>
      <c r="AI10" s="15"/>
      <c r="AJ10" s="10"/>
      <c r="AK10" s="10"/>
      <c r="AL10" s="10"/>
      <c r="AM10" s="10"/>
      <c r="AN10" s="10"/>
      <c r="AO10" s="10"/>
      <c r="AP10" s="11"/>
    </row>
    <row r="11" spans="1:44" ht="20.25">
      <c r="B11" s="214" t="str">
        <f>AQ17</f>
        <v>Kreditai verslui</v>
      </c>
      <c r="C11" s="215"/>
      <c r="D11" s="215"/>
      <c r="E11" s="215"/>
      <c r="F11" s="215"/>
      <c r="G11" s="216"/>
      <c r="H11" s="14"/>
      <c r="I11" s="214" t="str">
        <f>AQ18</f>
        <v>Kontaktai</v>
      </c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6"/>
      <c r="X11" s="10"/>
      <c r="Y11" s="10"/>
      <c r="Z11" s="10"/>
      <c r="AA11" s="10"/>
      <c r="AB11" s="10"/>
      <c r="AC11" s="10"/>
      <c r="AD11" s="10"/>
      <c r="AE11" s="11"/>
      <c r="AI11" s="10"/>
      <c r="AJ11" s="10"/>
      <c r="AK11" s="10"/>
      <c r="AL11" s="10"/>
      <c r="AM11" s="10"/>
      <c r="AN11" s="10"/>
      <c r="AO11" s="10"/>
      <c r="AP11" s="11"/>
    </row>
    <row r="13" spans="1:44" ht="15.75" thickBot="1">
      <c r="AQ13" s="60"/>
      <c r="AR13" s="60"/>
    </row>
    <row r="14" spans="1:44" ht="15.75" thickBot="1">
      <c r="A14" s="3"/>
      <c r="B14" s="217" t="s">
        <v>77</v>
      </c>
      <c r="C14" s="217"/>
      <c r="D14" s="217"/>
      <c r="E14" s="217"/>
      <c r="F14" s="217"/>
      <c r="G14" s="217" t="s">
        <v>78</v>
      </c>
      <c r="H14" s="217"/>
      <c r="I14" s="217"/>
      <c r="J14" s="217"/>
      <c r="K14" s="217"/>
      <c r="L14" s="217"/>
      <c r="M14" s="217"/>
      <c r="N14" s="217" t="s">
        <v>78</v>
      </c>
      <c r="O14" s="217"/>
      <c r="P14" s="217"/>
      <c r="Q14" s="217"/>
      <c r="R14" s="217"/>
      <c r="S14" s="217"/>
      <c r="T14" s="217"/>
      <c r="U14" s="218" t="s">
        <v>79</v>
      </c>
      <c r="V14" s="219"/>
      <c r="W14" s="219"/>
      <c r="X14" s="219"/>
      <c r="Y14" s="219"/>
      <c r="Z14" s="219"/>
      <c r="AA14" s="219"/>
      <c r="AB14" s="219"/>
      <c r="AC14" s="219"/>
      <c r="AD14" s="219"/>
      <c r="AE14" s="220"/>
      <c r="AF14" s="218" t="s">
        <v>79</v>
      </c>
      <c r="AG14" s="219"/>
      <c r="AH14" s="219"/>
      <c r="AI14" s="219"/>
      <c r="AJ14" s="219"/>
      <c r="AK14" s="219"/>
      <c r="AL14" s="219"/>
      <c r="AM14" s="219"/>
      <c r="AN14" s="219"/>
      <c r="AO14" s="219"/>
      <c r="AP14" s="220"/>
      <c r="AQ14" s="217" t="s">
        <v>80</v>
      </c>
      <c r="AR14" s="217"/>
    </row>
    <row r="15" spans="1:44" ht="15" customHeight="1">
      <c r="A15" s="3"/>
      <c r="B15" s="221"/>
      <c r="C15" s="222"/>
      <c r="D15" s="222"/>
      <c r="E15" s="222"/>
      <c r="F15" s="227">
        <f>IF(LEN(B15)&gt;30,-(LEN(B15)-30),30-LEN(B15))</f>
        <v>30</v>
      </c>
      <c r="G15" s="230"/>
      <c r="H15" s="231"/>
      <c r="I15" s="231"/>
      <c r="J15" s="231"/>
      <c r="K15" s="231"/>
      <c r="L15" s="231"/>
      <c r="M15" s="227">
        <f>IF(LEN(G15)&gt;30,-(LEN(G15)-30),30-LEN(G15))</f>
        <v>30</v>
      </c>
      <c r="N15" s="230"/>
      <c r="O15" s="231"/>
      <c r="P15" s="231"/>
      <c r="Q15" s="231"/>
      <c r="R15" s="231"/>
      <c r="S15" s="231"/>
      <c r="T15" s="227">
        <f>IF(LEN(N15)&gt;30,-(LEN(N15)-30),30-LEN(N15))</f>
        <v>30</v>
      </c>
      <c r="U15" s="236"/>
      <c r="V15" s="237"/>
      <c r="W15" s="237"/>
      <c r="X15" s="237"/>
      <c r="Y15" s="237"/>
      <c r="Z15" s="237"/>
      <c r="AA15" s="237"/>
      <c r="AB15" s="237"/>
      <c r="AC15" s="237"/>
      <c r="AD15" s="238"/>
      <c r="AE15" s="227">
        <f>IF(LEN(U15)&gt;90,-(LEN(U15)-90),90-LEN(U15))</f>
        <v>90</v>
      </c>
      <c r="AF15" s="236"/>
      <c r="AG15" s="237"/>
      <c r="AH15" s="237"/>
      <c r="AI15" s="237"/>
      <c r="AJ15" s="237"/>
      <c r="AK15" s="237"/>
      <c r="AL15" s="237"/>
      <c r="AM15" s="237"/>
      <c r="AN15" s="237"/>
      <c r="AO15" s="238"/>
      <c r="AP15" s="227">
        <f>IF(LEN(AF15)&gt;90,-(LEN(AF15)-90),90-LEN(AF15))</f>
        <v>90</v>
      </c>
      <c r="AQ15" s="18" t="s">
        <v>81</v>
      </c>
      <c r="AR15" s="19">
        <f>IF(LEN(AQ15)&gt;25,-(LEN(AQ15)-25),25-LEN(AQ15))</f>
        <v>11</v>
      </c>
    </row>
    <row r="16" spans="1:44">
      <c r="A16" s="3"/>
      <c r="B16" s="223"/>
      <c r="C16" s="224"/>
      <c r="D16" s="224"/>
      <c r="E16" s="224"/>
      <c r="F16" s="228"/>
      <c r="G16" s="232"/>
      <c r="H16" s="233"/>
      <c r="I16" s="233"/>
      <c r="J16" s="233"/>
      <c r="K16" s="233"/>
      <c r="L16" s="233"/>
      <c r="M16" s="228"/>
      <c r="N16" s="232"/>
      <c r="O16" s="233"/>
      <c r="P16" s="233"/>
      <c r="Q16" s="233"/>
      <c r="R16" s="233"/>
      <c r="S16" s="233"/>
      <c r="T16" s="228"/>
      <c r="U16" s="239"/>
      <c r="V16" s="240"/>
      <c r="W16" s="240"/>
      <c r="X16" s="240"/>
      <c r="Y16" s="240"/>
      <c r="Z16" s="240"/>
      <c r="AA16" s="240"/>
      <c r="AB16" s="240"/>
      <c r="AC16" s="240"/>
      <c r="AD16" s="241"/>
      <c r="AE16" s="228"/>
      <c r="AF16" s="239"/>
      <c r="AG16" s="240"/>
      <c r="AH16" s="240"/>
      <c r="AI16" s="240"/>
      <c r="AJ16" s="240"/>
      <c r="AK16" s="240"/>
      <c r="AL16" s="240"/>
      <c r="AM16" s="240"/>
      <c r="AN16" s="240"/>
      <c r="AO16" s="241"/>
      <c r="AP16" s="228"/>
      <c r="AQ16" s="61" t="s">
        <v>82</v>
      </c>
      <c r="AR16" s="62">
        <f t="shared" ref="AR16:AR18" si="0">IF(LEN(AQ16)&gt;25,-(LEN(AQ16)-25),25-LEN(AQ16))</f>
        <v>5</v>
      </c>
    </row>
    <row r="17" spans="1:44">
      <c r="A17" s="3"/>
      <c r="B17" s="223"/>
      <c r="C17" s="224"/>
      <c r="D17" s="224"/>
      <c r="E17" s="224"/>
      <c r="F17" s="228"/>
      <c r="G17" s="232"/>
      <c r="H17" s="233"/>
      <c r="I17" s="233"/>
      <c r="J17" s="233"/>
      <c r="K17" s="233"/>
      <c r="L17" s="233"/>
      <c r="M17" s="228"/>
      <c r="N17" s="232"/>
      <c r="O17" s="233"/>
      <c r="P17" s="233"/>
      <c r="Q17" s="233"/>
      <c r="R17" s="233"/>
      <c r="S17" s="233"/>
      <c r="T17" s="228"/>
      <c r="U17" s="239"/>
      <c r="V17" s="240"/>
      <c r="W17" s="240"/>
      <c r="X17" s="240"/>
      <c r="Y17" s="240"/>
      <c r="Z17" s="240"/>
      <c r="AA17" s="240"/>
      <c r="AB17" s="240"/>
      <c r="AC17" s="240"/>
      <c r="AD17" s="241"/>
      <c r="AE17" s="228"/>
      <c r="AF17" s="239"/>
      <c r="AG17" s="240"/>
      <c r="AH17" s="240"/>
      <c r="AI17" s="240"/>
      <c r="AJ17" s="240"/>
      <c r="AK17" s="240"/>
      <c r="AL17" s="240"/>
      <c r="AM17" s="240"/>
      <c r="AN17" s="240"/>
      <c r="AO17" s="241"/>
      <c r="AP17" s="228"/>
      <c r="AQ17" s="61" t="s">
        <v>83</v>
      </c>
      <c r="AR17" s="62">
        <f t="shared" si="0"/>
        <v>9</v>
      </c>
    </row>
    <row r="18" spans="1:44" ht="15.75" thickBot="1">
      <c r="A18" s="3"/>
      <c r="B18" s="225"/>
      <c r="C18" s="226"/>
      <c r="D18" s="226"/>
      <c r="E18" s="226"/>
      <c r="F18" s="229"/>
      <c r="G18" s="234"/>
      <c r="H18" s="235"/>
      <c r="I18" s="235"/>
      <c r="J18" s="235"/>
      <c r="K18" s="235"/>
      <c r="L18" s="235"/>
      <c r="M18" s="229"/>
      <c r="N18" s="234"/>
      <c r="O18" s="235"/>
      <c r="P18" s="235"/>
      <c r="Q18" s="235"/>
      <c r="R18" s="235"/>
      <c r="S18" s="235"/>
      <c r="T18" s="229"/>
      <c r="U18" s="242"/>
      <c r="V18" s="243"/>
      <c r="W18" s="243"/>
      <c r="X18" s="243"/>
      <c r="Y18" s="243"/>
      <c r="Z18" s="243"/>
      <c r="AA18" s="243"/>
      <c r="AB18" s="243"/>
      <c r="AC18" s="243"/>
      <c r="AD18" s="244"/>
      <c r="AE18" s="229"/>
      <c r="AF18" s="242"/>
      <c r="AG18" s="243"/>
      <c r="AH18" s="243"/>
      <c r="AI18" s="243"/>
      <c r="AJ18" s="243"/>
      <c r="AK18" s="243"/>
      <c r="AL18" s="243"/>
      <c r="AM18" s="243"/>
      <c r="AN18" s="243"/>
      <c r="AO18" s="244"/>
      <c r="AP18" s="229"/>
      <c r="AQ18" s="63" t="s">
        <v>84</v>
      </c>
      <c r="AR18" s="64">
        <f t="shared" si="0"/>
        <v>16</v>
      </c>
    </row>
    <row r="19" spans="1:44" ht="15.75" customHeight="1" thickBot="1">
      <c r="B19" s="245" t="s">
        <v>85</v>
      </c>
      <c r="C19" s="247"/>
      <c r="D19" s="247"/>
      <c r="E19" s="247"/>
      <c r="F19" s="246"/>
      <c r="G19" s="245" t="s">
        <v>85</v>
      </c>
      <c r="H19" s="247"/>
      <c r="I19" s="247"/>
      <c r="J19" s="247"/>
      <c r="K19" s="247"/>
      <c r="L19" s="247"/>
      <c r="M19" s="246"/>
      <c r="N19" s="245" t="s">
        <v>85</v>
      </c>
      <c r="O19" s="247"/>
      <c r="P19" s="247"/>
      <c r="Q19" s="247"/>
      <c r="R19" s="247"/>
      <c r="S19" s="247"/>
      <c r="T19" s="246"/>
      <c r="U19" s="245" t="s">
        <v>86</v>
      </c>
      <c r="V19" s="247"/>
      <c r="W19" s="247"/>
      <c r="X19" s="247"/>
      <c r="Y19" s="247"/>
      <c r="Z19" s="247"/>
      <c r="AA19" s="247"/>
      <c r="AB19" s="247"/>
      <c r="AC19" s="247"/>
      <c r="AD19" s="247"/>
      <c r="AE19" s="246"/>
      <c r="AF19" s="245" t="s">
        <v>86</v>
      </c>
      <c r="AG19" s="247"/>
      <c r="AH19" s="247"/>
      <c r="AI19" s="247"/>
      <c r="AJ19" s="247"/>
      <c r="AK19" s="247"/>
      <c r="AL19" s="247"/>
      <c r="AM19" s="247"/>
      <c r="AN19" s="247"/>
      <c r="AO19" s="247"/>
      <c r="AP19" s="246"/>
      <c r="AQ19" s="245" t="s">
        <v>87</v>
      </c>
      <c r="AR19" s="246"/>
    </row>
    <row r="20" spans="1:44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ht="15.75" thickBot="1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</row>
    <row r="22" spans="1:44" ht="15.75" thickBot="1">
      <c r="B22" s="217" t="s">
        <v>77</v>
      </c>
      <c r="C22" s="217"/>
      <c r="D22" s="217"/>
      <c r="E22" s="217"/>
      <c r="F22" s="217"/>
      <c r="G22" s="217" t="s">
        <v>78</v>
      </c>
      <c r="H22" s="217"/>
      <c r="I22" s="217"/>
      <c r="J22" s="217"/>
      <c r="K22" s="217"/>
      <c r="L22" s="217"/>
      <c r="M22" s="217"/>
      <c r="N22" s="217" t="s">
        <v>78</v>
      </c>
      <c r="O22" s="217"/>
      <c r="P22" s="217"/>
      <c r="Q22" s="217"/>
      <c r="R22" s="217"/>
      <c r="S22" s="217"/>
      <c r="T22" s="217"/>
      <c r="U22" s="218" t="s">
        <v>79</v>
      </c>
      <c r="V22" s="219"/>
      <c r="W22" s="219"/>
      <c r="X22" s="219"/>
      <c r="Y22" s="219"/>
      <c r="Z22" s="219"/>
      <c r="AA22" s="219"/>
      <c r="AB22" s="219"/>
      <c r="AC22" s="219"/>
      <c r="AD22" s="219"/>
      <c r="AE22" s="220"/>
      <c r="AF22" s="218" t="s">
        <v>79</v>
      </c>
      <c r="AG22" s="219"/>
      <c r="AH22" s="219"/>
      <c r="AI22" s="219"/>
      <c r="AJ22" s="219"/>
      <c r="AK22" s="219"/>
      <c r="AL22" s="219"/>
      <c r="AM22" s="219"/>
      <c r="AN22" s="219"/>
      <c r="AO22" s="219"/>
      <c r="AP22" s="220"/>
      <c r="AQ22" s="217" t="s">
        <v>80</v>
      </c>
      <c r="AR22" s="217"/>
    </row>
    <row r="23" spans="1:44" ht="15" customHeight="1">
      <c r="B23" s="221"/>
      <c r="C23" s="222"/>
      <c r="D23" s="222"/>
      <c r="E23" s="222"/>
      <c r="F23" s="227">
        <f>IF(LEN(B23)&gt;30,-(LEN(B23)-30),30-LEN(B23))</f>
        <v>30</v>
      </c>
      <c r="G23" s="248"/>
      <c r="H23" s="249"/>
      <c r="I23" s="249"/>
      <c r="J23" s="249"/>
      <c r="K23" s="249"/>
      <c r="L23" s="250"/>
      <c r="M23" s="227"/>
      <c r="N23" s="230"/>
      <c r="O23" s="231"/>
      <c r="P23" s="231"/>
      <c r="Q23" s="231"/>
      <c r="R23" s="231"/>
      <c r="S23" s="231"/>
      <c r="T23" s="257">
        <f>IF(LEN(N23)&gt;30,-(LEN(N23)-30),30-LEN(N23))</f>
        <v>30</v>
      </c>
      <c r="U23" s="236"/>
      <c r="V23" s="237"/>
      <c r="W23" s="237"/>
      <c r="X23" s="237"/>
      <c r="Y23" s="237"/>
      <c r="Z23" s="237"/>
      <c r="AA23" s="237"/>
      <c r="AB23" s="237"/>
      <c r="AC23" s="237"/>
      <c r="AD23" s="238"/>
      <c r="AE23" s="227">
        <f>IF(LEN(U23)&gt;90,-(LEN(U23)-90),90-LEN(U23))</f>
        <v>90</v>
      </c>
      <c r="AF23" s="236"/>
      <c r="AG23" s="237"/>
      <c r="AH23" s="237"/>
      <c r="AI23" s="237"/>
      <c r="AJ23" s="237"/>
      <c r="AK23" s="237"/>
      <c r="AL23" s="237"/>
      <c r="AM23" s="237"/>
      <c r="AN23" s="237"/>
      <c r="AO23" s="238"/>
      <c r="AP23" s="227">
        <f>IF(LEN(AF23)&gt;90,-(LEN(AF23)-90),90-LEN(AF23))</f>
        <v>90</v>
      </c>
      <c r="AQ23" s="18" t="s">
        <v>88</v>
      </c>
      <c r="AR23" s="19">
        <f>IF(LEN(AQ23)&gt;25,-(LEN(AQ23)-25),25-LEN(AQ23))</f>
        <v>4</v>
      </c>
    </row>
    <row r="24" spans="1:44">
      <c r="B24" s="223"/>
      <c r="C24" s="224"/>
      <c r="D24" s="224"/>
      <c r="E24" s="224"/>
      <c r="F24" s="228"/>
      <c r="G24" s="251"/>
      <c r="H24" s="252"/>
      <c r="I24" s="252"/>
      <c r="J24" s="252"/>
      <c r="K24" s="252"/>
      <c r="L24" s="253"/>
      <c r="M24" s="228"/>
      <c r="N24" s="232"/>
      <c r="O24" s="233"/>
      <c r="P24" s="233"/>
      <c r="Q24" s="233"/>
      <c r="R24" s="233"/>
      <c r="S24" s="233"/>
      <c r="T24" s="258"/>
      <c r="U24" s="239"/>
      <c r="V24" s="240"/>
      <c r="W24" s="240"/>
      <c r="X24" s="240"/>
      <c r="Y24" s="240"/>
      <c r="Z24" s="240"/>
      <c r="AA24" s="240"/>
      <c r="AB24" s="240"/>
      <c r="AC24" s="240"/>
      <c r="AD24" s="241"/>
      <c r="AE24" s="228"/>
      <c r="AF24" s="239"/>
      <c r="AG24" s="240"/>
      <c r="AH24" s="240"/>
      <c r="AI24" s="240"/>
      <c r="AJ24" s="240"/>
      <c r="AK24" s="240"/>
      <c r="AL24" s="240"/>
      <c r="AM24" s="240"/>
      <c r="AN24" s="240"/>
      <c r="AO24" s="241"/>
      <c r="AP24" s="228"/>
      <c r="AQ24" s="61" t="s">
        <v>89</v>
      </c>
      <c r="AR24" s="62">
        <f t="shared" ref="AR24:AR26" si="1">IF(LEN(AQ24)&gt;25,-(LEN(AQ24)-25),25-LEN(AQ24))</f>
        <v>11</v>
      </c>
    </row>
    <row r="25" spans="1:44">
      <c r="B25" s="223"/>
      <c r="C25" s="224"/>
      <c r="D25" s="224"/>
      <c r="E25" s="224"/>
      <c r="F25" s="228"/>
      <c r="G25" s="251"/>
      <c r="H25" s="252"/>
      <c r="I25" s="252"/>
      <c r="J25" s="252"/>
      <c r="K25" s="252"/>
      <c r="L25" s="253"/>
      <c r="M25" s="228"/>
      <c r="N25" s="232"/>
      <c r="O25" s="233"/>
      <c r="P25" s="233"/>
      <c r="Q25" s="233"/>
      <c r="R25" s="233"/>
      <c r="S25" s="233"/>
      <c r="T25" s="258"/>
      <c r="U25" s="239"/>
      <c r="V25" s="240"/>
      <c r="W25" s="240"/>
      <c r="X25" s="240"/>
      <c r="Y25" s="240"/>
      <c r="Z25" s="240"/>
      <c r="AA25" s="240"/>
      <c r="AB25" s="240"/>
      <c r="AC25" s="240"/>
      <c r="AD25" s="241"/>
      <c r="AE25" s="228"/>
      <c r="AF25" s="239"/>
      <c r="AG25" s="240"/>
      <c r="AH25" s="240"/>
      <c r="AI25" s="240"/>
      <c r="AJ25" s="240"/>
      <c r="AK25" s="240"/>
      <c r="AL25" s="240"/>
      <c r="AM25" s="240"/>
      <c r="AN25" s="240"/>
      <c r="AO25" s="241"/>
      <c r="AP25" s="228"/>
      <c r="AQ25" s="61" t="s">
        <v>90</v>
      </c>
      <c r="AR25" s="62">
        <f t="shared" si="1"/>
        <v>5</v>
      </c>
    </row>
    <row r="26" spans="1:44" ht="15.75" thickBot="1">
      <c r="B26" s="225"/>
      <c r="C26" s="226"/>
      <c r="D26" s="226"/>
      <c r="E26" s="226"/>
      <c r="F26" s="229"/>
      <c r="G26" s="254"/>
      <c r="H26" s="255"/>
      <c r="I26" s="255"/>
      <c r="J26" s="255"/>
      <c r="K26" s="255"/>
      <c r="L26" s="256"/>
      <c r="M26" s="229"/>
      <c r="N26" s="234"/>
      <c r="O26" s="235"/>
      <c r="P26" s="235"/>
      <c r="Q26" s="235"/>
      <c r="R26" s="235"/>
      <c r="S26" s="235"/>
      <c r="T26" s="259"/>
      <c r="U26" s="242"/>
      <c r="V26" s="243"/>
      <c r="W26" s="243"/>
      <c r="X26" s="243"/>
      <c r="Y26" s="243"/>
      <c r="Z26" s="243"/>
      <c r="AA26" s="243"/>
      <c r="AB26" s="243"/>
      <c r="AC26" s="243"/>
      <c r="AD26" s="244"/>
      <c r="AE26" s="229"/>
      <c r="AF26" s="242"/>
      <c r="AG26" s="243"/>
      <c r="AH26" s="243"/>
      <c r="AI26" s="243"/>
      <c r="AJ26" s="243"/>
      <c r="AK26" s="243"/>
      <c r="AL26" s="243"/>
      <c r="AM26" s="243"/>
      <c r="AN26" s="243"/>
      <c r="AO26" s="244"/>
      <c r="AP26" s="229"/>
      <c r="AQ26" s="63" t="s">
        <v>84</v>
      </c>
      <c r="AR26" s="64">
        <f t="shared" si="1"/>
        <v>16</v>
      </c>
    </row>
    <row r="27" spans="1:44" ht="15.75" customHeight="1" thickBot="1">
      <c r="B27" s="245" t="s">
        <v>85</v>
      </c>
      <c r="C27" s="247"/>
      <c r="D27" s="247"/>
      <c r="E27" s="247"/>
      <c r="F27" s="246"/>
      <c r="G27" s="245" t="s">
        <v>85</v>
      </c>
      <c r="H27" s="247"/>
      <c r="I27" s="247"/>
      <c r="J27" s="247"/>
      <c r="K27" s="247"/>
      <c r="L27" s="247"/>
      <c r="M27" s="246"/>
      <c r="N27" s="245" t="s">
        <v>85</v>
      </c>
      <c r="O27" s="247"/>
      <c r="P27" s="247"/>
      <c r="Q27" s="247"/>
      <c r="R27" s="247"/>
      <c r="S27" s="247"/>
      <c r="T27" s="246"/>
      <c r="U27" s="245" t="s">
        <v>86</v>
      </c>
      <c r="V27" s="247"/>
      <c r="W27" s="247"/>
      <c r="X27" s="247"/>
      <c r="Y27" s="247"/>
      <c r="Z27" s="247"/>
      <c r="AA27" s="247"/>
      <c r="AB27" s="247"/>
      <c r="AC27" s="247"/>
      <c r="AD27" s="247"/>
      <c r="AE27" s="246"/>
      <c r="AF27" s="245" t="s">
        <v>86</v>
      </c>
      <c r="AG27" s="247"/>
      <c r="AH27" s="247"/>
      <c r="AI27" s="247"/>
      <c r="AJ27" s="247"/>
      <c r="AK27" s="247"/>
      <c r="AL27" s="247"/>
      <c r="AM27" s="247"/>
      <c r="AN27" s="247"/>
      <c r="AO27" s="247"/>
      <c r="AP27" s="246"/>
      <c r="AQ27" s="245" t="s">
        <v>87</v>
      </c>
      <c r="AR27" s="246"/>
    </row>
    <row r="30" spans="1:44" ht="15.75" thickBot="1"/>
    <row r="31" spans="1:44" ht="15.75" thickBot="1">
      <c r="B31" s="217" t="s">
        <v>77</v>
      </c>
      <c r="C31" s="217"/>
      <c r="D31" s="217"/>
      <c r="E31" s="217"/>
      <c r="F31" s="217"/>
      <c r="G31" s="217" t="s">
        <v>78</v>
      </c>
      <c r="H31" s="217"/>
      <c r="I31" s="217"/>
      <c r="J31" s="217"/>
      <c r="K31" s="217"/>
      <c r="L31" s="217"/>
      <c r="M31" s="217"/>
      <c r="N31" s="217" t="s">
        <v>78</v>
      </c>
      <c r="O31" s="217"/>
      <c r="P31" s="217"/>
      <c r="Q31" s="217"/>
      <c r="R31" s="217"/>
      <c r="S31" s="217"/>
      <c r="T31" s="217"/>
      <c r="U31" s="218" t="s">
        <v>79</v>
      </c>
      <c r="V31" s="219"/>
      <c r="W31" s="219"/>
      <c r="X31" s="219"/>
      <c r="Y31" s="219"/>
      <c r="Z31" s="219"/>
      <c r="AA31" s="219"/>
      <c r="AB31" s="219"/>
      <c r="AC31" s="219"/>
      <c r="AD31" s="219"/>
      <c r="AE31" s="220"/>
      <c r="AF31" s="218" t="s">
        <v>79</v>
      </c>
      <c r="AG31" s="219"/>
      <c r="AH31" s="219"/>
      <c r="AI31" s="219"/>
      <c r="AJ31" s="219"/>
      <c r="AK31" s="219"/>
      <c r="AL31" s="219"/>
      <c r="AM31" s="219"/>
      <c r="AN31" s="219"/>
      <c r="AO31" s="219"/>
      <c r="AP31" s="220"/>
      <c r="AQ31" s="217" t="s">
        <v>80</v>
      </c>
      <c r="AR31" s="217"/>
    </row>
    <row r="32" spans="1:44" ht="15" customHeight="1">
      <c r="B32" s="221"/>
      <c r="C32" s="222"/>
      <c r="D32" s="222"/>
      <c r="E32" s="222"/>
      <c r="F32" s="227">
        <f>IF(LEN(B32)&gt;30,-(LEN(B32)-30),30-LEN(B32))</f>
        <v>30</v>
      </c>
      <c r="G32" s="260"/>
      <c r="H32" s="261"/>
      <c r="I32" s="261"/>
      <c r="J32" s="261"/>
      <c r="K32" s="261"/>
      <c r="L32" s="261"/>
      <c r="M32" s="227">
        <f>IF(LEN(G32)&gt;30,-(LEN(G32)-30),30-LEN(G32))</f>
        <v>30</v>
      </c>
      <c r="N32" s="260"/>
      <c r="O32" s="261"/>
      <c r="P32" s="261"/>
      <c r="Q32" s="261"/>
      <c r="R32" s="261"/>
      <c r="S32" s="261"/>
      <c r="T32" s="227">
        <f>IF(LEN(N32)&gt;30,-(LEN(N32)-30),30-LEN(N32))</f>
        <v>30</v>
      </c>
      <c r="U32" s="236"/>
      <c r="V32" s="237"/>
      <c r="W32" s="237"/>
      <c r="X32" s="237"/>
      <c r="Y32" s="237"/>
      <c r="Z32" s="237"/>
      <c r="AA32" s="237"/>
      <c r="AB32" s="237"/>
      <c r="AC32" s="237"/>
      <c r="AD32" s="238"/>
      <c r="AE32" s="227">
        <f>IF(LEN(U32)&gt;90,-(LEN(U32)-90),90-LEN(U32))</f>
        <v>90</v>
      </c>
      <c r="AF32" s="236"/>
      <c r="AG32" s="237"/>
      <c r="AH32" s="237"/>
      <c r="AI32" s="237"/>
      <c r="AJ32" s="237"/>
      <c r="AK32" s="237"/>
      <c r="AL32" s="237"/>
      <c r="AM32" s="237"/>
      <c r="AN32" s="237"/>
      <c r="AO32" s="238"/>
      <c r="AP32" s="227">
        <f>IF(LEN(AF32)&gt;90,-(LEN(AF32)-90),90-LEN(AF32))</f>
        <v>90</v>
      </c>
      <c r="AQ32" s="18" t="s">
        <v>83</v>
      </c>
      <c r="AR32" s="19">
        <f>IF(LEN(AQ32)&gt;25,-(LEN(AQ32)-25),25-LEN(AQ32))</f>
        <v>9</v>
      </c>
    </row>
    <row r="33" spans="2:44">
      <c r="B33" s="223"/>
      <c r="C33" s="224"/>
      <c r="D33" s="224"/>
      <c r="E33" s="224"/>
      <c r="F33" s="228"/>
      <c r="G33" s="262"/>
      <c r="H33" s="263"/>
      <c r="I33" s="263"/>
      <c r="J33" s="263"/>
      <c r="K33" s="263"/>
      <c r="L33" s="263"/>
      <c r="M33" s="228"/>
      <c r="N33" s="262"/>
      <c r="O33" s="263"/>
      <c r="P33" s="263"/>
      <c r="Q33" s="263"/>
      <c r="R33" s="263"/>
      <c r="S33" s="263"/>
      <c r="T33" s="228"/>
      <c r="U33" s="239"/>
      <c r="V33" s="240"/>
      <c r="W33" s="240"/>
      <c r="X33" s="240"/>
      <c r="Y33" s="240"/>
      <c r="Z33" s="240"/>
      <c r="AA33" s="240"/>
      <c r="AB33" s="240"/>
      <c r="AC33" s="240"/>
      <c r="AD33" s="241"/>
      <c r="AE33" s="228"/>
      <c r="AF33" s="239"/>
      <c r="AG33" s="240"/>
      <c r="AH33" s="240"/>
      <c r="AI33" s="240"/>
      <c r="AJ33" s="240"/>
      <c r="AK33" s="240"/>
      <c r="AL33" s="240"/>
      <c r="AM33" s="240"/>
      <c r="AN33" s="240"/>
      <c r="AO33" s="241"/>
      <c r="AP33" s="228"/>
      <c r="AQ33" s="61" t="s">
        <v>89</v>
      </c>
      <c r="AR33" s="62">
        <f t="shared" ref="AR33:AR35" si="2">IF(LEN(AQ33)&gt;25,-(LEN(AQ33)-25),25-LEN(AQ33))</f>
        <v>11</v>
      </c>
    </row>
    <row r="34" spans="2:44">
      <c r="B34" s="223"/>
      <c r="C34" s="224"/>
      <c r="D34" s="224"/>
      <c r="E34" s="224"/>
      <c r="F34" s="228"/>
      <c r="G34" s="262"/>
      <c r="H34" s="263"/>
      <c r="I34" s="263"/>
      <c r="J34" s="263"/>
      <c r="K34" s="263"/>
      <c r="L34" s="263"/>
      <c r="M34" s="228"/>
      <c r="N34" s="262"/>
      <c r="O34" s="263"/>
      <c r="P34" s="263"/>
      <c r="Q34" s="263"/>
      <c r="R34" s="263"/>
      <c r="S34" s="263"/>
      <c r="T34" s="228"/>
      <c r="U34" s="239"/>
      <c r="V34" s="240"/>
      <c r="W34" s="240"/>
      <c r="X34" s="240"/>
      <c r="Y34" s="240"/>
      <c r="Z34" s="240"/>
      <c r="AA34" s="240"/>
      <c r="AB34" s="240"/>
      <c r="AC34" s="240"/>
      <c r="AD34" s="241"/>
      <c r="AE34" s="228"/>
      <c r="AF34" s="239"/>
      <c r="AG34" s="240"/>
      <c r="AH34" s="240"/>
      <c r="AI34" s="240"/>
      <c r="AJ34" s="240"/>
      <c r="AK34" s="240"/>
      <c r="AL34" s="240"/>
      <c r="AM34" s="240"/>
      <c r="AN34" s="240"/>
      <c r="AO34" s="241"/>
      <c r="AP34" s="228"/>
      <c r="AQ34" s="61" t="s">
        <v>91</v>
      </c>
      <c r="AR34" s="62">
        <f t="shared" si="2"/>
        <v>5</v>
      </c>
    </row>
    <row r="35" spans="2:44" ht="15.75" thickBot="1">
      <c r="B35" s="225"/>
      <c r="C35" s="226"/>
      <c r="D35" s="226"/>
      <c r="E35" s="226"/>
      <c r="F35" s="229"/>
      <c r="G35" s="264"/>
      <c r="H35" s="265"/>
      <c r="I35" s="265"/>
      <c r="J35" s="265"/>
      <c r="K35" s="265"/>
      <c r="L35" s="265"/>
      <c r="M35" s="229"/>
      <c r="N35" s="264"/>
      <c r="O35" s="265"/>
      <c r="P35" s="265"/>
      <c r="Q35" s="265"/>
      <c r="R35" s="265"/>
      <c r="S35" s="265"/>
      <c r="T35" s="229"/>
      <c r="U35" s="242"/>
      <c r="V35" s="243"/>
      <c r="W35" s="243"/>
      <c r="X35" s="243"/>
      <c r="Y35" s="243"/>
      <c r="Z35" s="243"/>
      <c r="AA35" s="243"/>
      <c r="AB35" s="243"/>
      <c r="AC35" s="243"/>
      <c r="AD35" s="244"/>
      <c r="AE35" s="229"/>
      <c r="AF35" s="242"/>
      <c r="AG35" s="243"/>
      <c r="AH35" s="243"/>
      <c r="AI35" s="243"/>
      <c r="AJ35" s="243"/>
      <c r="AK35" s="243"/>
      <c r="AL35" s="243"/>
      <c r="AM35" s="243"/>
      <c r="AN35" s="243"/>
      <c r="AO35" s="244"/>
      <c r="AP35" s="229"/>
      <c r="AQ35" s="63" t="s">
        <v>84</v>
      </c>
      <c r="AR35" s="64">
        <f t="shared" si="2"/>
        <v>16</v>
      </c>
    </row>
    <row r="36" spans="2:44" ht="15.75" customHeight="1" thickBot="1">
      <c r="B36" s="245" t="s">
        <v>85</v>
      </c>
      <c r="C36" s="247"/>
      <c r="D36" s="247"/>
      <c r="E36" s="247"/>
      <c r="F36" s="246"/>
      <c r="G36" s="245" t="s">
        <v>85</v>
      </c>
      <c r="H36" s="247"/>
      <c r="I36" s="247"/>
      <c r="J36" s="247"/>
      <c r="K36" s="247"/>
      <c r="L36" s="247"/>
      <c r="M36" s="246"/>
      <c r="N36" s="245" t="s">
        <v>85</v>
      </c>
      <c r="O36" s="247"/>
      <c r="P36" s="247"/>
      <c r="Q36" s="247"/>
      <c r="R36" s="247"/>
      <c r="S36" s="247"/>
      <c r="T36" s="246"/>
      <c r="U36" s="245" t="s">
        <v>86</v>
      </c>
      <c r="V36" s="247"/>
      <c r="W36" s="247"/>
      <c r="X36" s="247"/>
      <c r="Y36" s="247"/>
      <c r="Z36" s="247"/>
      <c r="AA36" s="247"/>
      <c r="AB36" s="247"/>
      <c r="AC36" s="247"/>
      <c r="AD36" s="247"/>
      <c r="AE36" s="246"/>
      <c r="AF36" s="245" t="s">
        <v>86</v>
      </c>
      <c r="AG36" s="247"/>
      <c r="AH36" s="247"/>
      <c r="AI36" s="247"/>
      <c r="AJ36" s="247"/>
      <c r="AK36" s="247"/>
      <c r="AL36" s="247"/>
      <c r="AM36" s="247"/>
      <c r="AN36" s="247"/>
      <c r="AO36" s="247"/>
      <c r="AP36" s="246"/>
      <c r="AQ36" s="245" t="s">
        <v>87</v>
      </c>
      <c r="AR36" s="246"/>
    </row>
    <row r="38" spans="2:44" ht="15.75" thickBot="1">
      <c r="B38" s="21"/>
    </row>
    <row r="39" spans="2:44" ht="17.25" thickBot="1">
      <c r="B39" s="217" t="s">
        <v>92</v>
      </c>
      <c r="C39" s="217"/>
      <c r="D39" s="217"/>
      <c r="E39" s="217"/>
      <c r="F39" s="217"/>
      <c r="X39" s="22"/>
      <c r="AI39" s="22"/>
    </row>
    <row r="40" spans="2:44">
      <c r="B40" s="221">
        <v>19091</v>
      </c>
      <c r="C40" s="222"/>
      <c r="D40" s="222"/>
      <c r="E40" s="222"/>
      <c r="F40" s="227"/>
    </row>
    <row r="41" spans="2:44">
      <c r="B41" s="223"/>
      <c r="C41" s="224"/>
      <c r="D41" s="224"/>
      <c r="E41" s="224"/>
      <c r="F41" s="228"/>
    </row>
    <row r="42" spans="2:44">
      <c r="B42" s="223"/>
      <c r="C42" s="224"/>
      <c r="D42" s="224"/>
      <c r="E42" s="224"/>
      <c r="F42" s="228"/>
    </row>
    <row r="43" spans="2:44" ht="15.75" thickBot="1">
      <c r="B43" s="225"/>
      <c r="C43" s="226"/>
      <c r="D43" s="226"/>
      <c r="E43" s="226"/>
      <c r="F43" s="229"/>
    </row>
  </sheetData>
  <mergeCells count="77">
    <mergeCell ref="AQ36:AR36"/>
    <mergeCell ref="B39:F39"/>
    <mergeCell ref="B40:E43"/>
    <mergeCell ref="F40:F43"/>
    <mergeCell ref="U32:AD35"/>
    <mergeCell ref="AE32:AE35"/>
    <mergeCell ref="AF32:AO35"/>
    <mergeCell ref="AP32:AP35"/>
    <mergeCell ref="B36:F36"/>
    <mergeCell ref="G36:M36"/>
    <mergeCell ref="N36:T36"/>
    <mergeCell ref="U36:AE36"/>
    <mergeCell ref="AF36:AP36"/>
    <mergeCell ref="B32:E35"/>
    <mergeCell ref="F32:F35"/>
    <mergeCell ref="G32:L35"/>
    <mergeCell ref="M32:M35"/>
    <mergeCell ref="N32:S35"/>
    <mergeCell ref="T32:T35"/>
    <mergeCell ref="AQ27:AR27"/>
    <mergeCell ref="B31:F31"/>
    <mergeCell ref="G31:M31"/>
    <mergeCell ref="N31:T31"/>
    <mergeCell ref="U31:AE31"/>
    <mergeCell ref="AF31:AP31"/>
    <mergeCell ref="AQ31:AR31"/>
    <mergeCell ref="U23:AD26"/>
    <mergeCell ref="AE23:AE26"/>
    <mergeCell ref="AF23:AO26"/>
    <mergeCell ref="AP23:AP26"/>
    <mergeCell ref="B27:F27"/>
    <mergeCell ref="G27:M27"/>
    <mergeCell ref="N27:T27"/>
    <mergeCell ref="U27:AE27"/>
    <mergeCell ref="AF27:AP27"/>
    <mergeCell ref="B23:E26"/>
    <mergeCell ref="F23:F26"/>
    <mergeCell ref="G23:L26"/>
    <mergeCell ref="M23:M26"/>
    <mergeCell ref="N23:S26"/>
    <mergeCell ref="T23:T26"/>
    <mergeCell ref="AQ19:AR19"/>
    <mergeCell ref="B22:F22"/>
    <mergeCell ref="G22:M22"/>
    <mergeCell ref="N22:T22"/>
    <mergeCell ref="U22:AE22"/>
    <mergeCell ref="AF22:AP22"/>
    <mergeCell ref="AQ22:AR22"/>
    <mergeCell ref="B19:F19"/>
    <mergeCell ref="G19:M19"/>
    <mergeCell ref="N19:T19"/>
    <mergeCell ref="U19:AE19"/>
    <mergeCell ref="AF19:AP19"/>
    <mergeCell ref="AF14:AP14"/>
    <mergeCell ref="AQ14:AR14"/>
    <mergeCell ref="B15:E18"/>
    <mergeCell ref="F15:F18"/>
    <mergeCell ref="G15:L18"/>
    <mergeCell ref="M15:M18"/>
    <mergeCell ref="N15:S18"/>
    <mergeCell ref="T15:T18"/>
    <mergeCell ref="U15:AD18"/>
    <mergeCell ref="AE15:AE18"/>
    <mergeCell ref="AF15:AO18"/>
    <mergeCell ref="AP15:AP18"/>
    <mergeCell ref="B11:G11"/>
    <mergeCell ref="I11:W11"/>
    <mergeCell ref="B14:F14"/>
    <mergeCell ref="G14:M14"/>
    <mergeCell ref="N14:T14"/>
    <mergeCell ref="U14:AE14"/>
    <mergeCell ref="B5:AE5"/>
    <mergeCell ref="C6:E6"/>
    <mergeCell ref="G6:AB6"/>
    <mergeCell ref="B7:W7"/>
    <mergeCell ref="B9:G9"/>
    <mergeCell ref="I9:W9"/>
  </mergeCells>
  <conditionalFormatting sqref="AR23:AR26">
    <cfRule type="cellIs" dxfId="15" priority="13" operator="lessThan">
      <formula>0</formula>
    </cfRule>
  </conditionalFormatting>
  <conditionalFormatting sqref="B9:M11 U9:W11">
    <cfRule type="cellIs" dxfId="14" priority="16" operator="equal">
      <formula>0</formula>
    </cfRule>
  </conditionalFormatting>
  <conditionalFormatting sqref="M23:M26 F23:F26 AE23:AE26">
    <cfRule type="cellIs" dxfId="13" priority="15" operator="lessThan">
      <formula>0</formula>
    </cfRule>
  </conditionalFormatting>
  <conditionalFormatting sqref="M32:M35 F32:F35 AE32:AE35">
    <cfRule type="cellIs" dxfId="12" priority="14" operator="lessThan">
      <formula>0</formula>
    </cfRule>
  </conditionalFormatting>
  <conditionalFormatting sqref="AR32:AR35">
    <cfRule type="cellIs" dxfId="11" priority="12" operator="lessThan">
      <formula>0</formula>
    </cfRule>
  </conditionalFormatting>
  <conditionalFormatting sqref="N9:T11">
    <cfRule type="cellIs" dxfId="10" priority="11" operator="equal">
      <formula>0</formula>
    </cfRule>
  </conditionalFormatting>
  <conditionalFormatting sqref="T23:T26">
    <cfRule type="cellIs" dxfId="9" priority="10" operator="lessThan">
      <formula>0</formula>
    </cfRule>
  </conditionalFormatting>
  <conditionalFormatting sqref="T32:T35">
    <cfRule type="cellIs" dxfId="8" priority="9" operator="lessThan">
      <formula>0</formula>
    </cfRule>
  </conditionalFormatting>
  <conditionalFormatting sqref="M15:M18 F15:F18 AE15:AE18">
    <cfRule type="cellIs" dxfId="7" priority="5" operator="lessThan">
      <formula>0</formula>
    </cfRule>
  </conditionalFormatting>
  <conditionalFormatting sqref="AF9:AH11">
    <cfRule type="cellIs" dxfId="6" priority="8" operator="equal">
      <formula>0</formula>
    </cfRule>
  </conditionalFormatting>
  <conditionalFormatting sqref="AP23:AP26">
    <cfRule type="cellIs" dxfId="5" priority="7" operator="lessThan">
      <formula>0</formula>
    </cfRule>
  </conditionalFormatting>
  <conditionalFormatting sqref="AP32:AP35">
    <cfRule type="cellIs" dxfId="4" priority="6" operator="lessThan">
      <formula>0</formula>
    </cfRule>
  </conditionalFormatting>
  <conditionalFormatting sqref="AR15:AR18">
    <cfRule type="cellIs" dxfId="3" priority="4" operator="lessThan">
      <formula>0</formula>
    </cfRule>
  </conditionalFormatting>
  <conditionalFormatting sqref="T15:T18">
    <cfRule type="cellIs" dxfId="2" priority="3" operator="lessThan">
      <formula>0</formula>
    </cfRule>
  </conditionalFormatting>
  <conditionalFormatting sqref="AP15:AP18">
    <cfRule type="cellIs" dxfId="1" priority="2" operator="lessThan">
      <formula>0</formula>
    </cfRule>
  </conditionalFormatting>
  <conditionalFormatting sqref="F40:F43">
    <cfRule type="cellIs" dxfId="0" priority="1" operator="lessThan">
      <formula>0</formula>
    </cfRule>
  </conditionalFormatting>
  <hyperlinks>
    <hyperlink ref="C6" r:id="rId1"/>
  </hyperlinks>
  <pageMargins left="0.7" right="0.7" top="0.75" bottom="0.75" header="0.3" footer="0.3"/>
  <pageSetup paperSize="9" scale="3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Media planas</vt:lpstr>
      <vt:lpstr>Tech Specs</vt:lpstr>
      <vt:lpstr>Google texts</vt:lpstr>
      <vt:lpstr>'Google texts'!Print_Area</vt:lpstr>
      <vt:lpstr>'Tech Specs'!Print_Area</vt:lpstr>
    </vt:vector>
  </TitlesOfParts>
  <Manager/>
  <Company>Aegis Media Limited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Ildze Lauka</dc:creator>
  <cp:keywords/>
  <dc:description/>
  <cp:lastModifiedBy>Vida Mackevičienė</cp:lastModifiedBy>
  <cp:revision/>
  <dcterms:created xsi:type="dcterms:W3CDTF">2016-11-07T15:00:00Z</dcterms:created>
  <dcterms:modified xsi:type="dcterms:W3CDTF">2022-04-14T14:38:35Z</dcterms:modified>
  <cp:category/>
  <cp:contentStatus/>
</cp:coreProperties>
</file>