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K:\VIESIEJI PIRKIMAI\VP vidiniai\Konkursai MULTILAB\2022-04-19 NVSPL 591047 Mantas\"/>
    </mc:Choice>
  </mc:AlternateContent>
  <xr:revisionPtr revIDLastSave="0" documentId="13_ncr:1_{3DB43213-FC67-4215-B2D0-3C5A8B596BD8}" xr6:coauthVersionLast="47" xr6:coauthVersionMax="47" xr10:uidLastSave="{00000000-0000-0000-0000-000000000000}"/>
  <bookViews>
    <workbookView xWindow="-28920" yWindow="-120" windowWidth="29040" windowHeight="17640" activeTab="1" xr2:uid="{00000000-000D-0000-FFFF-FFFF00000000}"/>
  </bookViews>
  <sheets>
    <sheet name="Kaina" sheetId="5" r:id="rId1"/>
    <sheet name="5 p.d." sheetId="4" r:id="rId2"/>
    <sheet name="verte" sheetId="6" r:id="rId3"/>
  </sheets>
  <definedNames>
    <definedName name="_xlnm.Print_Area" localSheetId="0">Kaina!$A$1:$D$86</definedName>
  </definedNames>
  <calcPr calcId="181029"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70" i="5" l="1"/>
  <c r="I25" i="4"/>
  <c r="G25" i="4"/>
  <c r="J25" i="4" s="1"/>
  <c r="I30" i="4"/>
  <c r="G30" i="4"/>
  <c r="J30" i="4" s="1"/>
  <c r="I19" i="4"/>
  <c r="G19" i="4"/>
  <c r="J19" i="4" s="1"/>
  <c r="I13" i="4"/>
  <c r="J13" i="4" s="1"/>
  <c r="G13" i="4"/>
  <c r="I7" i="4"/>
  <c r="J7" i="4" s="1"/>
  <c r="G7" i="4"/>
  <c r="I36" i="4"/>
  <c r="G36" i="4"/>
  <c r="I41" i="4" l="1"/>
  <c r="J36" i="4"/>
  <c r="J41" i="4" s="1"/>
  <c r="D41" i="4" l="1"/>
</calcChain>
</file>

<file path=xl/sharedStrings.xml><?xml version="1.0" encoding="utf-8"?>
<sst xmlns="http://schemas.openxmlformats.org/spreadsheetml/2006/main" count="579" uniqueCount="210">
  <si>
    <t>Tyrimų ir reagentų, eksploatacinių medžiagų pavadinimai</t>
  </si>
  <si>
    <t xml:space="preserve">Maksimalus tyrimų skaičius </t>
  </si>
  <si>
    <t xml:space="preserve">Reagentų ir ekspoloatacinių medžiagų kiekis (µl/ml/vnt.) maksimaliam tyrimų skaičiui </t>
  </si>
  <si>
    <t>Reagentų ir ekspoloatacinių medžiagų reikalingų vienam (1) tyrimui atlikti, kaina, EUR be PVM</t>
  </si>
  <si>
    <t>Reagentų ir ekspoloatacinių medžiagų reikalingų vienam (1) tyrimui atlikti, kaina, EUR su PVM</t>
  </si>
  <si>
    <t>PVM tarifas (%)</t>
  </si>
  <si>
    <t xml:space="preserve">Suma, EUR su PVM </t>
  </si>
  <si>
    <t>Gamintojas, siūloma pakuotė, pastabos</t>
  </si>
  <si>
    <t>-</t>
  </si>
  <si>
    <t>Techninis parametras</t>
  </si>
  <si>
    <t>Reikalaujami techniniai parametrai</t>
  </si>
  <si>
    <t>Siūlomų techninių parametrų atitikimas, konkreti parametro reikšmė ir atitikimo patvirtinimas (būtina nurodyti tikslią nuorodą įrangos dokumentacijoje, o dokumente pažymėti techninį parametrą)</t>
  </si>
  <si>
    <t>1. Paskirtis</t>
  </si>
  <si>
    <t>PASTABOS:</t>
  </si>
  <si>
    <t>Sistema  ir reagentai turi turėti CE-IVD arba lygiavertį ženklinimą.</t>
  </si>
  <si>
    <t>2. Tyrimų  spektras</t>
  </si>
  <si>
    <t>1. Tiekėjas privalo įvertinti ir nurodyti (įrašyti) visas tyrimų atlikimui pagal gamintojo rekomendacijas reikalingas sudedamąsias priemones (reagentus, skiediklius, kalibratorius, kontrolines medžiagas (ne mažiau kaip neigiama, teigiama), mėgintuvėlius, ploviklius, specialius valiklius ar kitas gamintojo nurodytas priemones), reikalingas nurodytų tyrimų atlikimui bei rezultatų pateikimui.</t>
  </si>
  <si>
    <t>3. Skaičiuojant tyrimų atlikimui reikalingų sudedamųjų priemonių kiekius, tiekėjas turi įvertinti tai, kad kalibratoriai, kontrolinės medžiagos, reagentai ir kt. priemonės bus naudojamos atsižvelgiant į gamintojo rekomendacijas,  nurodytus galiojimo, atidarius rinkinį, ir stabilumo terminus bei,  kad bus atliekami kasdieniniai kokybės kontrolės tyrimai, pakartojimai, esant nepatikimiems rezultatams, mėginio skiedimai, rezultatui viršijus analitines matavimo ribas.</t>
  </si>
  <si>
    <t>Reagentai ir priemonės hormonų, antigenų, antikūnų ir vitaminų tyrimams atlikti automatiniu analizatoriumi</t>
  </si>
  <si>
    <t xml:space="preserve">4. Mėginiai </t>
  </si>
  <si>
    <t>6. Duomenų bazė</t>
  </si>
  <si>
    <t>7. Programinės įrangos integracija</t>
  </si>
  <si>
    <t>8. Sertifikavimas</t>
  </si>
  <si>
    <t>Suma, EUR be PVM</t>
  </si>
  <si>
    <t>Reagentai a-HBc tyrimams (rinkiniai ne daugiau kaip po 96 testus)</t>
  </si>
  <si>
    <t>Reagentai HBsAg tyrimams (rinkiniai ne mažiau kaip po 480 testų)</t>
  </si>
  <si>
    <t>3.5. Analizatoriuje turi būti integruota plovimo stotelė ir skaitytuvas su pagrindiniais integruotais filtrais: 405, 450, 492, 550, 620 nm. Su galimybe padidinti filtrų skaičių.</t>
  </si>
  <si>
    <t xml:space="preserve">3.6.Garsinė ir vaizdinė aliarmo sistema įvykus klaidai (pasibaigus reagentui, nenuskaitant mėginio ar reagento brūkšninio kodo ir pan.). Analizatorius leidžia ištaisyti klaidą ir tęsia darbą toliau. </t>
  </si>
  <si>
    <t>9. Apsauga nuo elektros energijos tiekimo svyravimų</t>
  </si>
  <si>
    <t>Reikalavimai</t>
  </si>
  <si>
    <t xml:space="preserve">Reagentai ir priemonės per kraują plintančių   infekcijų žymenų imunofermentiniams (IFA) tyrimams automatinių analizatorių sistema atlikti </t>
  </si>
  <si>
    <t>Reagentai ŽIV1/2 Ak/Ag tyrimams kraujyje</t>
  </si>
  <si>
    <t>Reagentai ŽIV1/2 Ak tyrimams kraujyje  (rinkiniai ne daugiau kaip po 96 testus)</t>
  </si>
  <si>
    <t xml:space="preserve">Reagentai ŽIV1/2 antikūnų nustatymui ELISA (IFA) metodu. Rinkiniai ne daugiau kaip po 96 testus. Visos tyrimo inkubacijos turi būti atliekamos stabilioje, 37°C temperatūroje. Kontrolėms bei blankui, jei toks reikalingas, ne daugiau 5 šulinėlių. Pateikti kitas reikalingas priemones tyrimams atlikti, jei neįeina į rinkinius. </t>
  </si>
  <si>
    <t>Reagentai a-HCV tyrimams kraujyje</t>
  </si>
  <si>
    <t xml:space="preserve">a-HBc antikūnų nustatymui ELISA (IFA) metodu. Vienoje pakuotėje ne daugiau kaip po 96 testų. Visos tyrimo inkubacijos turi būti atliekamos stabilioje, 37°C temperatūroje. Kontrolėms bei blankui, jei toks reikalingas, ne daugiau 4 šulinėlių. Pateikti kitas reikalingas priemones tyrimams atlikti, jei neįeina į rinkinius. </t>
  </si>
  <si>
    <t>Reagentai a-HBc IgM tyrimams (rinkiniai ne daugiau kaip po 96 testus)</t>
  </si>
  <si>
    <t xml:space="preserve">a-HBc IgM antikūnų nustatymui ELISA (IFA) metodu. Vienoje pakuotėje ne daugiau kaip po 96 testų. Visos tyrimo inkubacijos turi būti atliekamos stabilioje, 37°C temperatūroje. Kontrolėms bei blankui, jei toks reikalingas, ne daugiau 4 šulinėlių. Pateikti kitas reikalingas priemones tyrimams atlikti, jei neįeina į rinkinius. </t>
  </si>
  <si>
    <t>Turi būti galimybė atlikti visus nurodytus specifikacijoje tyrimus su automatinių ELISA analizatorių sistema. Galimybė papildyti atliekamų tyrimų spektrą. Pateikti visus reikalingus priedus ir papildomas priemones, aptarnavimui būtinus reagentus.</t>
  </si>
  <si>
    <t>3. Analizatorius (-iai)</t>
  </si>
  <si>
    <t>3.8. Ne mažiau keturių skiedimo plokštelių analizatoriuje.</t>
  </si>
  <si>
    <t>3.9.Inkubatorius su ne mažiau nei 4 kameromis.</t>
  </si>
  <si>
    <t>3.10.Atliekų ir plovimo sistemos skysčio talpos su skysčio lygio atpažinimo davikliu (indo užpildymo kontrolei).</t>
  </si>
  <si>
    <t>4.1. Turi tikti pirminiai, antriniai mėgintuvėliai, jei reikia, pateikti specialius  indelius.</t>
  </si>
  <si>
    <t>4.2. Galimybė į vieną stovelį dėti skirtingo tipo mėgintuvėlius.</t>
  </si>
  <si>
    <t>5. Analizatoriaus (-ių) matmenys</t>
  </si>
  <si>
    <t>ilgisxplotisxaukštis ne daugiau negu 130x100x80 cm.  Jei didesnis turi būti komplektuojamas su vibracijai atspariu stalu.</t>
  </si>
  <si>
    <t>Analizatoriaus atmintyje saugoma visa informacija apie atliktą tyrimą: naudotų reagentų informacija, interpretacija, paciento informacija.</t>
  </si>
  <si>
    <t>Turi būti galimybė integruoti analizatorių į laboratorinę informacinę sistemą.</t>
  </si>
  <si>
    <t>Tiekėjas su automatinių analizatorių sistema turi pateikti prietaiso parametrams tinkamą nenutrūkstamo elektros energijos tiekimo sistemą UPS, kuri užtikrintų užsakytų tyrimų atlikimą, esant elektros energijos tiekimo sutrikimui.</t>
  </si>
  <si>
    <t>10.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</si>
  <si>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 xml:space="preserve">Reagentai ir priemonės, per kraują plintančių infekcijų žymenų imunofermentiniams (IFA) tyrimamas atlikti </t>
  </si>
  <si>
    <t xml:space="preserve">Reagentai ŽIV1/2 antikūnų/p24antigeno nustatymui ELISA (IFA) metodu. Vienoje pakuotėje ne mažiau kaip po 480 testų. Visos tyrimo inkubacijos turi būti atliekamos stabilioje, 37°C temperatūroje. Kontrolėms bei blankui, jei toks reikalingas, ne daugiau 5 šulinėlių. Pateikti kitas reikalingas priemones tyrimams atlikti, jei neįeina į rinkinius. </t>
  </si>
  <si>
    <t xml:space="preserve">7. Visos siūlomos prekės turi būti originalios, tinkamos darbui su panaudai siūloma įranga (pateikti gamintojo patvirtinimą). </t>
  </si>
  <si>
    <t>5.1.</t>
  </si>
  <si>
    <t>5.1.1.</t>
  </si>
  <si>
    <t>5.1.2.</t>
  </si>
  <si>
    <t>5.2.</t>
  </si>
  <si>
    <t>5.2.1.</t>
  </si>
  <si>
    <t>5.2.2.</t>
  </si>
  <si>
    <t>5.3.</t>
  </si>
  <si>
    <t>5.3.1.</t>
  </si>
  <si>
    <t>5.3.2.</t>
  </si>
  <si>
    <t>5.4.</t>
  </si>
  <si>
    <t>5.4.1.</t>
  </si>
  <si>
    <t>5.4.2.</t>
  </si>
  <si>
    <t>5.5.</t>
  </si>
  <si>
    <t>5.5.1.</t>
  </si>
  <si>
    <t>5.5.2.</t>
  </si>
  <si>
    <t>5.6.1</t>
  </si>
  <si>
    <t>5.6.2</t>
  </si>
  <si>
    <t xml:space="preserve">3.7.Analizatoriaus adata turi skysčio lygio aptikimo funkciją. </t>
  </si>
  <si>
    <t xml:space="preserve">5.Siūlomi reagentai pozicijose 5.1 - 5.5 turi būti to paties gamintojo </t>
  </si>
  <si>
    <t>4. Rinkiniuse turi būti kontrolinės medžiagos: ne mažiau nei neigiama ir teigiama, pritaikytos nurodytų tyrimų atlikimui.</t>
  </si>
  <si>
    <t>Reagentai ir priemonės klinikinės biochemijos tyrimams atlikti automatiniu analizatoriumi</t>
  </si>
  <si>
    <t>Pirkimo objekto dalies Nr.</t>
  </si>
  <si>
    <t>9. Tiekėjas turi pateikti siūlomos panaudai įrangos gamintojo patvirtintą sertifikatą inžinieriui instaliuoti ir vykdyti jos techninę priežiūrą bei remontą.</t>
  </si>
  <si>
    <t xml:space="preserve">Reagentai Hepatito C antikūnų nustatymui ELISA (IFA) metodu. Vienoje pakuotėje ne mažiau kaip po 480 testų. Visos tyrimo inkubacijos turi būti atliekamos stabilioje, 37°C temperatūroje. Kontrolėms bei blankui, jei toks reikalingas, ne daugiau 3 šulinėlių. Pateikti kitas reikalingas priemones tyrimams atlikti, jei neįeina į rinkinius. </t>
  </si>
  <si>
    <r>
      <t>Reagentai Hepatito B paviršinio antigeno nustatymui ELISA (IFA) metodu. Vienoje pakuotėje ne mažiau kaip po 480 testų. Visos tyrimo inkubacijos turi būti atliekamos stabilioje, 37°C temperatūroje. Kontrolėms bei blankui, jei toks reikalingas, ne</t>
    </r>
    <r>
      <rPr>
        <sz val="9"/>
        <color rgb="FFFF0000"/>
        <rFont val="Times New Roman"/>
        <family val="1"/>
        <charset val="204"/>
      </rPr>
      <t xml:space="preserve"> </t>
    </r>
    <r>
      <rPr>
        <sz val="9"/>
        <rFont val="Times New Roman"/>
        <family val="1"/>
        <charset val="204"/>
      </rPr>
      <t xml:space="preserve">daugiau 3 šulinėlių. Pateikti kitas reikalingas priemones tyrimams atlikti, jei neįeina į rinkinius. </t>
    </r>
  </si>
  <si>
    <r>
      <t xml:space="preserve">REIKALAVIMAI, </t>
    </r>
    <r>
      <rPr>
        <b/>
        <u/>
        <sz val="9"/>
        <rFont val="Times New Roman"/>
        <family val="1"/>
        <charset val="204"/>
      </rPr>
      <t xml:space="preserve">PANAUDOS BŪDU SIŪLOMAI </t>
    </r>
    <r>
      <rPr>
        <b/>
        <u/>
        <sz val="9"/>
        <color theme="1"/>
        <rFont val="Times New Roman"/>
        <family val="1"/>
        <charset val="204"/>
      </rPr>
      <t xml:space="preserve">AUTOMATINIŲ ANALIZATORIŲ  SISTEMAI PER KRAUJĄ PLINTANČIŲ INFEKCIJŲ ŽYMENŲ IMUNOFERMENTINIAMS TYRIMAMS ATLKTI </t>
    </r>
  </si>
  <si>
    <r>
      <t>3.1. Visiškai automatizuotas analizatorius su programine įranga turi būti techniškai pajėgus atlikti nurodytus tyrimus. Komplektuojamas su  spausdintuvu</t>
    </r>
    <r>
      <rPr>
        <sz val="9"/>
        <rFont val="Times New Roman"/>
        <family val="1"/>
        <charset val="204"/>
      </rPr>
      <t xml:space="preserve"> (jeigu reikalingas)</t>
    </r>
    <r>
      <rPr>
        <sz val="9"/>
        <color rgb="FF000000"/>
        <rFont val="Times New Roman"/>
        <family val="1"/>
        <charset val="204"/>
      </rPr>
      <t xml:space="preserve">, išoriniu spausdintuvu, brūkšninių kodų skaitytuvu/-ais. Jeigu analizatorius valdomas išorinio kompiuterio pagalba, komplektuojamas su kompiuteriu. </t>
    </r>
  </si>
  <si>
    <r>
      <t>3.3.Analizatoriuje turi būti integruotas brūkšninių kodų skaitytuvas (-ai) mėginiams bei reagentams, reikiamos purtyklės, reikiamos temperatūros inkubatorius (-riai) bei vieta kambario temperatūros inkubacijai</t>
    </r>
    <r>
      <rPr>
        <sz val="9"/>
        <rFont val="Times New Roman"/>
        <family val="1"/>
        <charset val="204"/>
      </rPr>
      <t xml:space="preserve"> (jeigu reikalinga)</t>
    </r>
    <r>
      <rPr>
        <sz val="9"/>
        <color rgb="FF000000"/>
        <rFont val="Times New Roman"/>
        <family val="1"/>
        <charset val="204"/>
      </rPr>
      <t>. Prietaisas turi automatiškai atlikti mėginio skiedimą, plovimą, inkubaciją ir rezultatų vertinimą.</t>
    </r>
  </si>
  <si>
    <r>
      <t xml:space="preserve">2. </t>
    </r>
    <r>
      <rPr>
        <sz val="9"/>
        <color theme="1"/>
        <rFont val="Times New Roman"/>
        <family val="1"/>
        <charset val="204"/>
      </rPr>
      <t>Būtina pateikti reikalingų reagentų, kitų priemonių bei kontrolinių medžiagų kiekį  numatomam (nurodytam techninėje specifikacijoje) tyrimų skaičiui atlikti.</t>
    </r>
  </si>
  <si>
    <r>
      <t xml:space="preserve">6. </t>
    </r>
    <r>
      <rPr>
        <sz val="9"/>
        <color theme="1"/>
        <rFont val="Times New Roman"/>
        <family val="1"/>
        <charset val="204"/>
      </rPr>
      <t>Reagentai turi būti pritaikyti klinikiniams tyrimams, turėti CE ir IVD ženklinimus bei turėti atitikties dokumentų pagal Europos direktyvų nuostatas medicinos priemonėms CE sertifikatus arba lygiaverčius dokumentus.</t>
    </r>
  </si>
  <si>
    <r>
      <t xml:space="preserve">8. </t>
    </r>
    <r>
      <rPr>
        <sz val="9"/>
        <color theme="1"/>
        <rFont val="Times New Roman"/>
        <family val="1"/>
        <charset val="204"/>
      </rPr>
      <t>Reagentų galiojimo terminas ne trumpesnis kaip 6 mėnesiai nuo pristatymo dienos.</t>
    </r>
  </si>
  <si>
    <t>APRAŠYMAS: Reagentai ir priemonės, per kraują plintančių infekcijų žymenų imunofermentiniams (IFA) tyrimamas atlikti su tiekėjo panaudos būdu siūloma automatinių analizatorių sistema. Pasiūlymą teikti visai pirkimo daliai.</t>
  </si>
  <si>
    <t>5.</t>
  </si>
  <si>
    <t>5.6.</t>
  </si>
  <si>
    <t>Bendra 5-os pirkimo objekto dalies pasiūlymo kaina:</t>
  </si>
  <si>
    <r>
      <t xml:space="preserve">3.2. Tyrimai turi būti užsakomi iš sudaryto sąrašo, pasirenkant norimą tyrimą analizatoriaus arba kompiuterio ekrane. </t>
    </r>
    <r>
      <rPr>
        <sz val="9"/>
        <rFont val="Times New Roman"/>
        <family val="1"/>
        <charset val="204"/>
      </rPr>
      <t xml:space="preserve"> Galimybė tuo pačiu metu derinti keletą skirtingų tyrimų atlikimą.</t>
    </r>
  </si>
  <si>
    <t>5 pirkimo dalis.</t>
  </si>
  <si>
    <r>
      <t xml:space="preserve">Sistemą turi sudaryti: </t>
    </r>
    <r>
      <rPr>
        <b/>
        <sz val="9"/>
        <rFont val="Times New Roman"/>
        <family val="1"/>
        <charset val="204"/>
      </rPr>
      <t>2 automatiniai</t>
    </r>
    <r>
      <rPr>
        <sz val="9"/>
        <rFont val="Times New Roman"/>
        <family val="1"/>
        <charset val="204"/>
      </rPr>
      <t xml:space="preserve"> ne  mažiau kaip keturių plokštelių imunofermentinių tyrimų analizatoriai skirti 96 šulinėlių mikroplokštelių tyrimams atlikti. Sistema turi užtikrinti kasdieninį tyrimų atlikimą "</t>
    </r>
    <r>
      <rPr>
        <i/>
        <sz val="9"/>
        <rFont val="Times New Roman"/>
        <family val="1"/>
        <charset val="204"/>
      </rPr>
      <t>back up"</t>
    </r>
    <r>
      <rPr>
        <sz val="9"/>
        <rFont val="Times New Roman"/>
        <family val="1"/>
        <charset val="204"/>
      </rPr>
      <t xml:space="preserve"> principu </t>
    </r>
  </si>
  <si>
    <t>1 pirkimo objekto dalis</t>
  </si>
  <si>
    <t>Prekės pavadinimas</t>
  </si>
  <si>
    <r>
      <t>Pasiūlymo kaina be PVM</t>
    </r>
    <r>
      <rPr>
        <sz val="10"/>
        <color theme="1"/>
        <rFont val="Times New Roman"/>
        <family val="1"/>
        <charset val="186"/>
      </rPr>
      <t>*</t>
    </r>
  </si>
  <si>
    <t>PVM suma, Eur</t>
  </si>
  <si>
    <t>Bendra kaina su PVM</t>
  </si>
  <si>
    <r>
      <t>Reagentai ir priemonės organų donorų užkrečiamųjų ligų žymenų tyrimams atlikti automatiniu "</t>
    </r>
    <r>
      <rPr>
        <b/>
        <i/>
        <sz val="10"/>
        <color theme="1"/>
        <rFont val="Times New Roman"/>
        <family val="1"/>
        <charset val="186"/>
      </rPr>
      <t xml:space="preserve">Random Acces" </t>
    </r>
    <r>
      <rPr>
        <b/>
        <sz val="10"/>
        <color theme="1"/>
        <rFont val="Times New Roman"/>
        <family val="1"/>
        <charset val="186"/>
      </rPr>
      <t>analizatoriumi</t>
    </r>
  </si>
  <si>
    <t>Bendra kaina žodžiais su PVM:________________________</t>
  </si>
  <si>
    <t>______________________________________________________</t>
  </si>
  <si>
    <t>Jei suma skaičiais neatitinka sumos žodžiais, teisinga laikoma suma žodžiais.</t>
  </si>
  <si>
    <t>Į šią sumą įeina visos išlaidos ir visi mokesčiai, taip pat ir PVM*, kuris sudaro _____________ EUR.</t>
  </si>
  <si>
    <t>* Tais atvejais, kai pagal galiojančius teisės aktus Tiekėjui nereikia mokėti PVM, jis nurodo priežastis, dėl kurių PVM nemoka:_________________________________________________.</t>
  </si>
  <si>
    <t>2 pirkimo objekto dalis</t>
  </si>
  <si>
    <t>1. Bendra pasiūlymo kaina su PVM bus naudojama tik pasiūlymų eilei sudaryti ir laimėtojui nustatyti.</t>
  </si>
  <si>
    <t>2. Esant mažesniam prekių poreikiui, perkančioji organizacija pasilieka teisę neišpirkti maksimalaus prekių kiekio.</t>
  </si>
  <si>
    <t>3 pirkimo objekto dalis</t>
  </si>
  <si>
    <t>4 pirkimo objekto dalis</t>
  </si>
  <si>
    <t>Reagentai ir priemonės retų infekcijų diagnostiniams tyrimams automatiniu analizatoriumi atlikti</t>
  </si>
  <si>
    <t>5 pirkimo objekto dalis</t>
  </si>
  <si>
    <t>Reagentai ir priemonės per kraują plintančių infekcijų žymenų imunofermentiniams (IFA) tyrimams automatinių analizatorių sistema atlikti</t>
  </si>
  <si>
    <t>Vadybininkas</t>
  </si>
  <si>
    <t>PVM dydis %</t>
  </si>
  <si>
    <t>PVM suma</t>
  </si>
  <si>
    <t>Gamintojas</t>
  </si>
  <si>
    <t>Prekes kodas</t>
  </si>
  <si>
    <t>5.1.3.</t>
  </si>
  <si>
    <t>5.1.4.</t>
  </si>
  <si>
    <t>5.1.5.</t>
  </si>
  <si>
    <t>Validacijos rinkinys</t>
  </si>
  <si>
    <t>Antgaliai analizatoriai, 300 µL</t>
  </si>
  <si>
    <t>Antgaliai analizatoriai, 1100 µL</t>
  </si>
  <si>
    <t>Stabdymo (STOP) tirpalas, 60 ml</t>
  </si>
  <si>
    <t>28 rink.</t>
  </si>
  <si>
    <t>Virion-Serion</t>
  </si>
  <si>
    <t>Bio-rad</t>
  </si>
  <si>
    <t>75 pak.</t>
  </si>
  <si>
    <t>Virion-Serion, 1 pak. (2x96 vnt.)</t>
  </si>
  <si>
    <t xml:space="preserve">3 pak. </t>
  </si>
  <si>
    <t>12 vnt.</t>
  </si>
  <si>
    <t>DiasSorin, 1 vnt. (60 ml)</t>
  </si>
  <si>
    <t>4 pak.</t>
  </si>
  <si>
    <t>Bio-rad, pak.</t>
  </si>
  <si>
    <t>Murex ŽIV1/2 Ak/Ag nustatymo rinkinys, 480 testų</t>
  </si>
  <si>
    <r>
      <t xml:space="preserve">Antgaliai analizatoriai, 300 </t>
    </r>
    <r>
      <rPr>
        <i/>
        <sz val="9"/>
        <rFont val="Calibri"/>
        <family val="2"/>
      </rPr>
      <t>µ</t>
    </r>
    <r>
      <rPr>
        <i/>
        <sz val="9"/>
        <rFont val="Times New Roman"/>
        <family val="1"/>
      </rPr>
      <t>L</t>
    </r>
  </si>
  <si>
    <t>DiaSorin, 1 rink. (480 testų)</t>
  </si>
  <si>
    <t>5.2.3.</t>
  </si>
  <si>
    <t>5.2.4.</t>
  </si>
  <si>
    <t>5.2.5.</t>
  </si>
  <si>
    <t>DiaSorin, 1 rink. (96 testai)</t>
  </si>
  <si>
    <t>9E25-01</t>
  </si>
  <si>
    <t>B89894</t>
  </si>
  <si>
    <t>VT111</t>
  </si>
  <si>
    <t>VT112</t>
  </si>
  <si>
    <t>N0164</t>
  </si>
  <si>
    <t>7G79-11</t>
  </si>
  <si>
    <t>11 rink.</t>
  </si>
  <si>
    <t>9 pak.</t>
  </si>
  <si>
    <t>5.3.3.</t>
  </si>
  <si>
    <t>5.3.4.</t>
  </si>
  <si>
    <t>5.3.5.</t>
  </si>
  <si>
    <t>1 pak.</t>
  </si>
  <si>
    <t>DiaSorin, 1 rink. (480 testų )</t>
  </si>
  <si>
    <t>Murex Anti-HCV nustatymo rinkinys, 480 testų</t>
  </si>
  <si>
    <t>5.4.3.</t>
  </si>
  <si>
    <t>5.4.4.</t>
  </si>
  <si>
    <t>MBALI</t>
  </si>
  <si>
    <t>DiaSorin</t>
  </si>
  <si>
    <t>5.5.3.</t>
  </si>
  <si>
    <t>5.5.4.</t>
  </si>
  <si>
    <t>5.5.5.</t>
  </si>
  <si>
    <t>Murex ŽIV1/2 Ak nustatymo rinkinys, 96 testai</t>
  </si>
  <si>
    <t>Murex HBsAg nustatymo rinkinys, 480 testų</t>
  </si>
  <si>
    <t>5.6.3</t>
  </si>
  <si>
    <t>5.6.4</t>
  </si>
  <si>
    <t>VT124</t>
  </si>
  <si>
    <t>DiaPro</t>
  </si>
  <si>
    <t>Virion-Serion, 1 vnt.</t>
  </si>
  <si>
    <t>DiaPro, 1 pak. (96 testai)</t>
  </si>
  <si>
    <t>BCM.CE</t>
  </si>
  <si>
    <t>Vienkartinė skiedimo plokštelė, 1 ml</t>
  </si>
  <si>
    <t>anti-HBc IgM nustatymo rinkinys, 96 testai</t>
  </si>
  <si>
    <t>7F5157</t>
  </si>
  <si>
    <t>8G21-01</t>
  </si>
  <si>
    <t>Murex a-HBC nustatymo rinkinys, 96 testai</t>
  </si>
  <si>
    <t>22 rink.</t>
  </si>
  <si>
    <t>8 rink.</t>
  </si>
  <si>
    <t>17 rink.</t>
  </si>
  <si>
    <t>10 rink.</t>
  </si>
  <si>
    <t>59 pak.</t>
  </si>
  <si>
    <t>7 pak.</t>
  </si>
  <si>
    <t>46 pak.</t>
  </si>
  <si>
    <t>4 vnt.</t>
  </si>
  <si>
    <t>2 pak.</t>
  </si>
  <si>
    <t>3 pak.</t>
  </si>
  <si>
    <t>1 vnt.</t>
  </si>
  <si>
    <t>7 vnt.</t>
  </si>
  <si>
    <t>9 vnt.</t>
  </si>
  <si>
    <t>9F80-05</t>
  </si>
  <si>
    <t>BEP2000 yra atvira sistema, kuri užtikrins galimybę atlikti visus nurodytus specifikacijoje tyrimus . Taip pat yra galimybė papildyti atliekamų tyrimų spektrą. Tiekėjas įsipareigoja pateikti visus reikalingus priedus ir papildomas priemones, aptarnavimui būtinus reagentus.Gamintojo dokumentacija (konfidencialu) Įranga, psl. 34</t>
  </si>
  <si>
    <t>3.1. Visiškai automatizuotas BEP2000 analizatorius su programine įranga yra techniškai pajėgus atlikti nurodytus tyrimus. Analizatorių BEP2000 sistema bus komplektuojama su  spausdintuvu (rezultatų spausdinimui), brūkšninių kodų skaitytuvais bei išoriniais valdymo kompiuteriais (2 vnt.) Gamintojo dokumentacija (konfidencialu) Įranga, psl. 34</t>
  </si>
  <si>
    <t>3.9. BEP2000 analizatoriuje yra 4 inkubavimo pozicijos, kameros.Gamintojo dokumentacija (konfidencialu) Įranga, psl. 39; 40</t>
  </si>
  <si>
    <t>3.10. BEP2000 analizatorius turi atliekų ir plovimo sistemos skysčio talpas su skysčio lygio atpažinimo davikliu (indo užpildymo kontrolei).Gamintojo dokumentacija (konfidencialu) Įranga, psl. 39; 41</t>
  </si>
  <si>
    <t>3.3. BEP2000 analizatoriuje yra integruotas brūkšninių kodų skaitytuvas mėginiams bei reagentams, reikiamos purtyklės, reikiamos temperatūros inkubatoriai. BEP2000 prietaisas automatiškai atlieka mėginio skiedimą, plovimą, inkubaciją ir rezultatų vertinimą.Gamintojo dokumentacija (konfidencialu) Įranga, psl. 34; 37; 44; 51</t>
  </si>
  <si>
    <t>BEP2000 analizatoriaus programinės įrangos atmintyje saugoma visa informacija apie atliktą tyrimą: naudotų reagentų informacija, interpretacija, paciento informacija.Gamintojo dokumentacija (konfidencialu) Įranga, psl. 55</t>
  </si>
  <si>
    <t>Sistemą sudarys: 2 automatiniai BEP2000 keturių plokštelių imunofermentinių tyrimų analizatoriai skirti 96 šulinėlių mikroplokštelių tyrimams atlikti. BEP2000 sistema, kurią sudarys 2 automatiniai ELISA analizatoriai, kurie užtikrins kasdieninį tyrimų atlikimą "back up" principu.Gamintojo dokumentacija (konfidencialu) Įranga, psl. 34; 35; 38; 61</t>
  </si>
  <si>
    <t>4.2. BEP2000 analizatoriaus mėginio stove yra galimybė dėti skirtingo tipo mėgintuvėlius.Gamintojo dokumentacija (konfidencialu) Įranga, psl. 61</t>
  </si>
  <si>
    <t>3.8. BEP2000 analizatorius turi 4 skiedimo pozicijas, todėl vienu metu analizatoriuje gali būti 4 skiedimo plokštelės. Gamintojo dokumentacija (konfidencialu) Įranga, psl. 36; 61</t>
  </si>
  <si>
    <t>4.1. BEP2000 analizatoriuje tinka tiek  pirminiai, tiek antriniai mėgintuvėliai.Gamintojo dokumentacija (konfidencialu) Įranga., psl. 61</t>
  </si>
  <si>
    <t>3.7. BEP2000 analizatoriaus adata turi skysčio lygio aptikimo funkciją. Gamintojo dokumentacija (konfidencialu) Įranga, psl. 46; 49; 61</t>
  </si>
  <si>
    <t>3.6. Analizatorius BEP2000 turi garsinę ir vaizdinę aliarmo sistemą įvykus klaidai (pasibaigus reagentui, nenuskaitant mėginio ar reagento brūkšninio kodo ir pan.). BEP2000 analizatorius leidžia ištaisyti klaidą ir tęsti darbą toliau. Gamintojo dokumentacija (konfidencialu) Įranga, psl. 43; 50; 52; 55; 56; 57; 58; 59; 62</t>
  </si>
  <si>
    <t>Yra galimybė integruoti BEP2000 analizatorių į laboratorinę informacinę sistemą per ASTM ir ASCII. Gamintojo dokumentacija (konfidencialu) Įranga, psl. 48; 62</t>
  </si>
  <si>
    <t>BEP2000 sistema ir reagentai turi CE-IVD  ženklinimą.Gamintojo dokumentacija (konfidencialu) Įranga, psl. 63</t>
  </si>
  <si>
    <t>3.2. BEP2000 analizatoriuose tyrimai yra užsakomi iš sudaryto sąrašo, pasirenkant norimą tyrimą kompiuterio ekrane.  Programinė įranga suteikia galimybę tuo pačiu metu derinti keletą skirtingų tyrimų atlikimą. Gamintojo dokumentacija (konfidencialu) Įranga, psl. 42; 53; 54</t>
  </si>
  <si>
    <t>3.5. BEP2000 analizatoriuje yra integruota plovimo stotelė ir skaitytuvas su pagrindiniais integruotais filtrais: 405, 450, 492, 550, 620 nm. Taip pat analizatoriuje BEP2000 yra galimybė padidinti filtrų skaičių. Gamintojo dokumentacija (konfidencialu) Įranga, psl. 39; 40; 45; 47</t>
  </si>
  <si>
    <t>BEP2000 analizatoriaus ilgisxplotisxaukštis yra 1060x660x835 mm. Arba 106x66x83,5 cm.  Analizatorius BEP2000 bus komplektuojamas su vibracijai atspariu stalu.Gamintojo dokumentacija (konfidencialu) Įranga, psl.62</t>
  </si>
  <si>
    <t xml:space="preserve">Tiekėjas su automatinių analizatorių sistema BEP2000 pateiks prietaiso parametrams tinkamą nenutrūkstamo elektros energijos tiekimo sistemą UPS, kuri užtikrins užsakytų tyrimų atlikimą, esant elektros energijos tiekimo sutrikimui. </t>
  </si>
  <si>
    <t>Modelis (tipas) BEP2000 (2 vnt.)                         Gamintojas, kilmės šalis Siemens (Dade Behring)                 Pagaminimo metai 2000 m.</t>
  </si>
  <si>
    <r>
      <t xml:space="preserve">Bendra kaina žodžiais su PVM: </t>
    </r>
    <r>
      <rPr>
        <b/>
        <i/>
        <sz val="11"/>
        <color theme="1"/>
        <rFont val="Calibri"/>
        <family val="2"/>
        <scheme val="minor"/>
      </rPr>
      <t>penkiasdešimt penki tūkstančiai penki šimtai penki Eur 52 ct</t>
    </r>
  </si>
  <si>
    <r>
      <t xml:space="preserve">Į šią sumą įeina visos išlaidos ir visi mokesčiai, taip pat ir PVM*, kuris sudaro </t>
    </r>
    <r>
      <rPr>
        <b/>
        <i/>
        <sz val="11"/>
        <color theme="1"/>
        <rFont val="Calibri"/>
        <family val="2"/>
        <scheme val="minor"/>
      </rPr>
      <t xml:space="preserve">du tūkstančiai devyni šimtai penkiasdešimt Eur 32 ct </t>
    </r>
    <r>
      <rPr>
        <sz val="11"/>
        <color theme="1"/>
        <rFont val="Calibri"/>
        <family val="2"/>
        <scheme val="minor"/>
      </rPr>
      <t>(2950,32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</si>
</sst>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00"/>
    <numFmt numFmtId="166" formatCode="0.000"/>
  </numFmts>
  <fonts count="30" x14ac:knownFonts="1">
    <font>
      <sz val="11"/>
      <color theme="1"/>
      <name val="Calibri"/>
      <charset val="186"/>
      <scheme val="minor"/>
    </font>
    <font>
      <sz val="10"/>
      <name val="Arial"/>
      <family val="2"/>
    </font>
    <font>
      <sz val="9"/>
      <color theme="1"/>
      <name val="Times New Roman"/>
      <family val="1"/>
      <charset val="204"/>
    </font>
    <font>
      <sz val="9"/>
      <name val="Times New Roman"/>
      <family val="1"/>
      <charset val="204"/>
    </font>
    <font>
      <i/>
      <sz val="9"/>
      <name val="Times New Roman"/>
      <family val="1"/>
      <charset val="204"/>
    </font>
    <font>
      <b/>
      <u/>
      <sz val="9"/>
      <name val="Times New Roman"/>
      <family val="1"/>
      <charset val="204"/>
    </font>
    <font>
      <b/>
      <sz val="9"/>
      <name val="Times New Roman"/>
      <family val="1"/>
      <charset val="204"/>
    </font>
    <font>
      <b/>
      <sz val="9"/>
      <color theme="1"/>
      <name val="Times New Roman"/>
      <family val="1"/>
      <charset val="204"/>
    </font>
    <font>
      <i/>
      <sz val="9"/>
      <color theme="1"/>
      <name val="Times New Roman"/>
      <family val="1"/>
      <charset val="204"/>
    </font>
    <font>
      <b/>
      <sz val="9"/>
      <color indexed="8"/>
      <name val="Times New Roman"/>
      <family val="1"/>
      <charset val="204"/>
    </font>
    <font>
      <sz val="9"/>
      <color rgb="FFFF0000"/>
      <name val="Times New Roman"/>
      <family val="1"/>
      <charset val="204"/>
    </font>
    <font>
      <b/>
      <sz val="9"/>
      <color rgb="FFFF0000"/>
      <name val="Times New Roman"/>
      <family val="1"/>
      <charset val="204"/>
    </font>
    <font>
      <b/>
      <u/>
      <sz val="9"/>
      <color theme="1"/>
      <name val="Times New Roman"/>
      <family val="1"/>
      <charset val="204"/>
    </font>
    <font>
      <sz val="9"/>
      <color rgb="FF000000"/>
      <name val="Times New Roman"/>
      <family val="1"/>
      <charset val="204"/>
    </font>
    <font>
      <b/>
      <i/>
      <sz val="9"/>
      <name val="Times New Roman"/>
      <family val="1"/>
      <charset val="204"/>
    </font>
    <font>
      <b/>
      <sz val="12"/>
      <color theme="1"/>
      <name val="Times New Roman"/>
      <family val="1"/>
      <charset val="186"/>
    </font>
    <font>
      <b/>
      <sz val="10"/>
      <color theme="1"/>
      <name val="Times New Roman"/>
      <family val="1"/>
      <charset val="186"/>
    </font>
    <font>
      <sz val="10"/>
      <color theme="1"/>
      <name val="Times New Roman"/>
      <family val="1"/>
      <charset val="186"/>
    </font>
    <font>
      <b/>
      <i/>
      <sz val="10"/>
      <color theme="1"/>
      <name val="Times New Roman"/>
      <family val="1"/>
      <charset val="186"/>
    </font>
    <font>
      <b/>
      <sz val="12"/>
      <color rgb="FF000000"/>
      <name val="Times New Roman"/>
      <family val="1"/>
      <charset val="186"/>
    </font>
    <font>
      <sz val="9"/>
      <color theme="1"/>
      <name val="Times New Roman"/>
      <family val="1"/>
    </font>
    <font>
      <i/>
      <sz val="9"/>
      <color theme="1"/>
      <name val="Times New Roman"/>
      <family val="1"/>
    </font>
    <font>
      <i/>
      <sz val="9"/>
      <name val="Times New Roman"/>
      <family val="1"/>
      <charset val="186"/>
    </font>
    <font>
      <i/>
      <sz val="9"/>
      <name val="Calibri"/>
      <family val="2"/>
    </font>
    <font>
      <i/>
      <sz val="9"/>
      <name val="Times New Roman"/>
      <family val="1"/>
    </font>
    <font>
      <i/>
      <sz val="9"/>
      <color theme="1"/>
      <name val="Times New Roman"/>
      <family val="1"/>
      <charset val="186"/>
    </font>
    <font>
      <sz val="8"/>
      <name val="Calibri"/>
      <family val="2"/>
      <scheme val="minor"/>
    </font>
    <font>
      <sz val="11"/>
      <color theme="1"/>
      <name val="Calibri"/>
      <family val="2"/>
      <scheme val="minor"/>
    </font>
    <font>
      <b/>
      <i/>
      <sz val="10"/>
      <color theme="1"/>
      <name val="Times New Roman"/>
      <family val="1"/>
    </font>
    <font>
      <b/>
      <i/>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C0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4">
    <xf numFmtId="0" fontId="0" fillId="0" borderId="0"/>
    <xf numFmtId="0" fontId="1" fillId="0" borderId="0"/>
    <xf numFmtId="0" fontId="1" fillId="0" borderId="0"/>
    <xf numFmtId="0" fontId="1" fillId="0" borderId="0"/>
  </cellStyleXfs>
  <cellXfs count="112">
    <xf numFmtId="0" fontId="0" fillId="0" borderId="0" xfId="0"/>
    <xf numFmtId="0" fontId="2" fillId="0" borderId="0" xfId="0" applyFont="1"/>
    <xf numFmtId="0" fontId="3" fillId="0" borderId="1" xfId="3" quotePrefix="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3" quotePrefix="1" applyFont="1" applyBorder="1" applyAlignment="1">
      <alignment horizontal="center" vertical="center" wrapText="1"/>
    </xf>
    <xf numFmtId="0" fontId="5" fillId="0" borderId="0" xfId="0" applyFont="1" applyFill="1" applyAlignment="1">
      <alignment vertical="center"/>
    </xf>
    <xf numFmtId="0" fontId="6" fillId="0" borderId="2" xfId="3" applyFont="1" applyFill="1" applyBorder="1" applyAlignment="1">
      <alignment horizontal="center" vertical="center" wrapText="1"/>
    </xf>
    <xf numFmtId="0" fontId="6" fillId="0" borderId="2" xfId="3" applyFont="1" applyFill="1" applyBorder="1" applyAlignment="1">
      <alignment horizontal="left" vertical="center" wrapText="1"/>
    </xf>
    <xf numFmtId="0" fontId="6" fillId="0" borderId="8" xfId="3" applyFont="1" applyFill="1" applyBorder="1" applyAlignment="1">
      <alignment horizontal="left" vertical="center" wrapText="1"/>
    </xf>
    <xf numFmtId="0" fontId="3" fillId="0" borderId="8"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2" fillId="0"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6" fillId="0" borderId="1"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6" fillId="0" borderId="3" xfId="3" applyFont="1" applyFill="1" applyBorder="1" applyAlignment="1">
      <alignment horizontal="center" vertical="center"/>
    </xf>
    <xf numFmtId="49" fontId="2"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3" quotePrefix="1" applyFont="1" applyFill="1" applyBorder="1" applyAlignment="1">
      <alignment horizontal="center" vertical="center" wrapText="1"/>
    </xf>
    <xf numFmtId="0" fontId="3" fillId="0" borderId="1" xfId="3" applyFont="1" applyFill="1" applyBorder="1" applyAlignment="1">
      <alignment horizontal="left" vertical="center" wrapText="1"/>
    </xf>
    <xf numFmtId="0" fontId="3" fillId="3" borderId="1" xfId="0" applyFont="1" applyFill="1" applyBorder="1" applyAlignment="1" applyProtection="1">
      <alignment horizontal="left" vertical="center" wrapText="1"/>
      <protection locked="0"/>
    </xf>
    <xf numFmtId="1" fontId="9" fillId="0" borderId="1" xfId="1"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4" fillId="0" borderId="1" xfId="3" applyFont="1" applyFill="1" applyBorder="1" applyAlignment="1">
      <alignment horizontal="center" vertical="center" wrapText="1"/>
    </xf>
    <xf numFmtId="0" fontId="4" fillId="0" borderId="1" xfId="3" quotePrefix="1" applyFont="1" applyFill="1" applyBorder="1" applyAlignment="1">
      <alignment horizontal="center" vertical="center" wrapText="1"/>
    </xf>
    <xf numFmtId="14" fontId="7" fillId="0" borderId="1" xfId="0" applyNumberFormat="1" applyFont="1" applyFill="1" applyBorder="1" applyAlignment="1">
      <alignment horizontal="right" vertical="center" wrapText="1"/>
    </xf>
    <xf numFmtId="14" fontId="11" fillId="0" borderId="1" xfId="0" applyNumberFormat="1" applyFont="1" applyFill="1" applyBorder="1" applyAlignment="1">
      <alignment horizontal="right" vertical="center" wrapText="1"/>
    </xf>
    <xf numFmtId="0" fontId="11" fillId="0" borderId="1" xfId="0" applyFont="1" applyFill="1" applyBorder="1" applyAlignment="1">
      <alignment horizontal="center" vertical="center"/>
    </xf>
    <xf numFmtId="0" fontId="10" fillId="0" borderId="0" xfId="0" applyFont="1" applyAlignment="1">
      <alignment horizontal="center" vertical="center"/>
    </xf>
    <xf numFmtId="0" fontId="2" fillId="0" borderId="1" xfId="3" applyFont="1" applyBorder="1" applyAlignment="1">
      <alignment horizontal="center" vertical="center" wrapText="1"/>
    </xf>
    <xf numFmtId="0" fontId="3" fillId="0" borderId="1" xfId="3"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3" fillId="0" borderId="0" xfId="0" applyFont="1"/>
    <xf numFmtId="0" fontId="10" fillId="0" borderId="0" xfId="0" applyFont="1"/>
    <xf numFmtId="0" fontId="3" fillId="0" borderId="0" xfId="0" applyFont="1" applyFill="1" applyAlignment="1">
      <alignment horizontal="left" vertical="top" wrapText="1"/>
    </xf>
    <xf numFmtId="0" fontId="7" fillId="0" borderId="0" xfId="0" applyFont="1"/>
    <xf numFmtId="0" fontId="6" fillId="2" borderId="1" xfId="3" applyFont="1" applyFill="1" applyBorder="1" applyAlignment="1">
      <alignment horizontal="center" vertical="center" wrapText="1"/>
    </xf>
    <xf numFmtId="0" fontId="7" fillId="2" borderId="1" xfId="3" applyFont="1" applyFill="1" applyBorder="1" applyAlignment="1">
      <alignment horizontal="center" vertical="center" wrapText="1"/>
    </xf>
    <xf numFmtId="0" fontId="14" fillId="0" borderId="1" xfId="3" applyFont="1" applyBorder="1" applyAlignment="1">
      <alignment horizontal="center" vertical="center" wrapText="1"/>
    </xf>
    <xf numFmtId="0" fontId="6" fillId="0" borderId="1" xfId="3" quotePrefix="1" applyFont="1" applyFill="1" applyBorder="1" applyAlignment="1">
      <alignment horizontal="center" vertical="center" wrapText="1"/>
    </xf>
    <xf numFmtId="0" fontId="14" fillId="0" borderId="1" xfId="3" applyFont="1" applyFill="1" applyBorder="1" applyAlignment="1">
      <alignment horizontal="center" vertical="center" wrapText="1"/>
    </xf>
    <xf numFmtId="0" fontId="15" fillId="0" borderId="0" xfId="0" applyFont="1" applyAlignment="1">
      <alignment horizontal="center"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justify" vertical="center" wrapText="1"/>
    </xf>
    <xf numFmtId="0" fontId="17" fillId="0" borderId="13" xfId="0" applyFont="1" applyBorder="1" applyAlignment="1">
      <alignment horizontal="center" vertical="center" wrapText="1"/>
    </xf>
    <xf numFmtId="0" fontId="18" fillId="0" borderId="13" xfId="0" applyFont="1" applyBorder="1" applyAlignment="1">
      <alignment horizontal="center" vertical="center" wrapText="1"/>
    </xf>
    <xf numFmtId="0" fontId="16" fillId="0" borderId="12" xfId="0" applyFont="1" applyBorder="1" applyAlignment="1">
      <alignment horizontal="justify" vertical="center"/>
    </xf>
    <xf numFmtId="0" fontId="16" fillId="0" borderId="12" xfId="0" applyFont="1" applyBorder="1" applyAlignment="1">
      <alignment vertical="center" wrapText="1"/>
    </xf>
    <xf numFmtId="0" fontId="18"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0" fillId="0" borderId="1" xfId="0" applyBorder="1"/>
    <xf numFmtId="0" fontId="2" fillId="0" borderId="1" xfId="0" applyFont="1" applyBorder="1"/>
    <xf numFmtId="49" fontId="20"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pplyProtection="1">
      <alignment horizontal="center" vertical="center" wrapText="1"/>
      <protection locked="0"/>
    </xf>
    <xf numFmtId="0" fontId="25" fillId="0" borderId="1" xfId="0" applyFont="1" applyFill="1" applyBorder="1" applyAlignment="1">
      <alignment horizontal="center" vertical="center" wrapText="1"/>
    </xf>
    <xf numFmtId="0" fontId="24" fillId="0" borderId="1" xfId="3" quotePrefix="1" applyFont="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24" fillId="0" borderId="1" xfId="3" applyFont="1" applyFill="1" applyBorder="1" applyAlignment="1">
      <alignment horizontal="center" vertical="center" wrapText="1"/>
    </xf>
    <xf numFmtId="0" fontId="2"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xf numFmtId="0" fontId="24" fillId="0" borderId="1" xfId="3" applyFont="1" applyBorder="1" applyAlignment="1">
      <alignment horizontal="center" vertical="center" wrapText="1"/>
    </xf>
    <xf numFmtId="2" fontId="4" fillId="0" borderId="1" xfId="3" applyNumberFormat="1" applyFont="1" applyBorder="1" applyAlignment="1">
      <alignment horizontal="center" vertical="center" wrapText="1"/>
    </xf>
    <xf numFmtId="165" fontId="4" fillId="0" borderId="1" xfId="3" applyNumberFormat="1" applyFont="1" applyBorder="1" applyAlignment="1">
      <alignment horizontal="center" vertical="center" wrapText="1"/>
    </xf>
    <xf numFmtId="166" fontId="4" fillId="0" borderId="1" xfId="3" applyNumberFormat="1" applyFont="1" applyBorder="1" applyAlignment="1">
      <alignment horizontal="center" vertical="center" wrapText="1"/>
    </xf>
    <xf numFmtId="2" fontId="4" fillId="0" borderId="1" xfId="3" applyNumberFormat="1" applyFont="1" applyFill="1" applyBorder="1" applyAlignment="1">
      <alignment horizontal="center" vertical="center" wrapText="1"/>
    </xf>
    <xf numFmtId="2" fontId="18" fillId="0" borderId="13" xfId="0" applyNumberFormat="1" applyFont="1" applyBorder="1" applyAlignment="1">
      <alignment horizontal="center" vertical="center" wrapText="1"/>
    </xf>
    <xf numFmtId="2" fontId="28" fillId="0" borderId="13" xfId="0" applyNumberFormat="1" applyFont="1" applyBorder="1" applyAlignment="1">
      <alignment horizontal="center" vertical="center" wrapText="1"/>
    </xf>
    <xf numFmtId="0" fontId="27" fillId="0" borderId="0" xfId="0" applyFont="1"/>
    <xf numFmtId="0" fontId="0" fillId="0" borderId="0" xfId="0"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3" borderId="3" xfId="0" applyFont="1" applyFill="1" applyBorder="1" applyAlignment="1">
      <alignment horizontal="left" vertical="top" wrapText="1"/>
    </xf>
    <xf numFmtId="0" fontId="13" fillId="3" borderId="4" xfId="0" applyFont="1" applyFill="1" applyBorder="1" applyAlignment="1">
      <alignment horizontal="left" vertical="top" wrapText="1"/>
    </xf>
    <xf numFmtId="0" fontId="3" fillId="0" borderId="3" xfId="1" applyFont="1" applyBorder="1" applyAlignment="1">
      <alignment horizontal="left" vertical="top" wrapText="1"/>
    </xf>
    <xf numFmtId="0" fontId="3" fillId="0" borderId="4"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4" fillId="0" borderId="1" xfId="0" applyFont="1" applyFill="1" applyBorder="1" applyAlignment="1">
      <alignment horizontal="center" vertical="center" wrapText="1"/>
    </xf>
    <xf numFmtId="0" fontId="6" fillId="4" borderId="0" xfId="0" applyFont="1" applyFill="1" applyAlignment="1">
      <alignment horizontal="left" vertical="center" wrapText="1"/>
    </xf>
    <xf numFmtId="0" fontId="12" fillId="5" borderId="0" xfId="0" applyFont="1" applyFill="1" applyAlignment="1">
      <alignment horizontal="center" vertical="center" wrapText="1"/>
    </xf>
    <xf numFmtId="0" fontId="7" fillId="5" borderId="0" xfId="0" applyFont="1" applyFill="1" applyAlignment="1">
      <alignment horizontal="center" vertical="center" wrapText="1"/>
    </xf>
    <xf numFmtId="0" fontId="3" fillId="6" borderId="0" xfId="0" applyFont="1" applyFill="1" applyAlignment="1">
      <alignment horizontal="left"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3" xfId="3" applyFont="1" applyBorder="1" applyAlignment="1">
      <alignment horizontal="center" vertical="top" wrapText="1"/>
    </xf>
    <xf numFmtId="0" fontId="3" fillId="0" borderId="4" xfId="3" applyFont="1" applyBorder="1" applyAlignment="1">
      <alignment horizontal="center" vertical="top"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3" fillId="0" borderId="2" xfId="3" applyFont="1" applyBorder="1" applyAlignment="1">
      <alignment horizontal="left" vertical="center" wrapText="1"/>
    </xf>
    <xf numFmtId="0" fontId="3" fillId="0" borderId="5" xfId="3" applyFont="1" applyBorder="1" applyAlignment="1">
      <alignment horizontal="left" vertical="center" wrapText="1"/>
    </xf>
    <xf numFmtId="0" fontId="3" fillId="0" borderId="7" xfId="3" applyFont="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7" fillId="0" borderId="0" xfId="0" applyFont="1" applyAlignment="1">
      <alignment horizontal="left" vertical="top" wrapText="1"/>
    </xf>
  </cellXfs>
  <cellStyles count="4">
    <cellStyle name="Normal" xfId="0" builtinId="0"/>
    <cellStyle name="Normal 2" xfId="2" xr:uid="{00000000-0005-0000-0000-000001000000}"/>
    <cellStyle name="Normal 3" xfId="1"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161143</xdr:colOff>
      <xdr:row>29</xdr:row>
      <xdr:rowOff>37429</xdr:rowOff>
    </xdr:to>
    <xdr:pic>
      <xdr:nvPicPr>
        <xdr:cNvPr id="2" name="Picture 1">
          <a:extLst>
            <a:ext uri="{FF2B5EF4-FFF2-40B4-BE49-F238E27FC236}">
              <a16:creationId xmlns:a16="http://schemas.microsoft.com/office/drawing/2014/main" id="{17BFBA4E-DA38-4BC2-8C7D-1C5B58E3167A}"/>
            </a:ext>
          </a:extLst>
        </xdr:cNvPr>
        <xdr:cNvPicPr>
          <a:picLocks noChangeAspect="1"/>
        </xdr:cNvPicPr>
      </xdr:nvPicPr>
      <xdr:blipFill>
        <a:blip xmlns:r="http://schemas.openxmlformats.org/officeDocument/2006/relationships" r:embed="rId1"/>
        <a:stretch>
          <a:fillRect/>
        </a:stretch>
      </xdr:blipFill>
      <xdr:spPr>
        <a:xfrm>
          <a:off x="609600" y="190500"/>
          <a:ext cx="6257143" cy="53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84CB-0512-4631-9D26-4E01BC855B9A}">
  <dimension ref="A2:I82"/>
  <sheetViews>
    <sheetView zoomScaleNormal="100" workbookViewId="0">
      <selection activeCell="B67" sqref="B67"/>
    </sheetView>
  </sheetViews>
  <sheetFormatPr defaultRowHeight="15" x14ac:dyDescent="0.25"/>
  <cols>
    <col min="1" max="1" width="53.7109375" customWidth="1"/>
    <col min="2" max="2" width="19.85546875" customWidth="1"/>
    <col min="3" max="3" width="13.7109375" customWidth="1"/>
    <col min="4" max="4" width="17.5703125" customWidth="1"/>
    <col min="5" max="5" width="15" hidden="1" customWidth="1"/>
    <col min="6" max="7" width="0" hidden="1" customWidth="1"/>
    <col min="8" max="8" width="16.42578125" hidden="1" customWidth="1"/>
    <col min="9" max="10" width="0" hidden="1" customWidth="1"/>
  </cols>
  <sheetData>
    <row r="2" spans="1:9" ht="16.5" hidden="1" thickBot="1" x14ac:dyDescent="0.3">
      <c r="A2" s="43" t="s">
        <v>92</v>
      </c>
    </row>
    <row r="3" spans="1:9" ht="32.25" hidden="1" thickBot="1" x14ac:dyDescent="0.3">
      <c r="A3" s="44" t="s">
        <v>93</v>
      </c>
      <c r="B3" s="45" t="s">
        <v>94</v>
      </c>
      <c r="C3" s="45" t="s">
        <v>95</v>
      </c>
      <c r="D3" s="45" t="s">
        <v>96</v>
      </c>
      <c r="E3" s="52" t="s">
        <v>111</v>
      </c>
      <c r="F3" s="53" t="s">
        <v>112</v>
      </c>
      <c r="G3" s="53" t="s">
        <v>113</v>
      </c>
      <c r="H3" s="53" t="s">
        <v>114</v>
      </c>
      <c r="I3" s="53" t="s">
        <v>115</v>
      </c>
    </row>
    <row r="4" spans="1:9" ht="39.75" hidden="1" thickBot="1" x14ac:dyDescent="0.3">
      <c r="A4" s="49" t="s">
        <v>97</v>
      </c>
      <c r="B4" s="47"/>
      <c r="C4" s="48"/>
      <c r="D4" s="51"/>
      <c r="E4" s="54"/>
      <c r="F4" s="54"/>
      <c r="G4" s="54"/>
      <c r="H4" s="54"/>
      <c r="I4" s="54"/>
    </row>
    <row r="5" spans="1:9" hidden="1" x14ac:dyDescent="0.25"/>
    <row r="6" spans="1:9" hidden="1" x14ac:dyDescent="0.25">
      <c r="A6" t="s">
        <v>98</v>
      </c>
    </row>
    <row r="7" spans="1:9" hidden="1" x14ac:dyDescent="0.25">
      <c r="A7" t="s">
        <v>99</v>
      </c>
    </row>
    <row r="8" spans="1:9" hidden="1" x14ac:dyDescent="0.25">
      <c r="A8" t="s">
        <v>100</v>
      </c>
    </row>
    <row r="9" spans="1:9" hidden="1" x14ac:dyDescent="0.25"/>
    <row r="10" spans="1:9" hidden="1" x14ac:dyDescent="0.25">
      <c r="A10" t="s">
        <v>101</v>
      </c>
    </row>
    <row r="11" spans="1:9" hidden="1" x14ac:dyDescent="0.25"/>
    <row r="12" spans="1:9" ht="34.5" hidden="1" customHeight="1" x14ac:dyDescent="0.25">
      <c r="A12" s="75" t="s">
        <v>102</v>
      </c>
      <c r="B12" s="75"/>
      <c r="C12" s="75"/>
      <c r="D12" s="75"/>
    </row>
    <row r="13" spans="1:9" hidden="1" x14ac:dyDescent="0.25">
      <c r="A13" t="s">
        <v>13</v>
      </c>
    </row>
    <row r="14" spans="1:9" hidden="1" x14ac:dyDescent="0.25">
      <c r="A14" t="s">
        <v>104</v>
      </c>
    </row>
    <row r="15" spans="1:9" hidden="1" x14ac:dyDescent="0.25">
      <c r="A15" t="s">
        <v>105</v>
      </c>
    </row>
    <row r="16" spans="1:9" hidden="1" x14ac:dyDescent="0.25"/>
    <row r="17" spans="1:9" hidden="1" x14ac:dyDescent="0.25"/>
    <row r="18" spans="1:9" ht="16.5" hidden="1" thickBot="1" x14ac:dyDescent="0.3">
      <c r="A18" s="43" t="s">
        <v>103</v>
      </c>
    </row>
    <row r="19" spans="1:9" ht="32.25" hidden="1" thickBot="1" x14ac:dyDescent="0.3">
      <c r="A19" s="44" t="s">
        <v>93</v>
      </c>
      <c r="B19" s="45" t="s">
        <v>94</v>
      </c>
      <c r="C19" s="45" t="s">
        <v>95</v>
      </c>
      <c r="D19" s="45" t="s">
        <v>96</v>
      </c>
      <c r="E19" s="52" t="s">
        <v>111</v>
      </c>
      <c r="F19" s="53" t="s">
        <v>112</v>
      </c>
      <c r="G19" s="53" t="s">
        <v>113</v>
      </c>
      <c r="H19" s="53" t="s">
        <v>114</v>
      </c>
      <c r="I19" s="53" t="s">
        <v>115</v>
      </c>
    </row>
    <row r="20" spans="1:9" ht="26.25" hidden="1" thickBot="1" x14ac:dyDescent="0.3">
      <c r="A20" s="46" t="s">
        <v>18</v>
      </c>
      <c r="B20" s="47"/>
      <c r="C20" s="48"/>
      <c r="D20" s="51"/>
      <c r="E20" s="54"/>
      <c r="F20" s="54"/>
      <c r="G20" s="54"/>
      <c r="H20" s="54"/>
      <c r="I20" s="54"/>
    </row>
    <row r="21" spans="1:9" hidden="1" x14ac:dyDescent="0.25"/>
    <row r="22" spans="1:9" hidden="1" x14ac:dyDescent="0.25">
      <c r="A22" t="s">
        <v>98</v>
      </c>
    </row>
    <row r="23" spans="1:9" hidden="1" x14ac:dyDescent="0.25">
      <c r="A23" t="s">
        <v>99</v>
      </c>
    </row>
    <row r="24" spans="1:9" hidden="1" x14ac:dyDescent="0.25">
      <c r="A24" t="s">
        <v>100</v>
      </c>
    </row>
    <row r="25" spans="1:9" hidden="1" x14ac:dyDescent="0.25"/>
    <row r="26" spans="1:9" hidden="1" x14ac:dyDescent="0.25">
      <c r="A26" t="s">
        <v>101</v>
      </c>
    </row>
    <row r="27" spans="1:9" hidden="1" x14ac:dyDescent="0.25"/>
    <row r="28" spans="1:9" ht="34.5" hidden="1" customHeight="1" x14ac:dyDescent="0.25">
      <c r="A28" s="75" t="s">
        <v>102</v>
      </c>
      <c r="B28" s="75"/>
      <c r="C28" s="75"/>
      <c r="D28" s="75"/>
    </row>
    <row r="29" spans="1:9" hidden="1" x14ac:dyDescent="0.25"/>
    <row r="30" spans="1:9" hidden="1" x14ac:dyDescent="0.25">
      <c r="A30" t="s">
        <v>13</v>
      </c>
    </row>
    <row r="31" spans="1:9" hidden="1" x14ac:dyDescent="0.25">
      <c r="A31" t="s">
        <v>104</v>
      </c>
    </row>
    <row r="32" spans="1:9" hidden="1" x14ac:dyDescent="0.25">
      <c r="A32" t="s">
        <v>105</v>
      </c>
    </row>
    <row r="33" spans="1:9" hidden="1" x14ac:dyDescent="0.25"/>
    <row r="34" spans="1:9" hidden="1" x14ac:dyDescent="0.25"/>
    <row r="35" spans="1:9" ht="16.5" hidden="1" thickBot="1" x14ac:dyDescent="0.3">
      <c r="A35" s="43" t="s">
        <v>106</v>
      </c>
    </row>
    <row r="36" spans="1:9" ht="32.25" hidden="1" thickBot="1" x14ac:dyDescent="0.3">
      <c r="A36" s="44" t="s">
        <v>93</v>
      </c>
      <c r="B36" s="45" t="s">
        <v>94</v>
      </c>
      <c r="C36" s="45" t="s">
        <v>95</v>
      </c>
      <c r="D36" s="45" t="s">
        <v>96</v>
      </c>
      <c r="E36" s="52" t="s">
        <v>111</v>
      </c>
      <c r="F36" s="53" t="s">
        <v>112</v>
      </c>
      <c r="G36" s="53" t="s">
        <v>113</v>
      </c>
      <c r="H36" s="53" t="s">
        <v>114</v>
      </c>
      <c r="I36" s="53" t="s">
        <v>115</v>
      </c>
    </row>
    <row r="37" spans="1:9" ht="26.25" hidden="1" thickBot="1" x14ac:dyDescent="0.3">
      <c r="A37" s="46" t="s">
        <v>74</v>
      </c>
      <c r="B37" s="47"/>
      <c r="C37" s="48"/>
      <c r="D37" s="51"/>
      <c r="E37" s="54"/>
      <c r="F37" s="54"/>
      <c r="G37" s="54"/>
      <c r="H37" s="54"/>
      <c r="I37" s="54"/>
    </row>
    <row r="38" spans="1:9" hidden="1" x14ac:dyDescent="0.25"/>
    <row r="39" spans="1:9" hidden="1" x14ac:dyDescent="0.25">
      <c r="A39" t="s">
        <v>98</v>
      </c>
    </row>
    <row r="40" spans="1:9" hidden="1" x14ac:dyDescent="0.25">
      <c r="A40" t="s">
        <v>99</v>
      </c>
    </row>
    <row r="41" spans="1:9" hidden="1" x14ac:dyDescent="0.25">
      <c r="A41" t="s">
        <v>100</v>
      </c>
    </row>
    <row r="42" spans="1:9" hidden="1" x14ac:dyDescent="0.25"/>
    <row r="43" spans="1:9" hidden="1" x14ac:dyDescent="0.25">
      <c r="A43" t="s">
        <v>101</v>
      </c>
    </row>
    <row r="44" spans="1:9" hidden="1" x14ac:dyDescent="0.25"/>
    <row r="45" spans="1:9" ht="34.5" hidden="1" customHeight="1" x14ac:dyDescent="0.25">
      <c r="A45" s="75" t="s">
        <v>102</v>
      </c>
      <c r="B45" s="75"/>
      <c r="C45" s="75"/>
      <c r="D45" s="75"/>
    </row>
    <row r="46" spans="1:9" hidden="1" x14ac:dyDescent="0.25"/>
    <row r="47" spans="1:9" hidden="1" x14ac:dyDescent="0.25">
      <c r="A47" t="s">
        <v>13</v>
      </c>
    </row>
    <row r="48" spans="1:9" hidden="1" x14ac:dyDescent="0.25">
      <c r="A48" t="s">
        <v>104</v>
      </c>
    </row>
    <row r="49" spans="1:9" hidden="1" x14ac:dyDescent="0.25">
      <c r="A49" t="s">
        <v>105</v>
      </c>
    </row>
    <row r="50" spans="1:9" hidden="1" x14ac:dyDescent="0.25"/>
    <row r="51" spans="1:9" hidden="1" x14ac:dyDescent="0.25"/>
    <row r="52" spans="1:9" ht="16.5" hidden="1" thickBot="1" x14ac:dyDescent="0.3">
      <c r="A52" s="43" t="s">
        <v>107</v>
      </c>
    </row>
    <row r="53" spans="1:9" ht="32.25" hidden="1" thickBot="1" x14ac:dyDescent="0.3">
      <c r="A53" s="44" t="s">
        <v>93</v>
      </c>
      <c r="B53" s="45" t="s">
        <v>94</v>
      </c>
      <c r="C53" s="45" t="s">
        <v>95</v>
      </c>
      <c r="D53" s="45" t="s">
        <v>96</v>
      </c>
      <c r="E53" s="52" t="s">
        <v>111</v>
      </c>
      <c r="F53" s="53" t="s">
        <v>112</v>
      </c>
      <c r="G53" s="53" t="s">
        <v>113</v>
      </c>
      <c r="H53" s="53" t="s">
        <v>114</v>
      </c>
      <c r="I53" s="53" t="s">
        <v>115</v>
      </c>
    </row>
    <row r="54" spans="1:9" ht="26.25" hidden="1" thickBot="1" x14ac:dyDescent="0.3">
      <c r="A54" s="46" t="s">
        <v>108</v>
      </c>
      <c r="B54" s="47"/>
      <c r="C54" s="48"/>
      <c r="D54" s="51"/>
      <c r="E54" s="54"/>
      <c r="F54" s="54"/>
      <c r="G54" s="54"/>
      <c r="H54" s="54"/>
      <c r="I54" s="54"/>
    </row>
    <row r="55" spans="1:9" hidden="1" x14ac:dyDescent="0.25"/>
    <row r="56" spans="1:9" hidden="1" x14ac:dyDescent="0.25">
      <c r="A56" t="s">
        <v>98</v>
      </c>
    </row>
    <row r="57" spans="1:9" hidden="1" x14ac:dyDescent="0.25">
      <c r="A57" t="s">
        <v>99</v>
      </c>
    </row>
    <row r="58" spans="1:9" hidden="1" x14ac:dyDescent="0.25">
      <c r="A58" t="s">
        <v>100</v>
      </c>
    </row>
    <row r="59" spans="1:9" hidden="1" x14ac:dyDescent="0.25"/>
    <row r="60" spans="1:9" hidden="1" x14ac:dyDescent="0.25">
      <c r="A60" t="s">
        <v>101</v>
      </c>
    </row>
    <row r="61" spans="1:9" hidden="1" x14ac:dyDescent="0.25"/>
    <row r="62" spans="1:9" ht="34.5" hidden="1" customHeight="1" x14ac:dyDescent="0.25">
      <c r="A62" s="75" t="s">
        <v>102</v>
      </c>
      <c r="B62" s="75"/>
      <c r="C62" s="75"/>
      <c r="D62" s="75"/>
    </row>
    <row r="63" spans="1:9" hidden="1" x14ac:dyDescent="0.25"/>
    <row r="64" spans="1:9" hidden="1" x14ac:dyDescent="0.25">
      <c r="A64" t="s">
        <v>13</v>
      </c>
    </row>
    <row r="65" spans="1:9" hidden="1" x14ac:dyDescent="0.25">
      <c r="A65" t="s">
        <v>104</v>
      </c>
    </row>
    <row r="66" spans="1:9" hidden="1" x14ac:dyDescent="0.25">
      <c r="A66" t="s">
        <v>105</v>
      </c>
    </row>
    <row r="68" spans="1:9" ht="16.5" thickBot="1" x14ac:dyDescent="0.3">
      <c r="A68" s="43" t="s">
        <v>109</v>
      </c>
    </row>
    <row r="69" spans="1:9" ht="32.25" thickBot="1" x14ac:dyDescent="0.3">
      <c r="A69" s="44" t="s">
        <v>93</v>
      </c>
      <c r="B69" s="45" t="s">
        <v>94</v>
      </c>
      <c r="C69" s="45" t="s">
        <v>95</v>
      </c>
      <c r="D69" s="45" t="s">
        <v>96</v>
      </c>
      <c r="E69" s="52" t="s">
        <v>111</v>
      </c>
      <c r="F69" s="53" t="s">
        <v>112</v>
      </c>
      <c r="G69" s="53" t="s">
        <v>113</v>
      </c>
      <c r="H69" s="53" t="s">
        <v>114</v>
      </c>
      <c r="I69" s="53" t="s">
        <v>115</v>
      </c>
    </row>
    <row r="70" spans="1:9" ht="63.75" customHeight="1" thickBot="1" x14ac:dyDescent="0.3">
      <c r="A70" s="50" t="s">
        <v>110</v>
      </c>
      <c r="B70" s="73">
        <v>52555.199999999997</v>
      </c>
      <c r="C70" s="72">
        <f>D70-B70</f>
        <v>2950.32</v>
      </c>
      <c r="D70" s="51">
        <v>55505.52</v>
      </c>
      <c r="E70" s="54"/>
      <c r="F70" s="54"/>
      <c r="G70" s="54"/>
      <c r="H70" s="54"/>
      <c r="I70" s="54"/>
    </row>
    <row r="72" spans="1:9" x14ac:dyDescent="0.25">
      <c r="A72" s="74" t="s">
        <v>208</v>
      </c>
    </row>
    <row r="73" spans="1:9" x14ac:dyDescent="0.25">
      <c r="A73" s="74" t="s">
        <v>99</v>
      </c>
    </row>
    <row r="74" spans="1:9" x14ac:dyDescent="0.25">
      <c r="A74" t="s">
        <v>100</v>
      </c>
    </row>
    <row r="76" spans="1:9" ht="34.5" customHeight="1" x14ac:dyDescent="0.25">
      <c r="A76" s="111" t="s">
        <v>209</v>
      </c>
      <c r="B76" s="111"/>
      <c r="C76" s="111"/>
      <c r="D76" s="111"/>
    </row>
    <row r="78" spans="1:9" ht="34.5" customHeight="1" x14ac:dyDescent="0.25">
      <c r="A78" s="75" t="s">
        <v>102</v>
      </c>
      <c r="B78" s="75"/>
      <c r="C78" s="75"/>
      <c r="D78" s="75"/>
    </row>
    <row r="80" spans="1:9" x14ac:dyDescent="0.25">
      <c r="A80" t="s">
        <v>13</v>
      </c>
    </row>
    <row r="81" spans="1:1" x14ac:dyDescent="0.25">
      <c r="A81" t="s">
        <v>104</v>
      </c>
    </row>
    <row r="82" spans="1:1" x14ac:dyDescent="0.25">
      <c r="A82" t="s">
        <v>105</v>
      </c>
    </row>
  </sheetData>
  <mergeCells count="6">
    <mergeCell ref="A12:D12"/>
    <mergeCell ref="A28:D28"/>
    <mergeCell ref="A45:D45"/>
    <mergeCell ref="A62:D62"/>
    <mergeCell ref="A78:D78"/>
    <mergeCell ref="A76:D76"/>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3"/>
  <sheetViews>
    <sheetView tabSelected="1" zoomScaleNormal="100" workbookViewId="0">
      <selection activeCell="D59" sqref="D59:K59"/>
    </sheetView>
  </sheetViews>
  <sheetFormatPr defaultRowHeight="12" x14ac:dyDescent="0.2"/>
  <cols>
    <col min="1" max="1" width="13" style="1" customWidth="1"/>
    <col min="2" max="2" width="37.85546875" style="1" customWidth="1"/>
    <col min="3" max="3" width="47.7109375" style="1" customWidth="1"/>
    <col min="4" max="4" width="11.28515625" style="1" customWidth="1"/>
    <col min="5" max="5" width="10.5703125" style="1" customWidth="1"/>
    <col min="6" max="6" width="9.28515625" style="1" customWidth="1"/>
    <col min="7" max="7" width="9" style="1" customWidth="1"/>
    <col min="8" max="8" width="9.140625" style="1"/>
    <col min="9" max="9" width="13.42578125" style="1" customWidth="1"/>
    <col min="10" max="10" width="11.5703125" style="1" customWidth="1"/>
    <col min="11" max="11" width="28.5703125" style="1" customWidth="1"/>
    <col min="12" max="12" width="15.42578125" style="1" hidden="1" customWidth="1"/>
    <col min="13" max="14" width="9.140625" style="1" hidden="1" customWidth="1"/>
    <col min="15" max="15" width="16.28515625" style="1" hidden="1" customWidth="1"/>
    <col min="16" max="16" width="23" style="1" hidden="1" customWidth="1"/>
    <col min="17" max="16384" width="9.140625" style="1"/>
  </cols>
  <sheetData>
    <row r="1" spans="1:16" x14ac:dyDescent="0.2">
      <c r="A1" s="37"/>
      <c r="B1" s="37"/>
      <c r="C1" s="37"/>
      <c r="D1" s="37"/>
      <c r="E1" s="37"/>
      <c r="F1" s="37"/>
      <c r="G1" s="37"/>
      <c r="H1" s="37"/>
      <c r="I1" s="37"/>
      <c r="J1" s="37"/>
      <c r="K1" s="37"/>
    </row>
    <row r="2" spans="1:16" x14ac:dyDescent="0.2">
      <c r="A2" s="5" t="s">
        <v>90</v>
      </c>
      <c r="B2" s="5"/>
      <c r="C2" s="5" t="s">
        <v>51</v>
      </c>
      <c r="D2" s="5"/>
      <c r="E2" s="5"/>
      <c r="F2" s="5"/>
      <c r="G2" s="5"/>
      <c r="H2" s="5"/>
      <c r="I2" s="5"/>
      <c r="J2" s="5"/>
      <c r="K2" s="5"/>
    </row>
    <row r="3" spans="1:16" ht="30" customHeight="1" x14ac:dyDescent="0.2">
      <c r="A3" s="93" t="s">
        <v>85</v>
      </c>
      <c r="B3" s="93"/>
      <c r="C3" s="93"/>
      <c r="D3" s="93"/>
      <c r="E3" s="93"/>
      <c r="F3" s="93"/>
      <c r="G3" s="93"/>
      <c r="H3" s="93"/>
      <c r="I3" s="93"/>
      <c r="J3" s="93"/>
      <c r="K3" s="93"/>
    </row>
    <row r="4" spans="1:16" ht="0.75" customHeight="1" thickBot="1" x14ac:dyDescent="0.25"/>
    <row r="5" spans="1:16" s="37" customFormat="1" ht="145.5" customHeight="1" x14ac:dyDescent="0.2">
      <c r="A5" s="38" t="s">
        <v>75</v>
      </c>
      <c r="B5" s="38" t="s">
        <v>0</v>
      </c>
      <c r="C5" s="38" t="s">
        <v>29</v>
      </c>
      <c r="D5" s="38" t="s">
        <v>1</v>
      </c>
      <c r="E5" s="39" t="s">
        <v>2</v>
      </c>
      <c r="F5" s="38" t="s">
        <v>3</v>
      </c>
      <c r="G5" s="38" t="s">
        <v>4</v>
      </c>
      <c r="H5" s="38" t="s">
        <v>5</v>
      </c>
      <c r="I5" s="38" t="s">
        <v>23</v>
      </c>
      <c r="J5" s="38" t="s">
        <v>6</v>
      </c>
      <c r="K5" s="38" t="s">
        <v>7</v>
      </c>
      <c r="L5" s="52" t="s">
        <v>111</v>
      </c>
      <c r="M5" s="53" t="s">
        <v>112</v>
      </c>
      <c r="N5" s="53" t="s">
        <v>113</v>
      </c>
      <c r="O5" s="53" t="s">
        <v>114</v>
      </c>
      <c r="P5" s="53" t="s">
        <v>115</v>
      </c>
    </row>
    <row r="6" spans="1:16" ht="63" customHeight="1" x14ac:dyDescent="0.2">
      <c r="A6" s="6" t="s">
        <v>86</v>
      </c>
      <c r="B6" s="7" t="s">
        <v>30</v>
      </c>
      <c r="C6" s="8"/>
      <c r="D6" s="9"/>
      <c r="E6" s="10"/>
      <c r="F6" s="10"/>
      <c r="G6" s="10"/>
      <c r="H6" s="10"/>
      <c r="I6" s="10"/>
      <c r="J6" s="10"/>
      <c r="K6" s="11"/>
      <c r="L6" s="55"/>
      <c r="M6" s="55"/>
      <c r="N6" s="55"/>
      <c r="O6" s="55"/>
      <c r="P6" s="55"/>
    </row>
    <row r="7" spans="1:16" ht="82.5" customHeight="1" x14ac:dyDescent="0.2">
      <c r="A7" s="12" t="s">
        <v>54</v>
      </c>
      <c r="B7" s="13" t="s">
        <v>31</v>
      </c>
      <c r="C7" s="14" t="s">
        <v>52</v>
      </c>
      <c r="D7" s="15">
        <v>12000</v>
      </c>
      <c r="E7" s="2" t="s">
        <v>8</v>
      </c>
      <c r="F7" s="69">
        <v>1.35</v>
      </c>
      <c r="G7" s="69">
        <f>F7*1.05</f>
        <v>1.4175</v>
      </c>
      <c r="H7" s="40">
        <v>5</v>
      </c>
      <c r="I7" s="68">
        <f>D7*F7</f>
        <v>16200</v>
      </c>
      <c r="J7" s="68">
        <f>I7*1.05</f>
        <v>17010</v>
      </c>
      <c r="K7" s="4" t="s">
        <v>8</v>
      </c>
      <c r="L7" s="63" t="s">
        <v>156</v>
      </c>
      <c r="M7" s="63">
        <v>5</v>
      </c>
      <c r="N7" s="55"/>
      <c r="O7" s="55"/>
      <c r="P7" s="55"/>
    </row>
    <row r="8" spans="1:16" x14ac:dyDescent="0.2">
      <c r="A8" s="56" t="s">
        <v>55</v>
      </c>
      <c r="B8" s="58" t="s">
        <v>133</v>
      </c>
      <c r="C8" s="14"/>
      <c r="D8" s="15" t="s">
        <v>8</v>
      </c>
      <c r="E8" s="60" t="s">
        <v>123</v>
      </c>
      <c r="F8" s="3" t="s">
        <v>8</v>
      </c>
      <c r="G8" s="3" t="s">
        <v>8</v>
      </c>
      <c r="H8" s="40" t="s">
        <v>8</v>
      </c>
      <c r="I8" s="3" t="s">
        <v>8</v>
      </c>
      <c r="J8" s="3" t="s">
        <v>8</v>
      </c>
      <c r="K8" s="4" t="s">
        <v>135</v>
      </c>
      <c r="L8" s="63" t="s">
        <v>156</v>
      </c>
      <c r="M8" s="55"/>
      <c r="N8" s="55"/>
      <c r="O8" s="63" t="s">
        <v>157</v>
      </c>
      <c r="P8" s="63" t="s">
        <v>145</v>
      </c>
    </row>
    <row r="9" spans="1:16" x14ac:dyDescent="0.2">
      <c r="A9" s="56" t="s">
        <v>56</v>
      </c>
      <c r="B9" s="58" t="s">
        <v>134</v>
      </c>
      <c r="C9" s="14"/>
      <c r="D9" s="15" t="s">
        <v>8</v>
      </c>
      <c r="E9" s="60" t="s">
        <v>126</v>
      </c>
      <c r="F9" s="3" t="s">
        <v>8</v>
      </c>
      <c r="G9" s="3" t="s">
        <v>8</v>
      </c>
      <c r="H9" s="40" t="s">
        <v>8</v>
      </c>
      <c r="I9" s="3" t="s">
        <v>8</v>
      </c>
      <c r="J9" s="3" t="s">
        <v>8</v>
      </c>
      <c r="K9" s="4" t="s">
        <v>127</v>
      </c>
      <c r="L9" s="63" t="s">
        <v>156</v>
      </c>
      <c r="M9" s="55"/>
      <c r="N9" s="55"/>
      <c r="O9" s="63" t="s">
        <v>124</v>
      </c>
      <c r="P9" s="63" t="s">
        <v>142</v>
      </c>
    </row>
    <row r="10" spans="1:16" x14ac:dyDescent="0.2">
      <c r="A10" s="56" t="s">
        <v>116</v>
      </c>
      <c r="B10" s="58" t="s">
        <v>121</v>
      </c>
      <c r="C10" s="14"/>
      <c r="D10" s="15" t="s">
        <v>8</v>
      </c>
      <c r="E10" s="60" t="s">
        <v>128</v>
      </c>
      <c r="F10" s="3" t="s">
        <v>8</v>
      </c>
      <c r="G10" s="3" t="s">
        <v>8</v>
      </c>
      <c r="H10" s="40" t="s">
        <v>8</v>
      </c>
      <c r="I10" s="3" t="s">
        <v>8</v>
      </c>
      <c r="J10" s="3" t="s">
        <v>8</v>
      </c>
      <c r="K10" s="4" t="s">
        <v>127</v>
      </c>
      <c r="L10" s="63" t="s">
        <v>156</v>
      </c>
      <c r="M10" s="55"/>
      <c r="N10" s="55"/>
      <c r="O10" s="63" t="s">
        <v>124</v>
      </c>
      <c r="P10" s="63" t="s">
        <v>143</v>
      </c>
    </row>
    <row r="11" spans="1:16" x14ac:dyDescent="0.2">
      <c r="A11" s="56" t="s">
        <v>117</v>
      </c>
      <c r="B11" s="58" t="s">
        <v>122</v>
      </c>
      <c r="C11" s="14"/>
      <c r="D11" s="15" t="s">
        <v>8</v>
      </c>
      <c r="E11" s="60" t="s">
        <v>129</v>
      </c>
      <c r="F11" s="3" t="s">
        <v>8</v>
      </c>
      <c r="G11" s="3" t="s">
        <v>8</v>
      </c>
      <c r="H11" s="40" t="s">
        <v>8</v>
      </c>
      <c r="I11" s="3" t="s">
        <v>8</v>
      </c>
      <c r="J11" s="3" t="s">
        <v>8</v>
      </c>
      <c r="K11" s="4" t="s">
        <v>130</v>
      </c>
      <c r="L11" s="63" t="s">
        <v>156</v>
      </c>
      <c r="M11" s="55"/>
      <c r="N11" s="55"/>
      <c r="O11" s="63" t="s">
        <v>157</v>
      </c>
      <c r="P11" s="63" t="s">
        <v>144</v>
      </c>
    </row>
    <row r="12" spans="1:16" x14ac:dyDescent="0.2">
      <c r="A12" s="56" t="s">
        <v>118</v>
      </c>
      <c r="B12" s="59" t="s">
        <v>119</v>
      </c>
      <c r="C12" s="18"/>
      <c r="D12" s="19" t="s">
        <v>8</v>
      </c>
      <c r="E12" s="3" t="s">
        <v>184</v>
      </c>
      <c r="F12" s="2" t="s">
        <v>8</v>
      </c>
      <c r="G12" s="2" t="s">
        <v>8</v>
      </c>
      <c r="H12" s="2" t="s">
        <v>8</v>
      </c>
      <c r="I12" s="2" t="s">
        <v>8</v>
      </c>
      <c r="J12" s="2" t="s">
        <v>8</v>
      </c>
      <c r="K12" s="3" t="s">
        <v>132</v>
      </c>
      <c r="L12" s="63" t="s">
        <v>156</v>
      </c>
      <c r="M12" s="55"/>
      <c r="N12" s="55"/>
      <c r="O12" s="63" t="s">
        <v>125</v>
      </c>
      <c r="P12" s="63" t="s">
        <v>141</v>
      </c>
    </row>
    <row r="13" spans="1:16" ht="96" customHeight="1" x14ac:dyDescent="0.2">
      <c r="A13" s="12" t="s">
        <v>57</v>
      </c>
      <c r="B13" s="13" t="s">
        <v>32</v>
      </c>
      <c r="C13" s="21" t="s">
        <v>33</v>
      </c>
      <c r="D13" s="22">
        <v>480</v>
      </c>
      <c r="E13" s="2" t="s">
        <v>8</v>
      </c>
      <c r="F13" s="69">
        <v>3.12</v>
      </c>
      <c r="G13" s="69">
        <f>F13*1.05</f>
        <v>3.2759999999999998</v>
      </c>
      <c r="H13" s="40">
        <v>5</v>
      </c>
      <c r="I13" s="68">
        <f>D13*F13</f>
        <v>1497.6</v>
      </c>
      <c r="J13" s="68">
        <f>I13*1.05</f>
        <v>1572.48</v>
      </c>
      <c r="K13" s="4" t="s">
        <v>8</v>
      </c>
      <c r="L13" s="63" t="s">
        <v>156</v>
      </c>
      <c r="M13" s="63">
        <v>5</v>
      </c>
      <c r="N13" s="55"/>
      <c r="O13" s="55"/>
      <c r="P13" s="55"/>
    </row>
    <row r="14" spans="1:16" x14ac:dyDescent="0.2">
      <c r="A14" s="56" t="s">
        <v>58</v>
      </c>
      <c r="B14" s="61" t="s">
        <v>161</v>
      </c>
      <c r="C14" s="21"/>
      <c r="D14" s="22" t="s">
        <v>8</v>
      </c>
      <c r="E14" s="60" t="s">
        <v>146</v>
      </c>
      <c r="F14" s="3" t="s">
        <v>8</v>
      </c>
      <c r="G14" s="3" t="s">
        <v>8</v>
      </c>
      <c r="H14" s="40" t="s">
        <v>8</v>
      </c>
      <c r="I14" s="3" t="s">
        <v>8</v>
      </c>
      <c r="J14" s="3" t="s">
        <v>8</v>
      </c>
      <c r="K14" s="4" t="s">
        <v>139</v>
      </c>
      <c r="L14" s="63" t="s">
        <v>156</v>
      </c>
      <c r="M14" s="55"/>
      <c r="N14" s="55"/>
      <c r="O14" s="63" t="s">
        <v>157</v>
      </c>
      <c r="P14" s="63" t="s">
        <v>140</v>
      </c>
    </row>
    <row r="15" spans="1:16" x14ac:dyDescent="0.2">
      <c r="A15" s="56" t="s">
        <v>59</v>
      </c>
      <c r="B15" s="61" t="s">
        <v>120</v>
      </c>
      <c r="C15" s="21"/>
      <c r="D15" s="22" t="s">
        <v>8</v>
      </c>
      <c r="E15" s="60" t="s">
        <v>147</v>
      </c>
      <c r="F15" s="3" t="s">
        <v>8</v>
      </c>
      <c r="G15" s="3" t="s">
        <v>8</v>
      </c>
      <c r="H15" s="40" t="s">
        <v>8</v>
      </c>
      <c r="I15" s="3" t="s">
        <v>8</v>
      </c>
      <c r="J15" s="3" t="s">
        <v>8</v>
      </c>
      <c r="K15" s="4" t="s">
        <v>127</v>
      </c>
      <c r="L15" s="63" t="s">
        <v>156</v>
      </c>
      <c r="M15" s="55"/>
      <c r="N15" s="55"/>
      <c r="O15" s="63" t="s">
        <v>124</v>
      </c>
      <c r="P15" s="63" t="s">
        <v>142</v>
      </c>
    </row>
    <row r="16" spans="1:16" x14ac:dyDescent="0.2">
      <c r="A16" s="16" t="s">
        <v>136</v>
      </c>
      <c r="B16" s="57" t="s">
        <v>121</v>
      </c>
      <c r="C16" s="18"/>
      <c r="D16" s="19" t="s">
        <v>8</v>
      </c>
      <c r="E16" s="3" t="s">
        <v>128</v>
      </c>
      <c r="F16" s="2" t="s">
        <v>8</v>
      </c>
      <c r="G16" s="2" t="s">
        <v>8</v>
      </c>
      <c r="H16" s="2" t="s">
        <v>8</v>
      </c>
      <c r="I16" s="2" t="s">
        <v>8</v>
      </c>
      <c r="J16" s="2" t="s">
        <v>8</v>
      </c>
      <c r="K16" s="3" t="s">
        <v>127</v>
      </c>
      <c r="L16" s="63" t="s">
        <v>156</v>
      </c>
      <c r="M16" s="55"/>
      <c r="N16" s="55"/>
      <c r="O16" s="63" t="s">
        <v>124</v>
      </c>
      <c r="P16" s="63" t="s">
        <v>143</v>
      </c>
    </row>
    <row r="17" spans="1:16" x14ac:dyDescent="0.2">
      <c r="A17" s="16" t="s">
        <v>137</v>
      </c>
      <c r="B17" s="57" t="s">
        <v>122</v>
      </c>
      <c r="C17" s="18"/>
      <c r="D17" s="19" t="s">
        <v>8</v>
      </c>
      <c r="E17" s="3" t="s">
        <v>185</v>
      </c>
      <c r="F17" s="2" t="s">
        <v>8</v>
      </c>
      <c r="G17" s="2" t="s">
        <v>8</v>
      </c>
      <c r="H17" s="2" t="s">
        <v>8</v>
      </c>
      <c r="I17" s="2" t="s">
        <v>8</v>
      </c>
      <c r="J17" s="2" t="s">
        <v>8</v>
      </c>
      <c r="K17" s="3" t="s">
        <v>130</v>
      </c>
      <c r="L17" s="63" t="s">
        <v>156</v>
      </c>
      <c r="M17" s="55"/>
      <c r="N17" s="55"/>
      <c r="O17" s="63" t="s">
        <v>157</v>
      </c>
      <c r="P17" s="63" t="s">
        <v>144</v>
      </c>
    </row>
    <row r="18" spans="1:16" x14ac:dyDescent="0.2">
      <c r="A18" s="16" t="s">
        <v>138</v>
      </c>
      <c r="B18" s="62" t="s">
        <v>119</v>
      </c>
      <c r="C18" s="20"/>
      <c r="D18" s="19" t="s">
        <v>8</v>
      </c>
      <c r="E18" s="3" t="s">
        <v>151</v>
      </c>
      <c r="F18" s="2" t="s">
        <v>8</v>
      </c>
      <c r="G18" s="2" t="s">
        <v>8</v>
      </c>
      <c r="H18" s="2" t="s">
        <v>8</v>
      </c>
      <c r="I18" s="2" t="s">
        <v>8</v>
      </c>
      <c r="J18" s="2" t="s">
        <v>8</v>
      </c>
      <c r="K18" s="3" t="s">
        <v>132</v>
      </c>
      <c r="L18" s="63" t="s">
        <v>156</v>
      </c>
      <c r="M18" s="55"/>
      <c r="N18" s="55"/>
      <c r="O18" s="63" t="s">
        <v>125</v>
      </c>
      <c r="P18" s="63" t="s">
        <v>141</v>
      </c>
    </row>
    <row r="19" spans="1:16" ht="86.25" customHeight="1" x14ac:dyDescent="0.2">
      <c r="A19" s="12" t="s">
        <v>60</v>
      </c>
      <c r="B19" s="13" t="s">
        <v>34</v>
      </c>
      <c r="C19" s="23" t="s">
        <v>77</v>
      </c>
      <c r="D19" s="22">
        <v>9600</v>
      </c>
      <c r="E19" s="2" t="s">
        <v>8</v>
      </c>
      <c r="F19" s="69">
        <v>2.23</v>
      </c>
      <c r="G19" s="69">
        <f>F19*1.05</f>
        <v>2.3414999999999999</v>
      </c>
      <c r="H19" s="40">
        <v>5</v>
      </c>
      <c r="I19" s="68">
        <f>F19*D19</f>
        <v>21408</v>
      </c>
      <c r="J19" s="68">
        <f>D19*G19</f>
        <v>22478.400000000001</v>
      </c>
      <c r="K19" s="4" t="s">
        <v>8</v>
      </c>
      <c r="L19" s="63" t="s">
        <v>156</v>
      </c>
      <c r="M19" s="63">
        <v>5</v>
      </c>
      <c r="N19" s="55"/>
      <c r="O19" s="55"/>
      <c r="P19" s="55"/>
    </row>
    <row r="20" spans="1:16" x14ac:dyDescent="0.2">
      <c r="A20" s="56" t="s">
        <v>61</v>
      </c>
      <c r="B20" s="61" t="s">
        <v>153</v>
      </c>
      <c r="C20" s="23"/>
      <c r="D20" s="22" t="s">
        <v>8</v>
      </c>
      <c r="E20" s="60" t="s">
        <v>175</v>
      </c>
      <c r="F20" s="3" t="s">
        <v>8</v>
      </c>
      <c r="G20" s="3" t="s">
        <v>8</v>
      </c>
      <c r="H20" s="40" t="s">
        <v>8</v>
      </c>
      <c r="I20" s="3" t="s">
        <v>8</v>
      </c>
      <c r="J20" s="3" t="s">
        <v>8</v>
      </c>
      <c r="K20" s="4" t="s">
        <v>152</v>
      </c>
      <c r="L20" s="63" t="s">
        <v>156</v>
      </c>
      <c r="M20" s="63"/>
      <c r="N20" s="55"/>
      <c r="O20" s="63" t="s">
        <v>157</v>
      </c>
      <c r="P20" s="63" t="s">
        <v>172</v>
      </c>
    </row>
    <row r="21" spans="1:16" x14ac:dyDescent="0.2">
      <c r="A21" s="56" t="s">
        <v>62</v>
      </c>
      <c r="B21" s="61" t="s">
        <v>120</v>
      </c>
      <c r="C21" s="23"/>
      <c r="D21" s="22" t="s">
        <v>8</v>
      </c>
      <c r="E21" s="60" t="s">
        <v>179</v>
      </c>
      <c r="F21" s="3" t="s">
        <v>8</v>
      </c>
      <c r="G21" s="3" t="s">
        <v>8</v>
      </c>
      <c r="H21" s="40" t="s">
        <v>8</v>
      </c>
      <c r="I21" s="3" t="s">
        <v>8</v>
      </c>
      <c r="J21" s="3" t="s">
        <v>8</v>
      </c>
      <c r="K21" s="4" t="s">
        <v>127</v>
      </c>
      <c r="L21" s="63" t="s">
        <v>156</v>
      </c>
      <c r="M21" s="63"/>
      <c r="N21" s="55"/>
      <c r="O21" s="63" t="s">
        <v>124</v>
      </c>
      <c r="P21" s="63" t="s">
        <v>142</v>
      </c>
    </row>
    <row r="22" spans="1:16" x14ac:dyDescent="0.2">
      <c r="A22" s="16" t="s">
        <v>148</v>
      </c>
      <c r="B22" s="57" t="s">
        <v>121</v>
      </c>
      <c r="C22" s="18"/>
      <c r="D22" s="19" t="s">
        <v>8</v>
      </c>
      <c r="E22" s="3" t="s">
        <v>128</v>
      </c>
      <c r="F22" s="2" t="s">
        <v>8</v>
      </c>
      <c r="G22" s="2" t="s">
        <v>8</v>
      </c>
      <c r="H22" s="2" t="s">
        <v>8</v>
      </c>
      <c r="I22" s="2" t="s">
        <v>8</v>
      </c>
      <c r="J22" s="2" t="s">
        <v>8</v>
      </c>
      <c r="K22" s="3" t="s">
        <v>127</v>
      </c>
      <c r="L22" s="63" t="s">
        <v>156</v>
      </c>
      <c r="M22" s="63"/>
      <c r="N22" s="55"/>
      <c r="O22" s="63" t="s">
        <v>124</v>
      </c>
      <c r="P22" s="63" t="s">
        <v>143</v>
      </c>
    </row>
    <row r="23" spans="1:16" x14ac:dyDescent="0.2">
      <c r="A23" s="16" t="s">
        <v>149</v>
      </c>
      <c r="B23" s="57" t="s">
        <v>122</v>
      </c>
      <c r="C23" s="18"/>
      <c r="D23" s="19" t="s">
        <v>8</v>
      </c>
      <c r="E23" s="3" t="s">
        <v>187</v>
      </c>
      <c r="F23" s="2" t="s">
        <v>8</v>
      </c>
      <c r="G23" s="2" t="s">
        <v>8</v>
      </c>
      <c r="H23" s="2" t="s">
        <v>8</v>
      </c>
      <c r="I23" s="2" t="s">
        <v>8</v>
      </c>
      <c r="J23" s="2" t="s">
        <v>8</v>
      </c>
      <c r="K23" s="3" t="s">
        <v>130</v>
      </c>
      <c r="L23" s="63" t="s">
        <v>156</v>
      </c>
      <c r="M23" s="63"/>
      <c r="N23" s="55"/>
      <c r="O23" s="63" t="s">
        <v>157</v>
      </c>
      <c r="P23" s="63" t="s">
        <v>144</v>
      </c>
    </row>
    <row r="24" spans="1:16" x14ac:dyDescent="0.2">
      <c r="A24" s="16" t="s">
        <v>150</v>
      </c>
      <c r="B24" s="62" t="s">
        <v>119</v>
      </c>
      <c r="C24" s="18"/>
      <c r="D24" s="19" t="s">
        <v>8</v>
      </c>
      <c r="E24" s="3" t="s">
        <v>183</v>
      </c>
      <c r="F24" s="2" t="s">
        <v>8</v>
      </c>
      <c r="G24" s="2" t="s">
        <v>8</v>
      </c>
      <c r="H24" s="2" t="s">
        <v>8</v>
      </c>
      <c r="I24" s="2" t="s">
        <v>8</v>
      </c>
      <c r="J24" s="2" t="s">
        <v>8</v>
      </c>
      <c r="K24" s="3" t="s">
        <v>132</v>
      </c>
      <c r="L24" s="63" t="s">
        <v>156</v>
      </c>
      <c r="M24" s="63"/>
      <c r="N24" s="55"/>
      <c r="O24" s="63" t="s">
        <v>125</v>
      </c>
      <c r="P24" s="63" t="s">
        <v>141</v>
      </c>
    </row>
    <row r="25" spans="1:16" ht="82.5" customHeight="1" x14ac:dyDescent="0.2">
      <c r="A25" s="12" t="s">
        <v>63</v>
      </c>
      <c r="B25" s="13" t="s">
        <v>24</v>
      </c>
      <c r="C25" s="23" t="s">
        <v>35</v>
      </c>
      <c r="D25" s="22">
        <v>288</v>
      </c>
      <c r="E25" s="19" t="s">
        <v>8</v>
      </c>
      <c r="F25" s="71">
        <v>17.2</v>
      </c>
      <c r="G25" s="71">
        <f>F25*1.05</f>
        <v>18.059999999999999</v>
      </c>
      <c r="H25" s="42">
        <v>5</v>
      </c>
      <c r="I25" s="24">
        <f>D25*F25</f>
        <v>4953.6000000000004</v>
      </c>
      <c r="J25" s="24">
        <f>D25*G25</f>
        <v>5201.28</v>
      </c>
      <c r="K25" s="25" t="s">
        <v>8</v>
      </c>
      <c r="L25" s="65" t="s">
        <v>156</v>
      </c>
      <c r="M25" s="65">
        <v>5</v>
      </c>
      <c r="N25" s="66"/>
      <c r="O25" s="66"/>
      <c r="P25" s="66"/>
    </row>
    <row r="26" spans="1:16" x14ac:dyDescent="0.2">
      <c r="A26" s="16" t="s">
        <v>64</v>
      </c>
      <c r="B26" s="17" t="s">
        <v>174</v>
      </c>
      <c r="C26" s="18"/>
      <c r="D26" s="19" t="s">
        <v>8</v>
      </c>
      <c r="E26" s="24" t="s">
        <v>176</v>
      </c>
      <c r="F26" s="19" t="s">
        <v>8</v>
      </c>
      <c r="G26" s="19" t="s">
        <v>8</v>
      </c>
      <c r="H26" s="19" t="s">
        <v>8</v>
      </c>
      <c r="I26" s="19" t="s">
        <v>8</v>
      </c>
      <c r="J26" s="24" t="s">
        <v>8</v>
      </c>
      <c r="K26" s="24" t="s">
        <v>139</v>
      </c>
      <c r="L26" s="65" t="s">
        <v>156</v>
      </c>
      <c r="M26" s="66"/>
      <c r="N26" s="66"/>
      <c r="O26" s="65" t="s">
        <v>157</v>
      </c>
      <c r="P26" s="65" t="s">
        <v>173</v>
      </c>
    </row>
    <row r="27" spans="1:16" x14ac:dyDescent="0.2">
      <c r="A27" s="16" t="s">
        <v>65</v>
      </c>
      <c r="B27" s="64" t="s">
        <v>120</v>
      </c>
      <c r="C27" s="18"/>
      <c r="D27" s="19" t="s">
        <v>8</v>
      </c>
      <c r="E27" s="24" t="s">
        <v>180</v>
      </c>
      <c r="F27" s="19" t="s">
        <v>8</v>
      </c>
      <c r="G27" s="19" t="s">
        <v>8</v>
      </c>
      <c r="H27" s="19" t="s">
        <v>8</v>
      </c>
      <c r="I27" s="19" t="s">
        <v>8</v>
      </c>
      <c r="J27" s="24" t="s">
        <v>8</v>
      </c>
      <c r="K27" s="24" t="s">
        <v>127</v>
      </c>
      <c r="L27" s="65" t="s">
        <v>156</v>
      </c>
      <c r="M27" s="66"/>
      <c r="N27" s="66"/>
      <c r="O27" s="65" t="s">
        <v>124</v>
      </c>
      <c r="P27" s="65" t="s">
        <v>142</v>
      </c>
    </row>
    <row r="28" spans="1:16" x14ac:dyDescent="0.2">
      <c r="A28" s="16" t="s">
        <v>154</v>
      </c>
      <c r="B28" s="64" t="s">
        <v>121</v>
      </c>
      <c r="C28" s="18"/>
      <c r="D28" s="19" t="s">
        <v>8</v>
      </c>
      <c r="E28" s="24" t="s">
        <v>128</v>
      </c>
      <c r="F28" s="19" t="s">
        <v>8</v>
      </c>
      <c r="G28" s="19" t="s">
        <v>8</v>
      </c>
      <c r="H28" s="19" t="s">
        <v>8</v>
      </c>
      <c r="I28" s="19" t="s">
        <v>8</v>
      </c>
      <c r="J28" s="24" t="s">
        <v>8</v>
      </c>
      <c r="K28" s="24" t="s">
        <v>127</v>
      </c>
      <c r="L28" s="65" t="s">
        <v>156</v>
      </c>
      <c r="M28" s="66"/>
      <c r="N28" s="66"/>
      <c r="O28" s="65" t="s">
        <v>124</v>
      </c>
      <c r="P28" s="65" t="s">
        <v>143</v>
      </c>
    </row>
    <row r="29" spans="1:16" x14ac:dyDescent="0.2">
      <c r="A29" s="16" t="s">
        <v>155</v>
      </c>
      <c r="B29" s="64" t="s">
        <v>122</v>
      </c>
      <c r="C29" s="18"/>
      <c r="D29" s="19" t="s">
        <v>8</v>
      </c>
      <c r="E29" s="24" t="s">
        <v>185</v>
      </c>
      <c r="F29" s="19" t="s">
        <v>8</v>
      </c>
      <c r="G29" s="19" t="s">
        <v>8</v>
      </c>
      <c r="H29" s="19" t="s">
        <v>8</v>
      </c>
      <c r="I29" s="19" t="s">
        <v>8</v>
      </c>
      <c r="J29" s="24" t="s">
        <v>8</v>
      </c>
      <c r="K29" s="24" t="s">
        <v>130</v>
      </c>
      <c r="L29" s="65" t="s">
        <v>156</v>
      </c>
      <c r="M29" s="66"/>
      <c r="N29" s="66"/>
      <c r="O29" s="65" t="s">
        <v>157</v>
      </c>
      <c r="P29" s="65" t="s">
        <v>144</v>
      </c>
    </row>
    <row r="30" spans="1:16" ht="85.5" customHeight="1" x14ac:dyDescent="0.2">
      <c r="A30" s="12" t="s">
        <v>66</v>
      </c>
      <c r="B30" s="13" t="s">
        <v>25</v>
      </c>
      <c r="C30" s="23" t="s">
        <v>78</v>
      </c>
      <c r="D30" s="22">
        <v>7200</v>
      </c>
      <c r="E30" s="2" t="s">
        <v>8</v>
      </c>
      <c r="F30" s="69">
        <v>0.9</v>
      </c>
      <c r="G30" s="3">
        <f>F30*1.05</f>
        <v>0.94499999999999995</v>
      </c>
      <c r="H30" s="40">
        <v>5</v>
      </c>
      <c r="I30" s="70">
        <f>D30*F30</f>
        <v>6480</v>
      </c>
      <c r="J30" s="68">
        <f>D30*G30</f>
        <v>6804</v>
      </c>
      <c r="K30" s="4" t="s">
        <v>8</v>
      </c>
      <c r="L30" s="63" t="s">
        <v>156</v>
      </c>
      <c r="M30" s="63">
        <v>5</v>
      </c>
      <c r="N30" s="55"/>
      <c r="O30" s="55"/>
      <c r="P30" s="55"/>
    </row>
    <row r="31" spans="1:16" x14ac:dyDescent="0.2">
      <c r="A31" s="56" t="s">
        <v>67</v>
      </c>
      <c r="B31" s="61" t="s">
        <v>162</v>
      </c>
      <c r="C31" s="23"/>
      <c r="D31" s="22" t="s">
        <v>8</v>
      </c>
      <c r="E31" s="60" t="s">
        <v>177</v>
      </c>
      <c r="F31" s="3" t="s">
        <v>8</v>
      </c>
      <c r="G31" s="3" t="s">
        <v>8</v>
      </c>
      <c r="H31" s="40" t="s">
        <v>8</v>
      </c>
      <c r="I31" s="3" t="s">
        <v>8</v>
      </c>
      <c r="J31" s="3" t="s">
        <v>8</v>
      </c>
      <c r="K31" s="4" t="s">
        <v>135</v>
      </c>
      <c r="L31" s="63" t="s">
        <v>156</v>
      </c>
      <c r="M31" s="55"/>
      <c r="N31" s="55"/>
      <c r="O31" s="63" t="s">
        <v>157</v>
      </c>
      <c r="P31" s="63" t="s">
        <v>188</v>
      </c>
    </row>
    <row r="32" spans="1:16" x14ac:dyDescent="0.2">
      <c r="A32" s="56" t="s">
        <v>68</v>
      </c>
      <c r="B32" s="61" t="s">
        <v>120</v>
      </c>
      <c r="C32" s="23"/>
      <c r="D32" s="22" t="s">
        <v>8</v>
      </c>
      <c r="E32" s="60" t="s">
        <v>181</v>
      </c>
      <c r="F32" s="3" t="s">
        <v>8</v>
      </c>
      <c r="G32" s="3" t="s">
        <v>8</v>
      </c>
      <c r="H32" s="40" t="s">
        <v>8</v>
      </c>
      <c r="I32" s="3" t="s">
        <v>8</v>
      </c>
      <c r="J32" s="3" t="s">
        <v>8</v>
      </c>
      <c r="K32" s="4" t="s">
        <v>127</v>
      </c>
      <c r="L32" s="63" t="s">
        <v>156</v>
      </c>
      <c r="M32" s="55"/>
      <c r="N32" s="55"/>
      <c r="O32" s="63" t="s">
        <v>124</v>
      </c>
      <c r="P32" s="63" t="s">
        <v>142</v>
      </c>
    </row>
    <row r="33" spans="1:16" x14ac:dyDescent="0.2">
      <c r="A33" s="16" t="s">
        <v>158</v>
      </c>
      <c r="B33" s="57" t="s">
        <v>121</v>
      </c>
      <c r="C33" s="18"/>
      <c r="D33" s="19" t="s">
        <v>8</v>
      </c>
      <c r="E33" s="67" t="s">
        <v>128</v>
      </c>
      <c r="F33" s="2" t="s">
        <v>8</v>
      </c>
      <c r="G33" s="2" t="s">
        <v>8</v>
      </c>
      <c r="H33" s="2" t="s">
        <v>8</v>
      </c>
      <c r="I33" s="2" t="s">
        <v>8</v>
      </c>
      <c r="J33" s="2" t="s">
        <v>8</v>
      </c>
      <c r="K33" s="3" t="s">
        <v>127</v>
      </c>
      <c r="L33" s="63" t="s">
        <v>156</v>
      </c>
      <c r="M33" s="55"/>
      <c r="N33" s="55"/>
      <c r="O33" s="63" t="s">
        <v>124</v>
      </c>
      <c r="P33" s="63" t="s">
        <v>143</v>
      </c>
    </row>
    <row r="34" spans="1:16" x14ac:dyDescent="0.2">
      <c r="A34" s="16" t="s">
        <v>159</v>
      </c>
      <c r="B34" s="57" t="s">
        <v>122</v>
      </c>
      <c r="C34" s="18"/>
      <c r="D34" s="19" t="s">
        <v>8</v>
      </c>
      <c r="E34" s="67" t="s">
        <v>186</v>
      </c>
      <c r="F34" s="2" t="s">
        <v>8</v>
      </c>
      <c r="G34" s="2" t="s">
        <v>8</v>
      </c>
      <c r="H34" s="2" t="s">
        <v>8</v>
      </c>
      <c r="I34" s="2" t="s">
        <v>8</v>
      </c>
      <c r="J34" s="2" t="s">
        <v>8</v>
      </c>
      <c r="K34" s="3" t="s">
        <v>130</v>
      </c>
      <c r="L34" s="63" t="s">
        <v>156</v>
      </c>
      <c r="M34" s="55"/>
      <c r="N34" s="55"/>
      <c r="O34" s="63" t="s">
        <v>157</v>
      </c>
      <c r="P34" s="63" t="s">
        <v>144</v>
      </c>
    </row>
    <row r="35" spans="1:16" x14ac:dyDescent="0.2">
      <c r="A35" s="16" t="s">
        <v>160</v>
      </c>
      <c r="B35" s="62" t="s">
        <v>119</v>
      </c>
      <c r="C35" s="20"/>
      <c r="D35" s="19" t="s">
        <v>8</v>
      </c>
      <c r="E35" s="67" t="s">
        <v>183</v>
      </c>
      <c r="F35" s="2" t="s">
        <v>8</v>
      </c>
      <c r="G35" s="2" t="s">
        <v>8</v>
      </c>
      <c r="H35" s="2" t="s">
        <v>8</v>
      </c>
      <c r="I35" s="2" t="s">
        <v>8</v>
      </c>
      <c r="J35" s="2" t="s">
        <v>8</v>
      </c>
      <c r="K35" s="3" t="s">
        <v>132</v>
      </c>
      <c r="L35" s="63" t="s">
        <v>156</v>
      </c>
      <c r="M35" s="55"/>
      <c r="N35" s="55"/>
      <c r="O35" s="63" t="s">
        <v>125</v>
      </c>
      <c r="P35" s="63" t="s">
        <v>141</v>
      </c>
    </row>
    <row r="36" spans="1:16" ht="81" customHeight="1" x14ac:dyDescent="0.2">
      <c r="A36" s="12" t="s">
        <v>87</v>
      </c>
      <c r="B36" s="13" t="s">
        <v>36</v>
      </c>
      <c r="C36" s="23" t="s">
        <v>37</v>
      </c>
      <c r="D36" s="41">
        <v>288</v>
      </c>
      <c r="E36" s="2" t="s">
        <v>8</v>
      </c>
      <c r="F36" s="68">
        <v>7</v>
      </c>
      <c r="G36" s="69">
        <f>F36*1.21</f>
        <v>8.4700000000000006</v>
      </c>
      <c r="H36" s="40">
        <v>21</v>
      </c>
      <c r="I36" s="68">
        <f>D36*F36</f>
        <v>2016</v>
      </c>
      <c r="J36" s="69">
        <f>D36*G36</f>
        <v>2439.36</v>
      </c>
      <c r="K36" s="4" t="s">
        <v>8</v>
      </c>
      <c r="L36" s="63" t="s">
        <v>156</v>
      </c>
      <c r="M36" s="63">
        <v>21</v>
      </c>
      <c r="N36" s="55"/>
      <c r="O36" s="55"/>
      <c r="P36" s="55"/>
    </row>
    <row r="37" spans="1:16" x14ac:dyDescent="0.2">
      <c r="A37" s="56" t="s">
        <v>69</v>
      </c>
      <c r="B37" s="61" t="s">
        <v>171</v>
      </c>
      <c r="C37" s="23"/>
      <c r="D37" s="41"/>
      <c r="E37" s="60" t="s">
        <v>178</v>
      </c>
      <c r="F37" s="3" t="s">
        <v>8</v>
      </c>
      <c r="G37" s="3" t="s">
        <v>8</v>
      </c>
      <c r="H37" s="40" t="s">
        <v>8</v>
      </c>
      <c r="I37" s="3" t="s">
        <v>8</v>
      </c>
      <c r="J37" s="3" t="s">
        <v>8</v>
      </c>
      <c r="K37" s="4" t="s">
        <v>168</v>
      </c>
      <c r="L37" s="63" t="s">
        <v>156</v>
      </c>
      <c r="M37" s="55"/>
      <c r="N37" s="55"/>
      <c r="O37" s="63" t="s">
        <v>166</v>
      </c>
      <c r="P37" s="63" t="s">
        <v>169</v>
      </c>
    </row>
    <row r="38" spans="1:16" x14ac:dyDescent="0.2">
      <c r="A38" s="56" t="s">
        <v>70</v>
      </c>
      <c r="B38" s="61" t="s">
        <v>170</v>
      </c>
      <c r="C38" s="23"/>
      <c r="D38" s="41"/>
      <c r="E38" s="60" t="s">
        <v>182</v>
      </c>
      <c r="F38" s="3" t="s">
        <v>8</v>
      </c>
      <c r="G38" s="3" t="s">
        <v>8</v>
      </c>
      <c r="H38" s="40" t="s">
        <v>8</v>
      </c>
      <c r="I38" s="3" t="s">
        <v>8</v>
      </c>
      <c r="J38" s="3" t="s">
        <v>8</v>
      </c>
      <c r="K38" s="4" t="s">
        <v>167</v>
      </c>
      <c r="L38" s="63" t="s">
        <v>156</v>
      </c>
      <c r="M38" s="55"/>
      <c r="N38" s="55"/>
      <c r="O38" s="63" t="s">
        <v>124</v>
      </c>
      <c r="P38" s="63" t="s">
        <v>165</v>
      </c>
    </row>
    <row r="39" spans="1:16" x14ac:dyDescent="0.2">
      <c r="A39" s="56" t="s">
        <v>163</v>
      </c>
      <c r="B39" s="57" t="s">
        <v>120</v>
      </c>
      <c r="C39" s="20"/>
      <c r="D39" s="19"/>
      <c r="E39" s="3" t="s">
        <v>180</v>
      </c>
      <c r="F39" s="2" t="s">
        <v>8</v>
      </c>
      <c r="G39" s="2" t="s">
        <v>8</v>
      </c>
      <c r="H39" s="2" t="s">
        <v>8</v>
      </c>
      <c r="I39" s="2" t="s">
        <v>8</v>
      </c>
      <c r="J39" s="2" t="s">
        <v>8</v>
      </c>
      <c r="K39" s="3" t="s">
        <v>127</v>
      </c>
      <c r="L39" s="63" t="s">
        <v>156</v>
      </c>
      <c r="M39" s="55"/>
      <c r="N39" s="55"/>
      <c r="O39" s="63" t="s">
        <v>124</v>
      </c>
      <c r="P39" s="63" t="s">
        <v>142</v>
      </c>
    </row>
    <row r="40" spans="1:16" x14ac:dyDescent="0.2">
      <c r="A40" s="56" t="s">
        <v>164</v>
      </c>
      <c r="B40" s="62" t="s">
        <v>121</v>
      </c>
      <c r="C40" s="20"/>
      <c r="D40" s="19"/>
      <c r="E40" s="3" t="s">
        <v>131</v>
      </c>
      <c r="F40" s="2" t="s">
        <v>8</v>
      </c>
      <c r="G40" s="2" t="s">
        <v>8</v>
      </c>
      <c r="H40" s="2" t="s">
        <v>8</v>
      </c>
      <c r="I40" s="2" t="s">
        <v>8</v>
      </c>
      <c r="J40" s="2" t="s">
        <v>8</v>
      </c>
      <c r="K40" s="3" t="s">
        <v>127</v>
      </c>
      <c r="L40" s="63" t="s">
        <v>156</v>
      </c>
      <c r="M40" s="55"/>
      <c r="N40" s="55"/>
      <c r="O40" s="63" t="s">
        <v>124</v>
      </c>
      <c r="P40" s="63" t="s">
        <v>143</v>
      </c>
    </row>
    <row r="41" spans="1:16" ht="29.25" customHeight="1" x14ac:dyDescent="0.2">
      <c r="A41" s="16"/>
      <c r="B41" s="26" t="s">
        <v>88</v>
      </c>
      <c r="C41" s="27"/>
      <c r="D41" s="28">
        <f>SUM(D7:D40)</f>
        <v>29856</v>
      </c>
      <c r="E41" s="2" t="s">
        <v>8</v>
      </c>
      <c r="F41" s="2" t="s">
        <v>8</v>
      </c>
      <c r="G41" s="2" t="s">
        <v>8</v>
      </c>
      <c r="H41" s="2" t="s">
        <v>8</v>
      </c>
      <c r="I41" s="68">
        <f>I7+I13+I19+I25+I30+I36</f>
        <v>52555.199999999997</v>
      </c>
      <c r="J41" s="68">
        <f>J7+J13+J19+J25+J30+J36</f>
        <v>55505.52</v>
      </c>
      <c r="K41" s="2" t="s">
        <v>8</v>
      </c>
      <c r="L41" s="55"/>
      <c r="M41" s="55"/>
      <c r="N41" s="55"/>
      <c r="O41" s="55"/>
      <c r="P41" s="55"/>
    </row>
    <row r="42" spans="1:16" ht="11.25" customHeight="1" x14ac:dyDescent="0.2">
      <c r="D42" s="29"/>
    </row>
    <row r="43" spans="1:16" hidden="1" x14ac:dyDescent="0.2"/>
    <row r="44" spans="1:16" ht="30" customHeight="1" x14ac:dyDescent="0.2">
      <c r="A44" s="94" t="s">
        <v>79</v>
      </c>
      <c r="B44" s="95"/>
      <c r="C44" s="95"/>
      <c r="D44" s="95"/>
      <c r="E44" s="95"/>
      <c r="F44" s="95"/>
      <c r="G44" s="95"/>
      <c r="H44" s="95"/>
      <c r="I44" s="95"/>
      <c r="J44" s="95"/>
      <c r="K44" s="95"/>
    </row>
    <row r="45" spans="1:16" x14ac:dyDescent="0.2">
      <c r="A45" s="96" t="s">
        <v>207</v>
      </c>
      <c r="B45" s="96"/>
      <c r="C45" s="96"/>
      <c r="D45" s="96"/>
      <c r="E45" s="96"/>
      <c r="F45" s="96"/>
      <c r="G45" s="96"/>
      <c r="H45" s="96"/>
      <c r="I45" s="96"/>
      <c r="J45" s="96"/>
      <c r="K45" s="96"/>
    </row>
    <row r="46" spans="1:16" ht="35.25" customHeight="1" x14ac:dyDescent="0.2">
      <c r="A46" s="30" t="s">
        <v>9</v>
      </c>
      <c r="B46" s="103" t="s">
        <v>10</v>
      </c>
      <c r="C46" s="104"/>
      <c r="D46" s="97" t="s">
        <v>11</v>
      </c>
      <c r="E46" s="98"/>
      <c r="F46" s="98"/>
      <c r="G46" s="98"/>
      <c r="H46" s="98"/>
      <c r="I46" s="98"/>
      <c r="J46" s="98"/>
      <c r="K46" s="98"/>
    </row>
    <row r="47" spans="1:16" ht="50.25" customHeight="1" x14ac:dyDescent="0.2">
      <c r="A47" s="31" t="s">
        <v>12</v>
      </c>
      <c r="B47" s="101" t="s">
        <v>91</v>
      </c>
      <c r="C47" s="102"/>
      <c r="D47" s="78" t="s">
        <v>195</v>
      </c>
      <c r="E47" s="78"/>
      <c r="F47" s="78"/>
      <c r="G47" s="78"/>
      <c r="H47" s="78"/>
      <c r="I47" s="78"/>
      <c r="J47" s="78"/>
      <c r="K47" s="78"/>
    </row>
    <row r="48" spans="1:16" ht="51" customHeight="1" x14ac:dyDescent="0.2">
      <c r="A48" s="32" t="s">
        <v>15</v>
      </c>
      <c r="B48" s="99" t="s">
        <v>38</v>
      </c>
      <c r="C48" s="100"/>
      <c r="D48" s="78" t="s">
        <v>189</v>
      </c>
      <c r="E48" s="78"/>
      <c r="F48" s="78"/>
      <c r="G48" s="78"/>
      <c r="H48" s="78"/>
      <c r="I48" s="78"/>
      <c r="J48" s="78"/>
      <c r="K48" s="78"/>
    </row>
    <row r="49" spans="1:11" ht="55.5" customHeight="1" x14ac:dyDescent="0.2">
      <c r="A49" s="105" t="s">
        <v>39</v>
      </c>
      <c r="B49" s="80" t="s">
        <v>80</v>
      </c>
      <c r="C49" s="81"/>
      <c r="D49" s="78" t="s">
        <v>190</v>
      </c>
      <c r="E49" s="78"/>
      <c r="F49" s="78"/>
      <c r="G49" s="78"/>
      <c r="H49" s="78"/>
      <c r="I49" s="78"/>
      <c r="J49" s="78"/>
      <c r="K49" s="78"/>
    </row>
    <row r="50" spans="1:11" ht="42" customHeight="1" x14ac:dyDescent="0.2">
      <c r="A50" s="107"/>
      <c r="B50" s="88" t="s">
        <v>89</v>
      </c>
      <c r="C50" s="89"/>
      <c r="D50" s="78" t="s">
        <v>203</v>
      </c>
      <c r="E50" s="78"/>
      <c r="F50" s="78"/>
      <c r="G50" s="78"/>
      <c r="H50" s="78"/>
      <c r="I50" s="78"/>
      <c r="J50" s="78"/>
      <c r="K50" s="78"/>
    </row>
    <row r="51" spans="1:11" ht="53.25" customHeight="1" x14ac:dyDescent="0.2">
      <c r="A51" s="107"/>
      <c r="B51" s="80" t="s">
        <v>81</v>
      </c>
      <c r="C51" s="81"/>
      <c r="D51" s="78" t="s">
        <v>193</v>
      </c>
      <c r="E51" s="78"/>
      <c r="F51" s="78"/>
      <c r="G51" s="78"/>
      <c r="H51" s="78"/>
      <c r="I51" s="78"/>
      <c r="J51" s="78"/>
      <c r="K51" s="78"/>
    </row>
    <row r="52" spans="1:11" ht="44.25" customHeight="1" x14ac:dyDescent="0.2">
      <c r="A52" s="107"/>
      <c r="B52" s="90" t="s">
        <v>26</v>
      </c>
      <c r="C52" s="91"/>
      <c r="D52" s="78" t="s">
        <v>204</v>
      </c>
      <c r="E52" s="78"/>
      <c r="F52" s="78"/>
      <c r="G52" s="78"/>
      <c r="H52" s="78"/>
      <c r="I52" s="78"/>
      <c r="J52" s="78"/>
      <c r="K52" s="78"/>
    </row>
    <row r="53" spans="1:11" ht="48" customHeight="1" x14ac:dyDescent="0.2">
      <c r="A53" s="107"/>
      <c r="B53" s="80" t="s">
        <v>27</v>
      </c>
      <c r="C53" s="81"/>
      <c r="D53" s="92" t="s">
        <v>200</v>
      </c>
      <c r="E53" s="78"/>
      <c r="F53" s="78"/>
      <c r="G53" s="78"/>
      <c r="H53" s="78"/>
      <c r="I53" s="78"/>
      <c r="J53" s="78"/>
      <c r="K53" s="78"/>
    </row>
    <row r="54" spans="1:11" ht="21.75" customHeight="1" x14ac:dyDescent="0.2">
      <c r="A54" s="107"/>
      <c r="B54" s="82" t="s">
        <v>71</v>
      </c>
      <c r="C54" s="83"/>
      <c r="D54" s="79" t="s">
        <v>199</v>
      </c>
      <c r="E54" s="79"/>
      <c r="F54" s="79"/>
      <c r="G54" s="79"/>
      <c r="H54" s="79"/>
      <c r="I54" s="79"/>
      <c r="J54" s="79"/>
      <c r="K54" s="79"/>
    </row>
    <row r="55" spans="1:11" ht="42" customHeight="1" x14ac:dyDescent="0.2">
      <c r="A55" s="107"/>
      <c r="B55" s="80" t="s">
        <v>40</v>
      </c>
      <c r="C55" s="81"/>
      <c r="D55" s="78" t="s">
        <v>197</v>
      </c>
      <c r="E55" s="78"/>
      <c r="F55" s="78"/>
      <c r="G55" s="78"/>
      <c r="H55" s="78"/>
      <c r="I55" s="78"/>
      <c r="J55" s="78"/>
      <c r="K55" s="78"/>
    </row>
    <row r="56" spans="1:11" ht="18.75" customHeight="1" x14ac:dyDescent="0.2">
      <c r="A56" s="107"/>
      <c r="B56" s="82" t="s">
        <v>41</v>
      </c>
      <c r="C56" s="83"/>
      <c r="D56" s="79" t="s">
        <v>191</v>
      </c>
      <c r="E56" s="79"/>
      <c r="F56" s="79"/>
      <c r="G56" s="79"/>
      <c r="H56" s="79"/>
      <c r="I56" s="79"/>
      <c r="J56" s="79"/>
      <c r="K56" s="79"/>
    </row>
    <row r="57" spans="1:11" ht="34.5" customHeight="1" x14ac:dyDescent="0.2">
      <c r="A57" s="107"/>
      <c r="B57" s="84" t="s">
        <v>42</v>
      </c>
      <c r="C57" s="85"/>
      <c r="D57" s="78" t="s">
        <v>192</v>
      </c>
      <c r="E57" s="78"/>
      <c r="F57" s="78"/>
      <c r="G57" s="78"/>
      <c r="H57" s="78"/>
      <c r="I57" s="78"/>
      <c r="J57" s="78"/>
      <c r="K57" s="78"/>
    </row>
    <row r="58" spans="1:11" ht="29.25" customHeight="1" x14ac:dyDescent="0.2">
      <c r="A58" s="105" t="s">
        <v>19</v>
      </c>
      <c r="B58" s="76" t="s">
        <v>43</v>
      </c>
      <c r="C58" s="77"/>
      <c r="D58" s="79" t="s">
        <v>198</v>
      </c>
      <c r="E58" s="79"/>
      <c r="F58" s="79"/>
      <c r="G58" s="79"/>
      <c r="H58" s="79"/>
      <c r="I58" s="79"/>
      <c r="J58" s="79"/>
      <c r="K58" s="79"/>
    </row>
    <row r="59" spans="1:11" ht="29.25" customHeight="1" x14ac:dyDescent="0.2">
      <c r="A59" s="106"/>
      <c r="B59" s="76" t="s">
        <v>44</v>
      </c>
      <c r="C59" s="77"/>
      <c r="D59" s="78" t="s">
        <v>196</v>
      </c>
      <c r="E59" s="78"/>
      <c r="F59" s="78"/>
      <c r="G59" s="78"/>
      <c r="H59" s="78"/>
      <c r="I59" s="78"/>
      <c r="J59" s="78"/>
      <c r="K59" s="78"/>
    </row>
    <row r="60" spans="1:11" ht="34.5" customHeight="1" x14ac:dyDescent="0.2">
      <c r="A60" s="33" t="s">
        <v>45</v>
      </c>
      <c r="B60" s="86" t="s">
        <v>46</v>
      </c>
      <c r="C60" s="87"/>
      <c r="D60" s="78" t="s">
        <v>205</v>
      </c>
      <c r="E60" s="78"/>
      <c r="F60" s="78"/>
      <c r="G60" s="78"/>
      <c r="H60" s="78"/>
      <c r="I60" s="78"/>
      <c r="J60" s="78"/>
      <c r="K60" s="78"/>
    </row>
    <row r="61" spans="1:11" ht="41.25" customHeight="1" x14ac:dyDescent="0.2">
      <c r="A61" s="32" t="s">
        <v>20</v>
      </c>
      <c r="B61" s="80" t="s">
        <v>47</v>
      </c>
      <c r="C61" s="81"/>
      <c r="D61" s="78" t="s">
        <v>194</v>
      </c>
      <c r="E61" s="78"/>
      <c r="F61" s="78"/>
      <c r="G61" s="78"/>
      <c r="H61" s="78"/>
      <c r="I61" s="78"/>
      <c r="J61" s="78"/>
      <c r="K61" s="78"/>
    </row>
    <row r="62" spans="1:11" ht="51" customHeight="1" x14ac:dyDescent="0.2">
      <c r="A62" s="31" t="s">
        <v>21</v>
      </c>
      <c r="B62" s="76" t="s">
        <v>48</v>
      </c>
      <c r="C62" s="77"/>
      <c r="D62" s="78" t="s">
        <v>201</v>
      </c>
      <c r="E62" s="78"/>
      <c r="F62" s="78"/>
      <c r="G62" s="78"/>
      <c r="H62" s="78"/>
      <c r="I62" s="78"/>
      <c r="J62" s="78"/>
      <c r="K62" s="78"/>
    </row>
    <row r="63" spans="1:11" ht="18" customHeight="1" x14ac:dyDescent="0.2">
      <c r="A63" s="31" t="s">
        <v>22</v>
      </c>
      <c r="B63" s="76" t="s">
        <v>14</v>
      </c>
      <c r="C63" s="77"/>
      <c r="D63" s="79" t="s">
        <v>202</v>
      </c>
      <c r="E63" s="79"/>
      <c r="F63" s="79"/>
      <c r="G63" s="79"/>
      <c r="H63" s="79"/>
      <c r="I63" s="79"/>
      <c r="J63" s="79"/>
      <c r="K63" s="79"/>
    </row>
    <row r="64" spans="1:11" ht="52.5" customHeight="1" x14ac:dyDescent="0.2">
      <c r="A64" s="31" t="s">
        <v>28</v>
      </c>
      <c r="B64" s="76" t="s">
        <v>49</v>
      </c>
      <c r="C64" s="77"/>
      <c r="D64" s="78" t="s">
        <v>206</v>
      </c>
      <c r="E64" s="78"/>
      <c r="F64" s="78"/>
      <c r="G64" s="78"/>
      <c r="H64" s="78"/>
      <c r="I64" s="78"/>
      <c r="J64" s="78"/>
      <c r="K64" s="78"/>
    </row>
    <row r="66" spans="1:11" x14ac:dyDescent="0.2">
      <c r="A66" s="34" t="s">
        <v>13</v>
      </c>
      <c r="B66" s="34"/>
      <c r="C66" s="34"/>
      <c r="D66" s="34"/>
      <c r="E66" s="34"/>
      <c r="F66" s="34"/>
      <c r="G66" s="34"/>
      <c r="H66" s="34"/>
      <c r="I66" s="34"/>
      <c r="J66" s="35"/>
    </row>
    <row r="67" spans="1:11" ht="27" customHeight="1" x14ac:dyDescent="0.2">
      <c r="A67" s="109" t="s">
        <v>16</v>
      </c>
      <c r="B67" s="109"/>
      <c r="C67" s="109"/>
      <c r="D67" s="109"/>
      <c r="E67" s="109"/>
      <c r="F67" s="109"/>
      <c r="G67" s="109"/>
      <c r="H67" s="109"/>
      <c r="I67" s="109"/>
      <c r="J67" s="109"/>
      <c r="K67" s="109"/>
    </row>
    <row r="68" spans="1:11" ht="15" customHeight="1" x14ac:dyDescent="0.2">
      <c r="A68" s="109" t="s">
        <v>82</v>
      </c>
      <c r="B68" s="109"/>
      <c r="C68" s="109"/>
      <c r="D68" s="109"/>
      <c r="E68" s="109"/>
      <c r="F68" s="109"/>
      <c r="G68" s="109"/>
      <c r="H68" s="109"/>
      <c r="I68" s="109"/>
      <c r="J68" s="109"/>
      <c r="K68" s="109"/>
    </row>
    <row r="69" spans="1:11" ht="25.5" customHeight="1" x14ac:dyDescent="0.2">
      <c r="A69" s="109" t="s">
        <v>17</v>
      </c>
      <c r="B69" s="109"/>
      <c r="C69" s="109"/>
      <c r="D69" s="109"/>
      <c r="E69" s="109"/>
      <c r="F69" s="109"/>
      <c r="G69" s="109"/>
      <c r="H69" s="109"/>
      <c r="I69" s="109"/>
      <c r="J69" s="109"/>
      <c r="K69" s="109"/>
    </row>
    <row r="70" spans="1:11" ht="13.5" customHeight="1" x14ac:dyDescent="0.2">
      <c r="A70" s="110" t="s">
        <v>73</v>
      </c>
      <c r="B70" s="110"/>
      <c r="C70" s="110"/>
      <c r="D70" s="110"/>
      <c r="E70" s="110"/>
      <c r="F70" s="110"/>
      <c r="G70" s="110"/>
      <c r="H70" s="110"/>
      <c r="I70" s="110"/>
      <c r="J70" s="110"/>
      <c r="K70" s="110"/>
    </row>
    <row r="71" spans="1:11" ht="18.75" customHeight="1" x14ac:dyDescent="0.2">
      <c r="A71" s="110" t="s">
        <v>72</v>
      </c>
      <c r="B71" s="110"/>
      <c r="C71" s="110"/>
      <c r="D71" s="110"/>
      <c r="E71" s="110"/>
      <c r="F71" s="110"/>
      <c r="G71" s="110"/>
      <c r="H71" s="110"/>
      <c r="I71" s="36"/>
      <c r="J71" s="36"/>
      <c r="K71" s="36"/>
    </row>
    <row r="72" spans="1:11" ht="12.75" customHeight="1" x14ac:dyDescent="0.2">
      <c r="A72" s="109" t="s">
        <v>83</v>
      </c>
      <c r="B72" s="109"/>
      <c r="C72" s="109"/>
      <c r="D72" s="109"/>
      <c r="E72" s="109"/>
      <c r="F72" s="109"/>
      <c r="G72" s="109"/>
      <c r="H72" s="109"/>
      <c r="I72" s="109"/>
      <c r="J72" s="109"/>
      <c r="K72" s="109"/>
    </row>
    <row r="73" spans="1:11" ht="12.75" customHeight="1" x14ac:dyDescent="0.2">
      <c r="A73" s="109" t="s">
        <v>53</v>
      </c>
      <c r="B73" s="109"/>
      <c r="C73" s="109"/>
      <c r="D73" s="109"/>
      <c r="E73" s="109"/>
      <c r="F73" s="109"/>
      <c r="G73" s="109"/>
      <c r="H73" s="109"/>
      <c r="I73" s="109"/>
      <c r="J73" s="109"/>
      <c r="K73" s="109"/>
    </row>
    <row r="74" spans="1:11" x14ac:dyDescent="0.2">
      <c r="A74" s="109" t="s">
        <v>84</v>
      </c>
      <c r="B74" s="109"/>
      <c r="C74" s="109"/>
      <c r="D74" s="109"/>
      <c r="E74" s="109"/>
      <c r="F74" s="109"/>
      <c r="G74" s="109"/>
      <c r="H74" s="109"/>
      <c r="I74" s="109"/>
      <c r="J74" s="35"/>
    </row>
    <row r="75" spans="1:11" ht="14.25" customHeight="1" x14ac:dyDescent="0.2">
      <c r="A75" s="109" t="s">
        <v>76</v>
      </c>
      <c r="B75" s="109"/>
      <c r="C75" s="109"/>
      <c r="D75" s="109"/>
      <c r="E75" s="109"/>
      <c r="F75" s="109"/>
      <c r="G75" s="109"/>
      <c r="H75" s="109"/>
      <c r="I75" s="109"/>
      <c r="J75" s="109"/>
      <c r="K75" s="109"/>
    </row>
    <row r="76" spans="1:11" ht="31.5" customHeight="1" x14ac:dyDescent="0.2">
      <c r="A76" s="108" t="s">
        <v>50</v>
      </c>
      <c r="B76" s="108"/>
      <c r="C76" s="108"/>
      <c r="D76" s="108"/>
      <c r="E76" s="108"/>
      <c r="F76" s="108"/>
      <c r="G76" s="108"/>
      <c r="H76" s="108"/>
      <c r="I76" s="108"/>
      <c r="J76" s="108"/>
      <c r="K76" s="108"/>
    </row>
    <row r="83" ht="18" customHeight="1" x14ac:dyDescent="0.2"/>
  </sheetData>
  <mergeCells count="53">
    <mergeCell ref="A58:A59"/>
    <mergeCell ref="A49:A57"/>
    <mergeCell ref="A76:K76"/>
    <mergeCell ref="D63:K63"/>
    <mergeCell ref="D64:K64"/>
    <mergeCell ref="A67:K67"/>
    <mergeCell ref="A68:K68"/>
    <mergeCell ref="A69:K69"/>
    <mergeCell ref="B63:C63"/>
    <mergeCell ref="B64:C64"/>
    <mergeCell ref="A75:K75"/>
    <mergeCell ref="A70:K70"/>
    <mergeCell ref="A71:H71"/>
    <mergeCell ref="A72:K72"/>
    <mergeCell ref="A73:K73"/>
    <mergeCell ref="A74:I74"/>
    <mergeCell ref="D48:K48"/>
    <mergeCell ref="B48:C48"/>
    <mergeCell ref="B49:C49"/>
    <mergeCell ref="B47:C47"/>
    <mergeCell ref="B46:C46"/>
    <mergeCell ref="D49:K49"/>
    <mergeCell ref="A3:K3"/>
    <mergeCell ref="A44:K44"/>
    <mergeCell ref="A45:K45"/>
    <mergeCell ref="D46:K46"/>
    <mergeCell ref="D47:K47"/>
    <mergeCell ref="D50:K50"/>
    <mergeCell ref="D51:K51"/>
    <mergeCell ref="D52:K52"/>
    <mergeCell ref="D53:K53"/>
    <mergeCell ref="D54:K54"/>
    <mergeCell ref="B50:C50"/>
    <mergeCell ref="B51:C51"/>
    <mergeCell ref="B52:C52"/>
    <mergeCell ref="B53:C53"/>
    <mergeCell ref="B54:C54"/>
    <mergeCell ref="B62:C62"/>
    <mergeCell ref="D62:K62"/>
    <mergeCell ref="D55:K55"/>
    <mergeCell ref="D56:K56"/>
    <mergeCell ref="D57:K57"/>
    <mergeCell ref="B55:C55"/>
    <mergeCell ref="B56:C56"/>
    <mergeCell ref="B57:C57"/>
    <mergeCell ref="B58:C58"/>
    <mergeCell ref="B59:C59"/>
    <mergeCell ref="D58:K58"/>
    <mergeCell ref="D59:K59"/>
    <mergeCell ref="D60:K60"/>
    <mergeCell ref="D61:K61"/>
    <mergeCell ref="B60:C60"/>
    <mergeCell ref="B61:C61"/>
  </mergeCells>
  <phoneticPr fontId="26" type="noConversion"/>
  <pageMargins left="0.7" right="0.7" top="0.75" bottom="0.75" header="0.3" footer="0.3"/>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18489-104C-426C-B749-E2A482D1DB1D}">
  <dimension ref="A1"/>
  <sheetViews>
    <sheetView workbookViewId="0">
      <selection activeCell="L36" sqref="L36"/>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Kaina</vt:lpstr>
      <vt:lpstr>5 p.d.</vt:lpstr>
      <vt:lpstr>verte</vt:lpstr>
      <vt:lpstr>Kaina!Print_Area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Kristina Pušinskienė</cp:lastModifiedBy>
  <cp:lastPrinted>2021-12-15T08:31:51Z</cp:lastPrinted>
  <dcterms:created xsi:type="dcterms:W3CDTF">2017-07-19T12:25:00Z</dcterms:created>
  <dcterms:modified xsi:type="dcterms:W3CDTF">2022-04-15T10:22:32Z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1049-11.2.0.10223</vt:lpwstr>
  </property>
</Properties>
</file>