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uh1\Desktop\Paviešintos sutartys 2022\"/>
    </mc:Choice>
  </mc:AlternateContent>
  <xr:revisionPtr revIDLastSave="0" documentId="8_{6DA6674E-D1F6-4581-B127-5A7CBE366C86}" xr6:coauthVersionLast="46" xr6:coauthVersionMax="46" xr10:uidLastSave="{00000000-0000-0000-0000-000000000000}"/>
  <bookViews>
    <workbookView xWindow="-120" yWindow="-120" windowWidth="20730" windowHeight="11160" xr2:uid="{18F63338-B7A3-404F-90F1-14E24A20C1C7}"/>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25" i="1" l="1"/>
  <c r="I125" i="1"/>
  <c r="J124" i="1"/>
  <c r="I124" i="1"/>
  <c r="H124" i="1"/>
  <c r="I121" i="1"/>
  <c r="I122" i="1" s="1"/>
  <c r="H121" i="1"/>
  <c r="J121" i="1" s="1"/>
  <c r="J122" i="1" s="1"/>
  <c r="J119" i="1"/>
  <c r="I119" i="1"/>
  <c r="J118" i="1"/>
  <c r="I118" i="1"/>
  <c r="H118" i="1"/>
  <c r="I113" i="1"/>
  <c r="J113" i="1"/>
  <c r="J112" i="1"/>
  <c r="I112" i="1"/>
  <c r="H112" i="1"/>
  <c r="I110" i="1"/>
  <c r="I109" i="1"/>
  <c r="H109" i="1"/>
  <c r="J109" i="1" s="1"/>
  <c r="J110" i="1" s="1"/>
  <c r="I107" i="1"/>
  <c r="J107" i="1"/>
  <c r="H105" i="1"/>
  <c r="J105" i="1" s="1"/>
  <c r="I105" i="1"/>
  <c r="H106" i="1"/>
  <c r="J106" i="1" s="1"/>
  <c r="I106" i="1"/>
  <c r="I104" i="1"/>
  <c r="H104" i="1"/>
  <c r="I102" i="1"/>
  <c r="H100" i="1"/>
  <c r="J100" i="1" s="1"/>
  <c r="J102" i="1" s="1"/>
  <c r="I100" i="1"/>
  <c r="H101" i="1"/>
  <c r="I101" i="1"/>
  <c r="J101" i="1"/>
  <c r="J99" i="1"/>
  <c r="I99" i="1"/>
  <c r="H99" i="1"/>
  <c r="I97" i="1"/>
  <c r="J97" i="1"/>
  <c r="J96" i="1"/>
  <c r="I96" i="1"/>
  <c r="H96" i="1"/>
  <c r="I91" i="1"/>
  <c r="J91" i="1"/>
  <c r="H87" i="1"/>
  <c r="J87" i="1" s="1"/>
  <c r="I87" i="1"/>
  <c r="H88" i="1"/>
  <c r="J88" i="1" s="1"/>
  <c r="I88" i="1"/>
  <c r="H89" i="1"/>
  <c r="J89" i="1" s="1"/>
  <c r="I89" i="1"/>
  <c r="H90" i="1"/>
  <c r="I90" i="1"/>
  <c r="J90" i="1"/>
  <c r="J86" i="1"/>
  <c r="I86" i="1"/>
  <c r="H86" i="1"/>
  <c r="I84" i="1"/>
  <c r="J84" i="1"/>
  <c r="J83" i="1"/>
  <c r="I83" i="1"/>
  <c r="H83" i="1"/>
  <c r="I81" i="1"/>
  <c r="J81" i="1"/>
  <c r="I80" i="1"/>
  <c r="H80" i="1"/>
  <c r="J80" i="1" s="1"/>
  <c r="J78" i="1"/>
  <c r="I78" i="1"/>
  <c r="I77" i="1"/>
  <c r="H77" i="1"/>
  <c r="J77" i="1" s="1"/>
  <c r="H67" i="1"/>
  <c r="I67" i="1"/>
  <c r="J67" i="1"/>
  <c r="H68" i="1"/>
  <c r="I68" i="1"/>
  <c r="J68" i="1"/>
  <c r="H69" i="1"/>
  <c r="J69" i="1" s="1"/>
  <c r="I69" i="1"/>
  <c r="H70" i="1"/>
  <c r="J70" i="1" s="1"/>
  <c r="I70" i="1"/>
  <c r="H71" i="1"/>
  <c r="I71" i="1"/>
  <c r="J71" i="1"/>
  <c r="H72" i="1"/>
  <c r="I72" i="1"/>
  <c r="J72" i="1"/>
  <c r="H73" i="1"/>
  <c r="J73" i="1" s="1"/>
  <c r="I73" i="1"/>
  <c r="H74" i="1"/>
  <c r="J74" i="1" s="1"/>
  <c r="I74" i="1"/>
  <c r="I66" i="1"/>
  <c r="H66" i="1"/>
  <c r="J66" i="1" s="1"/>
  <c r="I64" i="1"/>
  <c r="H62" i="1"/>
  <c r="J62" i="1" s="1"/>
  <c r="I62" i="1"/>
  <c r="H63" i="1"/>
  <c r="J63" i="1" s="1"/>
  <c r="I63" i="1"/>
  <c r="I61" i="1"/>
  <c r="H61" i="1"/>
  <c r="J61" i="1" s="1"/>
  <c r="J64" i="1" s="1"/>
  <c r="I59" i="1"/>
  <c r="J59" i="1"/>
  <c r="H56" i="1"/>
  <c r="I56" i="1"/>
  <c r="J56" i="1"/>
  <c r="H57" i="1"/>
  <c r="I57" i="1"/>
  <c r="J57" i="1"/>
  <c r="H58" i="1"/>
  <c r="J58" i="1" s="1"/>
  <c r="I58" i="1"/>
  <c r="J55" i="1"/>
  <c r="I55" i="1"/>
  <c r="H55" i="1"/>
  <c r="I53" i="1"/>
  <c r="J53" i="1"/>
  <c r="H52" i="1"/>
  <c r="I52" i="1"/>
  <c r="J52" i="1"/>
  <c r="I51" i="1"/>
  <c r="H51" i="1"/>
  <c r="J51" i="1" s="1"/>
  <c r="J49" i="1"/>
  <c r="I49" i="1"/>
  <c r="J48" i="1"/>
  <c r="I48" i="1"/>
  <c r="H48" i="1"/>
  <c r="J46" i="1"/>
  <c r="I46" i="1"/>
  <c r="J45" i="1"/>
  <c r="I45" i="1"/>
  <c r="H45" i="1"/>
  <c r="H36" i="1"/>
  <c r="J36" i="1" s="1"/>
  <c r="I36" i="1"/>
  <c r="H37" i="1"/>
  <c r="J37" i="1" s="1"/>
  <c r="I37" i="1"/>
  <c r="H38" i="1"/>
  <c r="J38" i="1" s="1"/>
  <c r="I38" i="1"/>
  <c r="H39" i="1"/>
  <c r="J39" i="1" s="1"/>
  <c r="I39" i="1"/>
  <c r="J35" i="1"/>
  <c r="I35" i="1"/>
  <c r="H35" i="1"/>
  <c r="J33" i="1"/>
  <c r="I33" i="1"/>
  <c r="I32" i="1"/>
  <c r="H32" i="1"/>
  <c r="J32" i="1" s="1"/>
  <c r="I29" i="1"/>
  <c r="H29" i="1"/>
  <c r="J29" i="1" s="1"/>
  <c r="I27" i="1"/>
  <c r="J27" i="1"/>
  <c r="I26" i="1"/>
  <c r="H26" i="1"/>
  <c r="J26" i="1" s="1"/>
  <c r="I24" i="1"/>
  <c r="J24" i="1"/>
  <c r="I23" i="1"/>
  <c r="H23" i="1"/>
  <c r="J23" i="1" s="1"/>
  <c r="I21" i="1"/>
  <c r="J21" i="1"/>
  <c r="H20" i="1"/>
  <c r="J20" i="1" s="1"/>
  <c r="I20" i="1"/>
  <c r="J19" i="1"/>
  <c r="I19" i="1"/>
  <c r="H19" i="1"/>
  <c r="I17" i="1"/>
  <c r="J17" i="1"/>
  <c r="H15" i="1"/>
  <c r="J15" i="1" s="1"/>
  <c r="I15" i="1"/>
  <c r="H16" i="1"/>
  <c r="I16" i="1"/>
  <c r="J16" i="1"/>
  <c r="J14" i="1"/>
  <c r="I14" i="1"/>
  <c r="H14" i="1"/>
  <c r="I11" i="1"/>
  <c r="I12" i="1" s="1"/>
  <c r="J11" i="1"/>
  <c r="J12" i="1" s="1"/>
  <c r="J10" i="1"/>
  <c r="I10" i="1"/>
  <c r="H11" i="1"/>
  <c r="H10" i="1"/>
  <c r="I8" i="1"/>
  <c r="I75" i="1" l="1"/>
  <c r="J75" i="1"/>
  <c r="I40" i="1"/>
  <c r="J40" i="1"/>
  <c r="I7" i="1" l="1"/>
  <c r="H7" i="1"/>
  <c r="J7" i="1" s="1"/>
  <c r="J8" i="1" s="1"/>
</calcChain>
</file>

<file path=xl/sharedStrings.xml><?xml version="1.0" encoding="utf-8"?>
<sst xmlns="http://schemas.openxmlformats.org/spreadsheetml/2006/main" count="580" uniqueCount="420">
  <si>
    <t>Techninė specifikacija</t>
  </si>
  <si>
    <t>Pirkimo objekto dalies Nr.</t>
  </si>
  <si>
    <t>Pirkimo dalies pavadinimas</t>
  </si>
  <si>
    <t>Reikalavimai (techninės charakteristikos)</t>
  </si>
  <si>
    <t>Mato vnt.</t>
  </si>
  <si>
    <t>Preliminarus poreikis 12 mėn.</t>
  </si>
  <si>
    <t>1 vnt. kaina Eur. be PVM</t>
  </si>
  <si>
    <t>1 vnt. kaina Eur. su PVM</t>
  </si>
  <si>
    <t>Suma Eur. su PVM</t>
  </si>
  <si>
    <t>Pastabos</t>
  </si>
  <si>
    <t>1.</t>
  </si>
  <si>
    <t>Medicininis aligninas</t>
  </si>
  <si>
    <t>1.1.</t>
  </si>
  <si>
    <t>Medicininis aligninas, pakuotėje 5 kg</t>
  </si>
  <si>
    <t>Nesterilus, tvirtas,  hidroskopiškas, karpytas lapais 40x60 cm, baltos spalvos, originaliame įpakavime.  Pakuotė - 5 kg.</t>
  </si>
  <si>
    <t>Kg.</t>
  </si>
  <si>
    <t>Viso 1 pirkimo dalis</t>
  </si>
  <si>
    <t>x</t>
  </si>
  <si>
    <t>2.</t>
  </si>
  <si>
    <t>Marliniai tvarsčiai</t>
  </si>
  <si>
    <t>2.1.</t>
  </si>
  <si>
    <t>Sterilus marlinis tvarstis, 7m x 14cm</t>
  </si>
  <si>
    <t>Matmenys: 7 m x 14 cm, 100% medvilnė, audimo tankis ne mažesnis negu 28 x 24, o siūlo storis 40 S. Siūlų skaičius ne mažesnis negu 17/kv.cm. Lengvai išvyniojami. Steriliame įpakavime. Ant pakuotės turi būti gamintojo etiketė su tvarsčio parametrais.</t>
  </si>
  <si>
    <t xml:space="preserve">Vnt. </t>
  </si>
  <si>
    <t>2.2.</t>
  </si>
  <si>
    <t>Sterilus marlinis tvarstis, 5m x 10cm</t>
  </si>
  <si>
    <t>Matmenys: 5 m x 10 cm, 100% medvilnė, audimo tankis ne mažesnis negu 28 x 24, o siūlo storis 40 S. Siūlų skaičius ne mažesnis negu 17/kv.cm. Lengvai išvyniojamas. Steriliame įpakavime. Ant pakelio turi būti gamintojo etiketė su tvarsčio parametrais.</t>
  </si>
  <si>
    <t>Viso 2 pirkimo dalis</t>
  </si>
  <si>
    <t>3.</t>
  </si>
  <si>
    <t>Marlinės servetėlės</t>
  </si>
  <si>
    <t>3.1.</t>
  </si>
  <si>
    <t>Sterilios marlinės servetėlės, daugiasluoksnės, 5cm x 5cm</t>
  </si>
  <si>
    <t>Pagaminta iš 100 % balintos medvilnės. Sterilios. 5cm x 5cm  (±1cm) , 8 sluoksnių be rentgeno indikatoriaus. Medžiagos tankis ≥ 20 siūlai 1cm2. Saugioje trijų lygių pakuotėje. Pakuotės kraštai ≥ 1,2 cm, atidaroma rankomis nepažeidžiant sterilumo. Ant pakuotės turi būti sterilaus įpakavimo ženklas ir data (metai ir mėnuo), iki kurios sterilus gaminys saugiai naudojamas. Įpakavime ≤5 vnt..</t>
  </si>
  <si>
    <t xml:space="preserve">pak. </t>
  </si>
  <si>
    <t>3.2.</t>
  </si>
  <si>
    <t>Sterilios marlinės servetėlės, daugiasluoksnės, 10cm x 10cm</t>
  </si>
  <si>
    <t>Pagaminta iš 100 % balintos medvilnės. Sterilios. 10cm x 10cm  (±1cm) , 8 sluoksnių be rentgeno indikatoriaus. Medžiagos tankis ≥ 20 siūlai 1cm2. Saugioje trijų lygių pakuotėje. Pakuotės kraštai ≥ 1,2 cm, atidaroma rankomis nepažeidžiant sterilumo. Ant pakuotės turi būti sterilaus įpakavimo ženklas ir data (metai ir mėnuo), iki kurios sterilus gaminys saugiai naudojamas. Įpakavime ≤5 vnt..</t>
  </si>
  <si>
    <t>3.3.</t>
  </si>
  <si>
    <t>Sterilios marlinės servetėlės, daugiasluoksnės, 10cm x 20cm</t>
  </si>
  <si>
    <t>Pagaminta iš 100 % balintos medvilnės. Sterilios. 10cm x 20cm  (±1cm) , 8 sluoksnių be rentgeno indikatoriaus. Medžiagos tankis ≥ 20 siūlai 1cm2. Saugioje trijų lygių pakuotėje. Pakuotės kraštai ≥ 1,2 cm, atidaroma rankomis nepažeidžiant sterilumo. Ant pakuotės turi būti sterilaus įpakavimo ženklas ir data (metai ir mėnuo), iki kurios sterilus gaminys saugiai naudojamas. Įpakavime ≤5 vnt..</t>
  </si>
  <si>
    <t>Viso 3 pirkimo dalis</t>
  </si>
  <si>
    <t>4.</t>
  </si>
  <si>
    <t>Tvarsčiai galvai</t>
  </si>
  <si>
    <t>4.1.</t>
  </si>
  <si>
    <t>Tinklinis tvarstis galvai, M dydis</t>
  </si>
  <si>
    <t>Atitinka galvos formą, su palaikomąja juostele.</t>
  </si>
  <si>
    <t>4.2.</t>
  </si>
  <si>
    <t>Tinklinis tvarstis galvai, L dydis</t>
  </si>
  <si>
    <t>Viso 4 pirkimo dalis</t>
  </si>
  <si>
    <t>5.</t>
  </si>
  <si>
    <t>Palaikomieji tvarsčiai</t>
  </si>
  <si>
    <t>5.1.</t>
  </si>
  <si>
    <t>Palaikomasis tvarstis fiksacijai, trikampis</t>
  </si>
  <si>
    <t>Pažeistai viršutinei galūnei parišti. Neaustinės medžiagos. Matmenys 96cm x 96cm 136cm.</t>
  </si>
  <si>
    <t>Viso 5 pirkimo dalis</t>
  </si>
  <si>
    <t>6.</t>
  </si>
  <si>
    <t>Tvarsčiai nudegimams</t>
  </si>
  <si>
    <t>6.1.</t>
  </si>
  <si>
    <t>Sterilus tinklelio pavidalo tvarstis su parafinu</t>
  </si>
  <si>
    <t>Sterilus tvarstis 10cm x 10cm (±5cm). Stambaus audimo medvilninis (ar jam prilygstančios medžiagos) tinklelis. Minkštas, lengvai priglundantis. Impregnuotas tepalu, neleidžiančiu tvarsčiui prilipti prie žaizdos. Saugioje trijų lygių pakuotėje. Pakuotės kraštai ≥ 1,2 cm, atidaroma rankomis nepažeidžiant sterilumo. Ant pakuotės turi būti sterilaus įpakavimo ženklas ir data (metai ir mėnuo), iki kurios sterilus gaminys saugiai naudojamas. Supakuotas po vieną atskirose pakuotėse.</t>
  </si>
  <si>
    <t>Viso 6 pirkimo dalis</t>
  </si>
  <si>
    <t>7.</t>
  </si>
  <si>
    <t>Marlė</t>
  </si>
  <si>
    <t>7.1.</t>
  </si>
  <si>
    <t>Medicininė marlė</t>
  </si>
  <si>
    <t>Ruloninė. 90cm pločio (±10cm). Pagaminta iš 100 % medvilnės, balinta. Medžiagos tankis ≥ 22 siūlų 1cm2. Supakuota po 10 m. Privaloma ant pakuotės nurodyti marlės parametrus ir gamintoją.</t>
  </si>
  <si>
    <t>m.</t>
  </si>
  <si>
    <t>Viso 7 pirkimo dalis</t>
  </si>
  <si>
    <t>8.</t>
  </si>
  <si>
    <t>Medicininė vata</t>
  </si>
  <si>
    <t>8.1.</t>
  </si>
  <si>
    <t>Vata medicininė, 100gr pakuotė</t>
  </si>
  <si>
    <t>Pagaminta iš 100% medvilnės. Medicininės paskirties. "Zig zag" tipo sulankstymo.</t>
  </si>
  <si>
    <t>Viso 8 pirkimo dalis</t>
  </si>
  <si>
    <t>9.</t>
  </si>
  <si>
    <t>Pleistrai</t>
  </si>
  <si>
    <t>9.1.</t>
  </si>
  <si>
    <t>Pleistras intraveniniam kateteriui fiksuoti</t>
  </si>
  <si>
    <t>Vienkartinis, sterilus, su įpjova ir pagalvėle dūrio vietai, neaustinės medžiagos, gerai prilimpantis prie odos, dydis 8 cm x 6 cm ± 0,5 cm.</t>
  </si>
  <si>
    <t>Vnt.</t>
  </si>
  <si>
    <t>9.2.</t>
  </si>
  <si>
    <t>Pleistras medicininis, rulonėlyje, 2,5cm x 9m</t>
  </si>
  <si>
    <t>Pagamintas iš neaustinio (popierinio) pluošto medžiagos, padengtas nealergizuojančiais klijais. 2,5cm (±0,5cm) x 9 m (±10cm), rutulinis, karpomas. Pleistras pralaidus orui, hipoalergiškas, nepralaidus vandeniui. Turintis stiprią pirminę ir ilgalaikę fiksaciją prie odos (laikosi užklijavus judriose kūno vietose). Nuklijavus pleistrą nelieka klijų likučių ant odos.</t>
  </si>
  <si>
    <t>9.3.</t>
  </si>
  <si>
    <t>Pleistras medicininis, rulonėlyje, 1,25cm x 9m</t>
  </si>
  <si>
    <t>Pagamintas iš neaustinio (popierinio) pluošto medžiagos, padengtas nealergizuojančiais klijais. 1,25cm (±0,5cm) x 9 m (±10cm), rutulinis, karpomas. Pleistras pralaidus orui, hipoalergiškas, nepralaidus vandeniui. Turintis stiprią pirminę ir ilgalaikę fiksaciją prie odos (laikosi užklijavus judriose kūno vietose). Nuklijavus pleistrą nelieka klijų likučių ant odos.</t>
  </si>
  <si>
    <t>9.4.</t>
  </si>
  <si>
    <t>Ruloninis pleistras, 10m x 15cm</t>
  </si>
  <si>
    <t>Ruloninis pleistras. Matmenys 10m x 15cm. Netrukdo odai kvėpuoti, elastingas, laikosi judrioje kūno vietoje, nesukelia alergijos. Pašalinus nepalieka ant odos klijų likučių.
Pleistrą dengia popierius su spec. perforacija, kuri leidžia pleistrą uždėti neliečiant žaizdos pirštais. Dengiamasis popierius sužymėtas kas 10cm.</t>
  </si>
  <si>
    <t>9.5.</t>
  </si>
  <si>
    <t>Medicininis pleistras injekcijos vietai užklijuoti, 16mm x 40mm</t>
  </si>
  <si>
    <t>Injekcijos vietai užklijuoti. Matmenys 16mm x 40mm. Pakuotėje ne mažiau kaip 200vnt. Pagaminti iš neaustinės medžiagos. Hipoalerginis. Pralaidus orui ir vandens garams. Elastingas, gerai prilimpantis, todėl tinka naudoti judriose kūno vietose.</t>
  </si>
  <si>
    <t>Viso 9 pirkimo dalis</t>
  </si>
  <si>
    <t>10.</t>
  </si>
  <si>
    <t>Paklotai neštuvams</t>
  </si>
  <si>
    <t>10.1.</t>
  </si>
  <si>
    <t>Vienkartiniai paklotai, 200cm x 80 cm, su guma, pritaikyti neštuvams</t>
  </si>
  <si>
    <t>Viršutinis absorbuojantis sluoksnis gerai sugeriantis skystį ir išliekantis sausas per visą pakloto ilgį. Apatinis sluoksnis su polietileno arba lygiaverte plėvele per visą pakloto ilgį. Sugeriamumas ne mažiau 1600 ml (pateikti tai patvirtinančius dokumentus). Dydis: 80 ± 5 cm x 200 ± 10 cm. Su guma, pritaikytas naudoti ant neštuvų.</t>
  </si>
  <si>
    <t>Viso 10 pirkimo dalis</t>
  </si>
  <si>
    <t>11.</t>
  </si>
  <si>
    <t>Paklotai sugeriantys</t>
  </si>
  <si>
    <t>11.1</t>
  </si>
  <si>
    <t>Vienkartiniai paklotai, 60cm x 90cm</t>
  </si>
  <si>
    <t>Viršutinis absorbuojantis sluoksnis gerai sugeriantis skystį ir išliekantis sausas per visą pakloto ilgį. Apatinis sluoksnis su polietileno arba lygiaverte plėvele per visą pakloto ilgį. Sugeriamumas ne mažiau 1600 ml (pateikti tai patvirtinančius dokumentus). Matmenys 60cm x 90cm.</t>
  </si>
  <si>
    <t>Viso 11 pirkimo dalis</t>
  </si>
  <si>
    <t>12.</t>
  </si>
  <si>
    <t>Paklotai/ apklotai</t>
  </si>
  <si>
    <t>12.1.</t>
  </si>
  <si>
    <t>Apklotas, 160cm x 210 cm, atspindintis šilumą</t>
  </si>
  <si>
    <t>Pirmosios pagalbos antklodė nukentėjusiam paguldyti ir/ar pakloti, matmenys 160cm x 210cm. Auksinės - sidabrinės spalvų.</t>
  </si>
  <si>
    <t>Viso 12 pirkimo dalis</t>
  </si>
  <si>
    <t>13.</t>
  </si>
  <si>
    <t xml:space="preserve">Lancetai </t>
  </si>
  <si>
    <t>13.1.</t>
  </si>
  <si>
    <t>Saugūs lancetai su automatiniu dūrio mechanizmu kapiliariniam kraujui paimti, adatėlė (23-25 G), (1,5-1,8 mm gylio) .</t>
  </si>
  <si>
    <t xml:space="preserve">Lancetai turi būti automatiniai t.y. paspaudus lanceto korpusą suveikia spyruoklinis mechanizmas ir iššaunama adatėlė, kuri po dūrio sugrįžta ir pasislepia plastikiniame korpuse. Tinkami imti kraują kūdikiams.    </t>
  </si>
  <si>
    <t>13.2.</t>
  </si>
  <si>
    <t>Plieniniai skarifikatoriai kapiliariniam kraujui paimti</t>
  </si>
  <si>
    <t>Plieniniai skarifikatoriai kapiliarinio kraujo paėmimui iš piršto. Bendras ilgis 49 mm, dūrio smaigalio gylis 3 mm. Sterilūs. Kiekvienas skarifikatorius individualiame steriliame įpakavime. Dėžutėje po 200 vienetų</t>
  </si>
  <si>
    <t>Viso 13 pirkimo dalis</t>
  </si>
  <si>
    <t>14.</t>
  </si>
  <si>
    <t>Ašmenys</t>
  </si>
  <si>
    <t>14.1.</t>
  </si>
  <si>
    <t>Vienkartiniai skalpelio ašmenys, Nr. 10.</t>
  </si>
  <si>
    <t>Sterilūs. Nr. 10. Įpakuoti steriliose pakuotėse po vieną. Pakuotėje ne mažiau kaip 100 vnt.</t>
  </si>
  <si>
    <t>14.2.</t>
  </si>
  <si>
    <t>Vienkartiniai skalpelio ašmenys, Nr. 11.</t>
  </si>
  <si>
    <t>Sterilūs. Nr. 11. Įpakuoti steriliose pakuotėse po vieną. Pakuotėje ne mažiau kaip 100 vnt.</t>
  </si>
  <si>
    <t>14.3.</t>
  </si>
  <si>
    <t>Vienkartiniai skalpelio ašmenys, Nr. 12.</t>
  </si>
  <si>
    <t>Sterilūs. Nr. 12. Įpakuoti steriliose pakuotėse po vieną. Pakuotėje ne mažiau kaip 100 vnt.</t>
  </si>
  <si>
    <t>14.4.</t>
  </si>
  <si>
    <t>Vienkartiniai skalpelio ašmenys, Nr. 15.</t>
  </si>
  <si>
    <t>Sterilūs. Nr. 15. Įpakuoti steriliose pakuotėse po vieną. Pakuotėje ne mažiau kaip 100 vnt.</t>
  </si>
  <si>
    <t>Viso 14 pirkimo dalis</t>
  </si>
  <si>
    <t>15.</t>
  </si>
  <si>
    <t>Adatos</t>
  </si>
  <si>
    <t>15.1.</t>
  </si>
  <si>
    <t>Vienkartinės adatos, 0,7 x 30 mm</t>
  </si>
  <si>
    <t xml:space="preserve">Sterilios, įpakuotos po vieną. </t>
  </si>
  <si>
    <t>15.2.</t>
  </si>
  <si>
    <t xml:space="preserve">Vienkartinės peteliškės tipo adatos, 23 G, </t>
  </si>
  <si>
    <t>Sterilios, įpakuotos po vieną. 23 G.</t>
  </si>
  <si>
    <t>15.3.</t>
  </si>
  <si>
    <t>Sterilios, įpakuotos po vieną. 23 G. Su Luer adapteriu</t>
  </si>
  <si>
    <t>Viso 15 pirkimo dalis</t>
  </si>
  <si>
    <t>16.</t>
  </si>
  <si>
    <t>Kateteriai</t>
  </si>
  <si>
    <t>16.1.</t>
  </si>
  <si>
    <t>Intraveninis kateteris su injekcijos anga ir sparneliais, 16 G.</t>
  </si>
  <si>
    <t xml:space="preserve">Vienkartinis. Steriliame individualiame įpakavime. 16 G. </t>
  </si>
  <si>
    <t>16.2.</t>
  </si>
  <si>
    <t>Intraveninis kateteris su injekcijos anga ir sparneliais, 18 G.</t>
  </si>
  <si>
    <t>Vienkartinis. Steriliame individualiame įpakavime. 18 G.</t>
  </si>
  <si>
    <t>16.3.</t>
  </si>
  <si>
    <t>Intraveninis kateteris su injekcijos anga ir sparneliais, 20 G.</t>
  </si>
  <si>
    <t>Vienkartinis. Steriliame individualiame įpakavime. 20 G.</t>
  </si>
  <si>
    <t>16.4.</t>
  </si>
  <si>
    <t>Intraveninis kateteris su injekcijos anga ir sparneliais, 22 G.</t>
  </si>
  <si>
    <t>Vienkartinis. Steriliame individualiame įpakavime. 22 G.</t>
  </si>
  <si>
    <t>16.5.</t>
  </si>
  <si>
    <t>Intraveninis kateteris su injekcijos anga ir sparneliais, 24 G.</t>
  </si>
  <si>
    <t>Vienkartinis. Steriliame individualiame įpakavime. 24 G.</t>
  </si>
  <si>
    <t>16.6.</t>
  </si>
  <si>
    <t>Šlapimo pūslės kateteris vyrams, CH 14</t>
  </si>
  <si>
    <t>Vienkartiniam šlapimo nuleidimui. PVC. Sterilūs
Užapvalintas, netraumuojantis galas.</t>
  </si>
  <si>
    <t>16.7.</t>
  </si>
  <si>
    <t>Šlapimo pūslės katetris moterims, CH 14</t>
  </si>
  <si>
    <t>16.8.</t>
  </si>
  <si>
    <t>Šlapimo pūslės kateteris vyrams, CH 16</t>
  </si>
  <si>
    <t>16.9.</t>
  </si>
  <si>
    <t>Šlapimo pūslės kateteris moterims, CH 16</t>
  </si>
  <si>
    <t>Viso 16 pirkimo dalis</t>
  </si>
  <si>
    <t>17.</t>
  </si>
  <si>
    <t>Netikėto gimdymo rinkinys</t>
  </si>
  <si>
    <t>17.1.</t>
  </si>
  <si>
    <t>Skubaus gimdymo priėmimo rinkinys, sterilus, vienkartinis.</t>
  </si>
  <si>
    <t>Gimdymo priėmimo rinkinys ,vienkartinis , sterilus. Apklotas dvieju sluoksnių , nepraleidžiantis drėgmės 75 cm x 90 cm - 2 vnt. Apklotas dvieju sluoksnių nepraleidžiantis drėgmės 130 cm x 90 cm - I vnt. Drėgmę sugeriantis paklotas 90 cm x 60 cm - 1 vnt. Servetėlės iš neaustinės medžiagos 40g/m2, 4 sluoksnių 20cm x 25 cm - 6 vnt. Servetėlės iš neaustinės medžiaqos 40g/m2 4 sluoksnių 7,5 cm x 7,5 cm - 5 vnt.
Servetėlė iš neaustinės medžiagos 40g/m2, 80 cm x 60 cm -1vnt. Chalatas chirurginis  XL dydžio- 1 vnt. Pirštinės chirurginės be pudros sterilios Nr.7 1 pora - 2 vnt. Pirštinės chirurginės be pudros sterilios Nr.8 1 pora - 2 vnt. Vienkartinės kepuraitės 55cm diametro – 2 vnt. Antbačiai iš neaustinės medžiagos – 1pora. Kaukė iš neaustinės medžiagos , chirurginė su raišteliais 1vnt. Chirurginės žirklutės, sterilios, 1 vnt. Vienkartinis spaustukas kūdikio bambutei , plastikinis – 1vnt. Vienkartinis centimetras kūdikio ūgiui išmatuoti  iki 70cm -1vnt. Rinkinys įpakuotas 3 lygių sterilioje pakuotėje.</t>
  </si>
  <si>
    <t>Rink.</t>
  </si>
  <si>
    <t>Viso 17 pirkimo dalis</t>
  </si>
  <si>
    <t>18.</t>
  </si>
  <si>
    <t>Medinės mentelės</t>
  </si>
  <si>
    <t>18.1.</t>
  </si>
  <si>
    <t>Vienkartinės medinės mentelės</t>
  </si>
  <si>
    <t>Vienkartinės medinės mentelės, originaliame įpakavime. Pakuotėje ne mažiau kaip 100vnt.</t>
  </si>
  <si>
    <t>Viso 18 pirkimo dalis</t>
  </si>
  <si>
    <t>19.</t>
  </si>
  <si>
    <t>Chirurginiai siūlai</t>
  </si>
  <si>
    <t>19.1.</t>
  </si>
  <si>
    <t>Sterilūs chirurginiai siūlai</t>
  </si>
  <si>
    <t xml:space="preserve">Sterilūs. Greitai besirezorbuojantys. Sudėtis - poligliukolio rūgštis. Adatos nesilanksto, nelūžinėja. USP 4/0, Adata 16-19 mm. </t>
  </si>
  <si>
    <t>Viso 19 pirkimo dalis</t>
  </si>
  <si>
    <t>20.</t>
  </si>
  <si>
    <t>Priemonės medicininėms atliekoms laikyti</t>
  </si>
  <si>
    <t>20.1.</t>
  </si>
  <si>
    <t>Aštrių atliekų laikymo konteineris, 0,25 l talpa</t>
  </si>
  <si>
    <t>Turi įtaisą adatoms nuo švirkštų nuimti, talpai parvirtus aštrios atliekos neišbyra laukan,  angų dydis leidžia patalpinti tokias priemones kaip lancetai, peteliškės ir t.t. dangtis sandariai uždengia talpą, tinkamas transportuoti medicinines atliekas.</t>
  </si>
  <si>
    <t>20.2.</t>
  </si>
  <si>
    <t>Aštrių atliekų laikymo konteineris, 0,7 l talpa</t>
  </si>
  <si>
    <t>20.3.</t>
  </si>
  <si>
    <t>Aštrių atliekų laikymo konteineris, 1,5 l talpa</t>
  </si>
  <si>
    <t>20.4.</t>
  </si>
  <si>
    <t>Aštrių atliekų laikymo konteineris, 3,0 l talpa</t>
  </si>
  <si>
    <t>20.5.</t>
  </si>
  <si>
    <t xml:space="preserve">Maišai medicininėms atliekoms, 30 l </t>
  </si>
  <si>
    <t>Su specialiu ženklinimu, leidžiančiu atskirti, jog laikomos infekuotos atliekos. Maišai geltonos spalvos. 30l</t>
  </si>
  <si>
    <t>Viso 20 pirkimo dalis</t>
  </si>
  <si>
    <t>21.</t>
  </si>
  <si>
    <t>Objektiniai stikleliai</t>
  </si>
  <si>
    <t>21.1.</t>
  </si>
  <si>
    <t xml:space="preserve">Objektiniai stikleliai </t>
  </si>
  <si>
    <t>Objektiniai stikleliai, kraštas matinis, šlifuotas. Dydis 26mm x 76mm. Pakuotėje ne mažiau kaip 50vnt.</t>
  </si>
  <si>
    <t>Viso 21 pirkimo dalis</t>
  </si>
  <si>
    <t>22.</t>
  </si>
  <si>
    <t>Zondai</t>
  </si>
  <si>
    <t>22.1.</t>
  </si>
  <si>
    <t>Skrandžio zondas, suaugusiems</t>
  </si>
  <si>
    <t>Skrandžio zondas, sterilus, pakuotėje 1 vnt. CH16.</t>
  </si>
  <si>
    <t>Viso 22 pirkimo dalis</t>
  </si>
  <si>
    <t>23.</t>
  </si>
  <si>
    <t>Pagalbinės medicininės priemonės</t>
  </si>
  <si>
    <t>23.1.</t>
  </si>
  <si>
    <t>Timpa su plastmasine sagtimi (Žgutas)</t>
  </si>
  <si>
    <t xml:space="preserve">Galūnei suveržti prieš atliekant injekciją ar infuziją. Elastinga. Sagtis plastmasinė, timpa medžiaginė, elastinga, tvirta. </t>
  </si>
  <si>
    <t>23.2.</t>
  </si>
  <si>
    <t>Pagalvėlė rankai pasidėti prieš kraujo ėmimą ir infuzijas</t>
  </si>
  <si>
    <t>Pleišto formos. Dydis: 30 x 15 x 10 / 5 cm. Iš porolono, su nuimamu dermantino užvalkalu. Dermantino užvalkalas su užtrauktuku, jį galima skalbti.</t>
  </si>
  <si>
    <t>23.4.</t>
  </si>
  <si>
    <t>Indelis vaistams gerti</t>
  </si>
  <si>
    <t xml:space="preserve">Vienkartinis, 25ml. </t>
  </si>
  <si>
    <t>Viso 23 pirkimo dalis</t>
  </si>
  <si>
    <t>24.</t>
  </si>
  <si>
    <t>Makšties skėtikliai</t>
  </si>
  <si>
    <t>24.1.</t>
  </si>
  <si>
    <t>Sterilūs vienkartiniai makšties skėtikliai S dydis</t>
  </si>
  <si>
    <t>Makšties skėtikliai, vienkartiniai, su spalviniu kodu žymėta rankenėle, sterilūs, supakuoti po vieną. S dydis.</t>
  </si>
  <si>
    <t>24.2.</t>
  </si>
  <si>
    <t>Sterilūs vienkartiniai makšties skėtikliai  M dydis</t>
  </si>
  <si>
    <t xml:space="preserve"> Makšties skėtikliai, vienkartiniai, su spalviniu kodu žymėta rankenėle, sterilūs, supakuoti po vieną. M dydis.</t>
  </si>
  <si>
    <t>24.3.</t>
  </si>
  <si>
    <t>Sterilūs vienkartiniai makšties skėtikliai  L dydis</t>
  </si>
  <si>
    <t xml:space="preserve"> Makšties skėtikliai, vienkartiniai, su spalviniu kodu žymėta rankenėle, sterilūs, supakuoti po vieną. L dydis.</t>
  </si>
  <si>
    <t>Viso 24 pirkimo dalis</t>
  </si>
  <si>
    <t>25.</t>
  </si>
  <si>
    <t>Skysčių perpylimo sistemos</t>
  </si>
  <si>
    <t>25.1.</t>
  </si>
  <si>
    <t>Skysčių perpylimo sistema</t>
  </si>
  <si>
    <t xml:space="preserve">Skirta infuzinių tirpalų lašinimui. Injekcinė adata prisukama. Vidutinio dydžio kamera su filtru, plastikinė adata įvedimui į tirpalo talpą, 150 cm jungiamasis vamzdelis su prisukama jungtimi, injekcinė 0,8 x 40 mm adata, srauto reguliatorius, intarpas vaistams leisti.
</t>
  </si>
  <si>
    <t>Viso 25 pirkimo dalis</t>
  </si>
  <si>
    <t>26.</t>
  </si>
  <si>
    <t>Paklojimo popierius apžiūros kušetei</t>
  </si>
  <si>
    <t>26.1.</t>
  </si>
  <si>
    <t xml:space="preserve">Paklojimo popierius apžiūros kušetei, be perforavimo. Plotis 50cm. Ilgis 200 m.
</t>
  </si>
  <si>
    <t>Viso 26 pirkimo dalis</t>
  </si>
  <si>
    <t>27.</t>
  </si>
  <si>
    <t>Vienkartinis spiralės įvedimo rinkinys</t>
  </si>
  <si>
    <t>27.1.</t>
  </si>
  <si>
    <t>Rinkinys vienkartinis ir sterilus. Jį sudaro: pincetinės žnyplės „Pozzi“, žnyplės „Cheron“ ir siūlo nukirpimo žirklės (ilgis 22cm).</t>
  </si>
  <si>
    <t>Viso 27 pirkimo dalis</t>
  </si>
  <si>
    <t>28.</t>
  </si>
  <si>
    <t>Vėmimo maišai</t>
  </si>
  <si>
    <t>28.1.</t>
  </si>
  <si>
    <t>Vienkartinis maišas vėmimo sekretui</t>
  </si>
  <si>
    <t>Vienkartiniai vėmimo maišai. Sugeria skystį iki 600 ml. Neutralizuoja kvapą.</t>
  </si>
  <si>
    <t>Viso 28 pirkimo dalis</t>
  </si>
  <si>
    <t>29.</t>
  </si>
  <si>
    <t>29.1.</t>
  </si>
  <si>
    <t>Vienakrtinis šalčio maišelis</t>
  </si>
  <si>
    <t>Vienkartinis maišelis. Paviršius plastikinis. Matmenys 14cm x 18cm (~1cm). Šaldymas aktyvuojamas suspaudus šalčio maišelį. Šaldymo trukmė - ne trumpaiu kaip 20 min.</t>
  </si>
  <si>
    <t>Viso 29 pirkimo dalis</t>
  </si>
  <si>
    <t>30.</t>
  </si>
  <si>
    <t>Sterilus indas koprologiniams tyrimams</t>
  </si>
  <si>
    <t>30.1.</t>
  </si>
  <si>
    <t>Vienkartinis indelis koprologiniams tyrimams</t>
  </si>
  <si>
    <t>Sterilus indelis koprologiniams tyrimams. Su mentele tyrimo paėmimui.</t>
  </si>
  <si>
    <t>Viso 30 pirkimo dalis</t>
  </si>
  <si>
    <t>31.</t>
  </si>
  <si>
    <t>Popierius medicininiams prietaisams</t>
  </si>
  <si>
    <t>31.1.</t>
  </si>
  <si>
    <t>Popierius Philips HeartStart MRX defibriliatoriui.</t>
  </si>
  <si>
    <t xml:space="preserve">Elektrokardiogramos užrašymui. Pritaikytas defibriliatoriui Philips HeartStart MRX. Popierius rulonėliuose, 50mm x 30m. </t>
  </si>
  <si>
    <t>31.2.</t>
  </si>
  <si>
    <t>Popierius elektrokardiografui MAC 400/600</t>
  </si>
  <si>
    <t>Elektrokardiogramos užrašymui. Popierius, pritaikytas EKG aparatui MAC 400. Popierius knygomis, matmenys: 80mm x 90mm x 25mm.</t>
  </si>
  <si>
    <t>31.3.</t>
  </si>
  <si>
    <t>Popierius elektrokardiografui MAC 500</t>
  </si>
  <si>
    <t>Elektrokardiogramos užrašymui. Popierius, pritaikytas EKG aparatui MAC 500. Popierius knygomis, matmenys 90mm x 90mm x 360mm.</t>
  </si>
  <si>
    <t>31.4.</t>
  </si>
  <si>
    <t>Popierius tokografui Bionet FC-700</t>
  </si>
  <si>
    <t xml:space="preserve">Vaisiaus širdies tonų užrašymui. Matmenys 210mm x 20m. Pateikiami popieriaus tinkamumą naudojamam prietaisui įrodantys dokumentai. </t>
  </si>
  <si>
    <t>31.5.</t>
  </si>
  <si>
    <t>Popierius spirometrui Microlab 3500</t>
  </si>
  <si>
    <t xml:space="preserve">Popierius spirometrui Microlab 3500.  Terminis. Pateikiami popieriaus tinkamumą naudojamam prietaisui įrodantys dokumentai. </t>
  </si>
  <si>
    <t>31.6.</t>
  </si>
  <si>
    <t>Ruloninis EKG popierius 215mm x 20m</t>
  </si>
  <si>
    <t>Rulone. Matmenys 215mm x 20m.</t>
  </si>
  <si>
    <t>31.7.</t>
  </si>
  <si>
    <t>Popierius ultragarso video printeriui Mitsubishi</t>
  </si>
  <si>
    <t>Viso 31 pirkimo dalis</t>
  </si>
  <si>
    <t>32.</t>
  </si>
  <si>
    <t>Priemonės elektrokardiogramai ir defibriliacijai</t>
  </si>
  <si>
    <t>32.1.</t>
  </si>
  <si>
    <t>Vienkartiniai krūtininiai elektrodai vaikams</t>
  </si>
  <si>
    <t>32.2.</t>
  </si>
  <si>
    <t>Vienkartiniai krūtininiai elektrodai suaugusiems</t>
  </si>
  <si>
    <t>32.3.</t>
  </si>
  <si>
    <t>Daugkartinio naudojimo galūniniai elektrodai Ag-AgCl N4, universalūs</t>
  </si>
  <si>
    <t xml:space="preserve">Daugkartinio naudojimo galūniniai elektrodai tinkantys ir vaikams, ir suaugusiems. Pakuotėje 4 vnt. Skirtingų spalvų. </t>
  </si>
  <si>
    <t>32.4.</t>
  </si>
  <si>
    <t>Daugkartinio naudojimo krūtininiai elektrodai Ag-AgCl N6, universalūs</t>
  </si>
  <si>
    <t xml:space="preserve">Daugkartinio naudojimo krūtininiai elektrodai. Vakuuminiai. Gerai prisitraukiantys. Pakuotėje ne mažiau kaip 6 vnt. Tinkami ir vaikams, ir suaugusiems. </t>
  </si>
  <si>
    <t>32.5.</t>
  </si>
  <si>
    <t>Klijuojami krūtininiai vienkartiniai elektrodai</t>
  </si>
  <si>
    <t>Klijuojami vienkartiniai krūtininiai elektrodai skirti defibriliacijai. Pritaikyti naudoti su monitoriniu defibriliatoriumi Philips Medical Systems Heart Start MrX (pateikti tai įrodančius dokumentus). Tvirtai prilimpantys. Vienkartiniai. Supakuoti po du elektrodus.</t>
  </si>
  <si>
    <t>32.6.</t>
  </si>
  <si>
    <t xml:space="preserve">Klijuojami vienkartiniai krūtininiai elektrodai, skirti defibriliatoriui Physio-Control Lifepak CR Plus. Pateikti tai įrodančius dokumentus. Elektrodai tvirtai prilimpantys. Vienkartiniai. Supakuoti po du elektrodus. </t>
  </si>
  <si>
    <t>32.7.</t>
  </si>
  <si>
    <t xml:space="preserve"> Gelis echoskopijai, 250 g</t>
  </si>
  <si>
    <t>Gelis taip pat tinka ultragarsui, EKG, EEG, EMG ir pan. Tirpus vandenyje ir hipoalerginis. Profesionaliam naudojimui, atliekant ginekologines, endoskopines ir kitas
apžiūros procedūras. Pakuotė 250 g.</t>
  </si>
  <si>
    <t>32.8.</t>
  </si>
  <si>
    <t>Gelis echoskopijai, 5000 g</t>
  </si>
  <si>
    <t>Gelis taip pat tinka ultragarsui, EKG, EEG, EMG ir pan. Tirpus vandenyje ir hipoalerginis. Profesionaliam naudojimui, atliekant ginekologines, endoskopines ir kitas
apžiūros procedūras. Pakuotė 5000 g.</t>
  </si>
  <si>
    <t>Viso 32 pirkimo dalis</t>
  </si>
  <si>
    <t>33.</t>
  </si>
  <si>
    <t>Vienkartiniai kandikliai spirogramai</t>
  </si>
  <si>
    <t>33.1.</t>
  </si>
  <si>
    <t>Vienkartinis kandiklis spirogramai</t>
  </si>
  <si>
    <t>Pritaikyti spirometrui Microlab 3500. Diametras 30mm</t>
  </si>
  <si>
    <t>Viso 33 pirkimo dalis</t>
  </si>
  <si>
    <t>Dezinfekcinės servetėlės</t>
  </si>
  <si>
    <t>34.1.</t>
  </si>
  <si>
    <t>Dezinfekcinės servetėlės alkoholiui atsparių paviršių dezinfekcijai</t>
  </si>
  <si>
    <t>Skirtos nedidelių, alkoholiui atsparių paviršių dezinfekcijai. Alkoholių koncentracija ne mažesnė kaip 60 %. Pasižymi baktericidiniu (EN 13727), mikobaktericidiniu (EN 14348), fungicidiniu (EN 13624), virusidiniu (EN 14476) veikimu. Būtina pateikti atitiktį nurodytiems standartams patvirtinančius dokumentus arba lygiaverčių standartų reikalavimus. Ekspozicija iki 5 min. Servetėlės dydis ne mažesnis kaip 12cm x 20cm. Įpakuotos plastikiniame dispenseryje, su sandariu uždarymu ir servetėlių dozavimui pritaikyta išėmimo anga. Pakuotėje ne mažiau kaip 100 vnt. servetėlių. Medžiaga priskirta 2 ir 4 tipo  biocidams ir medicinos prietaisams  (pateikti tai įrodančius dokumentus).</t>
  </si>
  <si>
    <t>34.2.</t>
  </si>
  <si>
    <t>Dezinfekcinės servetėlės alkoholiui jautrių paviršių dezinfekcijai</t>
  </si>
  <si>
    <t xml:space="preserve">Skirtos medicinos prietaisų, jautrių alkoholiui, dezinfekcijai. Veikliosios medžiagos - ketvirtiniai amonio junginiai. Sudėtyje nėra alkoholio. Veikia  baktericidiškai, mielicidiškai, virusidiškai. Ekspozicija ne ilgiau kaip 60s. Servetėlės paruoštos naudojimui, supakuotos originaliose dėžutėse-dozatoriuose su sandariais dangteliais. Servetėlės ne mažesnės kaip 18cm x 20cm. Pakuotėje ne mažiau kaip 100 servetėlių. </t>
  </si>
  <si>
    <t>Viso 34 pirkimo dalis</t>
  </si>
  <si>
    <t>35.</t>
  </si>
  <si>
    <t>Odos dezinfekcijos priemonė</t>
  </si>
  <si>
    <t>35.1.</t>
  </si>
  <si>
    <t>Bespalvė odos dezinfekcijos priemonė, su purkštuku arba dozatoriumi</t>
  </si>
  <si>
    <t>Ne mažesnė kaip 200 ml talpa su purkštuku arba dozatoriumi. Skirta naudoti odos dezinfekcijai prieš injekcijas, punkcijas ir kitas invazines procedūras. Veikliosios medžiagos - alkoholiai, kurių koncentracija ne mažesnė kaip 70 % ir ketvirtiniai amonio junginiai. Antimikrobinis poveikis: bakterijoms (įsk. tuberkuliozės, MRSA), mielėms, virusams (ŽIV, HBV, HCV, Rota ir kt), sudėtyje neturi būti chlorheksidino, peroksidų, jodo, fenolio junginių, etanolio, butanono, rūgščių. Ekspozicijos laikas ne ilgesnis kaip 30 sek. Kartu pateikti: 1. Biocido autorizacijos liudijimas 2. Saugos duomenų lapai.</t>
  </si>
  <si>
    <t>35.2.</t>
  </si>
  <si>
    <t>Bespalvė odos dezinfekcijos priemonė, 1 L</t>
  </si>
  <si>
    <t>Ne mažesnė kaip 200 ml talpa su purkštuku. Skirta naudoti odos dezinfekcijai prieš injekcijas, punkcijas ir kitas invazines procedūras. Veikliosios medžiagos - alkoholiai, kurių koncentracija ne mažesnė kaip 70 % ir ketvirtiniai amonio junginiai. Antimikrobinis poveikis: bakterijoms (įsk. tuberkuliozės, MRSA), mielėms, virusams (ŽIV, HBV, HCV, Rota ir kt), sudėtyje neturi būti chlorheksidino, peroksidų, jodo, fenolio junginių, etanolio, butanono, rūgščių. Ekspozicijos laikas ne ilgesnis kaip 30 sek. Kartu pateikti: 1. Biocido autorizacijos liudijimas 2. Saugos duomenų lapai.</t>
  </si>
  <si>
    <t>Viso 35 pirkimo dalis</t>
  </si>
  <si>
    <t>36.</t>
  </si>
  <si>
    <t>Priemonė kasdieniam paviršių valymui ir dezinfekcijai</t>
  </si>
  <si>
    <t>36.1.</t>
  </si>
  <si>
    <t>Koncentruota priemonė paviršių valymui ir dezinfekcijai. Veikliųjų medžiagų ne mažiau kaip dvi, kurių viena būtinai ketvirtiniai amonio junginiai. Tinka visiems užterštiems paviršiams (įskaitant aplinkos daiktų paviršius ir medicinos prietaisų paviršius) valymui ir dezinfekcijai merkiant, šluostant, purškiant. Pasižymi baktericidiniu (įskaitant TBC, MRSA), virusidiniu,  mielicidiniu poveikiu. 2 tipo biocidas, pateikti tai patvirtinančius dokumentus. Kartu neatlygintinai suteikiama priemonė patogiam dozavimui (pompa, matavimo indas). Pakuotė ne mažesnė kaip 5 L.</t>
  </si>
  <si>
    <t>L</t>
  </si>
  <si>
    <t>Viso 36 pirkimo dalis</t>
  </si>
  <si>
    <t>37.</t>
  </si>
  <si>
    <t>Priemonė krauju užterštų paviršių dezinfekcijai ir biologinių skysčių nukenksminimui</t>
  </si>
  <si>
    <t>37.1.</t>
  </si>
  <si>
    <r>
      <t>Pagrindinės sudedamosios medžiagos: natrio dichloroisocianūratas, plovikliai, geriamoji soda; tabletėje privalo būti ne mažiau kaip 1 g aktyviojo chloro; preparato darbinio tirpalo pH: 5,6-6,0; preparatas pasižymi baktericidiniu (TBC), fungicidiniu, virusidiniu aktyvumu; preparato pavidalas – baltos tabletės; pagamintas darbinis tirpalas vienu metu plauna, dezinfekuoja; neutralizuoja (jei paviršiai suteršti šlapimu), nuriebalina; pagamintas tirpalas naudojamas įvairiems paviršiams valyti ir dezinfekuoti – turi tikti grindims, sanitariniams mazgams, slaugos priemonėms, maisto ruošimo indams plauti, dezinfekuoti ir nuriebalinti; turi tikti žalių kiaušinių lukštų dezinfekcijai; nuvalius paviršių darbiniu tirpalu nelieka jokių dėmių,  paviršiai - greitai išdžiūsta; ekspozicija – momentinė ne ilgiau 10 min; preparato pavidalas – tabletės: nesudėtingas darbinio tirpalo paruošimas; tabletė greitai  ištirpsta kambario temperatūros vandenyje; įpakavime - nuo 100 iki 200</t>
    </r>
    <r>
      <rPr>
        <sz val="11"/>
        <color rgb="FF0000FF"/>
        <rFont val="Times New Roman"/>
        <family val="1"/>
        <charset val="186"/>
      </rPr>
      <t xml:space="preserve"> </t>
    </r>
    <r>
      <rPr>
        <sz val="11"/>
        <color theme="1"/>
        <rFont val="Times New Roman"/>
        <family val="1"/>
        <charset val="186"/>
      </rPr>
      <t>tablečių; Pateikti biocido autorizavimo liudijimą. Pateikti biocido autorizacijos registracijos pažymėjimą, saugos duomenų lapus, naudojimo instrukciją lietuvių kalba.</t>
    </r>
  </si>
  <si>
    <t>Tab.</t>
  </si>
  <si>
    <t>Viso 37 pirkimo dalis</t>
  </si>
  <si>
    <t>1 PRIEDAS</t>
  </si>
  <si>
    <t>Vienkartiniai šalčio maišeliai</t>
  </si>
  <si>
    <t>Direktorius Juozas Devižis</t>
  </si>
  <si>
    <t>Aligninas, medicininis, 5kg ,,Matocell'' 40 x 60 cm /TZMO S.A</t>
  </si>
  <si>
    <t>Suma Eur be PVM</t>
  </si>
  <si>
    <t xml:space="preserve">  Sterilus marl. tvarstis 5m x 10cm AZAS/Shaoxing Gangfeng Hospital Products</t>
  </si>
  <si>
    <t xml:space="preserve">  Sterilus marl. tvarstis 7m x 14cm AZAS/Shaoxing Gangfeng Hospital Products</t>
  </si>
  <si>
    <t xml:space="preserve"> Servetėlės, steril., marlinės  5x5cm, 8sl., N5  AZAS /Xuchang Zhende Surgical Dressing (Zhende Medical) </t>
  </si>
  <si>
    <t xml:space="preserve"> Servetėlės, steril., marlinės  10x10cm, 8sl., N5  AZAS /Xuchang Zhende Surgical Dressing (Zhende Medical) </t>
  </si>
  <si>
    <t xml:space="preserve"> Servetėlės, steril., marlinės  10x20cm, 8sl., N5  AZAS /Xuchang Zhende Surgical Dressing (Zhende Medical) </t>
  </si>
  <si>
    <t xml:space="preserve">Tinklinis tvarstis galvai L N10  </t>
  </si>
  <si>
    <t xml:space="preserve">Tinklinis tvarstis galvai M N10  </t>
  </si>
  <si>
    <t>Trikampis palaikomasis tvarstis, neaust. medžiagos  //Zarys International Group</t>
  </si>
  <si>
    <t>Tvarstis tinkl. 10x10cm su parafinu „paraffiNET“ N10  /Zarys International Group</t>
  </si>
  <si>
    <t xml:space="preserve">AZAS, marlė, medic.  10 m x 90 cm  /Shaoxing Gangfeng Hospital Products </t>
  </si>
  <si>
    <t xml:space="preserve">Vata, med.,  chir., ,,zig-zag'' 100 g/Ningbo Haishu Haorun Medical Dressing </t>
  </si>
  <si>
    <t>Pleistras i./v. kat. fiks. 7,2 x 5 cm N50  /TZMO S.A</t>
  </si>
  <si>
    <t>Lipnioji medžiaga, 10 m x 15 cm  ,,Oper tape"  /Iberhospitex</t>
  </si>
  <si>
    <t xml:space="preserve">Pleistras popier. 1,25 cm x 9,1 m N24/Jinhua Jingdi Medical Supplies     </t>
  </si>
  <si>
    <t xml:space="preserve">Pleistras popier. 2,5 cm x 9,1 m N12/Jinhua Jingdi Medical Supplies     </t>
  </si>
  <si>
    <t xml:space="preserve">Pleistras injekc. vietai Dermaplast 4 x 1,6 cm N250/Hartman  </t>
  </si>
  <si>
    <t>Paklotai 90 x 60 cm Seni Soft Normal N30 /TZMO S.A</t>
  </si>
  <si>
    <t xml:space="preserve">Antklodė pirmos pagalbos 160 x 210 cm /Zarys International Group   </t>
  </si>
  <si>
    <t>Skarifikatorius (lancetas) kraujo, steril., saugūs, N100  /Zarys International Group</t>
  </si>
  <si>
    <t xml:space="preserve">Skarifikatorius (lancetas) , vienkartinis, steril., N200,/ Romed  </t>
  </si>
  <si>
    <t xml:space="preserve">Skalpeliai vienkartiniai Nr.11 (steril.) N10  </t>
  </si>
  <si>
    <t xml:space="preserve">Skalpeliai vienkartiniai Nr.10 (steril.) N10 /Huaian Angel Medical </t>
  </si>
  <si>
    <t xml:space="preserve">Skalpeliai vienkartiniai Nr.12 (steril.) N10 /Huaian Angel Medical </t>
  </si>
  <si>
    <t xml:space="preserve">Skalpeliai vienkartiniai Nr.15 (steril.) N10 /Huaian Angel Medical </t>
  </si>
  <si>
    <t xml:space="preserve">Vienkartinė adata BUTTERFLY 23G N100/Romed        </t>
  </si>
  <si>
    <t xml:space="preserve">Vienkartinė adata BUTTERFLY 23G su adapteriu/Romed  </t>
  </si>
  <si>
    <r>
      <t>Siūlomos prekės pavadinimas, gamintojas (</t>
    </r>
    <r>
      <rPr>
        <i/>
        <sz val="10"/>
        <color theme="1"/>
        <rFont val="Times New Roman"/>
        <family val="1"/>
        <charset val="186"/>
      </rPr>
      <t>privaloma užpildyti</t>
    </r>
    <r>
      <rPr>
        <sz val="10"/>
        <color theme="1"/>
        <rFont val="Times New Roman"/>
        <family val="1"/>
        <charset val="186"/>
      </rPr>
      <t>)</t>
    </r>
  </si>
  <si>
    <t xml:space="preserve">Vienk. adata  0,7 x 30 mm 22Gx1+1/4" N100    /Zarys </t>
  </si>
  <si>
    <t>Kateteris, intraveninis 16G (pilkas) N100  /Disposafe</t>
  </si>
  <si>
    <t>Kateteris, intraveninis 18G (žalias) N100   /Disposafe</t>
  </si>
  <si>
    <t>Kateteris, intraveninis 20G (rožinis) N100   /Disposafe</t>
  </si>
  <si>
    <t>Kateteris, intraveninis 22G (mėlynas) N100 /Disposafe</t>
  </si>
  <si>
    <t>Kateteris, intraveninis 24G (geltonas) N100   /Disposafe</t>
  </si>
  <si>
    <t xml:space="preserve">Kateteris Nelaton vyriškas Ch14 (žalias)  /  </t>
  </si>
  <si>
    <t xml:space="preserve">Kateteris Nelaton vyriškas Ch16 (oranžinis)  </t>
  </si>
  <si>
    <t xml:space="preserve">Kateteris Nelaton moteriškas Ch16 (oranžinis)  </t>
  </si>
  <si>
    <t xml:space="preserve">Kateteris Nelaton moteriškas Ch14 (žalias)  </t>
  </si>
  <si>
    <t xml:space="preserve">MATOSET akušerinis rinkinys/TZMO S.A.      </t>
  </si>
  <si>
    <t xml:space="preserve">Mentelė medinė N100/Zarys       </t>
  </si>
  <si>
    <t xml:space="preserve">SL (Atlas) PGA Rapid 4/0-1,5EP HR17 0,75m N12 /Atlas Medical </t>
  </si>
  <si>
    <t xml:space="preserve">Maišas pavoj. atliekoms 30L, N25/UAB Maišelis       </t>
  </si>
  <si>
    <t>Konteineris pavoj. atliekoms  3,0 L DISPO    /Keter</t>
  </si>
  <si>
    <t xml:space="preserve">Konteineris pavoj. atliekoms  1,5 L DISPO  /Keter </t>
  </si>
  <si>
    <t>Konteineris pavoj. atliekoms  0,7 L DISPO  /Keter</t>
  </si>
  <si>
    <t xml:space="preserve">Konteineris pavoj. atliekoms  0,25 L/Sungo       </t>
  </si>
  <si>
    <t xml:space="preserve">Zondas skrandžiui CH/Fr 16 (oranž.) </t>
  </si>
  <si>
    <t xml:space="preserve">Taurelė vaistams grad. žalia N75 30ml   /Hammarplast </t>
  </si>
  <si>
    <t xml:space="preserve">Timpa su plastikine sagtele   /Zarys </t>
  </si>
  <si>
    <t xml:space="preserve">Pagalvėlė injekcijoms   /Willy Behrend    </t>
  </si>
  <si>
    <t>Makšties skėtiklis 24mm (S)   /Shuangma</t>
  </si>
  <si>
    <t xml:space="preserve">Makšties skėtiklis 26mm (M)    /Shuangma  </t>
  </si>
  <si>
    <t xml:space="preserve">Makšties skėtiklis 30mm (L)  /Shuangma    </t>
  </si>
  <si>
    <t xml:space="preserve">Sistema, skysčių perp. LL ,,Zibo" su adata N25 /Zibo Eastmed Health Care Products   </t>
  </si>
  <si>
    <t xml:space="preserve">Užtiesalas, sanitarinis 200 m x 50 cm/AB Grigeo             </t>
  </si>
  <si>
    <t>Vėmimo maišai N20        /Angimedika</t>
  </si>
  <si>
    <t>Šaldantis maišelis, 14 x 18 cm  /Dispotech</t>
  </si>
  <si>
    <t>Indelis laboratorinis plast. su šaukšt. fekal. 25ml /Deltalab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</si>
</sst>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0"/>
  </numFmts>
  <fonts count="14" x14ac:knownFonts="1">
    <font>
      <sz val="11"/>
      <color theme="1"/>
      <name val="Calibri"/>
      <family val="2"/>
      <charset val="186"/>
      <scheme val="minor"/>
    </font>
    <font>
      <b/>
      <sz val="12"/>
      <color theme="1"/>
      <name val="Times New Roman"/>
      <family val="1"/>
      <charset val="186"/>
    </font>
    <font>
      <sz val="11"/>
      <color theme="1"/>
      <name val="Times New Roman"/>
      <family val="1"/>
      <charset val="186"/>
    </font>
    <font>
      <i/>
      <sz val="11"/>
      <color theme="1"/>
      <name val="Times New Roman"/>
      <family val="1"/>
      <charset val="186"/>
    </font>
    <font>
      <sz val="11"/>
      <name val="Times New Roman"/>
      <family val="1"/>
      <charset val="186"/>
    </font>
    <font>
      <b/>
      <sz val="11"/>
      <color theme="1"/>
      <name val="Times New Roman"/>
      <family val="1"/>
      <charset val="186"/>
    </font>
    <font>
      <sz val="11"/>
      <color theme="1"/>
      <name val="Calibri"/>
      <family val="2"/>
      <scheme val="minor"/>
    </font>
    <font>
      <sz val="11"/>
      <color rgb="FF000000"/>
      <name val="Times New Roman"/>
      <family val="1"/>
      <charset val="186"/>
    </font>
    <font>
      <sz val="11"/>
      <color rgb="FF232323"/>
      <name val="Times New Roman"/>
      <family val="1"/>
      <charset val="186"/>
    </font>
    <font>
      <sz val="11"/>
      <color rgb="FF0000FF"/>
      <name val="Times New Roman"/>
      <family val="1"/>
      <charset val="186"/>
    </font>
    <font>
      <sz val="8"/>
      <name val="Calibri"/>
      <family val="2"/>
      <charset val="186"/>
      <scheme val="minor"/>
    </font>
    <font>
      <sz val="10"/>
      <color theme="1"/>
      <name val="Times New Roman"/>
      <family val="1"/>
      <charset val="186"/>
    </font>
    <font>
      <i/>
      <sz val="10"/>
      <color theme="1"/>
      <name val="Times New Roman"/>
      <family val="1"/>
      <charset val="186"/>
    </font>
    <font>
      <b/>
      <sz val="10"/>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62">
    <xf numFmtId="0" fontId="0" fillId="0" borderId="0" xfId="0"/>
    <xf numFmtId="0" fontId="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7" fillId="0" borderId="1" xfId="1" applyFont="1" applyBorder="1" applyAlignment="1">
      <alignment horizontal="justify" vertical="center" wrapText="1"/>
    </xf>
    <xf numFmtId="0" fontId="2" fillId="0" borderId="1"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4" fillId="0" borderId="1" xfId="0" applyFont="1" applyBorder="1" applyAlignment="1">
      <alignment vertical="center" wrapText="1"/>
    </xf>
    <xf numFmtId="0" fontId="7" fillId="0" borderId="1" xfId="0" applyFont="1" applyBorder="1" applyAlignment="1">
      <alignment horizontal="justify" vertical="center" wrapText="1"/>
    </xf>
    <xf numFmtId="0" fontId="5" fillId="0" borderId="1" xfId="0" applyFont="1" applyBorder="1" applyAlignment="1">
      <alignmen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8" fillId="0" borderId="1" xfId="0" applyFont="1" applyBorder="1" applyAlignment="1">
      <alignment vertical="center"/>
    </xf>
    <xf numFmtId="0" fontId="8" fillId="0" borderId="1" xfId="0" applyFont="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vertical="top" wrapText="1"/>
    </xf>
    <xf numFmtId="0" fontId="2" fillId="0" borderId="0" xfId="0" applyFont="1" applyAlignment="1">
      <alignment vertical="top" wrapText="1"/>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5" fillId="3" borderId="1" xfId="0" applyFont="1" applyFill="1" applyBorder="1" applyAlignment="1">
      <alignment horizontal="center" vertical="center"/>
    </xf>
    <xf numFmtId="164" fontId="2" fillId="0" borderId="1" xfId="0" applyNumberFormat="1"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applyAlignment="1">
      <alignment horizontal="center" vertical="center"/>
    </xf>
    <xf numFmtId="2" fontId="2" fillId="0" borderId="2" xfId="0" applyNumberFormat="1" applyFont="1" applyBorder="1" applyAlignment="1">
      <alignment horizontal="center" vertical="center"/>
    </xf>
    <xf numFmtId="2" fontId="5" fillId="0" borderId="1" xfId="0" applyNumberFormat="1" applyFont="1" applyBorder="1" applyAlignment="1">
      <alignment vertical="center"/>
    </xf>
    <xf numFmtId="164" fontId="2" fillId="0" borderId="2" xfId="0" applyNumberFormat="1" applyFont="1" applyBorder="1" applyAlignment="1">
      <alignment horizontal="center" vertical="center"/>
    </xf>
    <xf numFmtId="164" fontId="2" fillId="0" borderId="2" xfId="0" applyNumberFormat="1" applyFont="1" applyBorder="1" applyAlignment="1">
      <alignment vertical="center"/>
    </xf>
    <xf numFmtId="2" fontId="2" fillId="0" borderId="2" xfId="0" applyNumberFormat="1" applyFont="1" applyBorder="1" applyAlignment="1">
      <alignment vertical="center"/>
    </xf>
    <xf numFmtId="0" fontId="5" fillId="0" borderId="1" xfId="0" applyFont="1" applyFill="1" applyBorder="1" applyAlignment="1">
      <alignment horizontal="center" vertical="center"/>
    </xf>
    <xf numFmtId="165" fontId="2" fillId="0" borderId="1" xfId="0" applyNumberFormat="1" applyFont="1" applyBorder="1" applyAlignment="1">
      <alignment vertical="center"/>
    </xf>
    <xf numFmtId="0" fontId="11" fillId="0" borderId="1" xfId="0" applyFont="1" applyBorder="1" applyAlignment="1">
      <alignment vertical="center" wrapText="1"/>
    </xf>
    <xf numFmtId="0" fontId="11" fillId="0" borderId="0" xfId="0" applyFont="1"/>
    <xf numFmtId="0" fontId="11" fillId="0" borderId="0" xfId="0" applyFont="1" applyAlignment="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vertical="center"/>
    </xf>
    <xf numFmtId="0" fontId="11" fillId="0" borderId="1" xfId="0" applyFont="1" applyBorder="1" applyAlignment="1">
      <alignment vertical="center"/>
    </xf>
    <xf numFmtId="0" fontId="13" fillId="0" borderId="1" xfId="0" applyFont="1" applyBorder="1" applyAlignment="1">
      <alignment horizontal="right" vertical="center"/>
    </xf>
    <xf numFmtId="0" fontId="11" fillId="0" borderId="1" xfId="0" applyFont="1" applyBorder="1" applyAlignment="1">
      <alignment horizontal="left"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2" fontId="2" fillId="0" borderId="1" xfId="0" applyNumberFormat="1" applyFont="1" applyBorder="1" applyAlignment="1">
      <alignment vertical="center" wrapText="1"/>
    </xf>
    <xf numFmtId="2" fontId="2" fillId="0" borderId="1" xfId="0" applyNumberFormat="1" applyFont="1" applyBorder="1" applyAlignment="1">
      <alignment horizontal="left" vertical="center" wrapText="1"/>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horizontal="center" vertical="center"/>
    </xf>
    <xf numFmtId="0" fontId="2" fillId="0" borderId="0" xfId="0" applyFont="1" applyAlignment="1">
      <alignment horizontal="center"/>
    </xf>
  </cellXfs>
  <cellStyles count="2">
    <cellStyle name="Įprastas" xfId="0" builtinId="0"/>
    <cellStyle name="Įprastas 2" xfId="1" xr:uid="{2BAFB637-ED79-4DA0-A318-87F1DFA9825D}"/>
  </cellStyles>
  <dxfs count="14">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Times New Roman"/>
        <family val="1"/>
        <charset val="186"/>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Times New Roman"/>
        <family val="1"/>
        <charset val="186"/>
        <scheme val="none"/>
      </font>
      <alignment vertical="center" textRotation="0" indent="0" justifyLastLine="0" shrinkToFit="0" readingOrder="0"/>
    </dxf>
    <dxf>
      <border>
        <bottom style="medium">
          <color indexed="64"/>
        </bottom>
      </border>
    </dxf>
    <dxf>
      <font>
        <strike val="0"/>
        <outline val="0"/>
        <shadow val="0"/>
        <u val="none"/>
        <vertAlign val="baseline"/>
        <sz val="11"/>
        <color theme="1"/>
        <name val="Times New Roman"/>
        <family val="1"/>
        <charset val="186"/>
        <scheme val="none"/>
      </font>
      <alignment horizontal="center" vertical="center" textRotation="0" wrapText="1"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3742D6-CF71-4EA2-8ED9-694F7C8FF03B}" name="Lentelė1" displayName="Lentelė1" ref="A4:K5" totalsRowShown="0" headerRowDxfId="13" dataDxfId="11" headerRowBorderDxfId="12">
  <tableColumns count="11">
    <tableColumn id="1" xr3:uid="{C682CCE3-DDA3-4507-898E-FF37DA16EDCD}" name="Pirkimo objekto dalies Nr." dataDxfId="10"/>
    <tableColumn id="2" xr3:uid="{2262534C-E7CD-47DF-8485-164510BFF855}" name="Pirkimo dalies pavadinimas" dataDxfId="9"/>
    <tableColumn id="3" xr3:uid="{2AAEA1B8-9480-4539-8A74-1651A145546A}" name="Reikalavimai (techninės charakteristikos)" dataDxfId="8"/>
    <tableColumn id="4" xr3:uid="{6689D0BA-FA04-464D-9AF3-3DDE7387DDFF}" name="Mato vnt." dataDxfId="7"/>
    <tableColumn id="5" xr3:uid="{44FEA4AA-3629-4EBB-830A-4C70B613E340}" name="Preliminarus poreikis 12 mėn." dataDxfId="6"/>
    <tableColumn id="6" xr3:uid="{9B676556-CB99-4CD5-8E0B-6AF10D7D30A0}" name="Siūlomos prekės pavadinimas, gamintojas (privaloma užpildyti)" dataDxfId="5"/>
    <tableColumn id="8" xr3:uid="{5C148A4D-9E0D-4F6C-BC50-FDE90DD1D34F}" name="1 vnt. kaina Eur. be PVM" dataDxfId="4"/>
    <tableColumn id="12" xr3:uid="{FC0C0CC1-0A0D-4DE9-BAA8-E380AD982187}" name="1 vnt. kaina Eur. su PVM" dataDxfId="3"/>
    <tableColumn id="13" xr3:uid="{67E8FCD0-EBA0-4513-AE17-2B13E7CDE121}" name="Suma Eur be PVM" dataDxfId="2"/>
    <tableColumn id="9" xr3:uid="{38979E24-D473-4D2E-BAB6-D7B7B4A7C291}" name="Suma Eur. su PVM" dataDxfId="1"/>
    <tableColumn id="10" xr3:uid="{00E22328-B438-43DE-9A92-8126E292E7B4}" name="Pastabos" dataDxfId="0"/>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EBBA-529E-4C4D-A134-4A1E4506F5DA}">
  <dimension ref="A1:K167"/>
  <sheetViews>
    <sheetView tabSelected="1" workbookViewId="0">
      <selection activeCell="N107" sqref="N107"/>
    </sheetView>
  </sheetViews>
  <sheetFormatPr defaultColWidth="9.140625" defaultRowHeight="50.25" customHeight="1" x14ac:dyDescent="0.25"/>
  <cols>
    <col min="1" max="1" width="9.140625" style="29"/>
    <col min="2" max="2" width="22" style="29" customWidth="1"/>
    <col min="3" max="3" width="52" style="29" customWidth="1"/>
    <col min="4" max="4" width="7" style="29" customWidth="1"/>
    <col min="5" max="5" width="12.42578125" style="29" customWidth="1"/>
    <col min="6" max="6" width="27.5703125" style="44" customWidth="1"/>
    <col min="7" max="7" width="11.85546875" style="29" customWidth="1"/>
    <col min="8" max="9" width="11" style="29" customWidth="1"/>
    <col min="10" max="10" width="11.42578125" style="29" customWidth="1"/>
    <col min="11" max="11" width="10.140625" style="29" customWidth="1"/>
    <col min="12" max="16384" width="9.140625" style="29"/>
  </cols>
  <sheetData>
    <row r="1" spans="1:11" ht="18" customHeight="1" x14ac:dyDescent="0.25">
      <c r="J1" s="61" t="s">
        <v>358</v>
      </c>
      <c r="K1" s="61"/>
    </row>
    <row r="2" spans="1:11" ht="18" customHeight="1" x14ac:dyDescent="0.25">
      <c r="A2" s="56" t="s">
        <v>0</v>
      </c>
      <c r="B2" s="56"/>
      <c r="C2" s="56"/>
      <c r="D2" s="56"/>
      <c r="E2" s="56"/>
      <c r="F2" s="56"/>
      <c r="G2" s="56"/>
      <c r="H2" s="56"/>
      <c r="I2" s="56"/>
      <c r="J2" s="56"/>
      <c r="K2" s="56"/>
    </row>
    <row r="3" spans="1:11" ht="18" customHeight="1" x14ac:dyDescent="0.25">
      <c r="A3" s="30"/>
      <c r="B3" s="31"/>
      <c r="C3" s="31"/>
      <c r="D3" s="30"/>
      <c r="E3" s="30"/>
      <c r="F3" s="45"/>
      <c r="G3" s="31"/>
      <c r="H3" s="31"/>
      <c r="I3" s="31"/>
      <c r="J3" s="31"/>
      <c r="K3" s="31"/>
    </row>
    <row r="4" spans="1:11" ht="50.25" customHeight="1" x14ac:dyDescent="0.25">
      <c r="A4" s="1" t="s">
        <v>1</v>
      </c>
      <c r="B4" s="1" t="s">
        <v>2</v>
      </c>
      <c r="C4" s="1" t="s">
        <v>3</v>
      </c>
      <c r="D4" s="1" t="s">
        <v>4</v>
      </c>
      <c r="E4" s="1" t="s">
        <v>5</v>
      </c>
      <c r="F4" s="46" t="s">
        <v>389</v>
      </c>
      <c r="G4" s="2" t="s">
        <v>6</v>
      </c>
      <c r="H4" s="2" t="s">
        <v>7</v>
      </c>
      <c r="I4" s="3" t="s">
        <v>362</v>
      </c>
      <c r="J4" s="3" t="s">
        <v>8</v>
      </c>
      <c r="K4" s="1" t="s">
        <v>9</v>
      </c>
    </row>
    <row r="5" spans="1:11" ht="12.75" customHeight="1" x14ac:dyDescent="0.25">
      <c r="A5" s="4">
        <v>1</v>
      </c>
      <c r="B5" s="4">
        <v>2</v>
      </c>
      <c r="C5" s="4">
        <v>3</v>
      </c>
      <c r="D5" s="4">
        <v>4</v>
      </c>
      <c r="E5" s="4">
        <v>5</v>
      </c>
      <c r="F5" s="47">
        <v>6</v>
      </c>
      <c r="G5" s="4">
        <v>8</v>
      </c>
      <c r="H5" s="4"/>
      <c r="I5" s="4"/>
      <c r="J5" s="4">
        <v>9</v>
      </c>
      <c r="K5" s="4">
        <v>10</v>
      </c>
    </row>
    <row r="6" spans="1:11" ht="14.25" customHeight="1" x14ac:dyDescent="0.25">
      <c r="A6" s="32" t="s">
        <v>10</v>
      </c>
      <c r="B6" s="6" t="s">
        <v>11</v>
      </c>
      <c r="C6" s="6"/>
      <c r="D6" s="5"/>
      <c r="E6" s="5"/>
      <c r="F6" s="48"/>
      <c r="G6" s="7"/>
      <c r="H6" s="7"/>
      <c r="I6" s="7"/>
      <c r="J6" s="7"/>
      <c r="K6" s="7"/>
    </row>
    <row r="7" spans="1:11" ht="41.25" customHeight="1" x14ac:dyDescent="0.25">
      <c r="A7" s="8" t="s">
        <v>12</v>
      </c>
      <c r="B7" s="9" t="s">
        <v>13</v>
      </c>
      <c r="C7" s="10" t="s">
        <v>14</v>
      </c>
      <c r="D7" s="8" t="s">
        <v>15</v>
      </c>
      <c r="E7" s="8">
        <v>50</v>
      </c>
      <c r="F7" s="43" t="s">
        <v>361</v>
      </c>
      <c r="G7" s="11">
        <v>2.68</v>
      </c>
      <c r="H7" s="11">
        <f>G7*1.05</f>
        <v>2.8140000000000005</v>
      </c>
      <c r="I7" s="34">
        <f>G7*E7</f>
        <v>134</v>
      </c>
      <c r="J7" s="34">
        <f>H7*50</f>
        <v>140.70000000000002</v>
      </c>
      <c r="K7" s="11"/>
    </row>
    <row r="8" spans="1:11" ht="15.75" customHeight="1" x14ac:dyDescent="0.25">
      <c r="A8" s="57" t="s">
        <v>16</v>
      </c>
      <c r="B8" s="57"/>
      <c r="C8" s="57"/>
      <c r="D8" s="57"/>
      <c r="E8" s="57"/>
      <c r="F8" s="57"/>
      <c r="G8" s="8" t="s">
        <v>17</v>
      </c>
      <c r="H8" s="8" t="s">
        <v>17</v>
      </c>
      <c r="I8" s="35">
        <f>I7</f>
        <v>134</v>
      </c>
      <c r="J8" s="34">
        <f>J7</f>
        <v>140.70000000000002</v>
      </c>
      <c r="K8" s="11"/>
    </row>
    <row r="9" spans="1:11" ht="14.25" customHeight="1" x14ac:dyDescent="0.25">
      <c r="A9" s="32" t="s">
        <v>18</v>
      </c>
      <c r="B9" s="58" t="s">
        <v>19</v>
      </c>
      <c r="C9" s="59"/>
      <c r="D9" s="5"/>
      <c r="E9" s="5"/>
      <c r="F9" s="48"/>
      <c r="G9" s="6"/>
      <c r="H9" s="6"/>
      <c r="I9" s="6"/>
      <c r="J9" s="37"/>
      <c r="K9" s="6"/>
    </row>
    <row r="10" spans="1:11" ht="79.5" customHeight="1" x14ac:dyDescent="0.25">
      <c r="A10" s="8" t="s">
        <v>20</v>
      </c>
      <c r="B10" s="9" t="s">
        <v>21</v>
      </c>
      <c r="C10" s="10" t="s">
        <v>22</v>
      </c>
      <c r="D10" s="8" t="s">
        <v>23</v>
      </c>
      <c r="E10" s="8">
        <v>750</v>
      </c>
      <c r="F10" s="43" t="s">
        <v>364</v>
      </c>
      <c r="G10" s="11">
        <v>0.28000000000000003</v>
      </c>
      <c r="H10" s="11">
        <f>G10*1.05</f>
        <v>0.29400000000000004</v>
      </c>
      <c r="I10" s="34">
        <f>G10*E10</f>
        <v>210.00000000000003</v>
      </c>
      <c r="J10" s="34">
        <f>H10*E10</f>
        <v>220.50000000000003</v>
      </c>
      <c r="K10" s="11"/>
    </row>
    <row r="11" spans="1:11" ht="93" customHeight="1" x14ac:dyDescent="0.25">
      <c r="A11" s="8" t="s">
        <v>24</v>
      </c>
      <c r="B11" s="9" t="s">
        <v>25</v>
      </c>
      <c r="C11" s="10" t="s">
        <v>26</v>
      </c>
      <c r="D11" s="8" t="s">
        <v>23</v>
      </c>
      <c r="E11" s="8">
        <v>750</v>
      </c>
      <c r="F11" s="43" t="s">
        <v>363</v>
      </c>
      <c r="G11" s="11">
        <v>0.14000000000000001</v>
      </c>
      <c r="H11" s="11">
        <f>G11*1.05</f>
        <v>0.14700000000000002</v>
      </c>
      <c r="I11" s="34">
        <f>G11*E11</f>
        <v>105.00000000000001</v>
      </c>
      <c r="J11" s="11">
        <f>H11*E11</f>
        <v>110.25000000000001</v>
      </c>
      <c r="K11" s="11"/>
    </row>
    <row r="12" spans="1:11" ht="13.5" customHeight="1" x14ac:dyDescent="0.25">
      <c r="A12" s="57" t="s">
        <v>27</v>
      </c>
      <c r="B12" s="57"/>
      <c r="C12" s="57"/>
      <c r="D12" s="57"/>
      <c r="E12" s="60"/>
      <c r="F12" s="60"/>
      <c r="G12" s="12" t="s">
        <v>17</v>
      </c>
      <c r="H12" s="12" t="s">
        <v>17</v>
      </c>
      <c r="I12" s="36">
        <f>SUM(I10:I11)</f>
        <v>315.00000000000006</v>
      </c>
      <c r="J12" s="13">
        <f>SUM(J10:J11)</f>
        <v>330.75000000000006</v>
      </c>
      <c r="K12" s="13"/>
    </row>
    <row r="13" spans="1:11" ht="16.5" customHeight="1" x14ac:dyDescent="0.25">
      <c r="A13" s="32" t="s">
        <v>28</v>
      </c>
      <c r="B13" s="6" t="s">
        <v>29</v>
      </c>
      <c r="C13" s="6"/>
      <c r="D13" s="5"/>
      <c r="E13" s="5"/>
      <c r="F13" s="48"/>
      <c r="G13" s="6"/>
      <c r="H13" s="6"/>
      <c r="I13" s="6"/>
      <c r="J13" s="6"/>
      <c r="K13" s="6"/>
    </row>
    <row r="14" spans="1:11" ht="113.25" customHeight="1" x14ac:dyDescent="0.25">
      <c r="A14" s="8" t="s">
        <v>30</v>
      </c>
      <c r="B14" s="9" t="s">
        <v>31</v>
      </c>
      <c r="C14" s="9" t="s">
        <v>32</v>
      </c>
      <c r="D14" s="8" t="s">
        <v>33</v>
      </c>
      <c r="E14" s="8">
        <v>6000</v>
      </c>
      <c r="F14" s="43" t="s">
        <v>365</v>
      </c>
      <c r="G14" s="11">
        <v>7.5999999999999998E-2</v>
      </c>
      <c r="H14" s="11">
        <f>G14*1.05</f>
        <v>7.9799999999999996E-2</v>
      </c>
      <c r="I14" s="34">
        <f>G14*E14</f>
        <v>456</v>
      </c>
      <c r="J14" s="34">
        <f>H14*E14</f>
        <v>478.79999999999995</v>
      </c>
      <c r="K14" s="11"/>
    </row>
    <row r="15" spans="1:11" ht="121.5" customHeight="1" x14ac:dyDescent="0.25">
      <c r="A15" s="8" t="s">
        <v>34</v>
      </c>
      <c r="B15" s="9" t="s">
        <v>35</v>
      </c>
      <c r="C15" s="9" t="s">
        <v>36</v>
      </c>
      <c r="D15" s="8" t="s">
        <v>33</v>
      </c>
      <c r="E15" s="8">
        <v>4000</v>
      </c>
      <c r="F15" s="43" t="s">
        <v>366</v>
      </c>
      <c r="G15" s="11">
        <v>0.17</v>
      </c>
      <c r="H15" s="11">
        <f t="shared" ref="H15:H16" si="0">G15*1.05</f>
        <v>0.17850000000000002</v>
      </c>
      <c r="I15" s="34">
        <f t="shared" ref="I15:I16" si="1">G15*E15</f>
        <v>680</v>
      </c>
      <c r="J15" s="34">
        <f t="shared" ref="J15:J16" si="2">H15*E15</f>
        <v>714.00000000000011</v>
      </c>
      <c r="K15" s="11"/>
    </row>
    <row r="16" spans="1:11" ht="121.5" customHeight="1" x14ac:dyDescent="0.25">
      <c r="A16" s="8" t="s">
        <v>37</v>
      </c>
      <c r="B16" s="9" t="s">
        <v>38</v>
      </c>
      <c r="C16" s="9" t="s">
        <v>39</v>
      </c>
      <c r="D16" s="8" t="s">
        <v>33</v>
      </c>
      <c r="E16" s="8">
        <v>1500</v>
      </c>
      <c r="F16" s="43" t="s">
        <v>367</v>
      </c>
      <c r="G16" s="11">
        <v>0.3</v>
      </c>
      <c r="H16" s="11">
        <f t="shared" si="0"/>
        <v>0.315</v>
      </c>
      <c r="I16" s="34">
        <f t="shared" si="1"/>
        <v>450</v>
      </c>
      <c r="J16" s="34">
        <f t="shared" si="2"/>
        <v>472.5</v>
      </c>
      <c r="K16" s="11"/>
    </row>
    <row r="17" spans="1:11" ht="12.75" customHeight="1" x14ac:dyDescent="0.25">
      <c r="A17" s="57" t="s">
        <v>40</v>
      </c>
      <c r="B17" s="57"/>
      <c r="C17" s="57"/>
      <c r="D17" s="57"/>
      <c r="E17" s="60"/>
      <c r="F17" s="60"/>
      <c r="G17" s="12" t="s">
        <v>17</v>
      </c>
      <c r="H17" s="12" t="s">
        <v>17</v>
      </c>
      <c r="I17" s="36">
        <f>SUM(I14:I16)</f>
        <v>1586</v>
      </c>
      <c r="J17" s="40">
        <f>SUM(J14:J16)</f>
        <v>1665.3000000000002</v>
      </c>
      <c r="K17" s="13"/>
    </row>
    <row r="18" spans="1:11" ht="12.75" customHeight="1" x14ac:dyDescent="0.25">
      <c r="A18" s="32" t="s">
        <v>41</v>
      </c>
      <c r="B18" s="6" t="s">
        <v>42</v>
      </c>
      <c r="C18" s="6"/>
      <c r="D18" s="5"/>
      <c r="E18" s="5"/>
      <c r="F18" s="48"/>
      <c r="G18" s="6"/>
      <c r="H18" s="6"/>
      <c r="I18" s="6"/>
      <c r="J18" s="6"/>
      <c r="K18" s="6"/>
    </row>
    <row r="19" spans="1:11" ht="33.75" customHeight="1" x14ac:dyDescent="0.25">
      <c r="A19" s="8" t="s">
        <v>43</v>
      </c>
      <c r="B19" s="9" t="s">
        <v>44</v>
      </c>
      <c r="C19" s="11" t="s">
        <v>45</v>
      </c>
      <c r="D19" s="8" t="s">
        <v>23</v>
      </c>
      <c r="E19" s="8">
        <v>100</v>
      </c>
      <c r="F19" s="49" t="s">
        <v>369</v>
      </c>
      <c r="G19" s="11">
        <v>0.66</v>
      </c>
      <c r="H19" s="11">
        <f>G19*1.05</f>
        <v>0.69300000000000006</v>
      </c>
      <c r="I19" s="34">
        <f>G19*E19</f>
        <v>66</v>
      </c>
      <c r="J19" s="34">
        <f>H19*E19</f>
        <v>69.300000000000011</v>
      </c>
      <c r="K19" s="11"/>
    </row>
    <row r="20" spans="1:11" ht="35.25" customHeight="1" x14ac:dyDescent="0.25">
      <c r="A20" s="8" t="s">
        <v>46</v>
      </c>
      <c r="B20" s="9" t="s">
        <v>47</v>
      </c>
      <c r="C20" s="11" t="s">
        <v>45</v>
      </c>
      <c r="D20" s="8" t="s">
        <v>23</v>
      </c>
      <c r="E20" s="8">
        <v>50</v>
      </c>
      <c r="F20" s="49" t="s">
        <v>368</v>
      </c>
      <c r="G20" s="11">
        <v>0.7</v>
      </c>
      <c r="H20" s="11">
        <f>G20*1.05</f>
        <v>0.73499999999999999</v>
      </c>
      <c r="I20" s="34">
        <f>G20*E20</f>
        <v>35</v>
      </c>
      <c r="J20" s="34">
        <f>H20*E20</f>
        <v>36.75</v>
      </c>
      <c r="K20" s="11"/>
    </row>
    <row r="21" spans="1:11" ht="15.75" customHeight="1" x14ac:dyDescent="0.25">
      <c r="A21" s="57" t="s">
        <v>48</v>
      </c>
      <c r="B21" s="57"/>
      <c r="C21" s="57"/>
      <c r="D21" s="57"/>
      <c r="E21" s="60"/>
      <c r="F21" s="60"/>
      <c r="G21" s="12" t="s">
        <v>17</v>
      </c>
      <c r="H21" s="12" t="s">
        <v>17</v>
      </c>
      <c r="I21" s="36">
        <f>SUM(I19:I20)</f>
        <v>101</v>
      </c>
      <c r="J21" s="40">
        <f>SUM(J19:J20)</f>
        <v>106.05000000000001</v>
      </c>
      <c r="K21" s="13"/>
    </row>
    <row r="22" spans="1:11" ht="15" customHeight="1" x14ac:dyDescent="0.25">
      <c r="A22" s="32" t="s">
        <v>49</v>
      </c>
      <c r="B22" s="58" t="s">
        <v>50</v>
      </c>
      <c r="C22" s="59"/>
      <c r="D22" s="5"/>
      <c r="E22" s="5"/>
      <c r="F22" s="48"/>
      <c r="G22" s="6"/>
      <c r="H22" s="6"/>
      <c r="I22" s="6"/>
      <c r="J22" s="6"/>
      <c r="K22" s="6"/>
    </row>
    <row r="23" spans="1:11" ht="39" customHeight="1" x14ac:dyDescent="0.25">
      <c r="A23" s="8" t="s">
        <v>51</v>
      </c>
      <c r="B23" s="9" t="s">
        <v>52</v>
      </c>
      <c r="C23" s="9" t="s">
        <v>53</v>
      </c>
      <c r="D23" s="8" t="s">
        <v>23</v>
      </c>
      <c r="E23" s="8">
        <v>250</v>
      </c>
      <c r="F23" s="43" t="s">
        <v>370</v>
      </c>
      <c r="G23" s="11">
        <v>0.46</v>
      </c>
      <c r="H23" s="11">
        <f>G23*1.05</f>
        <v>0.48300000000000004</v>
      </c>
      <c r="I23" s="34">
        <f>G23*E23</f>
        <v>115</v>
      </c>
      <c r="J23" s="34">
        <f>H23*E23</f>
        <v>120.75000000000001</v>
      </c>
      <c r="K23" s="11"/>
    </row>
    <row r="24" spans="1:11" ht="16.5" customHeight="1" x14ac:dyDescent="0.25">
      <c r="A24" s="57" t="s">
        <v>54</v>
      </c>
      <c r="B24" s="57"/>
      <c r="C24" s="57"/>
      <c r="D24" s="57"/>
      <c r="E24" s="60"/>
      <c r="F24" s="60"/>
      <c r="G24" s="12" t="s">
        <v>17</v>
      </c>
      <c r="H24" s="12" t="s">
        <v>17</v>
      </c>
      <c r="I24" s="36">
        <f>I23</f>
        <v>115</v>
      </c>
      <c r="J24" s="40">
        <f>J23</f>
        <v>120.75000000000001</v>
      </c>
      <c r="K24" s="13"/>
    </row>
    <row r="25" spans="1:11" ht="18" customHeight="1" x14ac:dyDescent="0.25">
      <c r="A25" s="32" t="s">
        <v>55</v>
      </c>
      <c r="B25" s="6" t="s">
        <v>56</v>
      </c>
      <c r="C25" s="6"/>
      <c r="D25" s="5"/>
      <c r="E25" s="5"/>
      <c r="F25" s="48"/>
      <c r="G25" s="6"/>
      <c r="H25" s="6"/>
      <c r="I25" s="6"/>
      <c r="J25" s="6"/>
      <c r="K25" s="6"/>
    </row>
    <row r="26" spans="1:11" ht="143.25" customHeight="1" x14ac:dyDescent="0.25">
      <c r="A26" s="8" t="s">
        <v>57</v>
      </c>
      <c r="B26" s="9" t="s">
        <v>58</v>
      </c>
      <c r="C26" s="9" t="s">
        <v>59</v>
      </c>
      <c r="D26" s="8" t="s">
        <v>23</v>
      </c>
      <c r="E26" s="8">
        <v>30</v>
      </c>
      <c r="F26" s="43" t="s">
        <v>371</v>
      </c>
      <c r="G26" s="11">
        <v>0.26</v>
      </c>
      <c r="H26" s="11">
        <f>G26*1.05</f>
        <v>0.27300000000000002</v>
      </c>
      <c r="I26" s="34">
        <f>G26*E26</f>
        <v>7.8000000000000007</v>
      </c>
      <c r="J26" s="34">
        <f>H26*E26</f>
        <v>8.1900000000000013</v>
      </c>
      <c r="K26" s="11"/>
    </row>
    <row r="27" spans="1:11" ht="15" customHeight="1" x14ac:dyDescent="0.25">
      <c r="A27" s="57" t="s">
        <v>60</v>
      </c>
      <c r="B27" s="57"/>
      <c r="C27" s="57"/>
      <c r="D27" s="57"/>
      <c r="E27" s="60"/>
      <c r="F27" s="60"/>
      <c r="G27" s="12" t="s">
        <v>17</v>
      </c>
      <c r="H27" s="12" t="s">
        <v>17</v>
      </c>
      <c r="I27" s="36">
        <f>I26</f>
        <v>7.8000000000000007</v>
      </c>
      <c r="J27" s="40">
        <f>J26</f>
        <v>8.1900000000000013</v>
      </c>
      <c r="K27" s="13"/>
    </row>
    <row r="28" spans="1:11" ht="16.5" customHeight="1" x14ac:dyDescent="0.25">
      <c r="A28" s="32" t="s">
        <v>61</v>
      </c>
      <c r="B28" s="6" t="s">
        <v>62</v>
      </c>
      <c r="C28" s="6"/>
      <c r="D28" s="5"/>
      <c r="E28" s="5"/>
      <c r="F28" s="48"/>
      <c r="G28" s="6"/>
      <c r="H28" s="6"/>
      <c r="I28" s="6"/>
      <c r="J28" s="6"/>
      <c r="K28" s="6"/>
    </row>
    <row r="29" spans="1:11" ht="70.5" customHeight="1" x14ac:dyDescent="0.25">
      <c r="A29" s="8" t="s">
        <v>63</v>
      </c>
      <c r="B29" s="9" t="s">
        <v>64</v>
      </c>
      <c r="C29" s="9" t="s">
        <v>65</v>
      </c>
      <c r="D29" s="8" t="s">
        <v>66</v>
      </c>
      <c r="E29" s="8">
        <v>1000</v>
      </c>
      <c r="F29" s="43" t="s">
        <v>372</v>
      </c>
      <c r="G29" s="11">
        <v>0.184</v>
      </c>
      <c r="H29" s="11">
        <f>G29*1.05</f>
        <v>0.19320000000000001</v>
      </c>
      <c r="I29" s="34">
        <f>G29*E29</f>
        <v>184</v>
      </c>
      <c r="J29" s="34">
        <f>H29*E29</f>
        <v>193.20000000000002</v>
      </c>
      <c r="K29" s="11"/>
    </row>
    <row r="30" spans="1:11" ht="18" customHeight="1" x14ac:dyDescent="0.25">
      <c r="A30" s="57" t="s">
        <v>67</v>
      </c>
      <c r="B30" s="57"/>
      <c r="C30" s="57"/>
      <c r="D30" s="57"/>
      <c r="E30" s="60"/>
      <c r="F30" s="60"/>
      <c r="G30" s="12" t="s">
        <v>17</v>
      </c>
      <c r="H30" s="12" t="s">
        <v>17</v>
      </c>
      <c r="I30" s="12"/>
      <c r="J30" s="13"/>
      <c r="K30" s="13"/>
    </row>
    <row r="31" spans="1:11" ht="18" customHeight="1" x14ac:dyDescent="0.25">
      <c r="A31" s="32" t="s">
        <v>68</v>
      </c>
      <c r="B31" s="6" t="s">
        <v>69</v>
      </c>
      <c r="C31" s="6"/>
      <c r="D31" s="5"/>
      <c r="E31" s="5"/>
      <c r="F31" s="48"/>
      <c r="G31" s="6"/>
      <c r="H31" s="6"/>
      <c r="I31" s="6"/>
      <c r="J31" s="6"/>
      <c r="K31" s="6"/>
    </row>
    <row r="32" spans="1:11" ht="50.25" customHeight="1" x14ac:dyDescent="0.25">
      <c r="A32" s="8" t="s">
        <v>70</v>
      </c>
      <c r="B32" s="9" t="s">
        <v>71</v>
      </c>
      <c r="C32" s="9" t="s">
        <v>72</v>
      </c>
      <c r="D32" s="8" t="s">
        <v>15</v>
      </c>
      <c r="E32" s="8">
        <v>30</v>
      </c>
      <c r="F32" s="43" t="s">
        <v>373</v>
      </c>
      <c r="G32" s="11">
        <v>0.53</v>
      </c>
      <c r="H32" s="11">
        <f>G32*1.05</f>
        <v>0.55650000000000011</v>
      </c>
      <c r="I32" s="34">
        <f>G32*E32</f>
        <v>15.9</v>
      </c>
      <c r="J32" s="34">
        <f>H32*E32</f>
        <v>16.695000000000004</v>
      </c>
      <c r="K32" s="11"/>
    </row>
    <row r="33" spans="1:11" ht="19.5" customHeight="1" x14ac:dyDescent="0.25">
      <c r="A33" s="57" t="s">
        <v>73</v>
      </c>
      <c r="B33" s="57"/>
      <c r="C33" s="57"/>
      <c r="D33" s="57"/>
      <c r="E33" s="60"/>
      <c r="F33" s="60"/>
      <c r="G33" s="12" t="s">
        <v>17</v>
      </c>
      <c r="H33" s="12" t="s">
        <v>17</v>
      </c>
      <c r="I33" s="36">
        <f>I32</f>
        <v>15.9</v>
      </c>
      <c r="J33" s="40">
        <f>J32</f>
        <v>16.695000000000004</v>
      </c>
      <c r="K33" s="13"/>
    </row>
    <row r="34" spans="1:11" ht="13.5" customHeight="1" x14ac:dyDescent="0.25">
      <c r="A34" s="32" t="s">
        <v>74</v>
      </c>
      <c r="B34" s="6" t="s">
        <v>75</v>
      </c>
      <c r="C34" s="6"/>
      <c r="D34" s="5"/>
      <c r="E34" s="5"/>
      <c r="F34" s="48"/>
      <c r="G34" s="6"/>
      <c r="H34" s="6"/>
      <c r="I34" s="6"/>
      <c r="J34" s="6"/>
      <c r="K34" s="6"/>
    </row>
    <row r="35" spans="1:11" ht="67.5" customHeight="1" x14ac:dyDescent="0.25">
      <c r="A35" s="8" t="s">
        <v>76</v>
      </c>
      <c r="B35" s="9" t="s">
        <v>77</v>
      </c>
      <c r="C35" s="9" t="s">
        <v>78</v>
      </c>
      <c r="D35" s="8" t="s">
        <v>79</v>
      </c>
      <c r="E35" s="8">
        <v>1500</v>
      </c>
      <c r="F35" s="43" t="s">
        <v>374</v>
      </c>
      <c r="G35" s="11">
        <v>0.06</v>
      </c>
      <c r="H35" s="11">
        <f>G35*1.05</f>
        <v>6.3E-2</v>
      </c>
      <c r="I35" s="11">
        <f>G35*E35</f>
        <v>90</v>
      </c>
      <c r="J35" s="11">
        <f>H35*E35</f>
        <v>94.5</v>
      </c>
      <c r="K35" s="11"/>
    </row>
    <row r="36" spans="1:11" ht="108.75" customHeight="1" x14ac:dyDescent="0.25">
      <c r="A36" s="8" t="s">
        <v>80</v>
      </c>
      <c r="B36" s="9" t="s">
        <v>81</v>
      </c>
      <c r="C36" s="9" t="s">
        <v>82</v>
      </c>
      <c r="D36" s="8" t="s">
        <v>79</v>
      </c>
      <c r="E36" s="8">
        <v>400</v>
      </c>
      <c r="F36" s="43" t="s">
        <v>377</v>
      </c>
      <c r="G36" s="11">
        <v>0.26800000000000002</v>
      </c>
      <c r="H36" s="11">
        <f t="shared" ref="H36:H39" si="3">G36*1.05</f>
        <v>0.28140000000000004</v>
      </c>
      <c r="I36" s="11">
        <f t="shared" ref="I36:I39" si="4">G36*E36</f>
        <v>107.2</v>
      </c>
      <c r="J36" s="11">
        <f t="shared" ref="J36:J39" si="5">H36*E36</f>
        <v>112.56000000000002</v>
      </c>
      <c r="K36" s="11"/>
    </row>
    <row r="37" spans="1:11" ht="103.5" customHeight="1" x14ac:dyDescent="0.25">
      <c r="A37" s="8" t="s">
        <v>83</v>
      </c>
      <c r="B37" s="9" t="s">
        <v>84</v>
      </c>
      <c r="C37" s="9" t="s">
        <v>85</v>
      </c>
      <c r="D37" s="8" t="s">
        <v>79</v>
      </c>
      <c r="E37" s="8">
        <v>400</v>
      </c>
      <c r="F37" s="43" t="s">
        <v>376</v>
      </c>
      <c r="G37" s="11">
        <v>0.126</v>
      </c>
      <c r="H37" s="11">
        <f t="shared" si="3"/>
        <v>0.1323</v>
      </c>
      <c r="I37" s="11">
        <f t="shared" si="4"/>
        <v>50.4</v>
      </c>
      <c r="J37" s="11">
        <f t="shared" si="5"/>
        <v>52.92</v>
      </c>
      <c r="K37" s="11"/>
    </row>
    <row r="38" spans="1:11" ht="104.25" customHeight="1" x14ac:dyDescent="0.25">
      <c r="A38" s="8" t="s">
        <v>86</v>
      </c>
      <c r="B38" s="9" t="s">
        <v>87</v>
      </c>
      <c r="C38" s="9" t="s">
        <v>88</v>
      </c>
      <c r="D38" s="8" t="s">
        <v>79</v>
      </c>
      <c r="E38" s="8">
        <v>20</v>
      </c>
      <c r="F38" s="43" t="s">
        <v>375</v>
      </c>
      <c r="G38" s="11">
        <v>1.72</v>
      </c>
      <c r="H38" s="11">
        <f t="shared" si="3"/>
        <v>1.806</v>
      </c>
      <c r="I38" s="11">
        <f t="shared" si="4"/>
        <v>34.4</v>
      </c>
      <c r="J38" s="11">
        <f t="shared" si="5"/>
        <v>36.120000000000005</v>
      </c>
      <c r="K38" s="11"/>
    </row>
    <row r="39" spans="1:11" ht="108.75" customHeight="1" x14ac:dyDescent="0.25">
      <c r="A39" s="8" t="s">
        <v>89</v>
      </c>
      <c r="B39" s="9" t="s">
        <v>90</v>
      </c>
      <c r="C39" s="9" t="s">
        <v>91</v>
      </c>
      <c r="D39" s="8" t="s">
        <v>79</v>
      </c>
      <c r="E39" s="8">
        <v>2500</v>
      </c>
      <c r="F39" s="43" t="s">
        <v>378</v>
      </c>
      <c r="G39" s="11">
        <v>0.01</v>
      </c>
      <c r="H39" s="11">
        <f t="shared" si="3"/>
        <v>1.0500000000000001E-2</v>
      </c>
      <c r="I39" s="11">
        <f t="shared" si="4"/>
        <v>25</v>
      </c>
      <c r="J39" s="11">
        <f t="shared" si="5"/>
        <v>26.25</v>
      </c>
      <c r="K39" s="11"/>
    </row>
    <row r="40" spans="1:11" ht="15.75" customHeight="1" x14ac:dyDescent="0.25">
      <c r="A40" s="57" t="s">
        <v>92</v>
      </c>
      <c r="B40" s="57"/>
      <c r="C40" s="57"/>
      <c r="D40" s="57"/>
      <c r="E40" s="60"/>
      <c r="F40" s="60"/>
      <c r="G40" s="12" t="s">
        <v>17</v>
      </c>
      <c r="H40" s="12" t="s">
        <v>17</v>
      </c>
      <c r="I40" s="36">
        <f>SUM(I35:I39)</f>
        <v>307</v>
      </c>
      <c r="J40" s="13">
        <f>SUM(J35:J39)</f>
        <v>322.35000000000002</v>
      </c>
      <c r="K40" s="13"/>
    </row>
    <row r="41" spans="1:11" ht="18.75" customHeight="1" x14ac:dyDescent="0.25">
      <c r="A41" s="41" t="s">
        <v>93</v>
      </c>
      <c r="B41" s="6" t="s">
        <v>94</v>
      </c>
      <c r="C41" s="6"/>
      <c r="D41" s="5"/>
      <c r="E41" s="5"/>
      <c r="F41" s="48"/>
      <c r="G41" s="6"/>
      <c r="H41" s="6"/>
      <c r="I41" s="6"/>
      <c r="J41" s="6"/>
      <c r="K41" s="6"/>
    </row>
    <row r="42" spans="1:11" ht="109.5" customHeight="1" x14ac:dyDescent="0.25">
      <c r="A42" s="8" t="s">
        <v>95</v>
      </c>
      <c r="B42" s="9" t="s">
        <v>96</v>
      </c>
      <c r="C42" s="9" t="s">
        <v>97</v>
      </c>
      <c r="D42" s="8" t="s">
        <v>79</v>
      </c>
      <c r="E42" s="8">
        <v>1000</v>
      </c>
      <c r="F42" s="49"/>
      <c r="G42" s="11"/>
      <c r="H42" s="11"/>
      <c r="I42" s="11"/>
      <c r="J42" s="11"/>
      <c r="K42" s="11"/>
    </row>
    <row r="43" spans="1:11" ht="14.25" customHeight="1" x14ac:dyDescent="0.25">
      <c r="A43" s="57" t="s">
        <v>98</v>
      </c>
      <c r="B43" s="57"/>
      <c r="C43" s="57"/>
      <c r="D43" s="57"/>
      <c r="E43" s="60"/>
      <c r="F43" s="60"/>
      <c r="G43" s="12" t="s">
        <v>17</v>
      </c>
      <c r="H43" s="12" t="s">
        <v>17</v>
      </c>
      <c r="I43" s="12"/>
      <c r="J43" s="13"/>
      <c r="K43" s="13"/>
    </row>
    <row r="44" spans="1:11" ht="21" customHeight="1" x14ac:dyDescent="0.25">
      <c r="A44" s="32" t="s">
        <v>99</v>
      </c>
      <c r="B44" s="6" t="s">
        <v>100</v>
      </c>
      <c r="C44" s="6"/>
      <c r="D44" s="5"/>
      <c r="E44" s="5"/>
      <c r="F44" s="48"/>
      <c r="G44" s="6"/>
      <c r="H44" s="6"/>
      <c r="I44" s="6"/>
      <c r="J44" s="6"/>
      <c r="K44" s="6"/>
    </row>
    <row r="45" spans="1:11" ht="78" customHeight="1" x14ac:dyDescent="0.25">
      <c r="A45" s="8" t="s">
        <v>101</v>
      </c>
      <c r="B45" s="9" t="s">
        <v>102</v>
      </c>
      <c r="C45" s="9" t="s">
        <v>103</v>
      </c>
      <c r="D45" s="8" t="s">
        <v>79</v>
      </c>
      <c r="E45" s="8">
        <v>1000</v>
      </c>
      <c r="F45" s="43" t="s">
        <v>379</v>
      </c>
      <c r="G45" s="11">
        <v>0.247</v>
      </c>
      <c r="H45" s="11">
        <f>G45*1.05</f>
        <v>0.25935000000000002</v>
      </c>
      <c r="I45" s="34">
        <f>G45*E45</f>
        <v>247</v>
      </c>
      <c r="J45" s="11">
        <f>H45*E45</f>
        <v>259.35000000000002</v>
      </c>
      <c r="K45" s="11"/>
    </row>
    <row r="46" spans="1:11" ht="18" customHeight="1" x14ac:dyDescent="0.25">
      <c r="A46" s="57" t="s">
        <v>104</v>
      </c>
      <c r="B46" s="57"/>
      <c r="C46" s="57"/>
      <c r="D46" s="57"/>
      <c r="E46" s="60"/>
      <c r="F46" s="60"/>
      <c r="G46" s="12" t="s">
        <v>17</v>
      </c>
      <c r="H46" s="12" t="s">
        <v>17</v>
      </c>
      <c r="I46" s="34">
        <f>I45</f>
        <v>247</v>
      </c>
      <c r="J46" s="11">
        <f>J45</f>
        <v>259.35000000000002</v>
      </c>
      <c r="K46" s="13"/>
    </row>
    <row r="47" spans="1:11" ht="16.5" customHeight="1" x14ac:dyDescent="0.25">
      <c r="A47" s="32" t="s">
        <v>105</v>
      </c>
      <c r="B47" s="6" t="s">
        <v>106</v>
      </c>
      <c r="C47" s="6"/>
      <c r="D47" s="5"/>
      <c r="E47" s="5"/>
      <c r="F47" s="48"/>
      <c r="G47" s="6"/>
      <c r="H47" s="6"/>
      <c r="I47" s="6"/>
      <c r="J47" s="6"/>
      <c r="K47" s="6"/>
    </row>
    <row r="48" spans="1:11" ht="50.25" customHeight="1" x14ac:dyDescent="0.25">
      <c r="A48" s="8" t="s">
        <v>107</v>
      </c>
      <c r="B48" s="9" t="s">
        <v>108</v>
      </c>
      <c r="C48" s="14" t="s">
        <v>109</v>
      </c>
      <c r="D48" s="8" t="s">
        <v>79</v>
      </c>
      <c r="E48" s="8">
        <v>100</v>
      </c>
      <c r="F48" s="43" t="s">
        <v>380</v>
      </c>
      <c r="G48" s="11">
        <v>0.59</v>
      </c>
      <c r="H48" s="11">
        <f>G48*1.05</f>
        <v>0.61949999999999994</v>
      </c>
      <c r="I48" s="34">
        <f>G48*E48</f>
        <v>59</v>
      </c>
      <c r="J48" s="11">
        <f>H48*E48</f>
        <v>61.949999999999996</v>
      </c>
      <c r="K48" s="11"/>
    </row>
    <row r="49" spans="1:11" ht="15.75" customHeight="1" x14ac:dyDescent="0.25">
      <c r="A49" s="57" t="s">
        <v>110</v>
      </c>
      <c r="B49" s="57"/>
      <c r="C49" s="57"/>
      <c r="D49" s="57"/>
      <c r="E49" s="60"/>
      <c r="F49" s="60"/>
      <c r="G49" s="12" t="s">
        <v>17</v>
      </c>
      <c r="H49" s="12" t="s">
        <v>17</v>
      </c>
      <c r="I49" s="36">
        <f>I48</f>
        <v>59</v>
      </c>
      <c r="J49" s="13">
        <f>J48</f>
        <v>61.949999999999996</v>
      </c>
      <c r="K49" s="13"/>
    </row>
    <row r="50" spans="1:11" ht="16.5" customHeight="1" x14ac:dyDescent="0.25">
      <c r="A50" s="32" t="s">
        <v>111</v>
      </c>
      <c r="B50" s="6" t="s">
        <v>112</v>
      </c>
      <c r="C50" s="6"/>
      <c r="D50" s="5"/>
      <c r="E50" s="5"/>
      <c r="F50" s="48"/>
      <c r="G50" s="6"/>
      <c r="H50" s="6"/>
      <c r="I50" s="6"/>
      <c r="J50" s="6"/>
      <c r="K50" s="6"/>
    </row>
    <row r="51" spans="1:11" ht="97.5" customHeight="1" x14ac:dyDescent="0.25">
      <c r="A51" s="8" t="s">
        <v>113</v>
      </c>
      <c r="B51" s="9" t="s">
        <v>114</v>
      </c>
      <c r="C51" s="15" t="s">
        <v>115</v>
      </c>
      <c r="D51" s="8" t="s">
        <v>79</v>
      </c>
      <c r="E51" s="8">
        <v>2000</v>
      </c>
      <c r="F51" s="43" t="s">
        <v>381</v>
      </c>
      <c r="G51" s="11">
        <v>6.4000000000000001E-2</v>
      </c>
      <c r="H51" s="33">
        <f>G51*1.05</f>
        <v>6.720000000000001E-2</v>
      </c>
      <c r="I51" s="34">
        <f>G51*E51</f>
        <v>128</v>
      </c>
      <c r="J51" s="34">
        <f>H51*E51</f>
        <v>134.4</v>
      </c>
      <c r="K51" s="11"/>
    </row>
    <row r="52" spans="1:11" ht="78.75" customHeight="1" x14ac:dyDescent="0.25">
      <c r="A52" s="8" t="s">
        <v>116</v>
      </c>
      <c r="B52" s="9" t="s">
        <v>117</v>
      </c>
      <c r="C52" s="9" t="s">
        <v>118</v>
      </c>
      <c r="D52" s="8" t="s">
        <v>79</v>
      </c>
      <c r="E52" s="8">
        <v>1000</v>
      </c>
      <c r="F52" s="43" t="s">
        <v>382</v>
      </c>
      <c r="G52" s="11">
        <v>9.1999999999999998E-3</v>
      </c>
      <c r="H52" s="42">
        <f>G52*1.05</f>
        <v>9.6600000000000002E-3</v>
      </c>
      <c r="I52" s="34">
        <f>G52*E52</f>
        <v>9.1999999999999993</v>
      </c>
      <c r="J52" s="34">
        <f>H52*E52</f>
        <v>9.66</v>
      </c>
      <c r="K52" s="11"/>
    </row>
    <row r="53" spans="1:11" ht="21" customHeight="1" x14ac:dyDescent="0.25">
      <c r="A53" s="57" t="s">
        <v>119</v>
      </c>
      <c r="B53" s="57"/>
      <c r="C53" s="57"/>
      <c r="D53" s="57"/>
      <c r="E53" s="60"/>
      <c r="F53" s="60"/>
      <c r="G53" s="12" t="s">
        <v>17</v>
      </c>
      <c r="H53" s="12" t="s">
        <v>17</v>
      </c>
      <c r="I53" s="38">
        <f>SUM(I51:I52)</f>
        <v>137.19999999999999</v>
      </c>
      <c r="J53" s="39">
        <f>SUM(J51:J52)</f>
        <v>144.06</v>
      </c>
      <c r="K53" s="13"/>
    </row>
    <row r="54" spans="1:11" ht="17.25" customHeight="1" x14ac:dyDescent="0.25">
      <c r="A54" s="32" t="s">
        <v>120</v>
      </c>
      <c r="B54" s="6" t="s">
        <v>121</v>
      </c>
      <c r="C54" s="6"/>
      <c r="D54" s="5"/>
      <c r="E54" s="5"/>
      <c r="F54" s="48"/>
      <c r="G54" s="6"/>
      <c r="H54" s="6"/>
      <c r="I54" s="6"/>
      <c r="J54" s="6"/>
      <c r="K54" s="6"/>
    </row>
    <row r="55" spans="1:11" ht="45.75" customHeight="1" x14ac:dyDescent="0.25">
      <c r="A55" s="1" t="s">
        <v>122</v>
      </c>
      <c r="B55" s="9" t="s">
        <v>123</v>
      </c>
      <c r="C55" s="9" t="s">
        <v>124</v>
      </c>
      <c r="D55" s="1" t="s">
        <v>79</v>
      </c>
      <c r="E55" s="1">
        <v>500</v>
      </c>
      <c r="F55" s="43" t="s">
        <v>384</v>
      </c>
      <c r="G55" s="9">
        <v>0.16800000000000001</v>
      </c>
      <c r="H55" s="33">
        <f>G55*1.05</f>
        <v>0.17640000000000003</v>
      </c>
      <c r="I55" s="34">
        <f>G55*E55</f>
        <v>84</v>
      </c>
      <c r="J55" s="34">
        <f>H55*E55</f>
        <v>88.200000000000017</v>
      </c>
      <c r="K55" s="9"/>
    </row>
    <row r="56" spans="1:11" ht="38.25" customHeight="1" x14ac:dyDescent="0.25">
      <c r="A56" s="1" t="s">
        <v>125</v>
      </c>
      <c r="B56" s="9" t="s">
        <v>126</v>
      </c>
      <c r="C56" s="9" t="s">
        <v>127</v>
      </c>
      <c r="D56" s="1" t="s">
        <v>79</v>
      </c>
      <c r="E56" s="1">
        <v>500</v>
      </c>
      <c r="F56" s="43" t="s">
        <v>383</v>
      </c>
      <c r="G56" s="9">
        <v>0.16800000000000001</v>
      </c>
      <c r="H56" s="33">
        <f t="shared" ref="H56:H58" si="6">G56*1.05</f>
        <v>0.17640000000000003</v>
      </c>
      <c r="I56" s="34">
        <f t="shared" ref="I56:I58" si="7">G56*E56</f>
        <v>84</v>
      </c>
      <c r="J56" s="34">
        <f t="shared" ref="J56:J58" si="8">H56*E56</f>
        <v>88.200000000000017</v>
      </c>
      <c r="K56" s="9"/>
    </row>
    <row r="57" spans="1:11" ht="51.75" customHeight="1" x14ac:dyDescent="0.25">
      <c r="A57" s="1" t="s">
        <v>128</v>
      </c>
      <c r="B57" s="9" t="s">
        <v>129</v>
      </c>
      <c r="C57" s="9" t="s">
        <v>130</v>
      </c>
      <c r="D57" s="1" t="s">
        <v>79</v>
      </c>
      <c r="E57" s="1">
        <v>500</v>
      </c>
      <c r="F57" s="43" t="s">
        <v>385</v>
      </c>
      <c r="G57" s="9">
        <v>0.16800000000000001</v>
      </c>
      <c r="H57" s="33">
        <f t="shared" si="6"/>
        <v>0.17640000000000003</v>
      </c>
      <c r="I57" s="34">
        <f t="shared" si="7"/>
        <v>84</v>
      </c>
      <c r="J57" s="34">
        <f t="shared" si="8"/>
        <v>88.200000000000017</v>
      </c>
      <c r="K57" s="9"/>
    </row>
    <row r="58" spans="1:11" ht="38.25" customHeight="1" x14ac:dyDescent="0.25">
      <c r="A58" s="1" t="s">
        <v>131</v>
      </c>
      <c r="B58" s="9" t="s">
        <v>132</v>
      </c>
      <c r="C58" s="9" t="s">
        <v>133</v>
      </c>
      <c r="D58" s="1" t="s">
        <v>79</v>
      </c>
      <c r="E58" s="1">
        <v>500</v>
      </c>
      <c r="F58" s="43" t="s">
        <v>386</v>
      </c>
      <c r="G58" s="9">
        <v>0.16800000000000001</v>
      </c>
      <c r="H58" s="33">
        <f t="shared" si="6"/>
        <v>0.17640000000000003</v>
      </c>
      <c r="I58" s="34">
        <f t="shared" si="7"/>
        <v>84</v>
      </c>
      <c r="J58" s="34">
        <f t="shared" si="8"/>
        <v>88.200000000000017</v>
      </c>
      <c r="K58" s="9"/>
    </row>
    <row r="59" spans="1:11" ht="18.75" customHeight="1" x14ac:dyDescent="0.25">
      <c r="A59" s="57" t="s">
        <v>134</v>
      </c>
      <c r="B59" s="57"/>
      <c r="C59" s="57"/>
      <c r="D59" s="57"/>
      <c r="E59" s="60"/>
      <c r="F59" s="60"/>
      <c r="G59" s="12" t="s">
        <v>17</v>
      </c>
      <c r="H59" s="12" t="s">
        <v>17</v>
      </c>
      <c r="I59" s="36">
        <f>SUM(I55:I58)</f>
        <v>336</v>
      </c>
      <c r="J59" s="40">
        <f>SUM(J55:J58)</f>
        <v>352.80000000000007</v>
      </c>
      <c r="K59" s="13"/>
    </row>
    <row r="60" spans="1:11" ht="15.75" customHeight="1" x14ac:dyDescent="0.25">
      <c r="A60" s="32" t="s">
        <v>135</v>
      </c>
      <c r="B60" s="6" t="s">
        <v>136</v>
      </c>
      <c r="C60" s="6"/>
      <c r="D60" s="5"/>
      <c r="E60" s="5"/>
      <c r="F60" s="48"/>
      <c r="G60" s="6"/>
      <c r="H60" s="6"/>
      <c r="I60" s="6"/>
      <c r="J60" s="6"/>
      <c r="K60" s="6"/>
    </row>
    <row r="61" spans="1:11" ht="34.5" customHeight="1" x14ac:dyDescent="0.25">
      <c r="A61" s="1" t="s">
        <v>137</v>
      </c>
      <c r="B61" s="9" t="s">
        <v>138</v>
      </c>
      <c r="C61" s="9" t="s">
        <v>139</v>
      </c>
      <c r="D61" s="1" t="s">
        <v>79</v>
      </c>
      <c r="E61" s="1">
        <v>1000</v>
      </c>
      <c r="F61" s="43" t="s">
        <v>390</v>
      </c>
      <c r="G61" s="9">
        <v>1.2E-2</v>
      </c>
      <c r="H61" s="33">
        <f t="shared" ref="H61:H63" si="9">G61*1.05</f>
        <v>1.26E-2</v>
      </c>
      <c r="I61" s="34">
        <f t="shared" ref="I61" si="10">G61*E61</f>
        <v>12</v>
      </c>
      <c r="J61" s="34">
        <f t="shared" ref="J61" si="11">H61*E61</f>
        <v>12.6</v>
      </c>
      <c r="K61" s="9"/>
    </row>
    <row r="62" spans="1:11" ht="42" customHeight="1" x14ac:dyDescent="0.25">
      <c r="A62" s="1" t="s">
        <v>140</v>
      </c>
      <c r="B62" s="9" t="s">
        <v>141</v>
      </c>
      <c r="C62" s="9" t="s">
        <v>142</v>
      </c>
      <c r="D62" s="1" t="s">
        <v>79</v>
      </c>
      <c r="E62" s="1">
        <v>1000</v>
      </c>
      <c r="F62" s="43" t="s">
        <v>387</v>
      </c>
      <c r="G62" s="9">
        <v>6.4000000000000001E-2</v>
      </c>
      <c r="H62" s="33">
        <f t="shared" si="9"/>
        <v>6.720000000000001E-2</v>
      </c>
      <c r="I62" s="34">
        <f t="shared" ref="I62:I63" si="12">G62*E62</f>
        <v>64</v>
      </c>
      <c r="J62" s="34">
        <f t="shared" ref="J62:J63" si="13">H62*E62</f>
        <v>67.2</v>
      </c>
      <c r="K62" s="9"/>
    </row>
    <row r="63" spans="1:11" ht="34.5" customHeight="1" x14ac:dyDescent="0.25">
      <c r="A63" s="1" t="s">
        <v>143</v>
      </c>
      <c r="B63" s="9" t="s">
        <v>141</v>
      </c>
      <c r="C63" s="9" t="s">
        <v>144</v>
      </c>
      <c r="D63" s="1" t="s">
        <v>79</v>
      </c>
      <c r="E63" s="1">
        <v>1000</v>
      </c>
      <c r="F63" s="43" t="s">
        <v>388</v>
      </c>
      <c r="G63" s="9">
        <v>0.46</v>
      </c>
      <c r="H63" s="33">
        <f t="shared" si="9"/>
        <v>0.48300000000000004</v>
      </c>
      <c r="I63" s="34">
        <f t="shared" si="12"/>
        <v>460</v>
      </c>
      <c r="J63" s="34">
        <f t="shared" si="13"/>
        <v>483.00000000000006</v>
      </c>
      <c r="K63" s="9"/>
    </row>
    <row r="64" spans="1:11" ht="16.5" customHeight="1" x14ac:dyDescent="0.25">
      <c r="A64" s="57" t="s">
        <v>145</v>
      </c>
      <c r="B64" s="57"/>
      <c r="C64" s="57"/>
      <c r="D64" s="57"/>
      <c r="E64" s="60"/>
      <c r="F64" s="60"/>
      <c r="G64" s="12" t="s">
        <v>17</v>
      </c>
      <c r="H64" s="12" t="s">
        <v>17</v>
      </c>
      <c r="I64" s="36">
        <f>SUM(I61:I63)</f>
        <v>536</v>
      </c>
      <c r="J64" s="40">
        <f>SUM(J61:J63)</f>
        <v>562.80000000000007</v>
      </c>
      <c r="K64" s="13"/>
    </row>
    <row r="65" spans="1:11" ht="20.25" customHeight="1" x14ac:dyDescent="0.25">
      <c r="A65" s="32" t="s">
        <v>146</v>
      </c>
      <c r="B65" s="16" t="s">
        <v>147</v>
      </c>
      <c r="C65" s="16"/>
      <c r="D65" s="5"/>
      <c r="E65" s="5"/>
      <c r="F65" s="50"/>
      <c r="G65" s="6"/>
      <c r="H65" s="6"/>
      <c r="I65" s="6"/>
      <c r="J65" s="6"/>
      <c r="K65" s="6"/>
    </row>
    <row r="66" spans="1:11" ht="50.25" customHeight="1" x14ac:dyDescent="0.25">
      <c r="A66" s="1" t="s">
        <v>148</v>
      </c>
      <c r="B66" s="9" t="s">
        <v>149</v>
      </c>
      <c r="C66" s="9" t="s">
        <v>150</v>
      </c>
      <c r="D66" s="1" t="s">
        <v>79</v>
      </c>
      <c r="E66" s="1">
        <v>400</v>
      </c>
      <c r="F66" s="43" t="s">
        <v>391</v>
      </c>
      <c r="G66" s="9">
        <v>0.11</v>
      </c>
      <c r="H66" s="33">
        <f t="shared" ref="H66:H74" si="14">G66*1.05</f>
        <v>0.11550000000000001</v>
      </c>
      <c r="I66" s="34">
        <f t="shared" ref="I66" si="15">G66*E66</f>
        <v>44</v>
      </c>
      <c r="J66" s="34">
        <f t="shared" ref="J66" si="16">H66*E66</f>
        <v>46.2</v>
      </c>
      <c r="K66" s="9"/>
    </row>
    <row r="67" spans="1:11" ht="50.25" customHeight="1" x14ac:dyDescent="0.25">
      <c r="A67" s="1" t="s">
        <v>151</v>
      </c>
      <c r="B67" s="9" t="s">
        <v>152</v>
      </c>
      <c r="C67" s="9" t="s">
        <v>153</v>
      </c>
      <c r="D67" s="1" t="s">
        <v>79</v>
      </c>
      <c r="E67" s="1">
        <v>400</v>
      </c>
      <c r="F67" s="43" t="s">
        <v>392</v>
      </c>
      <c r="G67" s="9">
        <v>0.1</v>
      </c>
      <c r="H67" s="33">
        <f t="shared" si="14"/>
        <v>0.10500000000000001</v>
      </c>
      <c r="I67" s="34">
        <f t="shared" ref="I67:I74" si="17">G67*E67</f>
        <v>40</v>
      </c>
      <c r="J67" s="34">
        <f t="shared" ref="J67:J74" si="18">H67*E67</f>
        <v>42.000000000000007</v>
      </c>
      <c r="K67" s="9"/>
    </row>
    <row r="68" spans="1:11" ht="50.25" customHeight="1" x14ac:dyDescent="0.25">
      <c r="A68" s="1" t="s">
        <v>154</v>
      </c>
      <c r="B68" s="9" t="s">
        <v>155</v>
      </c>
      <c r="C68" s="9" t="s">
        <v>156</v>
      </c>
      <c r="D68" s="1" t="s">
        <v>79</v>
      </c>
      <c r="E68" s="1">
        <v>400</v>
      </c>
      <c r="F68" s="43" t="s">
        <v>393</v>
      </c>
      <c r="G68" s="9">
        <v>0.1</v>
      </c>
      <c r="H68" s="33">
        <f t="shared" si="14"/>
        <v>0.10500000000000001</v>
      </c>
      <c r="I68" s="34">
        <f t="shared" si="17"/>
        <v>40</v>
      </c>
      <c r="J68" s="34">
        <f t="shared" si="18"/>
        <v>42.000000000000007</v>
      </c>
      <c r="K68" s="9"/>
    </row>
    <row r="69" spans="1:11" ht="50.25" customHeight="1" x14ac:dyDescent="0.25">
      <c r="A69" s="1" t="s">
        <v>157</v>
      </c>
      <c r="B69" s="9" t="s">
        <v>158</v>
      </c>
      <c r="C69" s="9" t="s">
        <v>159</v>
      </c>
      <c r="D69" s="1" t="s">
        <v>79</v>
      </c>
      <c r="E69" s="1">
        <v>400</v>
      </c>
      <c r="F69" s="43" t="s">
        <v>394</v>
      </c>
      <c r="G69" s="9">
        <v>0.1</v>
      </c>
      <c r="H69" s="33">
        <f t="shared" si="14"/>
        <v>0.10500000000000001</v>
      </c>
      <c r="I69" s="34">
        <f t="shared" si="17"/>
        <v>40</v>
      </c>
      <c r="J69" s="34">
        <f t="shared" si="18"/>
        <v>42.000000000000007</v>
      </c>
      <c r="K69" s="9"/>
    </row>
    <row r="70" spans="1:11" ht="50.25" customHeight="1" x14ac:dyDescent="0.25">
      <c r="A70" s="1" t="s">
        <v>160</v>
      </c>
      <c r="B70" s="9" t="s">
        <v>161</v>
      </c>
      <c r="C70" s="9" t="s">
        <v>162</v>
      </c>
      <c r="D70" s="1" t="s">
        <v>79</v>
      </c>
      <c r="E70" s="1">
        <v>400</v>
      </c>
      <c r="F70" s="43" t="s">
        <v>395</v>
      </c>
      <c r="G70" s="9">
        <v>0.11</v>
      </c>
      <c r="H70" s="33">
        <f t="shared" si="14"/>
        <v>0.11550000000000001</v>
      </c>
      <c r="I70" s="34">
        <f t="shared" si="17"/>
        <v>44</v>
      </c>
      <c r="J70" s="34">
        <f t="shared" si="18"/>
        <v>46.2</v>
      </c>
      <c r="K70" s="9"/>
    </row>
    <row r="71" spans="1:11" ht="40.5" customHeight="1" x14ac:dyDescent="0.25">
      <c r="A71" s="1" t="s">
        <v>163</v>
      </c>
      <c r="B71" s="9" t="s">
        <v>164</v>
      </c>
      <c r="C71" s="9" t="s">
        <v>165</v>
      </c>
      <c r="D71" s="1" t="s">
        <v>79</v>
      </c>
      <c r="E71" s="1">
        <v>10</v>
      </c>
      <c r="F71" s="43" t="s">
        <v>396</v>
      </c>
      <c r="G71" s="9">
        <v>9.1999999999999998E-2</v>
      </c>
      <c r="H71" s="33">
        <f t="shared" si="14"/>
        <v>9.6600000000000005E-2</v>
      </c>
      <c r="I71" s="34">
        <f t="shared" si="17"/>
        <v>0.91999999999999993</v>
      </c>
      <c r="J71" s="34">
        <f t="shared" si="18"/>
        <v>0.96600000000000008</v>
      </c>
      <c r="K71" s="9"/>
    </row>
    <row r="72" spans="1:11" ht="40.5" customHeight="1" x14ac:dyDescent="0.25">
      <c r="A72" s="1" t="s">
        <v>166</v>
      </c>
      <c r="B72" s="9" t="s">
        <v>167</v>
      </c>
      <c r="C72" s="9" t="s">
        <v>165</v>
      </c>
      <c r="D72" s="1" t="s">
        <v>79</v>
      </c>
      <c r="E72" s="1">
        <v>10</v>
      </c>
      <c r="F72" s="43" t="s">
        <v>399</v>
      </c>
      <c r="G72" s="9">
        <v>7.5999999999999998E-2</v>
      </c>
      <c r="H72" s="33">
        <f t="shared" si="14"/>
        <v>7.9799999999999996E-2</v>
      </c>
      <c r="I72" s="34">
        <f t="shared" si="17"/>
        <v>0.76</v>
      </c>
      <c r="J72" s="34">
        <f t="shared" si="18"/>
        <v>0.79799999999999993</v>
      </c>
      <c r="K72" s="9"/>
    </row>
    <row r="73" spans="1:11" ht="40.5" customHeight="1" x14ac:dyDescent="0.25">
      <c r="A73" s="1" t="s">
        <v>168</v>
      </c>
      <c r="B73" s="9" t="s">
        <v>169</v>
      </c>
      <c r="C73" s="9" t="s">
        <v>165</v>
      </c>
      <c r="D73" s="1" t="s">
        <v>79</v>
      </c>
      <c r="E73" s="1">
        <v>10</v>
      </c>
      <c r="F73" s="43" t="s">
        <v>397</v>
      </c>
      <c r="G73" s="9">
        <v>9.1999999999999998E-2</v>
      </c>
      <c r="H73" s="33">
        <f t="shared" si="14"/>
        <v>9.6600000000000005E-2</v>
      </c>
      <c r="I73" s="34">
        <f t="shared" si="17"/>
        <v>0.91999999999999993</v>
      </c>
      <c r="J73" s="34">
        <f t="shared" si="18"/>
        <v>0.96600000000000008</v>
      </c>
      <c r="K73" s="9"/>
    </row>
    <row r="74" spans="1:11" ht="40.5" customHeight="1" x14ac:dyDescent="0.25">
      <c r="A74" s="1" t="s">
        <v>170</v>
      </c>
      <c r="B74" s="9" t="s">
        <v>171</v>
      </c>
      <c r="C74" s="9" t="s">
        <v>165</v>
      </c>
      <c r="D74" s="1" t="s">
        <v>79</v>
      </c>
      <c r="E74" s="1">
        <v>10</v>
      </c>
      <c r="F74" s="43" t="s">
        <v>398</v>
      </c>
      <c r="G74" s="9">
        <v>7.5999999999999998E-2</v>
      </c>
      <c r="H74" s="33">
        <f t="shared" si="14"/>
        <v>7.9799999999999996E-2</v>
      </c>
      <c r="I74" s="34">
        <f t="shared" si="17"/>
        <v>0.76</v>
      </c>
      <c r="J74" s="34">
        <f t="shared" si="18"/>
        <v>0.79799999999999993</v>
      </c>
      <c r="K74" s="9"/>
    </row>
    <row r="75" spans="1:11" ht="14.25" customHeight="1" x14ac:dyDescent="0.25">
      <c r="A75" s="57" t="s">
        <v>172</v>
      </c>
      <c r="B75" s="57"/>
      <c r="C75" s="57"/>
      <c r="D75" s="57"/>
      <c r="E75" s="60"/>
      <c r="F75" s="60"/>
      <c r="G75" s="12" t="s">
        <v>17</v>
      </c>
      <c r="H75" s="12" t="s">
        <v>17</v>
      </c>
      <c r="I75" s="36">
        <f>SUM(I66:I74)</f>
        <v>211.35999999999996</v>
      </c>
      <c r="J75" s="40">
        <f>SUM(J66:J74)</f>
        <v>221.92800000000005</v>
      </c>
      <c r="K75" s="13"/>
    </row>
    <row r="76" spans="1:11" ht="16.5" customHeight="1" x14ac:dyDescent="0.25">
      <c r="A76" s="32" t="s">
        <v>173</v>
      </c>
      <c r="B76" s="6" t="s">
        <v>174</v>
      </c>
      <c r="C76" s="6"/>
      <c r="D76" s="5"/>
      <c r="E76" s="5"/>
      <c r="F76" s="48"/>
      <c r="G76" s="6"/>
      <c r="H76" s="6"/>
      <c r="I76" s="6"/>
      <c r="J76" s="6"/>
      <c r="K76" s="6"/>
    </row>
    <row r="77" spans="1:11" ht="279.75" customHeight="1" x14ac:dyDescent="0.25">
      <c r="A77" s="8" t="s">
        <v>175</v>
      </c>
      <c r="B77" s="9" t="s">
        <v>176</v>
      </c>
      <c r="C77" s="9" t="s">
        <v>177</v>
      </c>
      <c r="D77" s="8" t="s">
        <v>178</v>
      </c>
      <c r="E77" s="8">
        <v>10</v>
      </c>
      <c r="F77" s="43" t="s">
        <v>400</v>
      </c>
      <c r="G77" s="11">
        <v>9.6</v>
      </c>
      <c r="H77" s="33">
        <f t="shared" ref="H77" si="19">G77*1.05</f>
        <v>10.08</v>
      </c>
      <c r="I77" s="34">
        <f t="shared" ref="I77" si="20">G77*E77</f>
        <v>96</v>
      </c>
      <c r="J77" s="34">
        <f t="shared" ref="J77" si="21">H77*E77</f>
        <v>100.8</v>
      </c>
      <c r="K77" s="11"/>
    </row>
    <row r="78" spans="1:11" ht="14.25" customHeight="1" x14ac:dyDescent="0.25">
      <c r="A78" s="57" t="s">
        <v>179</v>
      </c>
      <c r="B78" s="57"/>
      <c r="C78" s="57"/>
      <c r="D78" s="57"/>
      <c r="E78" s="60"/>
      <c r="F78" s="60"/>
      <c r="G78" s="12" t="s">
        <v>17</v>
      </c>
      <c r="H78" s="12" t="s">
        <v>17</v>
      </c>
      <c r="I78" s="36">
        <f>I77</f>
        <v>96</v>
      </c>
      <c r="J78" s="40">
        <f>J77</f>
        <v>100.8</v>
      </c>
      <c r="K78" s="13"/>
    </row>
    <row r="79" spans="1:11" ht="17.25" customHeight="1" x14ac:dyDescent="0.25">
      <c r="A79" s="32" t="s">
        <v>180</v>
      </c>
      <c r="B79" s="6" t="s">
        <v>181</v>
      </c>
      <c r="C79" s="6"/>
      <c r="D79" s="5"/>
      <c r="E79" s="5"/>
      <c r="F79" s="48"/>
      <c r="G79" s="6"/>
      <c r="H79" s="6"/>
      <c r="I79" s="6"/>
      <c r="J79" s="6"/>
      <c r="K79" s="6"/>
    </row>
    <row r="80" spans="1:11" ht="38.25" customHeight="1" x14ac:dyDescent="0.25">
      <c r="A80" s="8" t="s">
        <v>182</v>
      </c>
      <c r="B80" s="9" t="s">
        <v>183</v>
      </c>
      <c r="C80" s="9" t="s">
        <v>184</v>
      </c>
      <c r="D80" s="8" t="s">
        <v>79</v>
      </c>
      <c r="E80" s="8">
        <v>8000</v>
      </c>
      <c r="F80" s="49" t="s">
        <v>401</v>
      </c>
      <c r="G80" s="11">
        <v>0.01</v>
      </c>
      <c r="H80" s="33">
        <f t="shared" ref="H80" si="22">G80*1.05</f>
        <v>1.0500000000000001E-2</v>
      </c>
      <c r="I80" s="34">
        <f t="shared" ref="I80" si="23">G80*E80</f>
        <v>80</v>
      </c>
      <c r="J80" s="34">
        <f t="shared" ref="J80" si="24">H80*E80</f>
        <v>84</v>
      </c>
      <c r="K80" s="11"/>
    </row>
    <row r="81" spans="1:11" ht="15" customHeight="1" x14ac:dyDescent="0.25">
      <c r="A81" s="57" t="s">
        <v>185</v>
      </c>
      <c r="B81" s="57"/>
      <c r="C81" s="57"/>
      <c r="D81" s="57"/>
      <c r="E81" s="60"/>
      <c r="F81" s="60"/>
      <c r="G81" s="12" t="s">
        <v>17</v>
      </c>
      <c r="H81" s="12" t="s">
        <v>17</v>
      </c>
      <c r="I81" s="36">
        <f>I80</f>
        <v>80</v>
      </c>
      <c r="J81" s="40">
        <f>J80</f>
        <v>84</v>
      </c>
      <c r="K81" s="13"/>
    </row>
    <row r="82" spans="1:11" ht="18.75" customHeight="1" x14ac:dyDescent="0.25">
      <c r="A82" s="32" t="s">
        <v>186</v>
      </c>
      <c r="B82" s="6" t="s">
        <v>187</v>
      </c>
      <c r="C82" s="6"/>
      <c r="D82" s="5"/>
      <c r="E82" s="5"/>
      <c r="F82" s="48"/>
      <c r="G82" s="6"/>
      <c r="H82" s="6"/>
      <c r="I82" s="6"/>
      <c r="J82" s="6"/>
      <c r="K82" s="6"/>
    </row>
    <row r="83" spans="1:11" ht="50.25" customHeight="1" x14ac:dyDescent="0.25">
      <c r="A83" s="1" t="s">
        <v>188</v>
      </c>
      <c r="B83" s="9" t="s">
        <v>189</v>
      </c>
      <c r="C83" s="9" t="s">
        <v>190</v>
      </c>
      <c r="D83" s="8" t="s">
        <v>79</v>
      </c>
      <c r="E83" s="1">
        <v>500</v>
      </c>
      <c r="F83" s="43" t="s">
        <v>402</v>
      </c>
      <c r="G83" s="9">
        <v>0.77</v>
      </c>
      <c r="H83" s="33">
        <f t="shared" ref="H83" si="25">G83*1.05</f>
        <v>0.80850000000000011</v>
      </c>
      <c r="I83" s="34">
        <f t="shared" ref="I83" si="26">G83*E83</f>
        <v>385</v>
      </c>
      <c r="J83" s="34">
        <f t="shared" ref="J83" si="27">H83*E83</f>
        <v>404.25000000000006</v>
      </c>
      <c r="K83" s="9"/>
    </row>
    <row r="84" spans="1:11" ht="19.5" customHeight="1" x14ac:dyDescent="0.25">
      <c r="A84" s="57" t="s">
        <v>191</v>
      </c>
      <c r="B84" s="57"/>
      <c r="C84" s="57"/>
      <c r="D84" s="57"/>
      <c r="E84" s="60"/>
      <c r="F84" s="60"/>
      <c r="G84" s="12" t="s">
        <v>17</v>
      </c>
      <c r="H84" s="12" t="s">
        <v>17</v>
      </c>
      <c r="I84" s="36">
        <f>I83</f>
        <v>385</v>
      </c>
      <c r="J84" s="40">
        <f>J83</f>
        <v>404.25000000000006</v>
      </c>
      <c r="K84" s="13"/>
    </row>
    <row r="85" spans="1:11" ht="19.5" customHeight="1" x14ac:dyDescent="0.25">
      <c r="A85" s="32" t="s">
        <v>192</v>
      </c>
      <c r="B85" s="6" t="s">
        <v>193</v>
      </c>
      <c r="C85" s="6"/>
      <c r="D85" s="5"/>
      <c r="E85" s="5"/>
      <c r="F85" s="48"/>
      <c r="G85" s="6"/>
      <c r="H85" s="6"/>
      <c r="I85" s="6"/>
      <c r="J85" s="6"/>
      <c r="K85" s="6"/>
    </row>
    <row r="86" spans="1:11" ht="78" customHeight="1" x14ac:dyDescent="0.25">
      <c r="A86" s="1" t="s">
        <v>194</v>
      </c>
      <c r="B86" s="9" t="s">
        <v>195</v>
      </c>
      <c r="C86" s="9" t="s">
        <v>196</v>
      </c>
      <c r="D86" s="8" t="s">
        <v>79</v>
      </c>
      <c r="E86" s="1">
        <v>300</v>
      </c>
      <c r="F86" s="43" t="s">
        <v>407</v>
      </c>
      <c r="G86" s="9">
        <v>0.8</v>
      </c>
      <c r="H86" s="9">
        <f>G86*1.21</f>
        <v>0.96799999999999997</v>
      </c>
      <c r="I86" s="54">
        <f>G86*E86</f>
        <v>240</v>
      </c>
      <c r="J86" s="54">
        <f>H86*E86</f>
        <v>290.39999999999998</v>
      </c>
      <c r="K86" s="9"/>
    </row>
    <row r="87" spans="1:11" ht="78" customHeight="1" x14ac:dyDescent="0.25">
      <c r="A87" s="1" t="s">
        <v>197</v>
      </c>
      <c r="B87" s="9" t="s">
        <v>198</v>
      </c>
      <c r="C87" s="9" t="s">
        <v>196</v>
      </c>
      <c r="D87" s="8" t="s">
        <v>79</v>
      </c>
      <c r="E87" s="1">
        <v>100</v>
      </c>
      <c r="F87" s="43" t="s">
        <v>406</v>
      </c>
      <c r="G87" s="9">
        <v>0.56000000000000005</v>
      </c>
      <c r="H87" s="9">
        <f t="shared" ref="H87:H90" si="28">G87*1.21</f>
        <v>0.67760000000000009</v>
      </c>
      <c r="I87" s="54">
        <f t="shared" ref="I87:I90" si="29">G87*E87</f>
        <v>56.000000000000007</v>
      </c>
      <c r="J87" s="54">
        <f t="shared" ref="J87:J90" si="30">H87*E87</f>
        <v>67.760000000000005</v>
      </c>
      <c r="K87" s="9"/>
    </row>
    <row r="88" spans="1:11" ht="78" customHeight="1" x14ac:dyDescent="0.25">
      <c r="A88" s="1" t="s">
        <v>199</v>
      </c>
      <c r="B88" s="9" t="s">
        <v>200</v>
      </c>
      <c r="C88" s="9" t="s">
        <v>196</v>
      </c>
      <c r="D88" s="8" t="s">
        <v>79</v>
      </c>
      <c r="E88" s="1">
        <v>100</v>
      </c>
      <c r="F88" s="43" t="s">
        <v>405</v>
      </c>
      <c r="G88" s="9">
        <v>0.72</v>
      </c>
      <c r="H88" s="9">
        <f t="shared" si="28"/>
        <v>0.87119999999999997</v>
      </c>
      <c r="I88" s="54">
        <f t="shared" si="29"/>
        <v>72</v>
      </c>
      <c r="J88" s="54">
        <f t="shared" si="30"/>
        <v>87.12</v>
      </c>
      <c r="K88" s="9"/>
    </row>
    <row r="89" spans="1:11" ht="78" customHeight="1" x14ac:dyDescent="0.25">
      <c r="A89" s="1" t="s">
        <v>201</v>
      </c>
      <c r="B89" s="9" t="s">
        <v>202</v>
      </c>
      <c r="C89" s="9" t="s">
        <v>196</v>
      </c>
      <c r="D89" s="8" t="s">
        <v>79</v>
      </c>
      <c r="E89" s="1">
        <v>100</v>
      </c>
      <c r="F89" s="43" t="s">
        <v>404</v>
      </c>
      <c r="G89" s="9">
        <v>1.1599999999999999</v>
      </c>
      <c r="H89" s="9">
        <f t="shared" si="28"/>
        <v>1.4036</v>
      </c>
      <c r="I89" s="54">
        <f t="shared" si="29"/>
        <v>115.99999999999999</v>
      </c>
      <c r="J89" s="54">
        <f t="shared" si="30"/>
        <v>140.35999999999999</v>
      </c>
      <c r="K89" s="9"/>
    </row>
    <row r="90" spans="1:11" ht="50.25" customHeight="1" x14ac:dyDescent="0.25">
      <c r="A90" s="1" t="s">
        <v>203</v>
      </c>
      <c r="B90" s="9" t="s">
        <v>204</v>
      </c>
      <c r="C90" s="9" t="s">
        <v>205</v>
      </c>
      <c r="D90" s="8" t="s">
        <v>79</v>
      </c>
      <c r="E90" s="1">
        <v>3000</v>
      </c>
      <c r="F90" s="43" t="s">
        <v>403</v>
      </c>
      <c r="G90" s="9">
        <v>0.08</v>
      </c>
      <c r="H90" s="9">
        <f t="shared" si="28"/>
        <v>9.6799999999999997E-2</v>
      </c>
      <c r="I90" s="54">
        <f t="shared" si="29"/>
        <v>240</v>
      </c>
      <c r="J90" s="54">
        <f t="shared" si="30"/>
        <v>290.39999999999998</v>
      </c>
      <c r="K90" s="9"/>
    </row>
    <row r="91" spans="1:11" ht="18.75" customHeight="1" x14ac:dyDescent="0.25">
      <c r="A91" s="57" t="s">
        <v>206</v>
      </c>
      <c r="B91" s="57"/>
      <c r="C91" s="57"/>
      <c r="D91" s="57"/>
      <c r="E91" s="60"/>
      <c r="F91" s="60"/>
      <c r="G91" s="12" t="s">
        <v>17</v>
      </c>
      <c r="H91" s="12" t="s">
        <v>17</v>
      </c>
      <c r="I91" s="36">
        <f>SUM(I86:I90)</f>
        <v>724</v>
      </c>
      <c r="J91" s="40">
        <f>SUM(J86:J90)</f>
        <v>876.04</v>
      </c>
      <c r="K91" s="13"/>
    </row>
    <row r="92" spans="1:11" ht="15.75" customHeight="1" x14ac:dyDescent="0.25">
      <c r="A92" s="32" t="s">
        <v>207</v>
      </c>
      <c r="B92" s="6" t="s">
        <v>208</v>
      </c>
      <c r="C92" s="6"/>
      <c r="D92" s="5"/>
      <c r="E92" s="5"/>
      <c r="F92" s="48"/>
      <c r="G92" s="6"/>
      <c r="H92" s="6"/>
      <c r="I92" s="6"/>
      <c r="J92" s="6"/>
      <c r="K92" s="6"/>
    </row>
    <row r="93" spans="1:11" ht="42" customHeight="1" x14ac:dyDescent="0.25">
      <c r="A93" s="1" t="s">
        <v>209</v>
      </c>
      <c r="B93" s="9" t="s">
        <v>210</v>
      </c>
      <c r="C93" s="9" t="s">
        <v>211</v>
      </c>
      <c r="D93" s="8" t="s">
        <v>79</v>
      </c>
      <c r="E93" s="1">
        <v>500</v>
      </c>
      <c r="F93" s="43"/>
      <c r="G93" s="9"/>
      <c r="H93" s="9"/>
      <c r="I93" s="9"/>
      <c r="J93" s="9"/>
      <c r="K93" s="9"/>
    </row>
    <row r="94" spans="1:11" ht="16.5" customHeight="1" x14ac:dyDescent="0.25">
      <c r="A94" s="57" t="s">
        <v>212</v>
      </c>
      <c r="B94" s="57"/>
      <c r="C94" s="57"/>
      <c r="D94" s="57"/>
      <c r="E94" s="60"/>
      <c r="F94" s="60"/>
      <c r="G94" s="12" t="s">
        <v>17</v>
      </c>
      <c r="H94" s="12" t="s">
        <v>17</v>
      </c>
      <c r="I94" s="12"/>
      <c r="J94" s="13"/>
      <c r="K94" s="13"/>
    </row>
    <row r="95" spans="1:11" ht="16.5" customHeight="1" x14ac:dyDescent="0.25">
      <c r="A95" s="32" t="s">
        <v>213</v>
      </c>
      <c r="B95" s="6" t="s">
        <v>214</v>
      </c>
      <c r="C95" s="6"/>
      <c r="D95" s="5"/>
      <c r="E95" s="5"/>
      <c r="F95" s="48"/>
      <c r="G95" s="6"/>
      <c r="H95" s="6"/>
      <c r="I95" s="6"/>
      <c r="J95" s="6"/>
      <c r="K95" s="6"/>
    </row>
    <row r="96" spans="1:11" ht="36.75" customHeight="1" x14ac:dyDescent="0.25">
      <c r="A96" s="1" t="s">
        <v>215</v>
      </c>
      <c r="B96" s="9" t="s">
        <v>216</v>
      </c>
      <c r="C96" s="9" t="s">
        <v>217</v>
      </c>
      <c r="D96" s="8" t="s">
        <v>79</v>
      </c>
      <c r="E96" s="1">
        <v>10</v>
      </c>
      <c r="F96" s="43" t="s">
        <v>408</v>
      </c>
      <c r="G96" s="9">
        <v>0.2</v>
      </c>
      <c r="H96" s="9">
        <f>G96*1.05</f>
        <v>0.21000000000000002</v>
      </c>
      <c r="I96" s="54">
        <f>G96*E96</f>
        <v>2</v>
      </c>
      <c r="J96" s="54">
        <f>H96*E96</f>
        <v>2.1</v>
      </c>
      <c r="K96" s="9"/>
    </row>
    <row r="97" spans="1:11" ht="14.25" customHeight="1" x14ac:dyDescent="0.25">
      <c r="A97" s="57" t="s">
        <v>218</v>
      </c>
      <c r="B97" s="57"/>
      <c r="C97" s="57"/>
      <c r="D97" s="57"/>
      <c r="E97" s="60"/>
      <c r="F97" s="60"/>
      <c r="G97" s="12" t="s">
        <v>17</v>
      </c>
      <c r="H97" s="12" t="s">
        <v>17</v>
      </c>
      <c r="I97" s="36">
        <f>I96</f>
        <v>2</v>
      </c>
      <c r="J97" s="40">
        <f>J96</f>
        <v>2.1</v>
      </c>
      <c r="K97" s="13"/>
    </row>
    <row r="98" spans="1:11" ht="18.75" customHeight="1" x14ac:dyDescent="0.25">
      <c r="A98" s="32" t="s">
        <v>219</v>
      </c>
      <c r="B98" s="6" t="s">
        <v>220</v>
      </c>
      <c r="C98" s="6"/>
      <c r="D98" s="5"/>
      <c r="E98" s="5"/>
      <c r="F98" s="48"/>
      <c r="G98" s="6"/>
      <c r="H98" s="6"/>
      <c r="I98" s="6"/>
      <c r="J98" s="6"/>
      <c r="K98" s="6"/>
    </row>
    <row r="99" spans="1:11" ht="50.25" customHeight="1" x14ac:dyDescent="0.25">
      <c r="A99" s="1" t="s">
        <v>221</v>
      </c>
      <c r="B99" s="9" t="s">
        <v>222</v>
      </c>
      <c r="C99" s="9" t="s">
        <v>223</v>
      </c>
      <c r="D99" s="8" t="s">
        <v>79</v>
      </c>
      <c r="E99" s="1">
        <v>30</v>
      </c>
      <c r="F99" s="43" t="s">
        <v>410</v>
      </c>
      <c r="G99" s="9">
        <v>1.08</v>
      </c>
      <c r="H99" s="9">
        <f>G99*1.05</f>
        <v>1.1340000000000001</v>
      </c>
      <c r="I99" s="54">
        <f>G99*E99</f>
        <v>32.400000000000006</v>
      </c>
      <c r="J99" s="54">
        <f>H99*E99</f>
        <v>34.020000000000003</v>
      </c>
      <c r="K99" s="9"/>
    </row>
    <row r="100" spans="1:11" ht="50.25" customHeight="1" x14ac:dyDescent="0.25">
      <c r="A100" s="1" t="s">
        <v>224</v>
      </c>
      <c r="B100" s="9" t="s">
        <v>225</v>
      </c>
      <c r="C100" s="9" t="s">
        <v>226</v>
      </c>
      <c r="D100" s="8" t="s">
        <v>79</v>
      </c>
      <c r="E100" s="1">
        <v>25</v>
      </c>
      <c r="F100" s="43" t="s">
        <v>411</v>
      </c>
      <c r="G100" s="9">
        <v>14</v>
      </c>
      <c r="H100" s="9">
        <f t="shared" ref="H100:H101" si="31">G100*1.05</f>
        <v>14.700000000000001</v>
      </c>
      <c r="I100" s="54">
        <f t="shared" ref="I100:I101" si="32">G100*E100</f>
        <v>350</v>
      </c>
      <c r="J100" s="54">
        <f t="shared" ref="J100:J101" si="33">H100*E100</f>
        <v>367.5</v>
      </c>
      <c r="K100" s="9"/>
    </row>
    <row r="101" spans="1:11" ht="30.75" customHeight="1" x14ac:dyDescent="0.25">
      <c r="A101" s="1" t="s">
        <v>227</v>
      </c>
      <c r="B101" s="9" t="s">
        <v>228</v>
      </c>
      <c r="C101" s="9" t="s">
        <v>229</v>
      </c>
      <c r="D101" s="8" t="s">
        <v>79</v>
      </c>
      <c r="E101" s="1">
        <v>100</v>
      </c>
      <c r="F101" s="43" t="s">
        <v>409</v>
      </c>
      <c r="G101" s="9">
        <v>1.0999999999999999E-2</v>
      </c>
      <c r="H101" s="9">
        <f t="shared" si="31"/>
        <v>1.155E-2</v>
      </c>
      <c r="I101" s="54">
        <f t="shared" si="32"/>
        <v>1.0999999999999999</v>
      </c>
      <c r="J101" s="54">
        <f t="shared" si="33"/>
        <v>1.155</v>
      </c>
      <c r="K101" s="9"/>
    </row>
    <row r="102" spans="1:11" ht="16.5" customHeight="1" x14ac:dyDescent="0.25">
      <c r="A102" s="57" t="s">
        <v>230</v>
      </c>
      <c r="B102" s="57"/>
      <c r="C102" s="57"/>
      <c r="D102" s="57"/>
      <c r="E102" s="60"/>
      <c r="F102" s="60"/>
      <c r="G102" s="12" t="s">
        <v>17</v>
      </c>
      <c r="H102" s="12" t="s">
        <v>17</v>
      </c>
      <c r="I102" s="36">
        <f>SUM(I99:I101)</f>
        <v>383.5</v>
      </c>
      <c r="J102" s="40">
        <f>SUM(J99:J101)</f>
        <v>402.67499999999995</v>
      </c>
      <c r="K102" s="13"/>
    </row>
    <row r="103" spans="1:11" ht="18" customHeight="1" x14ac:dyDescent="0.25">
      <c r="A103" s="32" t="s">
        <v>231</v>
      </c>
      <c r="B103" s="6" t="s">
        <v>232</v>
      </c>
      <c r="C103" s="6"/>
      <c r="D103" s="5"/>
      <c r="E103" s="5"/>
      <c r="F103" s="48"/>
      <c r="G103" s="6"/>
      <c r="H103" s="6"/>
      <c r="I103" s="6"/>
      <c r="J103" s="6"/>
      <c r="K103" s="6"/>
    </row>
    <row r="104" spans="1:11" ht="50.25" customHeight="1" x14ac:dyDescent="0.25">
      <c r="A104" s="1" t="s">
        <v>233</v>
      </c>
      <c r="B104" s="17" t="s">
        <v>234</v>
      </c>
      <c r="C104" s="18" t="s">
        <v>235</v>
      </c>
      <c r="D104" s="8" t="s">
        <v>79</v>
      </c>
      <c r="E104" s="1">
        <v>1500</v>
      </c>
      <c r="F104" s="51" t="s">
        <v>412</v>
      </c>
      <c r="G104" s="19">
        <v>0.249</v>
      </c>
      <c r="H104" s="19">
        <f>G104*1.05</f>
        <v>0.26145000000000002</v>
      </c>
      <c r="I104" s="55">
        <f>G104*E104</f>
        <v>373.5</v>
      </c>
      <c r="J104" s="55">
        <v>392.18</v>
      </c>
      <c r="K104" s="19"/>
    </row>
    <row r="105" spans="1:11" ht="50.25" customHeight="1" x14ac:dyDescent="0.25">
      <c r="A105" s="1" t="s">
        <v>236</v>
      </c>
      <c r="B105" s="17" t="s">
        <v>237</v>
      </c>
      <c r="C105" s="18" t="s">
        <v>238</v>
      </c>
      <c r="D105" s="8" t="s">
        <v>79</v>
      </c>
      <c r="E105" s="1">
        <v>3000</v>
      </c>
      <c r="F105" s="51" t="s">
        <v>413</v>
      </c>
      <c r="G105" s="19">
        <v>0.249</v>
      </c>
      <c r="H105" s="19">
        <f t="shared" ref="H105:H106" si="34">G105*1.05</f>
        <v>0.26145000000000002</v>
      </c>
      <c r="I105" s="55">
        <f t="shared" ref="I105:I106" si="35">G105*E105</f>
        <v>747</v>
      </c>
      <c r="J105" s="55">
        <f t="shared" ref="J105:J106" si="36">H105*E105</f>
        <v>784.35</v>
      </c>
      <c r="K105" s="19"/>
    </row>
    <row r="106" spans="1:11" ht="50.25" customHeight="1" x14ac:dyDescent="0.25">
      <c r="A106" s="1" t="s">
        <v>239</v>
      </c>
      <c r="B106" s="17" t="s">
        <v>240</v>
      </c>
      <c r="C106" s="18" t="s">
        <v>241</v>
      </c>
      <c r="D106" s="8" t="s">
        <v>79</v>
      </c>
      <c r="E106" s="1">
        <v>1000</v>
      </c>
      <c r="F106" s="51" t="s">
        <v>414</v>
      </c>
      <c r="G106" s="19">
        <v>0.249</v>
      </c>
      <c r="H106" s="19">
        <f t="shared" si="34"/>
        <v>0.26145000000000002</v>
      </c>
      <c r="I106" s="55">
        <f t="shared" si="35"/>
        <v>249</v>
      </c>
      <c r="J106" s="55">
        <f t="shared" si="36"/>
        <v>261.45</v>
      </c>
      <c r="K106" s="19"/>
    </row>
    <row r="107" spans="1:11" ht="15" customHeight="1" x14ac:dyDescent="0.25">
      <c r="A107" s="57" t="s">
        <v>242</v>
      </c>
      <c r="B107" s="57"/>
      <c r="C107" s="57"/>
      <c r="D107" s="57"/>
      <c r="E107" s="60"/>
      <c r="F107" s="60"/>
      <c r="G107" s="12" t="s">
        <v>17</v>
      </c>
      <c r="H107" s="12" t="s">
        <v>17</v>
      </c>
      <c r="I107" s="36">
        <f>SUM(I104:I106)</f>
        <v>1369.5</v>
      </c>
      <c r="J107" s="40">
        <f>SUM(J104:J106)</f>
        <v>1437.98</v>
      </c>
      <c r="K107" s="13"/>
    </row>
    <row r="108" spans="1:11" ht="18" customHeight="1" x14ac:dyDescent="0.25">
      <c r="A108" s="32" t="s">
        <v>243</v>
      </c>
      <c r="B108" s="6" t="s">
        <v>244</v>
      </c>
      <c r="C108" s="6"/>
      <c r="D108" s="5"/>
      <c r="E108" s="5"/>
      <c r="F108" s="48"/>
      <c r="G108" s="6"/>
      <c r="H108" s="6"/>
      <c r="I108" s="6"/>
      <c r="J108" s="6"/>
      <c r="K108" s="6"/>
    </row>
    <row r="109" spans="1:11" ht="83.25" customHeight="1" x14ac:dyDescent="0.25">
      <c r="A109" s="1" t="s">
        <v>245</v>
      </c>
      <c r="B109" s="9" t="s">
        <v>246</v>
      </c>
      <c r="C109" s="20" t="s">
        <v>247</v>
      </c>
      <c r="D109" s="8" t="s">
        <v>79</v>
      </c>
      <c r="E109" s="1">
        <v>1000</v>
      </c>
      <c r="F109" s="43" t="s">
        <v>415</v>
      </c>
      <c r="G109" s="9">
        <v>0.129</v>
      </c>
      <c r="H109" s="9">
        <f>G109*1.05</f>
        <v>0.13545000000000001</v>
      </c>
      <c r="I109" s="54">
        <f>G109*E109</f>
        <v>129</v>
      </c>
      <c r="J109" s="9">
        <f>H109*E109</f>
        <v>135.45000000000002</v>
      </c>
      <c r="K109" s="9"/>
    </row>
    <row r="110" spans="1:11" ht="17.25" customHeight="1" x14ac:dyDescent="0.25">
      <c r="A110" s="57" t="s">
        <v>248</v>
      </c>
      <c r="B110" s="57"/>
      <c r="C110" s="57"/>
      <c r="D110" s="57"/>
      <c r="E110" s="60"/>
      <c r="F110" s="60"/>
      <c r="G110" s="12" t="s">
        <v>17</v>
      </c>
      <c r="H110" s="12" t="s">
        <v>17</v>
      </c>
      <c r="I110" s="12">
        <f>I109</f>
        <v>129</v>
      </c>
      <c r="J110" s="13">
        <f>J109</f>
        <v>135.45000000000002</v>
      </c>
      <c r="K110" s="13"/>
    </row>
    <row r="111" spans="1:11" ht="19.5" customHeight="1" x14ac:dyDescent="0.25">
      <c r="A111" s="32" t="s">
        <v>249</v>
      </c>
      <c r="B111" s="6" t="s">
        <v>250</v>
      </c>
      <c r="C111" s="6"/>
      <c r="D111" s="5"/>
      <c r="E111" s="5"/>
      <c r="F111" s="48"/>
      <c r="G111" s="6"/>
      <c r="H111" s="6"/>
      <c r="I111" s="6"/>
      <c r="J111" s="6"/>
      <c r="K111" s="6"/>
    </row>
    <row r="112" spans="1:11" ht="50.25" customHeight="1" x14ac:dyDescent="0.25">
      <c r="A112" s="1" t="s">
        <v>251</v>
      </c>
      <c r="B112" s="9" t="s">
        <v>250</v>
      </c>
      <c r="C112" s="9" t="s">
        <v>252</v>
      </c>
      <c r="D112" s="8" t="s">
        <v>79</v>
      </c>
      <c r="E112" s="1">
        <v>25</v>
      </c>
      <c r="F112" s="43" t="s">
        <v>416</v>
      </c>
      <c r="G112" s="9">
        <v>6.54</v>
      </c>
      <c r="H112" s="9">
        <f>G112*1.21</f>
        <v>7.9134000000000002</v>
      </c>
      <c r="I112" s="9">
        <f>G112*E112</f>
        <v>163.5</v>
      </c>
      <c r="J112" s="54">
        <f>H112*E112</f>
        <v>197.83500000000001</v>
      </c>
      <c r="K112" s="9"/>
    </row>
    <row r="113" spans="1:11" ht="16.5" customHeight="1" x14ac:dyDescent="0.25">
      <c r="A113" s="57" t="s">
        <v>253</v>
      </c>
      <c r="B113" s="57"/>
      <c r="C113" s="57"/>
      <c r="D113" s="57"/>
      <c r="E113" s="60"/>
      <c r="F113" s="60"/>
      <c r="G113" s="12" t="s">
        <v>17</v>
      </c>
      <c r="H113" s="12" t="s">
        <v>17</v>
      </c>
      <c r="I113" s="12">
        <f>I112</f>
        <v>163.5</v>
      </c>
      <c r="J113" s="40">
        <f>J112</f>
        <v>197.83500000000001</v>
      </c>
      <c r="K113" s="13"/>
    </row>
    <row r="114" spans="1:11" ht="20.25" customHeight="1" x14ac:dyDescent="0.25">
      <c r="A114" s="5" t="s">
        <v>254</v>
      </c>
      <c r="B114" s="6" t="s">
        <v>255</v>
      </c>
      <c r="C114" s="6"/>
      <c r="D114" s="5"/>
      <c r="E114" s="5"/>
      <c r="F114" s="48"/>
      <c r="G114" s="6"/>
      <c r="H114" s="6"/>
      <c r="I114" s="6"/>
      <c r="J114" s="6"/>
      <c r="K114" s="6"/>
    </row>
    <row r="115" spans="1:11" ht="50.25" customHeight="1" x14ac:dyDescent="0.25">
      <c r="A115" s="1" t="s">
        <v>256</v>
      </c>
      <c r="B115" s="9" t="s">
        <v>255</v>
      </c>
      <c r="C115" s="9" t="s">
        <v>257</v>
      </c>
      <c r="D115" s="1" t="s">
        <v>178</v>
      </c>
      <c r="E115" s="1">
        <v>150</v>
      </c>
      <c r="F115" s="43"/>
      <c r="G115" s="9"/>
      <c r="H115" s="9"/>
      <c r="I115" s="9"/>
      <c r="J115" s="9"/>
      <c r="K115" s="9"/>
    </row>
    <row r="116" spans="1:11" ht="12.75" customHeight="1" x14ac:dyDescent="0.25">
      <c r="A116" s="57" t="s">
        <v>258</v>
      </c>
      <c r="B116" s="57"/>
      <c r="C116" s="57"/>
      <c r="D116" s="57"/>
      <c r="E116" s="60"/>
      <c r="F116" s="60"/>
      <c r="G116" s="12" t="s">
        <v>17</v>
      </c>
      <c r="H116" s="12" t="s">
        <v>17</v>
      </c>
      <c r="I116" s="12"/>
      <c r="J116" s="13"/>
      <c r="K116" s="13"/>
    </row>
    <row r="117" spans="1:11" ht="18.75" customHeight="1" x14ac:dyDescent="0.25">
      <c r="A117" s="32" t="s">
        <v>259</v>
      </c>
      <c r="B117" s="6" t="s">
        <v>260</v>
      </c>
      <c r="C117" s="6"/>
      <c r="D117" s="5"/>
      <c r="E117" s="5"/>
      <c r="F117" s="48"/>
      <c r="G117" s="6"/>
      <c r="H117" s="6"/>
      <c r="I117" s="6"/>
      <c r="J117" s="6"/>
      <c r="K117" s="6"/>
    </row>
    <row r="118" spans="1:11" ht="38.25" customHeight="1" x14ac:dyDescent="0.25">
      <c r="A118" s="1" t="s">
        <v>261</v>
      </c>
      <c r="B118" s="9" t="s">
        <v>262</v>
      </c>
      <c r="C118" s="21" t="s">
        <v>263</v>
      </c>
      <c r="D118" s="8" t="s">
        <v>79</v>
      </c>
      <c r="E118" s="1">
        <v>150</v>
      </c>
      <c r="F118" s="43" t="s">
        <v>417</v>
      </c>
      <c r="G118" s="9">
        <v>0.53</v>
      </c>
      <c r="H118" s="9">
        <f>G118*1.05</f>
        <v>0.55650000000000011</v>
      </c>
      <c r="I118" s="54">
        <f>G118*E118</f>
        <v>79.5</v>
      </c>
      <c r="J118" s="54">
        <f>H118*E118</f>
        <v>83.475000000000023</v>
      </c>
      <c r="K118" s="9"/>
    </row>
    <row r="119" spans="1:11" ht="16.5" customHeight="1" x14ac:dyDescent="0.25">
      <c r="A119" s="57" t="s">
        <v>264</v>
      </c>
      <c r="B119" s="57"/>
      <c r="C119" s="57"/>
      <c r="D119" s="57"/>
      <c r="E119" s="60"/>
      <c r="F119" s="60"/>
      <c r="G119" s="12" t="s">
        <v>17</v>
      </c>
      <c r="H119" s="12" t="s">
        <v>17</v>
      </c>
      <c r="I119" s="36">
        <f>I118</f>
        <v>79.5</v>
      </c>
      <c r="J119" s="40">
        <f>J118</f>
        <v>83.475000000000023</v>
      </c>
      <c r="K119" s="13"/>
    </row>
    <row r="120" spans="1:11" ht="19.5" customHeight="1" x14ac:dyDescent="0.25">
      <c r="A120" s="32" t="s">
        <v>265</v>
      </c>
      <c r="B120" s="6" t="s">
        <v>359</v>
      </c>
      <c r="C120" s="6"/>
      <c r="D120" s="5"/>
      <c r="E120" s="5"/>
      <c r="F120" s="48"/>
      <c r="G120" s="6"/>
      <c r="H120" s="6"/>
      <c r="I120" s="6"/>
      <c r="J120" s="6"/>
      <c r="K120" s="6"/>
    </row>
    <row r="121" spans="1:11" ht="50.25" customHeight="1" x14ac:dyDescent="0.25">
      <c r="A121" s="1" t="s">
        <v>266</v>
      </c>
      <c r="B121" s="9" t="s">
        <v>267</v>
      </c>
      <c r="C121" s="22" t="s">
        <v>268</v>
      </c>
      <c r="D121" s="8" t="s">
        <v>79</v>
      </c>
      <c r="E121" s="1">
        <v>50</v>
      </c>
      <c r="F121" s="43" t="s">
        <v>418</v>
      </c>
      <c r="G121" s="9">
        <v>0.8</v>
      </c>
      <c r="H121" s="9">
        <f>G121*1.05</f>
        <v>0.84000000000000008</v>
      </c>
      <c r="I121" s="54">
        <f>G121*E121</f>
        <v>40</v>
      </c>
      <c r="J121" s="54">
        <f>H121*E121</f>
        <v>42.000000000000007</v>
      </c>
      <c r="K121" s="9"/>
    </row>
    <row r="122" spans="1:11" ht="15" customHeight="1" x14ac:dyDescent="0.25">
      <c r="A122" s="57" t="s">
        <v>269</v>
      </c>
      <c r="B122" s="57"/>
      <c r="C122" s="57"/>
      <c r="D122" s="57"/>
      <c r="E122" s="60"/>
      <c r="F122" s="60"/>
      <c r="G122" s="12" t="s">
        <v>17</v>
      </c>
      <c r="H122" s="12" t="s">
        <v>17</v>
      </c>
      <c r="I122" s="36">
        <f>I121</f>
        <v>40</v>
      </c>
      <c r="J122" s="40">
        <f>J121</f>
        <v>42.000000000000007</v>
      </c>
      <c r="K122" s="13"/>
    </row>
    <row r="123" spans="1:11" ht="15.75" customHeight="1" x14ac:dyDescent="0.25">
      <c r="A123" s="32" t="s">
        <v>270</v>
      </c>
      <c r="B123" s="6" t="s">
        <v>271</v>
      </c>
      <c r="C123" s="6"/>
      <c r="D123" s="5"/>
      <c r="E123" s="5"/>
      <c r="F123" s="48"/>
      <c r="G123" s="6"/>
      <c r="H123" s="6"/>
      <c r="I123" s="6"/>
      <c r="J123" s="6"/>
      <c r="K123" s="6"/>
    </row>
    <row r="124" spans="1:11" ht="42" customHeight="1" x14ac:dyDescent="0.25">
      <c r="A124" s="1" t="s">
        <v>272</v>
      </c>
      <c r="B124" s="9" t="s">
        <v>273</v>
      </c>
      <c r="C124" s="22" t="s">
        <v>274</v>
      </c>
      <c r="D124" s="8" t="s">
        <v>79</v>
      </c>
      <c r="E124" s="1">
        <v>300</v>
      </c>
      <c r="F124" s="43" t="s">
        <v>419</v>
      </c>
      <c r="G124" s="9">
        <v>0.11</v>
      </c>
      <c r="H124" s="9">
        <f>G124*1.05</f>
        <v>0.11550000000000001</v>
      </c>
      <c r="I124" s="54">
        <f>G124*E124</f>
        <v>33</v>
      </c>
      <c r="J124" s="54">
        <f>H124*E124</f>
        <v>34.65</v>
      </c>
      <c r="K124" s="9"/>
    </row>
    <row r="125" spans="1:11" ht="18.75" customHeight="1" x14ac:dyDescent="0.25">
      <c r="A125" s="57" t="s">
        <v>275</v>
      </c>
      <c r="B125" s="57"/>
      <c r="C125" s="57"/>
      <c r="D125" s="57"/>
      <c r="E125" s="60"/>
      <c r="F125" s="60"/>
      <c r="G125" s="12" t="s">
        <v>17</v>
      </c>
      <c r="H125" s="12" t="s">
        <v>17</v>
      </c>
      <c r="I125" s="36">
        <f>I124</f>
        <v>33</v>
      </c>
      <c r="J125" s="40">
        <f>J124</f>
        <v>34.65</v>
      </c>
      <c r="K125" s="13"/>
    </row>
    <row r="126" spans="1:11" ht="15" customHeight="1" x14ac:dyDescent="0.25">
      <c r="A126" s="5" t="s">
        <v>276</v>
      </c>
      <c r="B126" s="6" t="s">
        <v>277</v>
      </c>
      <c r="C126" s="6"/>
      <c r="D126" s="5"/>
      <c r="E126" s="5"/>
      <c r="F126" s="48"/>
      <c r="G126" s="6"/>
      <c r="H126" s="6"/>
      <c r="I126" s="6"/>
      <c r="J126" s="6"/>
      <c r="K126" s="6"/>
    </row>
    <row r="127" spans="1:11" ht="50.25" customHeight="1" x14ac:dyDescent="0.25">
      <c r="A127" s="8" t="s">
        <v>278</v>
      </c>
      <c r="B127" s="9" t="s">
        <v>279</v>
      </c>
      <c r="C127" s="9" t="s">
        <v>280</v>
      </c>
      <c r="D127" s="8" t="s">
        <v>79</v>
      </c>
      <c r="E127" s="8">
        <v>30</v>
      </c>
      <c r="F127" s="49"/>
      <c r="G127" s="11"/>
      <c r="H127" s="11"/>
      <c r="I127" s="11"/>
      <c r="J127" s="11"/>
      <c r="K127" s="11"/>
    </row>
    <row r="128" spans="1:11" ht="50.25" customHeight="1" x14ac:dyDescent="0.25">
      <c r="A128" s="1" t="s">
        <v>281</v>
      </c>
      <c r="B128" s="9" t="s">
        <v>282</v>
      </c>
      <c r="C128" s="9" t="s">
        <v>283</v>
      </c>
      <c r="D128" s="8" t="s">
        <v>79</v>
      </c>
      <c r="E128" s="1">
        <v>70</v>
      </c>
      <c r="F128" s="43"/>
      <c r="G128" s="9"/>
      <c r="H128" s="9"/>
      <c r="I128" s="9"/>
      <c r="J128" s="9"/>
      <c r="K128" s="9"/>
    </row>
    <row r="129" spans="1:11" ht="50.25" customHeight="1" x14ac:dyDescent="0.25">
      <c r="A129" s="1" t="s">
        <v>284</v>
      </c>
      <c r="B129" s="9" t="s">
        <v>285</v>
      </c>
      <c r="C129" s="9" t="s">
        <v>286</v>
      </c>
      <c r="D129" s="8" t="s">
        <v>79</v>
      </c>
      <c r="E129" s="1">
        <v>40</v>
      </c>
      <c r="F129" s="43"/>
      <c r="G129" s="9"/>
      <c r="H129" s="9"/>
      <c r="I129" s="9"/>
      <c r="J129" s="9"/>
      <c r="K129" s="9"/>
    </row>
    <row r="130" spans="1:11" ht="50.25" customHeight="1" x14ac:dyDescent="0.25">
      <c r="A130" s="8" t="s">
        <v>287</v>
      </c>
      <c r="B130" s="9" t="s">
        <v>288</v>
      </c>
      <c r="C130" s="9" t="s">
        <v>289</v>
      </c>
      <c r="D130" s="8" t="s">
        <v>79</v>
      </c>
      <c r="E130" s="8">
        <v>30</v>
      </c>
      <c r="F130" s="49"/>
      <c r="G130" s="11"/>
      <c r="H130" s="11"/>
      <c r="I130" s="11"/>
      <c r="J130" s="11"/>
      <c r="K130" s="11"/>
    </row>
    <row r="131" spans="1:11" ht="50.25" customHeight="1" x14ac:dyDescent="0.25">
      <c r="A131" s="8" t="s">
        <v>290</v>
      </c>
      <c r="B131" s="9" t="s">
        <v>291</v>
      </c>
      <c r="C131" s="9" t="s">
        <v>292</v>
      </c>
      <c r="D131" s="8" t="s">
        <v>79</v>
      </c>
      <c r="E131" s="8">
        <v>30</v>
      </c>
      <c r="F131" s="49"/>
      <c r="G131" s="11"/>
      <c r="H131" s="11"/>
      <c r="I131" s="11"/>
      <c r="J131" s="11"/>
      <c r="K131" s="11"/>
    </row>
    <row r="132" spans="1:11" ht="38.25" customHeight="1" x14ac:dyDescent="0.25">
      <c r="A132" s="1" t="s">
        <v>293</v>
      </c>
      <c r="B132" s="9" t="s">
        <v>294</v>
      </c>
      <c r="C132" s="9" t="s">
        <v>295</v>
      </c>
      <c r="D132" s="8" t="s">
        <v>79</v>
      </c>
      <c r="E132" s="1">
        <v>50</v>
      </c>
      <c r="F132" s="43"/>
      <c r="G132" s="9"/>
      <c r="H132" s="9"/>
      <c r="I132" s="9"/>
      <c r="J132" s="9"/>
      <c r="K132" s="9"/>
    </row>
    <row r="133" spans="1:11" ht="50.25" customHeight="1" x14ac:dyDescent="0.25">
      <c r="A133" s="23" t="s">
        <v>296</v>
      </c>
      <c r="B133" s="24" t="s">
        <v>297</v>
      </c>
      <c r="C133" s="25"/>
      <c r="D133" s="8" t="s">
        <v>79</v>
      </c>
      <c r="E133" s="23">
        <v>24</v>
      </c>
      <c r="F133" s="52"/>
      <c r="G133" s="25"/>
      <c r="H133" s="25"/>
      <c r="I133" s="25"/>
      <c r="J133" s="25"/>
      <c r="K133" s="25"/>
    </row>
    <row r="134" spans="1:11" ht="13.5" customHeight="1" x14ac:dyDescent="0.25">
      <c r="A134" s="57" t="s">
        <v>298</v>
      </c>
      <c r="B134" s="57"/>
      <c r="C134" s="57"/>
      <c r="D134" s="57"/>
      <c r="E134" s="60"/>
      <c r="F134" s="60"/>
      <c r="G134" s="12" t="s">
        <v>17</v>
      </c>
      <c r="H134" s="12" t="s">
        <v>17</v>
      </c>
      <c r="I134" s="12"/>
      <c r="J134" s="13"/>
      <c r="K134" s="13"/>
    </row>
    <row r="135" spans="1:11" ht="18" customHeight="1" x14ac:dyDescent="0.25">
      <c r="A135" s="5" t="s">
        <v>299</v>
      </c>
      <c r="B135" s="6" t="s">
        <v>300</v>
      </c>
      <c r="C135" s="6"/>
      <c r="D135" s="5"/>
      <c r="E135" s="5"/>
      <c r="F135" s="48"/>
      <c r="G135" s="6"/>
      <c r="H135" s="6"/>
      <c r="I135" s="6"/>
      <c r="J135" s="6"/>
      <c r="K135" s="6"/>
    </row>
    <row r="136" spans="1:11" ht="33.75" customHeight="1" x14ac:dyDescent="0.25">
      <c r="A136" s="26" t="s">
        <v>301</v>
      </c>
      <c r="B136" s="24" t="s">
        <v>302</v>
      </c>
      <c r="C136" s="24"/>
      <c r="D136" s="8" t="s">
        <v>79</v>
      </c>
      <c r="E136" s="26">
        <v>500</v>
      </c>
      <c r="F136" s="53"/>
      <c r="G136" s="24"/>
      <c r="H136" s="24"/>
      <c r="I136" s="24"/>
      <c r="J136" s="24"/>
      <c r="K136" s="24"/>
    </row>
    <row r="137" spans="1:11" ht="42" customHeight="1" x14ac:dyDescent="0.25">
      <c r="A137" s="26" t="s">
        <v>303</v>
      </c>
      <c r="B137" s="24" t="s">
        <v>304</v>
      </c>
      <c r="C137" s="24"/>
      <c r="D137" s="8" t="s">
        <v>79</v>
      </c>
      <c r="E137" s="26">
        <v>500</v>
      </c>
      <c r="F137" s="53"/>
      <c r="G137" s="24"/>
      <c r="H137" s="24"/>
      <c r="I137" s="24"/>
      <c r="J137" s="24"/>
      <c r="K137" s="24"/>
    </row>
    <row r="138" spans="1:11" ht="50.25" customHeight="1" x14ac:dyDescent="0.25">
      <c r="A138" s="1" t="s">
        <v>305</v>
      </c>
      <c r="B138" s="9" t="s">
        <v>306</v>
      </c>
      <c r="C138" s="9" t="s">
        <v>307</v>
      </c>
      <c r="D138" s="1" t="s">
        <v>178</v>
      </c>
      <c r="E138" s="1">
        <v>10</v>
      </c>
      <c r="F138" s="43"/>
      <c r="G138" s="9"/>
      <c r="H138" s="9"/>
      <c r="I138" s="9"/>
      <c r="J138" s="9"/>
      <c r="K138" s="9"/>
    </row>
    <row r="139" spans="1:11" ht="78.75" customHeight="1" x14ac:dyDescent="0.25">
      <c r="A139" s="1" t="s">
        <v>308</v>
      </c>
      <c r="B139" s="9" t="s">
        <v>309</v>
      </c>
      <c r="C139" s="9" t="s">
        <v>310</v>
      </c>
      <c r="D139" s="1" t="s">
        <v>178</v>
      </c>
      <c r="E139" s="1">
        <v>10</v>
      </c>
      <c r="F139" s="43"/>
      <c r="G139" s="9"/>
      <c r="H139" s="9"/>
      <c r="I139" s="9"/>
      <c r="J139" s="9"/>
      <c r="K139" s="9"/>
    </row>
    <row r="140" spans="1:11" ht="78.75" customHeight="1" x14ac:dyDescent="0.25">
      <c r="A140" s="1" t="s">
        <v>311</v>
      </c>
      <c r="B140" s="9" t="s">
        <v>312</v>
      </c>
      <c r="C140" s="9" t="s">
        <v>313</v>
      </c>
      <c r="D140" s="1" t="s">
        <v>178</v>
      </c>
      <c r="E140" s="1">
        <v>60</v>
      </c>
      <c r="F140" s="43"/>
      <c r="G140" s="9"/>
      <c r="H140" s="9"/>
      <c r="I140" s="9"/>
      <c r="J140" s="9"/>
      <c r="K140" s="9"/>
    </row>
    <row r="141" spans="1:11" ht="78.75" customHeight="1" x14ac:dyDescent="0.25">
      <c r="A141" s="1" t="s">
        <v>314</v>
      </c>
      <c r="B141" s="9" t="s">
        <v>312</v>
      </c>
      <c r="C141" s="9" t="s">
        <v>315</v>
      </c>
      <c r="D141" s="1" t="s">
        <v>178</v>
      </c>
      <c r="E141" s="1">
        <v>20</v>
      </c>
      <c r="F141" s="43"/>
      <c r="G141" s="9"/>
      <c r="H141" s="9"/>
      <c r="I141" s="9"/>
      <c r="J141" s="9"/>
      <c r="K141" s="9"/>
    </row>
    <row r="142" spans="1:11" ht="64.5" customHeight="1" x14ac:dyDescent="0.25">
      <c r="A142" s="1" t="s">
        <v>316</v>
      </c>
      <c r="B142" s="9" t="s">
        <v>317</v>
      </c>
      <c r="C142" s="9" t="s">
        <v>318</v>
      </c>
      <c r="D142" s="1" t="s">
        <v>33</v>
      </c>
      <c r="E142" s="1">
        <v>10</v>
      </c>
      <c r="F142" s="43"/>
      <c r="G142" s="9"/>
      <c r="H142" s="9"/>
      <c r="I142" s="9"/>
      <c r="J142" s="9"/>
      <c r="K142" s="9"/>
    </row>
    <row r="143" spans="1:11" ht="64.5" customHeight="1" x14ac:dyDescent="0.25">
      <c r="A143" s="1" t="s">
        <v>319</v>
      </c>
      <c r="B143" s="9" t="s">
        <v>320</v>
      </c>
      <c r="C143" s="9" t="s">
        <v>321</v>
      </c>
      <c r="D143" s="1" t="s">
        <v>33</v>
      </c>
      <c r="E143" s="1">
        <v>10</v>
      </c>
      <c r="F143" s="43"/>
      <c r="G143" s="9"/>
      <c r="H143" s="9"/>
      <c r="I143" s="9"/>
      <c r="J143" s="9"/>
      <c r="K143" s="9"/>
    </row>
    <row r="144" spans="1:11" ht="17.25" customHeight="1" x14ac:dyDescent="0.25">
      <c r="A144" s="57" t="s">
        <v>322</v>
      </c>
      <c r="B144" s="57"/>
      <c r="C144" s="57"/>
      <c r="D144" s="57"/>
      <c r="E144" s="60"/>
      <c r="F144" s="60"/>
      <c r="G144" s="12" t="s">
        <v>17</v>
      </c>
      <c r="H144" s="12" t="s">
        <v>17</v>
      </c>
      <c r="I144" s="12"/>
      <c r="J144" s="13"/>
      <c r="K144" s="13"/>
    </row>
    <row r="145" spans="1:11" ht="15.75" customHeight="1" x14ac:dyDescent="0.25">
      <c r="A145" s="5" t="s">
        <v>323</v>
      </c>
      <c r="B145" s="6" t="s">
        <v>324</v>
      </c>
      <c r="C145" s="6"/>
      <c r="D145" s="5"/>
      <c r="E145" s="5"/>
      <c r="F145" s="48"/>
      <c r="G145" s="6"/>
      <c r="H145" s="6"/>
      <c r="I145" s="6"/>
      <c r="J145" s="6"/>
      <c r="K145" s="6"/>
    </row>
    <row r="146" spans="1:11" ht="50.25" customHeight="1" x14ac:dyDescent="0.25">
      <c r="A146" s="1" t="s">
        <v>325</v>
      </c>
      <c r="B146" s="9" t="s">
        <v>326</v>
      </c>
      <c r="C146" s="9" t="s">
        <v>327</v>
      </c>
      <c r="D146" s="1" t="s">
        <v>79</v>
      </c>
      <c r="E146" s="1">
        <v>1000</v>
      </c>
      <c r="F146" s="43"/>
      <c r="G146" s="9"/>
      <c r="H146" s="9"/>
      <c r="I146" s="9"/>
      <c r="J146" s="9"/>
      <c r="K146" s="9"/>
    </row>
    <row r="147" spans="1:11" ht="15.75" customHeight="1" x14ac:dyDescent="0.25">
      <c r="A147" s="57" t="s">
        <v>328</v>
      </c>
      <c r="B147" s="57"/>
      <c r="C147" s="57"/>
      <c r="D147" s="57"/>
      <c r="E147" s="60"/>
      <c r="F147" s="60"/>
      <c r="G147" s="12" t="s">
        <v>17</v>
      </c>
      <c r="H147" s="12" t="s">
        <v>17</v>
      </c>
      <c r="I147" s="12"/>
      <c r="J147" s="13"/>
      <c r="K147" s="13"/>
    </row>
    <row r="148" spans="1:11" ht="15.75" customHeight="1" x14ac:dyDescent="0.25">
      <c r="A148" s="5">
        <v>34</v>
      </c>
      <c r="B148" s="6" t="s">
        <v>329</v>
      </c>
      <c r="C148" s="6"/>
      <c r="D148" s="5"/>
      <c r="E148" s="5"/>
      <c r="F148" s="48"/>
      <c r="G148" s="6"/>
      <c r="H148" s="6"/>
      <c r="I148" s="6"/>
      <c r="J148" s="6"/>
      <c r="K148" s="6"/>
    </row>
    <row r="149" spans="1:11" ht="192.75" customHeight="1" x14ac:dyDescent="0.25">
      <c r="A149" s="1" t="s">
        <v>330</v>
      </c>
      <c r="B149" s="9" t="s">
        <v>331</v>
      </c>
      <c r="C149" s="27" t="s">
        <v>332</v>
      </c>
      <c r="D149" s="1" t="s">
        <v>79</v>
      </c>
      <c r="E149" s="1">
        <v>10000</v>
      </c>
      <c r="F149" s="43"/>
      <c r="G149" s="9"/>
      <c r="H149" s="9"/>
      <c r="I149" s="9"/>
      <c r="J149" s="9"/>
      <c r="K149" s="9"/>
    </row>
    <row r="150" spans="1:11" ht="192.75" customHeight="1" x14ac:dyDescent="0.25">
      <c r="A150" s="1" t="s">
        <v>333</v>
      </c>
      <c r="B150" s="9" t="s">
        <v>334</v>
      </c>
      <c r="C150" s="27" t="s">
        <v>335</v>
      </c>
      <c r="D150" s="1" t="s">
        <v>79</v>
      </c>
      <c r="E150" s="1">
        <v>10000</v>
      </c>
      <c r="F150" s="43"/>
      <c r="G150" s="9"/>
      <c r="H150" s="9"/>
      <c r="I150" s="9"/>
      <c r="J150" s="9"/>
      <c r="K150" s="9"/>
    </row>
    <row r="151" spans="1:11" ht="17.25" customHeight="1" x14ac:dyDescent="0.25">
      <c r="A151" s="57" t="s">
        <v>336</v>
      </c>
      <c r="B151" s="57"/>
      <c r="C151" s="57"/>
      <c r="D151" s="57"/>
      <c r="E151" s="60"/>
      <c r="F151" s="60"/>
      <c r="G151" s="12" t="s">
        <v>17</v>
      </c>
      <c r="H151" s="12" t="s">
        <v>17</v>
      </c>
      <c r="I151" s="12"/>
      <c r="J151" s="13"/>
      <c r="K151" s="13"/>
    </row>
    <row r="152" spans="1:11" ht="18" customHeight="1" x14ac:dyDescent="0.25">
      <c r="A152" s="5" t="s">
        <v>337</v>
      </c>
      <c r="B152" s="6" t="s">
        <v>338</v>
      </c>
      <c r="C152" s="6"/>
      <c r="D152" s="5"/>
      <c r="E152" s="5"/>
      <c r="F152" s="48"/>
      <c r="G152" s="6"/>
      <c r="H152" s="6"/>
      <c r="I152" s="6"/>
      <c r="J152" s="6"/>
      <c r="K152" s="6"/>
    </row>
    <row r="153" spans="1:11" ht="173.25" customHeight="1" x14ac:dyDescent="0.25">
      <c r="A153" s="1" t="s">
        <v>339</v>
      </c>
      <c r="B153" s="9" t="s">
        <v>340</v>
      </c>
      <c r="C153" s="27" t="s">
        <v>341</v>
      </c>
      <c r="D153" s="1" t="s">
        <v>79</v>
      </c>
      <c r="E153" s="1">
        <v>30</v>
      </c>
      <c r="F153" s="43"/>
      <c r="G153" s="9"/>
      <c r="H153" s="9"/>
      <c r="I153" s="9"/>
      <c r="J153" s="9"/>
      <c r="K153" s="9"/>
    </row>
    <row r="154" spans="1:11" ht="173.25" customHeight="1" x14ac:dyDescent="0.25">
      <c r="A154" s="1" t="s">
        <v>342</v>
      </c>
      <c r="B154" s="9" t="s">
        <v>343</v>
      </c>
      <c r="C154" s="27" t="s">
        <v>344</v>
      </c>
      <c r="D154" s="1" t="s">
        <v>79</v>
      </c>
      <c r="E154" s="1">
        <v>50</v>
      </c>
      <c r="F154" s="43"/>
      <c r="G154" s="9"/>
      <c r="H154" s="9"/>
      <c r="I154" s="9"/>
      <c r="J154" s="9"/>
      <c r="K154" s="9"/>
    </row>
    <row r="155" spans="1:11" ht="22.5" customHeight="1" x14ac:dyDescent="0.25">
      <c r="A155" s="57" t="s">
        <v>345</v>
      </c>
      <c r="B155" s="57"/>
      <c r="C155" s="57"/>
      <c r="D155" s="57"/>
      <c r="E155" s="60"/>
      <c r="F155" s="60"/>
      <c r="G155" s="12" t="s">
        <v>17</v>
      </c>
      <c r="H155" s="12" t="s">
        <v>17</v>
      </c>
      <c r="I155" s="12"/>
      <c r="J155" s="13"/>
      <c r="K155" s="13"/>
    </row>
    <row r="156" spans="1:11" ht="21.75" customHeight="1" x14ac:dyDescent="0.25">
      <c r="A156" s="5" t="s">
        <v>346</v>
      </c>
      <c r="B156" s="6" t="s">
        <v>347</v>
      </c>
      <c r="C156" s="6"/>
      <c r="D156" s="5"/>
      <c r="E156" s="5"/>
      <c r="F156" s="48"/>
      <c r="G156" s="6"/>
      <c r="H156" s="6"/>
      <c r="I156" s="6"/>
      <c r="J156" s="6"/>
      <c r="K156" s="6"/>
    </row>
    <row r="157" spans="1:11" ht="165.75" customHeight="1" x14ac:dyDescent="0.25">
      <c r="A157" s="1" t="s">
        <v>348</v>
      </c>
      <c r="B157" s="9" t="s">
        <v>347</v>
      </c>
      <c r="C157" s="9" t="s">
        <v>349</v>
      </c>
      <c r="D157" s="1" t="s">
        <v>350</v>
      </c>
      <c r="E157" s="1">
        <v>100</v>
      </c>
      <c r="F157" s="43"/>
      <c r="G157" s="9"/>
      <c r="H157" s="9"/>
      <c r="I157" s="9"/>
      <c r="J157" s="9"/>
      <c r="K157" s="9"/>
    </row>
    <row r="158" spans="1:11" ht="21" customHeight="1" x14ac:dyDescent="0.25">
      <c r="A158" s="57" t="s">
        <v>351</v>
      </c>
      <c r="B158" s="57"/>
      <c r="C158" s="57"/>
      <c r="D158" s="57"/>
      <c r="E158" s="60"/>
      <c r="F158" s="60"/>
      <c r="G158" s="12" t="s">
        <v>17</v>
      </c>
      <c r="H158" s="12" t="s">
        <v>17</v>
      </c>
      <c r="I158" s="12"/>
      <c r="J158" s="13"/>
      <c r="K158" s="13"/>
    </row>
    <row r="159" spans="1:11" ht="21" customHeight="1" x14ac:dyDescent="0.25">
      <c r="A159" s="5" t="s">
        <v>352</v>
      </c>
      <c r="B159" s="6" t="s">
        <v>353</v>
      </c>
      <c r="C159" s="6"/>
      <c r="D159" s="5"/>
      <c r="E159" s="5"/>
      <c r="F159" s="48"/>
      <c r="G159" s="6"/>
      <c r="H159" s="6"/>
      <c r="I159" s="6"/>
      <c r="J159" s="6"/>
      <c r="K159" s="6"/>
    </row>
    <row r="160" spans="1:11" ht="288.75" customHeight="1" x14ac:dyDescent="0.25">
      <c r="A160" s="1" t="s">
        <v>354</v>
      </c>
      <c r="B160" s="9" t="s">
        <v>353</v>
      </c>
      <c r="C160" s="28" t="s">
        <v>355</v>
      </c>
      <c r="D160" s="1" t="s">
        <v>356</v>
      </c>
      <c r="E160" s="1">
        <v>5000</v>
      </c>
      <c r="F160" s="43"/>
      <c r="G160" s="9"/>
      <c r="H160" s="9"/>
      <c r="I160" s="9"/>
      <c r="J160" s="9"/>
      <c r="K160" s="9"/>
    </row>
    <row r="161" spans="1:11" ht="14.25" customHeight="1" x14ac:dyDescent="0.25">
      <c r="A161" s="57" t="s">
        <v>357</v>
      </c>
      <c r="B161" s="57"/>
      <c r="C161" s="57"/>
      <c r="D161" s="57"/>
      <c r="E161" s="57"/>
      <c r="F161" s="57"/>
      <c r="G161" s="8" t="s">
        <v>17</v>
      </c>
      <c r="H161" s="8" t="s">
        <v>17</v>
      </c>
      <c r="I161" s="8"/>
      <c r="J161" s="11"/>
      <c r="K161" s="11"/>
    </row>
    <row r="162" spans="1:11" ht="14.25" customHeight="1" x14ac:dyDescent="0.25"/>
    <row r="163" spans="1:11" ht="14.25" customHeight="1" x14ac:dyDescent="0.25">
      <c r="B163" s="29" t="s">
        <v>360</v>
      </c>
    </row>
    <row r="164" spans="1:11" ht="14.25" customHeight="1" x14ac:dyDescent="0.25"/>
    <row r="165" spans="1:11" ht="14.25" customHeight="1" x14ac:dyDescent="0.25"/>
    <row r="166" spans="1:11" ht="14.25" customHeight="1" x14ac:dyDescent="0.25"/>
    <row r="167" spans="1:11" ht="14.25" customHeight="1" x14ac:dyDescent="0.25"/>
  </sheetData>
  <mergeCells count="41">
    <mergeCell ref="J1:K1"/>
    <mergeCell ref="A144:F144"/>
    <mergeCell ref="A147:F147"/>
    <mergeCell ref="A151:F151"/>
    <mergeCell ref="A155:F155"/>
    <mergeCell ref="A91:F91"/>
    <mergeCell ref="A94:F94"/>
    <mergeCell ref="A97:F97"/>
    <mergeCell ref="A102:F102"/>
    <mergeCell ref="A107:F107"/>
    <mergeCell ref="A110:F110"/>
    <mergeCell ref="A59:F59"/>
    <mergeCell ref="A64:F64"/>
    <mergeCell ref="A75:F75"/>
    <mergeCell ref="A78:F78"/>
    <mergeCell ref="A81:F81"/>
    <mergeCell ref="A158:F158"/>
    <mergeCell ref="A161:F161"/>
    <mergeCell ref="A113:F113"/>
    <mergeCell ref="A116:F116"/>
    <mergeCell ref="A119:F119"/>
    <mergeCell ref="A122:F122"/>
    <mergeCell ref="A125:F125"/>
    <mergeCell ref="A134:F134"/>
    <mergeCell ref="A84:F84"/>
    <mergeCell ref="A33:F33"/>
    <mergeCell ref="A40:F40"/>
    <mergeCell ref="A43:F43"/>
    <mergeCell ref="A46:F46"/>
    <mergeCell ref="A49:F49"/>
    <mergeCell ref="A53:F53"/>
    <mergeCell ref="A21:F21"/>
    <mergeCell ref="B22:C22"/>
    <mergeCell ref="A24:F24"/>
    <mergeCell ref="A27:F27"/>
    <mergeCell ref="A30:F30"/>
    <mergeCell ref="A2:K2"/>
    <mergeCell ref="A8:F8"/>
    <mergeCell ref="B9:C9"/>
    <mergeCell ref="A12:F12"/>
    <mergeCell ref="A17:F17"/>
  </mergeCells>
  <phoneticPr fontId="10" type="noConversion"/>
  <pageMargins left="0.7" right="0.7" top="0.75" bottom="0.75" header="0.3" footer="0.3"/>
  <pageSetup paperSize="9" scale="7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Sigita</dc:creator>
  <cp:lastModifiedBy>Sigita</cp:lastModifiedBy>
  <cp:lastPrinted>2022-06-15T10:41:12Z</cp:lastPrinted>
  <dcterms:created xsi:type="dcterms:W3CDTF">2022-06-10T05:38:20Z</dcterms:created>
  <dcterms:modified xsi:type="dcterms:W3CDTF">2022-06-21T04:20:35Z</dcterms:modified>
</cp:coreProperties>
</file>