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sarunas_andrulevicius_eso_lt/Documents/Desktop/Delspinigiai/Ausga/Įkainių perskaičiavimas/2022-06-28/"/>
    </mc:Choice>
  </mc:AlternateContent>
  <xr:revisionPtr revIDLastSave="20" documentId="8_{32CFC6E9-144A-412B-A937-5FCDBA199EA5}" xr6:coauthVersionLast="47" xr6:coauthVersionMax="47" xr10:uidLastSave="{0041B416-6FE8-47B0-AC83-765E82A44DDF}"/>
  <bookViews>
    <workbookView xWindow="28680" yWindow="-120" windowWidth="29040" windowHeight="15840" activeTab="1" xr2:uid="{0ABA29A8-D9B3-4FBA-814B-DA1D74E5D6E4}"/>
  </bookViews>
  <sheets>
    <sheet name="Perskaičiuoti įkainiai" sheetId="2" r:id="rId1"/>
    <sheet name="Skaičiavimai" sheetId="3" r:id="rId2"/>
    <sheet name="Sheet1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3" i="2"/>
  <c r="B4" i="2"/>
  <c r="B5" i="2"/>
  <c r="B6" i="2"/>
  <c r="B3" i="2"/>
  <c r="D3" i="2" s="1"/>
  <c r="B36" i="3"/>
  <c r="B37" i="3"/>
  <c r="B38" i="3"/>
  <c r="D46" i="3" s="1"/>
  <c r="B39" i="3"/>
  <c r="D47" i="3" s="1"/>
  <c r="D44" i="3"/>
  <c r="E44" i="3"/>
  <c r="D45" i="3"/>
</calcChain>
</file>

<file path=xl/sharedStrings.xml><?xml version="1.0" encoding="utf-8"?>
<sst xmlns="http://schemas.openxmlformats.org/spreadsheetml/2006/main" count="54" uniqueCount="43">
  <si>
    <t>Pokytis nuo sutarties kainos, %</t>
  </si>
  <si>
    <t>Perskaičiuota kaina, Eur be PVM/vnt.</t>
  </si>
  <si>
    <t>Po pirmo perskaičiuota kaina, Eur be PVM/vnt.</t>
  </si>
  <si>
    <t>Pirminė kaina, Eur be PVM/vnt.</t>
  </si>
  <si>
    <t>Galia, kVA</t>
  </si>
  <si>
    <t>Eurostat duomenys</t>
  </si>
  <si>
    <t>Perskaičiuota kaina Eur, be PVM</t>
  </si>
  <si>
    <t>MIN. OIL</t>
  </si>
  <si>
    <t>Taikoma formulė AL/AL:</t>
  </si>
  <si>
    <t>COLD STEEL</t>
  </si>
  <si>
    <t>GOES SUPER HIGH GRADE</t>
  </si>
  <si>
    <t>-</t>
  </si>
  <si>
    <t>LME Vario vidutinė 3 mėn. kaina</t>
  </si>
  <si>
    <t>LME Aliuminio vidutinė 3 mėn. kaina</t>
  </si>
  <si>
    <t>Medžiagų kaina arba Indekso reikšmė galutinio Pasiūlymo pateikimo dieną</t>
  </si>
  <si>
    <t>Indekso pavadinimas</t>
  </si>
  <si>
    <t>Medžiagų kaina arba Indekso reikšmė perskaičiavimo dieną</t>
  </si>
  <si>
    <t>Perskaičiuojamų sutarčių įkainiai</t>
  </si>
  <si>
    <t>Indeksai galutinio pasiūlymo dieną  sutarčiai 800-1600 kVA</t>
  </si>
  <si>
    <t>Indeksai perskaičiavimo dieną</t>
  </si>
  <si>
    <t>Sutarties įkainiai</t>
  </si>
  <si>
    <t xml:space="preserve"> – Vėliausias galiojantis konstrukcinio plieno indeksas galutinio Pasiūlymo pateikimo dieną (COLD STEEL).</t>
  </si>
  <si>
    <t xml:space="preserve"> – Vėliausias galiojantis konstrukcinio plieno indeksas įkainių perskaičiavimo dieną (COLD STEEL);</t>
  </si>
  <si>
    <t xml:space="preserve"> – Vėliausias galiojantis transformatoriaus alyvos indeksas galutinio Pasiūlymo pateikimo dieną (MIN. OIL);</t>
  </si>
  <si>
    <t xml:space="preserve"> – Vėliausias galiojantis transformatoriaus alyvos indeksas įkainių perskaičiavimo dieną (MIN. OIL);</t>
  </si>
  <si>
    <t xml:space="preserve"> – Vėliausias galiojantis elektrotechninio plieno indeksas galutinio Pasiūlymo pateikimo dieną (GOES HIGH GRADE arba GOES SUPER HIGH GRADE);</t>
  </si>
  <si>
    <t xml:space="preserve"> – Vėliausias galiojantis elektrotechninio plieno indeksas įkainių perskaičiavimo dieną (GOES HIGH GRADE arba GOES SUPER HIGH GRADE);</t>
  </si>
  <si>
    <t xml:space="preserve"> – Aliuminio vidutinė 3 mėnesių kaina galutinio Pasiūlymo pateikimo dieną (USD/t);</t>
  </si>
  <si>
    <t xml:space="preserve"> – Aliuminio vidutinė 3 mėnesių kaina įkainių perskaičiavimo dieną (USD/t);</t>
  </si>
  <si>
    <t xml:space="preserve"> – Vario vidutinė 3 mėnesių kaina galutinio Pasiūlymo pateikimo dieną (USD/t);</t>
  </si>
  <si>
    <t xml:space="preserve"> – Vario vidutinė 3 mėnesių kaina įkainių perskaičiavimo dieną (USD/t);</t>
  </si>
  <si>
    <t xml:space="preserve"> – Prekės įkainis pateiktas galutiniame Pasiūlyme (Eur/vnt. be PVM);</t>
  </si>
  <si>
    <t xml:space="preserve"> – Prekės įkainis gautas atlikus perskaičiavimą pagal įkainių perskaičiavimo formulę (Eur/vnt. be PVM);</t>
  </si>
  <si>
    <t>Kur:</t>
  </si>
  <si>
    <t>Apvijos Cu/Al arba Al/Cu</t>
  </si>
  <si>
    <t>Apvijos Al/Al</t>
  </si>
  <si>
    <t>Apvijos Cu/Cu</t>
  </si>
  <si>
    <t>Esama kaina, Eur be PVM/vnt.</t>
  </si>
  <si>
    <t>Pokytis, %</t>
  </si>
  <si>
    <t>(2020-ESO-1453) 10/0,4 kV 800-1600 kVA trifaziai alyviniai galios transformatoriai</t>
  </si>
  <si>
    <r>
      <t xml:space="preserve">Perskaičiavimo data: </t>
    </r>
    <r>
      <rPr>
        <sz val="11"/>
        <color rgb="FFFF0000"/>
        <rFont val="Calibri"/>
        <family val="2"/>
        <charset val="186"/>
        <scheme val="minor"/>
      </rPr>
      <t>2022.06.30</t>
    </r>
  </si>
  <si>
    <t>INPPg- Pramonės produkcijos gamintojų kainų indeksas įkainių perskaičiavimo dieną;</t>
  </si>
  <si>
    <t>INPPs - Pramonės produkcijos gamintojų kainų indeksas galutinio Pasiūlymo pateikimo dieną;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</si>
</sst>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3" fillId="0" borderId="0" xfId="1"/>
    <xf numFmtId="2" fontId="3" fillId="3" borderId="2" xfId="1" applyNumberFormat="1" applyFill="1" applyBorder="1" applyAlignment="1">
      <alignment horizontal="left" vertical="top"/>
    </xf>
    <xf numFmtId="2" fontId="3" fillId="2" borderId="3" xfId="1" applyNumberFormat="1" applyFill="1" applyBorder="1" applyAlignment="1">
      <alignment horizontal="left" vertical="top"/>
    </xf>
    <xf numFmtId="0" fontId="3" fillId="2" borderId="3" xfId="1" applyFill="1" applyBorder="1" applyAlignment="1">
      <alignment horizontal="left" vertical="top"/>
    </xf>
    <xf numFmtId="0" fontId="3" fillId="2" borderId="4" xfId="1" applyFill="1" applyBorder="1" applyAlignment="1">
      <alignment horizontal="left" vertical="top"/>
    </xf>
    <xf numFmtId="2" fontId="3" fillId="2" borderId="2" xfId="1" applyNumberFormat="1" applyFill="1" applyBorder="1" applyAlignment="1">
      <alignment horizontal="left" vertical="top"/>
    </xf>
    <xf numFmtId="0" fontId="3" fillId="2" borderId="2" xfId="1" applyFill="1" applyBorder="1" applyAlignment="1">
      <alignment horizontal="left" vertical="top"/>
    </xf>
    <xf numFmtId="0" fontId="3" fillId="2" borderId="6" xfId="1" applyFill="1" applyBorder="1" applyAlignment="1">
      <alignment horizontal="left" vertical="top"/>
    </xf>
    <xf numFmtId="0" fontId="2" fillId="2" borderId="7" xfId="1" applyFont="1" applyFill="1" applyBorder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top" wrapText="1"/>
    </xf>
    <xf numFmtId="0" fontId="2" fillId="2" borderId="9" xfId="1" applyFont="1" applyFill="1" applyBorder="1" applyAlignment="1">
      <alignment horizontal="left" vertical="top"/>
    </xf>
    <xf numFmtId="0" fontId="4" fillId="0" borderId="0" xfId="1" applyFont="1" applyAlignment="1">
      <alignment horizontal="center" vertical="center"/>
    </xf>
    <xf numFmtId="2" fontId="3" fillId="0" borderId="2" xfId="1" applyNumberFormat="1" applyBorder="1"/>
    <xf numFmtId="0" fontId="3" fillId="0" borderId="2" xfId="1" applyBorder="1"/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wrapText="1"/>
    </xf>
    <xf numFmtId="0" fontId="2" fillId="0" borderId="2" xfId="1" applyFont="1" applyBorder="1" applyAlignment="1">
      <alignment vertical="top"/>
    </xf>
    <xf numFmtId="0" fontId="2" fillId="0" borderId="0" xfId="1" applyFont="1"/>
    <xf numFmtId="0" fontId="0" fillId="3" borderId="12" xfId="0" applyFill="1" applyBorder="1"/>
    <xf numFmtId="0" fontId="5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3" fillId="4" borderId="0" xfId="1" applyFill="1"/>
    <xf numFmtId="0" fontId="6" fillId="0" borderId="0" xfId="1" applyFont="1"/>
    <xf numFmtId="0" fontId="2" fillId="0" borderId="9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2" fontId="0" fillId="0" borderId="2" xfId="0" applyNumberFormat="1" applyBorder="1" applyAlignment="1">
      <alignment horizontal="left" vertical="top"/>
    </xf>
    <xf numFmtId="2" fontId="0" fillId="0" borderId="0" xfId="0" applyNumberFormat="1"/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" fillId="0" borderId="14" xfId="1" applyFont="1" applyBorder="1" applyAlignment="1">
      <alignment horizontal="center"/>
    </xf>
    <xf numFmtId="2" fontId="3" fillId="2" borderId="5" xfId="1" applyNumberFormat="1" applyFill="1" applyBorder="1" applyAlignment="1">
      <alignment horizontal="center" vertical="center"/>
    </xf>
    <xf numFmtId="2" fontId="3" fillId="2" borderId="1" xfId="1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11D44278-CCDE-45AC-B9B9-B83167177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2</xdr:row>
      <xdr:rowOff>3175</xdr:rowOff>
    </xdr:from>
    <xdr:to>
      <xdr:col>7</xdr:col>
      <xdr:colOff>174625</xdr:colOff>
      <xdr:row>4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19ADEE-5F6C-4317-9D0B-3D7EA5E0D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68300"/>
          <a:ext cx="41592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320919</xdr:colOff>
      <xdr:row>8</xdr:row>
      <xdr:rowOff>41763</xdr:rowOff>
    </xdr:from>
    <xdr:to>
      <xdr:col>8</xdr:col>
      <xdr:colOff>461596</xdr:colOff>
      <xdr:row>10</xdr:row>
      <xdr:rowOff>41763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565550-59A6-47DF-9A9D-8BBCCD78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19" y="1492738"/>
          <a:ext cx="4944452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133350</xdr:colOff>
      <xdr:row>12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B13C7C-3CC8-42E4-A422-D3773E2B5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"/>
          <a:ext cx="133350" cy="15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114300</xdr:colOff>
      <xdr:row>13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9BC986-5484-4C42-91E9-45E802BEE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"/>
          <a:ext cx="1143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209550</xdr:colOff>
      <xdr:row>16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4EC37A-6870-46AD-9EAE-98E5FD5E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"/>
          <a:ext cx="209550" cy="15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200025</xdr:colOff>
      <xdr:row>17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7B4B653-5563-414C-87B3-86E23C123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968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180975</xdr:colOff>
      <xdr:row>18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8EE15B-29E2-4976-9B62-4F10DB042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"/>
          <a:ext cx="177800" cy="15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171450</xdr:colOff>
      <xdr:row>19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020454-9D2C-461D-B37F-C2B134EEA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8525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200025</xdr:colOff>
      <xdr:row>20</xdr:row>
      <xdr:rowOff>161925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E7C332D-64C1-44D2-A06A-B3A7229AD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96850" cy="15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152400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76A2DA2-26F3-461C-8C42-531474D7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133350</xdr:colOff>
      <xdr:row>22</xdr:row>
      <xdr:rowOff>161925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B0ABA93-2592-443C-BF9E-D0F73BB4F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133350" cy="15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123825</xdr:colOff>
      <xdr:row>23</xdr:row>
      <xdr:rowOff>152400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1B4DE97-DAA8-468D-949B-4A7562A2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206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66675</xdr:colOff>
      <xdr:row>24</xdr:row>
      <xdr:rowOff>152400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C2DEDBE-918F-4095-B093-5408D228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114300</xdr:colOff>
      <xdr:row>25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977252D-9911-4831-81B2-0B95E845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5"/>
          <a:ext cx="1143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321235</xdr:colOff>
      <xdr:row>5</xdr:row>
      <xdr:rowOff>67235</xdr:rowOff>
    </xdr:from>
    <xdr:to>
      <xdr:col>4</xdr:col>
      <xdr:colOff>449264</xdr:colOff>
      <xdr:row>7</xdr:row>
      <xdr:rowOff>104588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E96DD57-0CA0-4579-93ED-34E50656B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235" y="968935"/>
          <a:ext cx="2525154" cy="405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5E95-1F7A-4651-9581-73BDEEADCCFC}">
  <dimension ref="A1:D6"/>
  <sheetViews>
    <sheetView workbookViewId="0">
      <selection activeCell="D11" sqref="D11"/>
    </sheetView>
  </sheetViews>
  <sheetFormatPr defaultRowHeight="14.5" x14ac:dyDescent="0.35"/>
  <cols>
    <col min="1" max="1" width="18.453125" customWidth="1"/>
    <col min="2" max="2" width="16.7265625" customWidth="1"/>
    <col min="3" max="3" width="17.1796875" customWidth="1"/>
    <col min="4" max="4" width="13.7265625" customWidth="1"/>
  </cols>
  <sheetData>
    <row r="1" spans="1:4" ht="43.5" x14ac:dyDescent="0.35">
      <c r="A1" s="31" t="s">
        <v>4</v>
      </c>
      <c r="B1" s="32" t="s">
        <v>37</v>
      </c>
      <c r="C1" s="32" t="s">
        <v>1</v>
      </c>
      <c r="D1" s="33" t="s">
        <v>38</v>
      </c>
    </row>
    <row r="2" spans="1:4" x14ac:dyDescent="0.35">
      <c r="A2" s="39" t="s">
        <v>39</v>
      </c>
      <c r="B2" s="40"/>
      <c r="C2" s="40"/>
      <c r="D2" s="41"/>
    </row>
    <row r="3" spans="1:4" x14ac:dyDescent="0.35">
      <c r="A3" s="34">
        <v>800</v>
      </c>
      <c r="B3" s="35">
        <f>Skaičiavimai!B44</f>
        <v>9485</v>
      </c>
      <c r="C3" s="37">
        <f>Skaičiavimai!D44</f>
        <v>14705.716804911639</v>
      </c>
      <c r="D3" s="42">
        <f>(C3*100/B3)-100</f>
        <v>55.041821875715755</v>
      </c>
    </row>
    <row r="4" spans="1:4" x14ac:dyDescent="0.35">
      <c r="A4" s="34">
        <v>1000</v>
      </c>
      <c r="B4" s="35">
        <f>Skaičiavimai!B45</f>
        <v>10975</v>
      </c>
      <c r="C4" s="37">
        <f>Skaičiavimai!D45</f>
        <v>17015.839950859805</v>
      </c>
      <c r="D4" s="43"/>
    </row>
    <row r="5" spans="1:4" x14ac:dyDescent="0.35">
      <c r="A5" s="34">
        <v>1250</v>
      </c>
      <c r="B5" s="35">
        <f>Skaičiavimai!B46</f>
        <v>12095</v>
      </c>
      <c r="C5" s="37">
        <f>Skaičiavimai!D46</f>
        <v>18752.308355867819</v>
      </c>
      <c r="D5" s="43"/>
    </row>
    <row r="6" spans="1:4" ht="15" thickBot="1" x14ac:dyDescent="0.4">
      <c r="A6" s="36">
        <v>1600</v>
      </c>
      <c r="B6" s="35">
        <f>Skaičiavimai!B47</f>
        <v>15235</v>
      </c>
      <c r="C6" s="37">
        <f>Skaičiavimai!D47</f>
        <v>23620.621562765296</v>
      </c>
      <c r="D6" s="44"/>
    </row>
  </sheetData>
  <mergeCells count="2">
    <mergeCell ref="A2:D2"/>
    <mergeCell ref="D3:D6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2B75-5821-493F-B654-A026BD08E536}">
  <dimension ref="A1:Q47"/>
  <sheetViews>
    <sheetView tabSelected="1" zoomScale="85" zoomScaleNormal="85" workbookViewId="0">
      <selection activeCell="M12" sqref="M12"/>
    </sheetView>
  </sheetViews>
  <sheetFormatPr defaultColWidth="8.6328125" defaultRowHeight="14.5" x14ac:dyDescent="0.35"/>
  <cols>
    <col min="1" max="1" width="17.54296875" style="1" customWidth="1"/>
    <col min="2" max="2" width="19.90625" style="1" customWidth="1"/>
    <col min="3" max="3" width="15" style="1" bestFit="1" customWidth="1"/>
    <col min="4" max="4" width="17" style="1" customWidth="1"/>
    <col min="5" max="5" width="9.90625" style="1" customWidth="1"/>
    <col min="6" max="8" width="8.6328125" style="1"/>
    <col min="9" max="11" width="0" style="1" hidden="1" customWidth="1"/>
    <col min="12" max="12" width="40" style="1" customWidth="1"/>
    <col min="13" max="13" width="28.6328125" style="1" customWidth="1"/>
    <col min="14" max="15" width="0" style="1" hidden="1" customWidth="1"/>
    <col min="16" max="16" width="46.54296875" style="1" customWidth="1"/>
    <col min="17" max="17" width="53.08984375" style="1" customWidth="1"/>
    <col min="18" max="16384" width="8.6328125" style="1"/>
  </cols>
  <sheetData>
    <row r="1" spans="1:2" x14ac:dyDescent="0.35">
      <c r="A1" s="1" t="s">
        <v>40</v>
      </c>
      <c r="B1" s="30"/>
    </row>
    <row r="2" spans="1:2" x14ac:dyDescent="0.35">
      <c r="A2" s="1" t="s">
        <v>36</v>
      </c>
    </row>
    <row r="5" spans="1:2" x14ac:dyDescent="0.35">
      <c r="A5" s="29" t="s">
        <v>35</v>
      </c>
    </row>
    <row r="8" spans="1:2" ht="33" customHeight="1" x14ac:dyDescent="0.35">
      <c r="A8" s="1" t="s">
        <v>34</v>
      </c>
    </row>
    <row r="12" spans="1:2" x14ac:dyDescent="0.35">
      <c r="A12" s="1" t="s">
        <v>33</v>
      </c>
    </row>
    <row r="13" spans="1:2" ht="23.25" customHeight="1" x14ac:dyDescent="0.35">
      <c r="A13" s="1" t="s">
        <v>32</v>
      </c>
    </row>
    <row r="14" spans="1:2" ht="18.75" customHeight="1" x14ac:dyDescent="0.35">
      <c r="A14" s="1" t="s">
        <v>31</v>
      </c>
    </row>
    <row r="15" spans="1:2" ht="18.75" customHeight="1" x14ac:dyDescent="0.35">
      <c r="A15" s="1" t="s">
        <v>41</v>
      </c>
    </row>
    <row r="16" spans="1:2" ht="18.75" customHeight="1" x14ac:dyDescent="0.35">
      <c r="A16" s="1" t="s">
        <v>42</v>
      </c>
    </row>
    <row r="17" spans="1:17" x14ac:dyDescent="0.35">
      <c r="A17" s="1" t="s">
        <v>30</v>
      </c>
    </row>
    <row r="18" spans="1:17" x14ac:dyDescent="0.35">
      <c r="A18" s="1" t="s">
        <v>29</v>
      </c>
    </row>
    <row r="19" spans="1:17" x14ac:dyDescent="0.35">
      <c r="A19" s="1" t="s">
        <v>28</v>
      </c>
    </row>
    <row r="20" spans="1:17" x14ac:dyDescent="0.35">
      <c r="A20" s="1" t="s">
        <v>27</v>
      </c>
    </row>
    <row r="21" spans="1:17" x14ac:dyDescent="0.35">
      <c r="A21" s="1" t="s">
        <v>26</v>
      </c>
    </row>
    <row r="22" spans="1:17" x14ac:dyDescent="0.35">
      <c r="A22" s="1" t="s">
        <v>25</v>
      </c>
    </row>
    <row r="23" spans="1:17" x14ac:dyDescent="0.35">
      <c r="A23" s="1" t="s">
        <v>24</v>
      </c>
    </row>
    <row r="24" spans="1:17" x14ac:dyDescent="0.35">
      <c r="A24" s="1" t="s">
        <v>23</v>
      </c>
    </row>
    <row r="25" spans="1:17" x14ac:dyDescent="0.35">
      <c r="A25" s="1" t="s">
        <v>22</v>
      </c>
    </row>
    <row r="26" spans="1:17" x14ac:dyDescent="0.35">
      <c r="A26" s="1" t="s">
        <v>21</v>
      </c>
    </row>
    <row r="28" spans="1:17" ht="15" thickBot="1" x14ac:dyDescent="0.4">
      <c r="A28" s="1" t="s">
        <v>20</v>
      </c>
      <c r="L28" s="23" t="s">
        <v>19</v>
      </c>
      <c r="P28" s="45" t="s">
        <v>18</v>
      </c>
      <c r="Q28" s="45"/>
    </row>
    <row r="29" spans="1:17" ht="26.5" thickBot="1" x14ac:dyDescent="0.4">
      <c r="A29" s="15" t="s">
        <v>17</v>
      </c>
      <c r="B29" s="15"/>
      <c r="L29" s="28" t="s">
        <v>15</v>
      </c>
      <c r="M29" s="27" t="s">
        <v>16</v>
      </c>
      <c r="P29" s="26" t="s">
        <v>15</v>
      </c>
      <c r="Q29" s="25" t="s">
        <v>14</v>
      </c>
    </row>
    <row r="30" spans="1:17" ht="15" thickBot="1" x14ac:dyDescent="0.4">
      <c r="A30" s="15">
        <v>800</v>
      </c>
      <c r="B30" s="15">
        <v>9485</v>
      </c>
      <c r="L30" s="20" t="s">
        <v>13</v>
      </c>
      <c r="M30" s="24">
        <v>2854.79</v>
      </c>
      <c r="P30" s="19" t="s">
        <v>13</v>
      </c>
      <c r="Q30" s="18">
        <v>2085.38</v>
      </c>
    </row>
    <row r="31" spans="1:17" ht="15" thickBot="1" x14ac:dyDescent="0.4">
      <c r="A31" s="15">
        <v>1000</v>
      </c>
      <c r="B31" s="15">
        <v>10975</v>
      </c>
      <c r="L31" s="20" t="s">
        <v>12</v>
      </c>
      <c r="M31" s="15" t="s">
        <v>11</v>
      </c>
      <c r="P31" s="19" t="s">
        <v>12</v>
      </c>
      <c r="Q31" s="18" t="s">
        <v>11</v>
      </c>
    </row>
    <row r="32" spans="1:17" ht="15" thickBot="1" x14ac:dyDescent="0.4">
      <c r="A32" s="15">
        <v>1250</v>
      </c>
      <c r="B32" s="15">
        <v>12095</v>
      </c>
      <c r="L32" s="20" t="s">
        <v>10</v>
      </c>
      <c r="M32" s="15">
        <v>175.31299999999999</v>
      </c>
      <c r="P32" s="19" t="s">
        <v>10</v>
      </c>
      <c r="Q32" s="18">
        <v>98.549000000000007</v>
      </c>
    </row>
    <row r="33" spans="1:17" ht="15" thickBot="1" x14ac:dyDescent="0.4">
      <c r="A33" s="15">
        <v>1600</v>
      </c>
      <c r="B33" s="15">
        <v>15235</v>
      </c>
      <c r="L33" s="20" t="s">
        <v>9</v>
      </c>
      <c r="M33" s="15">
        <v>246.233</v>
      </c>
      <c r="P33" s="19" t="s">
        <v>9</v>
      </c>
      <c r="Q33" s="18">
        <v>129.35900000000001</v>
      </c>
    </row>
    <row r="34" spans="1:17" ht="15" thickBot="1" x14ac:dyDescent="0.4">
      <c r="A34" s="23" t="s">
        <v>8</v>
      </c>
      <c r="L34" s="20" t="s">
        <v>7</v>
      </c>
      <c r="M34" s="15">
        <v>150.547</v>
      </c>
      <c r="P34" s="19" t="s">
        <v>7</v>
      </c>
      <c r="Q34" s="18">
        <v>82.088999999999999</v>
      </c>
    </row>
    <row r="35" spans="1:17" ht="29.5" thickBot="1" x14ac:dyDescent="0.4">
      <c r="A35" s="22" t="s">
        <v>4</v>
      </c>
      <c r="B35" s="21" t="s">
        <v>6</v>
      </c>
      <c r="L35" s="20" t="s">
        <v>5</v>
      </c>
      <c r="M35" s="15">
        <v>141.6</v>
      </c>
      <c r="P35" s="19" t="s">
        <v>5</v>
      </c>
      <c r="Q35" s="18">
        <v>104.5</v>
      </c>
    </row>
    <row r="36" spans="1:17" x14ac:dyDescent="0.35">
      <c r="A36" s="15">
        <v>800</v>
      </c>
      <c r="B36" s="14">
        <f>B30*((0.4*(M35/Q35))+(0.19*(M30/Q30))+(0.23*(M32/Q32))+(0.05*(M34/Q34))+(0.13*(M33/Q33)))</f>
        <v>14705.716804911639</v>
      </c>
    </row>
    <row r="37" spans="1:17" x14ac:dyDescent="0.35">
      <c r="A37" s="15">
        <v>1000</v>
      </c>
      <c r="B37" s="14">
        <f>B31*((0.4*(M35/Q35))+(0.19*(M30/Q30))+(0.23*(M32/Q32))+(0.05*(M34/Q34))+(0.13*(M33/Q33)))</f>
        <v>17015.839950859805</v>
      </c>
      <c r="L37" s="17"/>
      <c r="M37" s="16"/>
    </row>
    <row r="38" spans="1:17" x14ac:dyDescent="0.35">
      <c r="A38" s="15">
        <v>1250</v>
      </c>
      <c r="B38" s="14">
        <f>B32*((0.4*(M35/Q35))+(0.19*(M30/Q30))+(0.23*(M32/Q32))+(0.05*(M34/Q34))+(0.13*(M33/Q33)))</f>
        <v>18752.308355867819</v>
      </c>
      <c r="L38" s="13"/>
      <c r="M38" s="15"/>
    </row>
    <row r="39" spans="1:17" x14ac:dyDescent="0.35">
      <c r="A39" s="15">
        <v>1600</v>
      </c>
      <c r="B39" s="14">
        <f>B33*((0.4*(M35/Q35))+(0.19*(M30/Q30))+(0.23*(M32/Q32))+(0.05*(M34/Q34))+(0.13*(M33/Q33)))</f>
        <v>23620.621562765296</v>
      </c>
      <c r="L39" s="13"/>
    </row>
    <row r="40" spans="1:17" x14ac:dyDescent="0.35">
      <c r="L40" s="13"/>
    </row>
    <row r="41" spans="1:17" x14ac:dyDescent="0.35">
      <c r="L41" s="13"/>
    </row>
    <row r="42" spans="1:17" ht="15" thickBot="1" x14ac:dyDescent="0.4">
      <c r="L42" s="13"/>
    </row>
    <row r="43" spans="1:17" ht="58" x14ac:dyDescent="0.35">
      <c r="A43" s="12" t="s">
        <v>4</v>
      </c>
      <c r="B43" s="11" t="s">
        <v>3</v>
      </c>
      <c r="C43" s="11" t="s">
        <v>2</v>
      </c>
      <c r="D43" s="10" t="s">
        <v>1</v>
      </c>
      <c r="E43" s="9" t="s">
        <v>0</v>
      </c>
    </row>
    <row r="44" spans="1:17" x14ac:dyDescent="0.35">
      <c r="A44" s="8">
        <v>800</v>
      </c>
      <c r="B44" s="7">
        <v>9485</v>
      </c>
      <c r="C44" s="6">
        <v>11519</v>
      </c>
      <c r="D44" s="2">
        <f>B36</f>
        <v>14705.716804911639</v>
      </c>
      <c r="E44" s="46">
        <f>(D44*100/B44)-100</f>
        <v>55.041821875715755</v>
      </c>
    </row>
    <row r="45" spans="1:17" x14ac:dyDescent="0.35">
      <c r="A45" s="8">
        <v>1000</v>
      </c>
      <c r="B45" s="7">
        <v>10975</v>
      </c>
      <c r="C45" s="6">
        <v>13329</v>
      </c>
      <c r="D45" s="2">
        <f>B37</f>
        <v>17015.839950859805</v>
      </c>
      <c r="E45" s="46"/>
    </row>
    <row r="46" spans="1:17" x14ac:dyDescent="0.35">
      <c r="A46" s="8">
        <v>1250</v>
      </c>
      <c r="B46" s="7">
        <v>12095</v>
      </c>
      <c r="C46" s="6">
        <v>14689</v>
      </c>
      <c r="D46" s="2">
        <f>B38</f>
        <v>18752.308355867819</v>
      </c>
      <c r="E46" s="46"/>
    </row>
    <row r="47" spans="1:17" ht="15" thickBot="1" x14ac:dyDescent="0.4">
      <c r="A47" s="5">
        <v>1600</v>
      </c>
      <c r="B47" s="4">
        <v>15235</v>
      </c>
      <c r="C47" s="3">
        <v>18503</v>
      </c>
      <c r="D47" s="2">
        <f>B39</f>
        <v>23620.621562765296</v>
      </c>
      <c r="E47" s="47"/>
    </row>
  </sheetData>
  <mergeCells count="2">
    <mergeCell ref="P28:Q28"/>
    <mergeCell ref="E44:E4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1F61-26BF-4417-9A12-DAC0BF3FB4BD}">
  <dimension ref="H7:H11"/>
  <sheetViews>
    <sheetView workbookViewId="0">
      <selection activeCell="I28" sqref="I28"/>
    </sheetView>
  </sheetViews>
  <sheetFormatPr defaultRowHeight="14.5" x14ac:dyDescent="0.35"/>
  <cols>
    <col min="8" max="8" width="9.26953125" bestFit="1" customWidth="1"/>
  </cols>
  <sheetData>
    <row r="7" spans="8:8" x14ac:dyDescent="0.35">
      <c r="H7" s="38"/>
    </row>
    <row r="8" spans="8:8" x14ac:dyDescent="0.35">
      <c r="H8" s="38"/>
    </row>
    <row r="9" spans="8:8" x14ac:dyDescent="0.35">
      <c r="H9" s="38"/>
    </row>
    <row r="10" spans="8:8" x14ac:dyDescent="0.35">
      <c r="H10" s="38"/>
    </row>
    <row r="11" spans="8:8" x14ac:dyDescent="0.35">
      <c r="H11" s="38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Perskaičiuoti įkainiai</vt:lpstr>
      <vt:lpstr>Skaičiavimai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Šarūnas Andrulevičius</dc:creator>
  <cp:lastModifiedBy>Šarūnas Andrulevičius</cp:lastModifiedBy>
  <dcterms:created xsi:type="dcterms:W3CDTF">2022-06-28T10:14:28Z</dcterms:created>
  <dcterms:modified xsi:type="dcterms:W3CDTF">2022-06-29T07:48:53Z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2022-06-28T10:17:30Z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b526efca-185b-4cdc-8c6c-2def6f79d736</vt:lpwstr>
  </property>
  <property fmtid="{D5CDD505-2E9C-101B-9397-08002B2CF9AE}" pid="8" name="MSIP_Label_190751af-2442-49a7-b7b9-9f0bcce858c9_ContentBits">
    <vt:lpwstr>0</vt:lpwstr>
  </property>
</Properties>
</file>