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146\Desktop\2022-06-13 Vilniaus Barboros Radvilaites progimnazija\Konkursui\"/>
    </mc:Choice>
  </mc:AlternateContent>
  <bookViews>
    <workbookView xWindow="0" yWindow="0" windowWidth="19200" windowHeight="6660" tabRatio="882"/>
  </bookViews>
  <sheets>
    <sheet name="Lapas1" sheetId="58" r:id="rId1"/>
    <sheet name="1-1" sheetId="17" r:id="rId2"/>
    <sheet name="1-2" sheetId="10" r:id="rId3"/>
    <sheet name="1-3" sheetId="11" r:id="rId4"/>
    <sheet name="1-4" sheetId="18" r:id="rId5"/>
    <sheet name="1-5" sheetId="9" r:id="rId6"/>
    <sheet name="2-1- " sheetId="15" r:id="rId7"/>
    <sheet name="2-2" sheetId="16" r:id="rId8"/>
    <sheet name="2-3 " sheetId="40" r:id="rId9"/>
    <sheet name="2-4-" sheetId="38" r:id="rId10"/>
    <sheet name="2-5" sheetId="39" r:id="rId11"/>
    <sheet name="3-1-" sheetId="43" r:id="rId12"/>
    <sheet name="3-2-" sheetId="44" r:id="rId13"/>
    <sheet name="3-3" sheetId="42" r:id="rId14"/>
    <sheet name="3-4-" sheetId="41" r:id="rId15"/>
    <sheet name="3-5" sheetId="45" r:id="rId16"/>
    <sheet name="4-1-" sheetId="55" r:id="rId17"/>
    <sheet name="4-2" sheetId="53" r:id="rId18"/>
    <sheet name="4-3-" sheetId="57" r:id="rId19"/>
    <sheet name="4-4 " sheetId="56" r:id="rId20"/>
    <sheet name="4-5" sheetId="54" r:id="rId21"/>
    <sheet name="Vidurkis" sheetId="59" r:id="rId22"/>
  </sheets>
  <definedNames>
    <definedName name="_xlnm.Print_Area" localSheetId="1">'1-1'!$A$1:$J$63</definedName>
    <definedName name="_xlnm.Print_Area" localSheetId="2">'1-2'!$A$1:$J$66</definedName>
    <definedName name="_xlnm.Print_Area" localSheetId="3">'1-3'!$A$1:$J$66</definedName>
    <definedName name="_xlnm.Print_Area" localSheetId="4">'1-4'!$A$1:$J$66</definedName>
    <definedName name="_xlnm.Print_Area" localSheetId="5">'1-5'!$A$1:$J$64</definedName>
    <definedName name="_xlnm.Print_Area" localSheetId="6">'2-1- '!$A$1:$J$63</definedName>
    <definedName name="_xlnm.Print_Area" localSheetId="7">'2-2'!$A$1:$J$66</definedName>
    <definedName name="_xlnm.Print_Area" localSheetId="8">'2-3 '!$A$1:$J$65</definedName>
    <definedName name="_xlnm.Print_Area" localSheetId="9">'2-4-'!$A$1:$J$68</definedName>
    <definedName name="_xlnm.Print_Area" localSheetId="10">'2-5'!$A$1:$J$65</definedName>
    <definedName name="_xlnm.Print_Area" localSheetId="11">'3-1-'!$A$1:$J$65</definedName>
    <definedName name="_xlnm.Print_Area" localSheetId="12">'3-2-'!$A$1:$J$62</definedName>
    <definedName name="_xlnm.Print_Area" localSheetId="13">'3-3'!$A$1:$J$67</definedName>
    <definedName name="_xlnm.Print_Area" localSheetId="14">'3-4-'!$A$1:$J$67</definedName>
    <definedName name="_xlnm.Print_Area" localSheetId="15">'3-5'!$A$1:$J$65</definedName>
    <definedName name="_xlnm.Print_Area" localSheetId="16">'4-1-'!$A$1:$J$64</definedName>
    <definedName name="_xlnm.Print_Area" localSheetId="17">'4-2'!$A$1:$J$65</definedName>
    <definedName name="_xlnm.Print_Area" localSheetId="18">'4-3-'!$A$1:$J$65</definedName>
    <definedName name="_xlnm.Print_Area" localSheetId="19">'4-4 '!$A$1:$J$67</definedName>
    <definedName name="_xlnm.Print_Area" localSheetId="20">'4-5'!$A$1:$J$64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39" l="1"/>
  <c r="I57" i="39"/>
  <c r="I58" i="39"/>
  <c r="I59" i="39"/>
  <c r="I55" i="39"/>
  <c r="I15" i="9"/>
  <c r="I13" i="9"/>
  <c r="H8" i="17" l="1"/>
  <c r="I6" i="17"/>
  <c r="I58" i="54" l="1"/>
  <c r="I57" i="54"/>
  <c r="I56" i="54"/>
  <c r="I55" i="54"/>
  <c r="I50" i="54"/>
  <c r="I49" i="54"/>
  <c r="I48" i="54"/>
  <c r="I47" i="54"/>
  <c r="I46" i="54"/>
  <c r="I41" i="54"/>
  <c r="I40" i="54"/>
  <c r="I39" i="54"/>
  <c r="I38" i="54"/>
  <c r="I33" i="54"/>
  <c r="I32" i="54"/>
  <c r="I31" i="54"/>
  <c r="I30" i="54"/>
  <c r="I29" i="54"/>
  <c r="I24" i="54"/>
  <c r="I23" i="54"/>
  <c r="I22" i="54"/>
  <c r="I21" i="54"/>
  <c r="I16" i="54"/>
  <c r="I15" i="54"/>
  <c r="I14" i="54"/>
  <c r="I13" i="54"/>
  <c r="I12" i="54"/>
  <c r="I7" i="54"/>
  <c r="I6" i="54"/>
  <c r="I61" i="56"/>
  <c r="I60" i="56"/>
  <c r="I59" i="56"/>
  <c r="I58" i="56"/>
  <c r="I57" i="56"/>
  <c r="I52" i="56"/>
  <c r="I51" i="56"/>
  <c r="I50" i="56"/>
  <c r="I49" i="56"/>
  <c r="I48" i="56"/>
  <c r="I43" i="56"/>
  <c r="I42" i="56"/>
  <c r="I41" i="56"/>
  <c r="I40" i="56"/>
  <c r="I39" i="56"/>
  <c r="I33" i="56"/>
  <c r="I32" i="56"/>
  <c r="I31" i="56"/>
  <c r="I30" i="56"/>
  <c r="I25" i="56"/>
  <c r="I24" i="56"/>
  <c r="I23" i="56"/>
  <c r="I22" i="56"/>
  <c r="I17" i="56"/>
  <c r="I16" i="56"/>
  <c r="I15" i="56"/>
  <c r="I14" i="56"/>
  <c r="I13" i="56"/>
  <c r="I12" i="56"/>
  <c r="I7" i="56"/>
  <c r="I6" i="56"/>
  <c r="I59" i="57"/>
  <c r="I58" i="57"/>
  <c r="I57" i="57"/>
  <c r="I56" i="57"/>
  <c r="I55" i="57"/>
  <c r="I50" i="57"/>
  <c r="I49" i="57"/>
  <c r="I48" i="57"/>
  <c r="I47" i="57"/>
  <c r="I42" i="57"/>
  <c r="I41" i="57"/>
  <c r="I40" i="57"/>
  <c r="I39" i="57"/>
  <c r="I38" i="57"/>
  <c r="I33" i="57"/>
  <c r="I32" i="57"/>
  <c r="I31" i="57"/>
  <c r="I30" i="57"/>
  <c r="I29" i="57"/>
  <c r="I24" i="57"/>
  <c r="I23" i="57"/>
  <c r="I22" i="57"/>
  <c r="I21" i="57"/>
  <c r="I16" i="57"/>
  <c r="I15" i="57"/>
  <c r="I14" i="57"/>
  <c r="I13" i="57"/>
  <c r="I12" i="57"/>
  <c r="I7" i="57"/>
  <c r="I6" i="57"/>
  <c r="I59" i="53"/>
  <c r="I58" i="53"/>
  <c r="I57" i="53"/>
  <c r="I56" i="53"/>
  <c r="I55" i="53"/>
  <c r="I50" i="53"/>
  <c r="I49" i="53"/>
  <c r="I48" i="53"/>
  <c r="I47" i="53"/>
  <c r="I46" i="53"/>
  <c r="I41" i="53"/>
  <c r="I40" i="53"/>
  <c r="I39" i="53"/>
  <c r="I38" i="53"/>
  <c r="I37" i="53"/>
  <c r="I32" i="53"/>
  <c r="I31" i="53"/>
  <c r="I30" i="53"/>
  <c r="I29" i="53"/>
  <c r="I28" i="53"/>
  <c r="I23" i="53"/>
  <c r="I22" i="53"/>
  <c r="I21" i="53"/>
  <c r="I20" i="53"/>
  <c r="I15" i="53"/>
  <c r="I14" i="53"/>
  <c r="I13" i="53"/>
  <c r="I12" i="53"/>
  <c r="I7" i="53"/>
  <c r="I6" i="53"/>
  <c r="I7" i="55"/>
  <c r="I6" i="55"/>
  <c r="I56" i="55"/>
  <c r="I55" i="55"/>
  <c r="I54" i="55"/>
  <c r="I49" i="55"/>
  <c r="I48" i="55"/>
  <c r="I47" i="55"/>
  <c r="I46" i="55"/>
  <c r="I41" i="55"/>
  <c r="I40" i="55"/>
  <c r="I39" i="55"/>
  <c r="I38" i="55"/>
  <c r="I33" i="55"/>
  <c r="I32" i="55"/>
  <c r="I31" i="55"/>
  <c r="I30" i="55"/>
  <c r="I29" i="55"/>
  <c r="I24" i="55"/>
  <c r="I23" i="55"/>
  <c r="I22" i="55"/>
  <c r="I21" i="55"/>
  <c r="I20" i="55"/>
  <c r="I15" i="55"/>
  <c r="I14" i="55"/>
  <c r="I13" i="55"/>
  <c r="I12" i="55"/>
  <c r="I24" i="45"/>
  <c r="I23" i="45"/>
  <c r="I22" i="45"/>
  <c r="I21" i="45"/>
  <c r="I59" i="45"/>
  <c r="I58" i="45"/>
  <c r="I57" i="45"/>
  <c r="I56" i="45"/>
  <c r="I55" i="45"/>
  <c r="I50" i="45"/>
  <c r="I49" i="45"/>
  <c r="I48" i="45"/>
  <c r="I47" i="45"/>
  <c r="I46" i="45"/>
  <c r="I41" i="45"/>
  <c r="I40" i="45"/>
  <c r="I39" i="45"/>
  <c r="I38" i="45"/>
  <c r="I33" i="45"/>
  <c r="I32" i="45"/>
  <c r="I31" i="45"/>
  <c r="I30" i="45"/>
  <c r="I29" i="45"/>
  <c r="I16" i="45"/>
  <c r="I15" i="45"/>
  <c r="I14" i="45"/>
  <c r="I13" i="45"/>
  <c r="I12" i="45"/>
  <c r="I7" i="45"/>
  <c r="I6" i="45"/>
  <c r="I60" i="41"/>
  <c r="I59" i="41"/>
  <c r="I58" i="41"/>
  <c r="I57" i="41"/>
  <c r="I56" i="41"/>
  <c r="I51" i="41"/>
  <c r="I50" i="41"/>
  <c r="I49" i="41"/>
  <c r="I48" i="41"/>
  <c r="I43" i="41"/>
  <c r="I42" i="41"/>
  <c r="I41" i="41"/>
  <c r="I40" i="41"/>
  <c r="I39" i="41"/>
  <c r="I34" i="41"/>
  <c r="I33" i="41"/>
  <c r="I32" i="41"/>
  <c r="I31" i="41"/>
  <c r="I30" i="41"/>
  <c r="I24" i="41"/>
  <c r="I23" i="41"/>
  <c r="I22" i="41"/>
  <c r="I21" i="41"/>
  <c r="I20" i="41"/>
  <c r="I15" i="41"/>
  <c r="I14" i="41"/>
  <c r="I13" i="41"/>
  <c r="I12" i="41"/>
  <c r="I7" i="41"/>
  <c r="I6" i="41"/>
  <c r="I61" i="42"/>
  <c r="I60" i="42"/>
  <c r="I59" i="42"/>
  <c r="I58" i="42"/>
  <c r="I57" i="42"/>
  <c r="I52" i="42"/>
  <c r="I51" i="42"/>
  <c r="I50" i="42"/>
  <c r="I49" i="42"/>
  <c r="I48" i="42"/>
  <c r="I43" i="42"/>
  <c r="I42" i="42"/>
  <c r="I41" i="42"/>
  <c r="I40" i="42"/>
  <c r="I39" i="42"/>
  <c r="I33" i="42"/>
  <c r="I32" i="42"/>
  <c r="I31" i="42"/>
  <c r="I30" i="42"/>
  <c r="I25" i="42"/>
  <c r="I24" i="42"/>
  <c r="I23" i="42"/>
  <c r="I22" i="42"/>
  <c r="I21" i="42"/>
  <c r="I16" i="42"/>
  <c r="I15" i="42"/>
  <c r="I14" i="42"/>
  <c r="I13" i="42"/>
  <c r="I12" i="42"/>
  <c r="I7" i="42"/>
  <c r="I6" i="42"/>
  <c r="I7" i="44"/>
  <c r="I6" i="44"/>
  <c r="I23" i="44"/>
  <c r="I22" i="44"/>
  <c r="I21" i="44"/>
  <c r="I20" i="44"/>
  <c r="I56" i="44"/>
  <c r="I55" i="44"/>
  <c r="I54" i="44"/>
  <c r="I49" i="44"/>
  <c r="I48" i="44"/>
  <c r="I47" i="44"/>
  <c r="I46" i="44"/>
  <c r="I45" i="44"/>
  <c r="I40" i="44"/>
  <c r="I39" i="44"/>
  <c r="I38" i="44"/>
  <c r="I37" i="44"/>
  <c r="I32" i="44"/>
  <c r="I31" i="44"/>
  <c r="I30" i="44"/>
  <c r="I29" i="44"/>
  <c r="I28" i="44"/>
  <c r="I15" i="44"/>
  <c r="I14" i="44"/>
  <c r="I13" i="44"/>
  <c r="I12" i="44"/>
  <c r="I59" i="43"/>
  <c r="I58" i="43"/>
  <c r="I57" i="43"/>
  <c r="I56" i="43"/>
  <c r="I55" i="43"/>
  <c r="I54" i="43"/>
  <c r="I49" i="43"/>
  <c r="I48" i="43"/>
  <c r="I47" i="43"/>
  <c r="I46" i="43"/>
  <c r="I41" i="43"/>
  <c r="I40" i="43"/>
  <c r="I39" i="43"/>
  <c r="I38" i="43"/>
  <c r="I37" i="43"/>
  <c r="I32" i="43"/>
  <c r="I31" i="43"/>
  <c r="I30" i="43"/>
  <c r="I29" i="43"/>
  <c r="I28" i="43"/>
  <c r="I23" i="43"/>
  <c r="I22" i="43"/>
  <c r="I21" i="43"/>
  <c r="I20" i="43"/>
  <c r="I15" i="43"/>
  <c r="I14" i="43"/>
  <c r="I13" i="43"/>
  <c r="I12" i="43"/>
  <c r="I7" i="43"/>
  <c r="I6" i="43"/>
  <c r="I50" i="39"/>
  <c r="I49" i="39"/>
  <c r="I48" i="39"/>
  <c r="I47" i="39"/>
  <c r="I46" i="39"/>
  <c r="I41" i="39"/>
  <c r="I40" i="39"/>
  <c r="I39" i="39"/>
  <c r="I38" i="39"/>
  <c r="I32" i="39"/>
  <c r="I31" i="39"/>
  <c r="I30" i="39"/>
  <c r="I29" i="39"/>
  <c r="I24" i="39"/>
  <c r="I23" i="39"/>
  <c r="I22" i="39"/>
  <c r="I21" i="39"/>
  <c r="I16" i="39"/>
  <c r="I15" i="39"/>
  <c r="I14" i="39"/>
  <c r="I13" i="39"/>
  <c r="I12" i="39"/>
  <c r="I7" i="39"/>
  <c r="I6" i="39"/>
  <c r="I24" i="38"/>
  <c r="I23" i="38"/>
  <c r="I22" i="38"/>
  <c r="I21" i="38"/>
  <c r="I61" i="38"/>
  <c r="I60" i="38"/>
  <c r="I59" i="38"/>
  <c r="I58" i="38"/>
  <c r="I57" i="38"/>
  <c r="I52" i="38"/>
  <c r="I51" i="38"/>
  <c r="I50" i="38"/>
  <c r="I49" i="38"/>
  <c r="I48" i="38"/>
  <c r="I43" i="38"/>
  <c r="I42" i="38"/>
  <c r="I41" i="38"/>
  <c r="I40" i="38"/>
  <c r="I39" i="38"/>
  <c r="I33" i="38"/>
  <c r="I32" i="38"/>
  <c r="I31" i="38"/>
  <c r="I30" i="38"/>
  <c r="I29" i="38"/>
  <c r="I16" i="38"/>
  <c r="I15" i="38"/>
  <c r="I14" i="38"/>
  <c r="I13" i="38"/>
  <c r="I12" i="38"/>
  <c r="I7" i="38"/>
  <c r="I6" i="38"/>
  <c r="I41" i="40"/>
  <c r="I40" i="40"/>
  <c r="I39" i="40"/>
  <c r="I38" i="40"/>
  <c r="I16" i="40"/>
  <c r="I15" i="40"/>
  <c r="I14" i="40"/>
  <c r="I13" i="40"/>
  <c r="I12" i="40"/>
  <c r="I59" i="40"/>
  <c r="I58" i="40"/>
  <c r="I57" i="40"/>
  <c r="I56" i="40"/>
  <c r="I55" i="40"/>
  <c r="I50" i="40"/>
  <c r="I49" i="40"/>
  <c r="I48" i="40"/>
  <c r="I47" i="40"/>
  <c r="I46" i="40"/>
  <c r="I33" i="40"/>
  <c r="I32" i="40"/>
  <c r="I31" i="40"/>
  <c r="I30" i="40"/>
  <c r="I29" i="40"/>
  <c r="I24" i="40"/>
  <c r="I23" i="40"/>
  <c r="I22" i="40"/>
  <c r="I21" i="40"/>
  <c r="I7" i="40"/>
  <c r="I6" i="40"/>
  <c r="I60" i="16"/>
  <c r="I59" i="16"/>
  <c r="I58" i="16"/>
  <c r="I57" i="16"/>
  <c r="I56" i="16"/>
  <c r="I51" i="16"/>
  <c r="I50" i="16"/>
  <c r="I49" i="16"/>
  <c r="I48" i="16"/>
  <c r="I47" i="16"/>
  <c r="I46" i="16"/>
  <c r="I41" i="16"/>
  <c r="I40" i="16"/>
  <c r="I39" i="16"/>
  <c r="I38" i="16"/>
  <c r="I37" i="16"/>
  <c r="I32" i="16"/>
  <c r="I31" i="16"/>
  <c r="I30" i="16"/>
  <c r="I29" i="16"/>
  <c r="I28" i="16"/>
  <c r="I23" i="16"/>
  <c r="I22" i="16"/>
  <c r="I21" i="16"/>
  <c r="I20" i="16"/>
  <c r="I15" i="16"/>
  <c r="I14" i="16"/>
  <c r="I13" i="16"/>
  <c r="I12" i="16"/>
  <c r="I7" i="16"/>
  <c r="I6" i="16"/>
  <c r="I57" i="15"/>
  <c r="I56" i="15"/>
  <c r="I55" i="15"/>
  <c r="I54" i="15"/>
  <c r="I49" i="15"/>
  <c r="I48" i="15"/>
  <c r="I47" i="15"/>
  <c r="I46" i="15"/>
  <c r="I45" i="15"/>
  <c r="I40" i="15"/>
  <c r="I39" i="15"/>
  <c r="I38" i="15"/>
  <c r="I37" i="15"/>
  <c r="I32" i="15"/>
  <c r="I31" i="15"/>
  <c r="I30" i="15"/>
  <c r="I29" i="15"/>
  <c r="I24" i="15"/>
  <c r="I23" i="15"/>
  <c r="I22" i="15"/>
  <c r="I21" i="15"/>
  <c r="I16" i="15"/>
  <c r="I15" i="15"/>
  <c r="I14" i="15"/>
  <c r="I13" i="15"/>
  <c r="I12" i="15"/>
  <c r="I7" i="15"/>
  <c r="I6" i="15"/>
  <c r="I58" i="9"/>
  <c r="I57" i="9"/>
  <c r="I56" i="9"/>
  <c r="I55" i="9"/>
  <c r="I50" i="9"/>
  <c r="I49" i="9"/>
  <c r="I48" i="9"/>
  <c r="I47" i="9"/>
  <c r="I46" i="9"/>
  <c r="I41" i="9"/>
  <c r="I40" i="9"/>
  <c r="I39" i="9"/>
  <c r="I38" i="9"/>
  <c r="I37" i="9"/>
  <c r="I32" i="9"/>
  <c r="I31" i="9"/>
  <c r="I30" i="9"/>
  <c r="I29" i="9"/>
  <c r="I24" i="9"/>
  <c r="I23" i="9"/>
  <c r="I22" i="9"/>
  <c r="I21" i="9"/>
  <c r="I16" i="9"/>
  <c r="I14" i="9"/>
  <c r="I12" i="9"/>
  <c r="I7" i="9"/>
  <c r="I6" i="9"/>
  <c r="I60" i="18"/>
  <c r="I59" i="18"/>
  <c r="I58" i="18"/>
  <c r="I57" i="18"/>
  <c r="I56" i="18"/>
  <c r="I51" i="18"/>
  <c r="I50" i="18"/>
  <c r="I49" i="18"/>
  <c r="I48" i="18"/>
  <c r="I47" i="18"/>
  <c r="I42" i="18"/>
  <c r="I41" i="18"/>
  <c r="I40" i="18"/>
  <c r="I39" i="18"/>
  <c r="I38" i="18"/>
  <c r="I33" i="18"/>
  <c r="I32" i="18"/>
  <c r="I31" i="18"/>
  <c r="I30" i="18"/>
  <c r="I29" i="18"/>
  <c r="I24" i="18"/>
  <c r="I23" i="18"/>
  <c r="I22" i="18"/>
  <c r="I21" i="18"/>
  <c r="I16" i="18"/>
  <c r="I15" i="18"/>
  <c r="I14" i="18"/>
  <c r="I13" i="18"/>
  <c r="I12" i="18"/>
  <c r="I7" i="18"/>
  <c r="I6" i="18"/>
  <c r="I60" i="11"/>
  <c r="I59" i="11"/>
  <c r="I58" i="11"/>
  <c r="I57" i="11"/>
  <c r="I52" i="11"/>
  <c r="I51" i="11"/>
  <c r="I50" i="11"/>
  <c r="I49" i="11"/>
  <c r="I48" i="11"/>
  <c r="I43" i="11"/>
  <c r="I42" i="11"/>
  <c r="I41" i="11"/>
  <c r="I40" i="11"/>
  <c r="I39" i="11"/>
  <c r="I34" i="11"/>
  <c r="I33" i="11"/>
  <c r="I32" i="11"/>
  <c r="I31" i="11"/>
  <c r="I30" i="11"/>
  <c r="I25" i="11"/>
  <c r="I24" i="11"/>
  <c r="I23" i="11"/>
  <c r="I22" i="11"/>
  <c r="I21" i="11"/>
  <c r="I16" i="11"/>
  <c r="I15" i="11"/>
  <c r="I14" i="11"/>
  <c r="I13" i="11"/>
  <c r="I12" i="11"/>
  <c r="I7" i="11"/>
  <c r="I6" i="11"/>
  <c r="I60" i="10"/>
  <c r="I59" i="10"/>
  <c r="I58" i="10"/>
  <c r="I57" i="10"/>
  <c r="I52" i="10"/>
  <c r="I51" i="10"/>
  <c r="I50" i="10"/>
  <c r="I49" i="10"/>
  <c r="I48" i="10"/>
  <c r="I43" i="10"/>
  <c r="I42" i="10"/>
  <c r="I41" i="10"/>
  <c r="I40" i="10"/>
  <c r="I39" i="10"/>
  <c r="I38" i="10"/>
  <c r="I32" i="10"/>
  <c r="I31" i="10"/>
  <c r="I30" i="10"/>
  <c r="I29" i="10"/>
  <c r="I28" i="10"/>
  <c r="I23" i="10"/>
  <c r="I22" i="10"/>
  <c r="I21" i="10"/>
  <c r="I20" i="10"/>
  <c r="I15" i="10"/>
  <c r="I14" i="10"/>
  <c r="I13" i="10"/>
  <c r="I12" i="10"/>
  <c r="I7" i="10"/>
  <c r="I6" i="10"/>
  <c r="I58" i="17"/>
  <c r="I57" i="17"/>
  <c r="I56" i="17"/>
  <c r="I55" i="17"/>
  <c r="I50" i="17"/>
  <c r="I49" i="17"/>
  <c r="I48" i="17"/>
  <c r="I47" i="17"/>
  <c r="I33" i="17"/>
  <c r="I32" i="17"/>
  <c r="I31" i="17"/>
  <c r="I30" i="17"/>
  <c r="I42" i="17"/>
  <c r="I41" i="17"/>
  <c r="I40" i="17"/>
  <c r="I39" i="17"/>
  <c r="I38" i="17"/>
  <c r="I25" i="17"/>
  <c r="I24" i="17"/>
  <c r="I23" i="17"/>
  <c r="I22" i="17"/>
  <c r="I17" i="17"/>
  <c r="I16" i="17"/>
  <c r="I15" i="17"/>
  <c r="I14" i="17"/>
  <c r="I13" i="17"/>
  <c r="I12" i="17"/>
  <c r="I7" i="17"/>
  <c r="I33" i="39" l="1"/>
  <c r="I8" i="17"/>
  <c r="I25" i="15"/>
  <c r="H25" i="15"/>
  <c r="E59" i="54" l="1"/>
  <c r="F59" i="54"/>
  <c r="G59" i="54"/>
  <c r="D59" i="54"/>
  <c r="E51" i="54"/>
  <c r="F51" i="54"/>
  <c r="G51" i="54"/>
  <c r="D51" i="54"/>
  <c r="H42" i="54"/>
  <c r="E42" i="54"/>
  <c r="F42" i="54"/>
  <c r="G42" i="54"/>
  <c r="H34" i="54"/>
  <c r="E34" i="54"/>
  <c r="F34" i="54"/>
  <c r="G34" i="54"/>
  <c r="D34" i="54"/>
  <c r="H25" i="54"/>
  <c r="E25" i="54"/>
  <c r="F25" i="54"/>
  <c r="G25" i="54"/>
  <c r="D25" i="54"/>
  <c r="E17" i="54"/>
  <c r="F17" i="54"/>
  <c r="G17" i="54"/>
  <c r="D17" i="54"/>
  <c r="H62" i="56"/>
  <c r="E62" i="56"/>
  <c r="F62" i="56"/>
  <c r="G62" i="56"/>
  <c r="D62" i="56"/>
  <c r="E53" i="56"/>
  <c r="F53" i="56"/>
  <c r="G53" i="56"/>
  <c r="D53" i="56"/>
  <c r="E44" i="56"/>
  <c r="F44" i="56"/>
  <c r="G44" i="56"/>
  <c r="D44" i="56"/>
  <c r="E34" i="56"/>
  <c r="F34" i="56"/>
  <c r="G34" i="56"/>
  <c r="D34" i="56"/>
  <c r="E26" i="56"/>
  <c r="F26" i="56"/>
  <c r="G26" i="56"/>
  <c r="D26" i="56"/>
  <c r="E18" i="56"/>
  <c r="F18" i="56"/>
  <c r="G18" i="56"/>
  <c r="D18" i="56"/>
  <c r="I60" i="57"/>
  <c r="H60" i="57"/>
  <c r="E60" i="57"/>
  <c r="F60" i="57"/>
  <c r="G60" i="57"/>
  <c r="D60" i="57"/>
  <c r="I51" i="57"/>
  <c r="E51" i="57"/>
  <c r="F51" i="57"/>
  <c r="G51" i="57"/>
  <c r="D51" i="57"/>
  <c r="E43" i="57"/>
  <c r="F43" i="57"/>
  <c r="G43" i="57"/>
  <c r="D43" i="57"/>
  <c r="H34" i="57"/>
  <c r="G34" i="57"/>
  <c r="E34" i="57"/>
  <c r="F34" i="57"/>
  <c r="D34" i="57"/>
  <c r="E25" i="57"/>
  <c r="F25" i="57"/>
  <c r="G25" i="57"/>
  <c r="D25" i="57"/>
  <c r="E17" i="57"/>
  <c r="F17" i="57"/>
  <c r="G17" i="57"/>
  <c r="D17" i="57"/>
  <c r="I60" i="53"/>
  <c r="H60" i="53"/>
  <c r="E60" i="53"/>
  <c r="F60" i="53"/>
  <c r="G60" i="53"/>
  <c r="D60" i="53"/>
  <c r="E51" i="53"/>
  <c r="F51" i="53"/>
  <c r="G51" i="53"/>
  <c r="D51" i="53"/>
  <c r="H42" i="53"/>
  <c r="E42" i="53"/>
  <c r="F42" i="53"/>
  <c r="G42" i="53"/>
  <c r="D42" i="53"/>
  <c r="H33" i="53"/>
  <c r="E33" i="53"/>
  <c r="F33" i="53"/>
  <c r="G33" i="53"/>
  <c r="D33" i="53"/>
  <c r="H24" i="53"/>
  <c r="E24" i="53"/>
  <c r="F24" i="53"/>
  <c r="G24" i="53"/>
  <c r="D24" i="53"/>
  <c r="H16" i="53"/>
  <c r="E16" i="53"/>
  <c r="F16" i="53"/>
  <c r="G16" i="53"/>
  <c r="D16" i="53"/>
  <c r="E57" i="55"/>
  <c r="F57" i="55"/>
  <c r="G57" i="55"/>
  <c r="D57" i="55"/>
  <c r="I50" i="55"/>
  <c r="H50" i="55"/>
  <c r="E50" i="55"/>
  <c r="F50" i="55"/>
  <c r="G50" i="55"/>
  <c r="D50" i="55"/>
  <c r="I42" i="55"/>
  <c r="H42" i="55"/>
  <c r="E42" i="55"/>
  <c r="F42" i="55"/>
  <c r="G42" i="55"/>
  <c r="D42" i="55"/>
  <c r="I34" i="55"/>
  <c r="H34" i="55"/>
  <c r="E34" i="55"/>
  <c r="F34" i="55"/>
  <c r="G34" i="55"/>
  <c r="D34" i="55"/>
  <c r="H25" i="55"/>
  <c r="E25" i="55"/>
  <c r="F25" i="55"/>
  <c r="G25" i="55"/>
  <c r="D25" i="55"/>
  <c r="H16" i="55"/>
  <c r="E16" i="55"/>
  <c r="F16" i="55"/>
  <c r="G16" i="55"/>
  <c r="D16" i="55"/>
  <c r="I60" i="45"/>
  <c r="H60" i="45"/>
  <c r="E60" i="45"/>
  <c r="F60" i="45"/>
  <c r="G60" i="45"/>
  <c r="D60" i="45"/>
  <c r="I51" i="45"/>
  <c r="H51" i="45"/>
  <c r="E51" i="45"/>
  <c r="F51" i="45"/>
  <c r="G51" i="45"/>
  <c r="D51" i="45"/>
  <c r="H42" i="45"/>
  <c r="E42" i="45"/>
  <c r="F42" i="45"/>
  <c r="G42" i="45"/>
  <c r="D42" i="45"/>
  <c r="H34" i="45"/>
  <c r="E34" i="45"/>
  <c r="F34" i="45"/>
  <c r="G34" i="45"/>
  <c r="D34" i="45"/>
  <c r="I25" i="45"/>
  <c r="H25" i="45"/>
  <c r="E25" i="45"/>
  <c r="F25" i="45"/>
  <c r="G25" i="45"/>
  <c r="D25" i="45"/>
  <c r="I17" i="45"/>
  <c r="H17" i="45"/>
  <c r="E17" i="45"/>
  <c r="F17" i="45"/>
  <c r="G17" i="45"/>
  <c r="D17" i="45"/>
  <c r="H61" i="41"/>
  <c r="E61" i="41"/>
  <c r="F61" i="41"/>
  <c r="G61" i="41"/>
  <c r="D61" i="41"/>
  <c r="H52" i="41"/>
  <c r="E52" i="41"/>
  <c r="F52" i="41"/>
  <c r="G52" i="41"/>
  <c r="D52" i="41"/>
  <c r="I44" i="41"/>
  <c r="H44" i="41"/>
  <c r="E44" i="41"/>
  <c r="F44" i="41"/>
  <c r="G44" i="41"/>
  <c r="D44" i="41"/>
  <c r="H35" i="41"/>
  <c r="E35" i="41"/>
  <c r="F35" i="41"/>
  <c r="G35" i="41"/>
  <c r="D35" i="41"/>
  <c r="I25" i="41"/>
  <c r="H25" i="41"/>
  <c r="E25" i="41"/>
  <c r="F25" i="41"/>
  <c r="G25" i="41"/>
  <c r="D25" i="41"/>
  <c r="H16" i="41"/>
  <c r="E16" i="41"/>
  <c r="F16" i="41"/>
  <c r="G16" i="41"/>
  <c r="D16" i="41"/>
  <c r="I62" i="42"/>
  <c r="H62" i="42"/>
  <c r="E62" i="42"/>
  <c r="F62" i="42"/>
  <c r="G62" i="42"/>
  <c r="D62" i="42"/>
  <c r="H53" i="42"/>
  <c r="E53" i="42"/>
  <c r="F53" i="42"/>
  <c r="G53" i="42"/>
  <c r="D53" i="42"/>
  <c r="H44" i="42"/>
  <c r="E44" i="42"/>
  <c r="F44" i="42"/>
  <c r="G44" i="42"/>
  <c r="D44" i="42"/>
  <c r="H34" i="42"/>
  <c r="E34" i="42"/>
  <c r="F34" i="42"/>
  <c r="G34" i="42"/>
  <c r="D34" i="42"/>
  <c r="H26" i="42"/>
  <c r="E26" i="42"/>
  <c r="F26" i="42"/>
  <c r="G26" i="42"/>
  <c r="D26" i="42"/>
  <c r="H17" i="42"/>
  <c r="E17" i="42"/>
  <c r="F17" i="42"/>
  <c r="G17" i="42"/>
  <c r="D17" i="42"/>
  <c r="I57" i="44"/>
  <c r="H57" i="44"/>
  <c r="E57" i="44"/>
  <c r="F57" i="44"/>
  <c r="G57" i="44"/>
  <c r="D57" i="44"/>
  <c r="I50" i="44"/>
  <c r="H50" i="44"/>
  <c r="E50" i="44"/>
  <c r="F50" i="44"/>
  <c r="G50" i="44"/>
  <c r="D50" i="44"/>
  <c r="I41" i="44"/>
  <c r="H41" i="44"/>
  <c r="E41" i="44"/>
  <c r="F41" i="44"/>
  <c r="G41" i="44"/>
  <c r="D41" i="44"/>
  <c r="I33" i="44"/>
  <c r="H33" i="44"/>
  <c r="E33" i="44"/>
  <c r="F33" i="44"/>
  <c r="G33" i="44"/>
  <c r="D33" i="44"/>
  <c r="I24" i="44"/>
  <c r="H24" i="44"/>
  <c r="E24" i="44"/>
  <c r="F24" i="44"/>
  <c r="G24" i="44"/>
  <c r="D24" i="44"/>
  <c r="H16" i="44"/>
  <c r="E16" i="44"/>
  <c r="F16" i="44"/>
  <c r="G16" i="44"/>
  <c r="D16" i="44"/>
  <c r="I60" i="43"/>
  <c r="H60" i="43"/>
  <c r="E60" i="43"/>
  <c r="F60" i="43"/>
  <c r="G60" i="43"/>
  <c r="D60" i="43"/>
  <c r="H50" i="43"/>
  <c r="E50" i="43"/>
  <c r="F50" i="43"/>
  <c r="G50" i="43"/>
  <c r="D50" i="43"/>
  <c r="I42" i="43"/>
  <c r="H42" i="43"/>
  <c r="E42" i="43"/>
  <c r="F42" i="43"/>
  <c r="G42" i="43"/>
  <c r="D42" i="43"/>
  <c r="I33" i="43"/>
  <c r="H33" i="43"/>
  <c r="E33" i="43"/>
  <c r="F33" i="43"/>
  <c r="G33" i="43"/>
  <c r="D33" i="43"/>
  <c r="H24" i="43"/>
  <c r="E24" i="43"/>
  <c r="F24" i="43"/>
  <c r="G24" i="43"/>
  <c r="D24" i="43"/>
  <c r="H16" i="43"/>
  <c r="E16" i="43"/>
  <c r="F16" i="43"/>
  <c r="G16" i="43"/>
  <c r="D16" i="43"/>
  <c r="I60" i="39"/>
  <c r="H60" i="39"/>
  <c r="E60" i="39"/>
  <c r="F60" i="39"/>
  <c r="G60" i="39"/>
  <c r="D60" i="39"/>
  <c r="I51" i="39"/>
  <c r="H51" i="39"/>
  <c r="E51" i="39"/>
  <c r="F51" i="39"/>
  <c r="G51" i="39"/>
  <c r="D51" i="39"/>
  <c r="I42" i="39"/>
  <c r="H42" i="39"/>
  <c r="E42" i="39"/>
  <c r="F42" i="39"/>
  <c r="G42" i="39"/>
  <c r="D42" i="39"/>
  <c r="H33" i="39"/>
  <c r="E33" i="39"/>
  <c r="F33" i="39"/>
  <c r="G33" i="39"/>
  <c r="D33" i="39"/>
  <c r="I25" i="39"/>
  <c r="H25" i="39"/>
  <c r="E25" i="39"/>
  <c r="F25" i="39"/>
  <c r="G25" i="39"/>
  <c r="D25" i="39"/>
  <c r="I17" i="39"/>
  <c r="H17" i="39"/>
  <c r="E17" i="39"/>
  <c r="F17" i="39"/>
  <c r="G17" i="39"/>
  <c r="D17" i="39"/>
  <c r="I62" i="38"/>
  <c r="E62" i="38"/>
  <c r="F62" i="38"/>
  <c r="G62" i="38"/>
  <c r="D62" i="38"/>
  <c r="I53" i="38"/>
  <c r="H53" i="38"/>
  <c r="E53" i="38"/>
  <c r="F53" i="38"/>
  <c r="G53" i="38"/>
  <c r="D53" i="38"/>
  <c r="I44" i="38"/>
  <c r="H44" i="38"/>
  <c r="E44" i="38"/>
  <c r="F44" i="38"/>
  <c r="G44" i="38"/>
  <c r="D44" i="38"/>
  <c r="I34" i="38"/>
  <c r="H34" i="38"/>
  <c r="E34" i="38"/>
  <c r="F34" i="38"/>
  <c r="G34" i="38"/>
  <c r="D34" i="38"/>
  <c r="I25" i="38"/>
  <c r="H25" i="38"/>
  <c r="E25" i="38"/>
  <c r="F25" i="38"/>
  <c r="G25" i="38"/>
  <c r="D25" i="38"/>
  <c r="I17" i="38"/>
  <c r="H17" i="38"/>
  <c r="E17" i="38"/>
  <c r="F17" i="38"/>
  <c r="G17" i="38"/>
  <c r="D17" i="38"/>
  <c r="I60" i="40"/>
  <c r="H60" i="40"/>
  <c r="E60" i="40"/>
  <c r="F60" i="40"/>
  <c r="G60" i="40"/>
  <c r="D60" i="40"/>
  <c r="I51" i="40"/>
  <c r="E51" i="40"/>
  <c r="F51" i="40"/>
  <c r="G51" i="40"/>
  <c r="D51" i="40"/>
  <c r="I42" i="40"/>
  <c r="H42" i="40"/>
  <c r="E42" i="40"/>
  <c r="F42" i="40"/>
  <c r="G42" i="40"/>
  <c r="D42" i="40"/>
  <c r="I34" i="40"/>
  <c r="H34" i="40"/>
  <c r="E34" i="40"/>
  <c r="F34" i="40"/>
  <c r="G34" i="40"/>
  <c r="D34" i="40"/>
  <c r="I25" i="40"/>
  <c r="H25" i="40"/>
  <c r="E25" i="40"/>
  <c r="F25" i="40"/>
  <c r="G25" i="40"/>
  <c r="D25" i="40"/>
  <c r="I17" i="40"/>
  <c r="H17" i="40"/>
  <c r="G17" i="40"/>
  <c r="F17" i="40"/>
  <c r="E17" i="40"/>
  <c r="D17" i="40"/>
  <c r="I8" i="40"/>
  <c r="H8" i="40"/>
  <c r="I61" i="16"/>
  <c r="E61" i="16"/>
  <c r="F61" i="16"/>
  <c r="G61" i="16"/>
  <c r="D61" i="16"/>
  <c r="I52" i="16"/>
  <c r="E52" i="16"/>
  <c r="F52" i="16"/>
  <c r="G52" i="16"/>
  <c r="D52" i="16"/>
  <c r="I42" i="16"/>
  <c r="H42" i="16"/>
  <c r="E42" i="16"/>
  <c r="F42" i="16"/>
  <c r="G42" i="16"/>
  <c r="D42" i="16"/>
  <c r="E33" i="16"/>
  <c r="F33" i="16"/>
  <c r="G33" i="16"/>
  <c r="D33" i="16"/>
  <c r="E24" i="16"/>
  <c r="F24" i="16"/>
  <c r="G24" i="16"/>
  <c r="D24" i="16"/>
  <c r="E16" i="16"/>
  <c r="F16" i="16"/>
  <c r="G16" i="16"/>
  <c r="E58" i="15"/>
  <c r="F58" i="15"/>
  <c r="G58" i="15"/>
  <c r="D58" i="15"/>
  <c r="E50" i="15"/>
  <c r="F50" i="15"/>
  <c r="G50" i="15"/>
  <c r="D50" i="15"/>
  <c r="E41" i="15"/>
  <c r="F41" i="15"/>
  <c r="G41" i="15"/>
  <c r="D41" i="15"/>
  <c r="H33" i="15"/>
  <c r="E33" i="15"/>
  <c r="F33" i="15"/>
  <c r="G33" i="15"/>
  <c r="D33" i="15"/>
  <c r="E25" i="15"/>
  <c r="F25" i="15"/>
  <c r="G25" i="15"/>
  <c r="D25" i="15"/>
  <c r="E17" i="15"/>
  <c r="F17" i="15"/>
  <c r="G17" i="15"/>
  <c r="D17" i="15"/>
  <c r="E44" i="10"/>
  <c r="F44" i="10"/>
  <c r="G44" i="10"/>
  <c r="D44" i="10"/>
  <c r="G18" i="17"/>
  <c r="F18" i="17"/>
  <c r="E18" i="17"/>
  <c r="D18" i="17"/>
  <c r="E59" i="9"/>
  <c r="F59" i="9"/>
  <c r="G59" i="9"/>
  <c r="D59" i="9"/>
  <c r="E51" i="9"/>
  <c r="F51" i="9"/>
  <c r="G51" i="9"/>
  <c r="D51" i="9"/>
  <c r="E42" i="9"/>
  <c r="F42" i="9"/>
  <c r="G42" i="9"/>
  <c r="D42" i="9"/>
  <c r="E33" i="9"/>
  <c r="F33" i="9"/>
  <c r="G33" i="9"/>
  <c r="D33" i="9"/>
  <c r="E25" i="9"/>
  <c r="F25" i="9"/>
  <c r="G25" i="9"/>
  <c r="D25" i="9"/>
  <c r="E17" i="9"/>
  <c r="F17" i="9"/>
  <c r="G17" i="9"/>
  <c r="D17" i="9"/>
  <c r="G61" i="18"/>
  <c r="E61" i="18"/>
  <c r="F61" i="18"/>
  <c r="D61" i="18"/>
  <c r="E52" i="18"/>
  <c r="F52" i="18"/>
  <c r="G52" i="18"/>
  <c r="D52" i="18"/>
  <c r="E43" i="18"/>
  <c r="F43" i="18"/>
  <c r="G43" i="18"/>
  <c r="D43" i="18"/>
  <c r="E34" i="18"/>
  <c r="F34" i="18"/>
  <c r="G34" i="18"/>
  <c r="D34" i="18"/>
  <c r="E25" i="18"/>
  <c r="F25" i="18"/>
  <c r="G25" i="18"/>
  <c r="D25" i="18"/>
  <c r="E17" i="18"/>
  <c r="F17" i="18"/>
  <c r="G17" i="18"/>
  <c r="D17" i="18"/>
  <c r="E61" i="11"/>
  <c r="F61" i="11"/>
  <c r="G61" i="11"/>
  <c r="D61" i="11"/>
  <c r="E53" i="11"/>
  <c r="F53" i="11"/>
  <c r="G53" i="11"/>
  <c r="D53" i="11"/>
  <c r="E44" i="11"/>
  <c r="F44" i="11"/>
  <c r="G44" i="11"/>
  <c r="D44" i="11"/>
  <c r="E35" i="11"/>
  <c r="F35" i="11"/>
  <c r="G35" i="11"/>
  <c r="D35" i="11"/>
  <c r="E26" i="11"/>
  <c r="F26" i="11"/>
  <c r="G26" i="11"/>
  <c r="D26" i="11"/>
  <c r="E17" i="11"/>
  <c r="F17" i="11"/>
  <c r="G17" i="11"/>
  <c r="D17" i="11"/>
  <c r="I17" i="11"/>
  <c r="H17" i="11"/>
  <c r="H61" i="10"/>
  <c r="E61" i="10"/>
  <c r="F61" i="10"/>
  <c r="G61" i="10"/>
  <c r="D61" i="10"/>
  <c r="G33" i="10"/>
  <c r="F33" i="10"/>
  <c r="E33" i="10"/>
  <c r="D33" i="10"/>
  <c r="G24" i="10"/>
  <c r="F24" i="10"/>
  <c r="E24" i="10"/>
  <c r="D24" i="10"/>
  <c r="H16" i="10"/>
  <c r="E16" i="10"/>
  <c r="F16" i="10"/>
  <c r="G16" i="10"/>
  <c r="D16" i="10"/>
  <c r="I26" i="17"/>
  <c r="H26" i="17"/>
  <c r="I59" i="54" l="1"/>
  <c r="H59" i="54"/>
  <c r="I51" i="54"/>
  <c r="H51" i="54"/>
  <c r="I42" i="54"/>
  <c r="I34" i="54"/>
  <c r="I25" i="54"/>
  <c r="I17" i="54"/>
  <c r="H17" i="54"/>
  <c r="I62" i="56"/>
  <c r="I53" i="56"/>
  <c r="H53" i="56"/>
  <c r="I44" i="56"/>
  <c r="H44" i="56"/>
  <c r="I34" i="56"/>
  <c r="H34" i="56"/>
  <c r="I26" i="56"/>
  <c r="H26" i="56"/>
  <c r="I18" i="56"/>
  <c r="H18" i="56"/>
  <c r="H51" i="57"/>
  <c r="I43" i="57"/>
  <c r="H43" i="57"/>
  <c r="I34" i="57"/>
  <c r="I25" i="57"/>
  <c r="H25" i="57"/>
  <c r="I17" i="57"/>
  <c r="H17" i="57"/>
  <c r="I51" i="53"/>
  <c r="H51" i="53"/>
  <c r="I42" i="53"/>
  <c r="I33" i="53"/>
  <c r="I24" i="53"/>
  <c r="I16" i="53"/>
  <c r="I57" i="55"/>
  <c r="H57" i="55"/>
  <c r="I25" i="55"/>
  <c r="I16" i="55"/>
  <c r="I42" i="45"/>
  <c r="I34" i="45"/>
  <c r="I61" i="41"/>
  <c r="I52" i="41"/>
  <c r="I35" i="41"/>
  <c r="I16" i="41"/>
  <c r="I53" i="42"/>
  <c r="I44" i="42"/>
  <c r="I34" i="42"/>
  <c r="I26" i="42"/>
  <c r="I17" i="42"/>
  <c r="I16" i="44"/>
  <c r="I50" i="43"/>
  <c r="I24" i="43"/>
  <c r="I16" i="43"/>
  <c r="H62" i="38"/>
  <c r="H51" i="40"/>
  <c r="H61" i="16"/>
  <c r="H52" i="16"/>
  <c r="I33" i="16"/>
  <c r="H33" i="16"/>
  <c r="I24" i="16"/>
  <c r="H24" i="16"/>
  <c r="I16" i="16"/>
  <c r="H16" i="16"/>
  <c r="D16" i="16"/>
  <c r="E53" i="10"/>
  <c r="F53" i="10"/>
  <c r="G53" i="10"/>
  <c r="D53" i="10"/>
  <c r="E59" i="17"/>
  <c r="F59" i="17"/>
  <c r="G59" i="17"/>
  <c r="D59" i="17"/>
  <c r="E51" i="17"/>
  <c r="F51" i="17"/>
  <c r="G51" i="17"/>
  <c r="D51" i="17"/>
  <c r="E43" i="17"/>
  <c r="F43" i="17"/>
  <c r="G43" i="17"/>
  <c r="D43" i="17"/>
  <c r="E34" i="17"/>
  <c r="F34" i="17"/>
  <c r="G34" i="17"/>
  <c r="D34" i="17"/>
  <c r="E26" i="17"/>
  <c r="F26" i="17"/>
  <c r="G26" i="17"/>
  <c r="D26" i="17"/>
  <c r="I58" i="15"/>
  <c r="H58" i="15"/>
  <c r="I50" i="15"/>
  <c r="H50" i="15"/>
  <c r="I41" i="15"/>
  <c r="H41" i="15"/>
  <c r="I33" i="15"/>
  <c r="I17" i="15"/>
  <c r="H17" i="15"/>
  <c r="I59" i="9"/>
  <c r="H59" i="9"/>
  <c r="I51" i="9"/>
  <c r="H51" i="9"/>
  <c r="I42" i="9"/>
  <c r="H42" i="9"/>
  <c r="I33" i="9"/>
  <c r="H33" i="9"/>
  <c r="I25" i="9"/>
  <c r="H25" i="9"/>
  <c r="I17" i="9"/>
  <c r="H17" i="9"/>
  <c r="I61" i="18"/>
  <c r="H61" i="18"/>
  <c r="I52" i="18"/>
  <c r="H52" i="18"/>
  <c r="I43" i="18"/>
  <c r="H43" i="18"/>
  <c r="I34" i="18"/>
  <c r="H34" i="18"/>
  <c r="I25" i="18"/>
  <c r="H25" i="18"/>
  <c r="I17" i="18" l="1"/>
  <c r="H17" i="18"/>
  <c r="I61" i="11"/>
  <c r="H61" i="11"/>
  <c r="I53" i="11"/>
  <c r="H53" i="11"/>
  <c r="I44" i="11"/>
  <c r="H44" i="11"/>
  <c r="I35" i="11"/>
  <c r="H35" i="11"/>
  <c r="I26" i="11"/>
  <c r="H26" i="11"/>
  <c r="I61" i="10"/>
  <c r="I53" i="10"/>
  <c r="H53" i="10"/>
  <c r="I44" i="10"/>
  <c r="H44" i="10"/>
  <c r="I33" i="10"/>
  <c r="H33" i="10"/>
  <c r="I24" i="10"/>
  <c r="H24" i="10"/>
  <c r="I16" i="10"/>
  <c r="I59" i="17"/>
  <c r="H59" i="17"/>
  <c r="I51" i="17"/>
  <c r="H51" i="17"/>
  <c r="I43" i="17"/>
  <c r="H43" i="17"/>
  <c r="I34" i="17"/>
  <c r="H34" i="17"/>
  <c r="I18" i="17"/>
  <c r="H18" i="17"/>
  <c r="I8" i="54" l="1"/>
  <c r="H8" i="54"/>
  <c r="I8" i="56"/>
  <c r="I66" i="56" s="1"/>
  <c r="H8" i="56"/>
  <c r="I8" i="57"/>
  <c r="H8" i="57"/>
  <c r="I8" i="53"/>
  <c r="H8" i="53"/>
  <c r="I8" i="55"/>
  <c r="H8" i="55"/>
  <c r="I8" i="45"/>
  <c r="H8" i="45"/>
  <c r="I8" i="41"/>
  <c r="H8" i="41"/>
  <c r="I8" i="42"/>
  <c r="I66" i="42" s="1"/>
  <c r="H8" i="42"/>
  <c r="I8" i="44"/>
  <c r="H8" i="44"/>
  <c r="I8" i="43"/>
  <c r="I64" i="43" s="1"/>
  <c r="H8" i="43"/>
  <c r="I8" i="39"/>
  <c r="I64" i="39" s="1"/>
  <c r="H8" i="39"/>
  <c r="I8" i="38"/>
  <c r="H8" i="38"/>
  <c r="I8" i="16"/>
  <c r="I65" i="16" s="1"/>
  <c r="H8" i="16"/>
  <c r="I8" i="15"/>
  <c r="I62" i="15" s="1"/>
  <c r="H8" i="15"/>
  <c r="I8" i="9"/>
  <c r="H8" i="9"/>
  <c r="I8" i="18"/>
  <c r="I65" i="18" s="1"/>
  <c r="H8" i="18"/>
  <c r="I8" i="11"/>
  <c r="I65" i="11" s="1"/>
  <c r="H8" i="11"/>
  <c r="I8" i="10"/>
  <c r="H8" i="10"/>
  <c r="I63" i="17"/>
  <c r="H63" i="17"/>
  <c r="I65" i="10" l="1"/>
  <c r="H63" i="54"/>
  <c r="I63" i="54"/>
  <c r="H66" i="56"/>
  <c r="H64" i="57"/>
  <c r="I64" i="57"/>
  <c r="H64" i="53"/>
  <c r="I64" i="53"/>
  <c r="H61" i="55"/>
  <c r="I61" i="55"/>
  <c r="I64" i="45"/>
  <c r="H64" i="45"/>
  <c r="H66" i="41"/>
  <c r="I66" i="41"/>
  <c r="H66" i="42"/>
  <c r="H61" i="44"/>
  <c r="I61" i="44"/>
  <c r="H64" i="43"/>
  <c r="H64" i="39"/>
  <c r="I66" i="38"/>
  <c r="H66" i="38"/>
  <c r="H64" i="40"/>
  <c r="I64" i="40"/>
  <c r="H65" i="16"/>
  <c r="H62" i="15"/>
  <c r="H63" i="9"/>
  <c r="I63" i="9"/>
  <c r="H65" i="18"/>
  <c r="H65" i="11"/>
  <c r="H65" i="10"/>
  <c r="G2" i="59" l="1"/>
  <c r="H2" i="59"/>
  <c r="D8" i="43" l="1"/>
  <c r="E8" i="43"/>
  <c r="F8" i="43"/>
  <c r="G8" i="43"/>
  <c r="D8" i="15"/>
  <c r="E8" i="15"/>
  <c r="F8" i="15"/>
  <c r="G8" i="15"/>
  <c r="D8" i="17"/>
  <c r="E8" i="17"/>
  <c r="F8" i="17"/>
  <c r="G8" i="17"/>
  <c r="D8" i="40"/>
  <c r="E8" i="40"/>
  <c r="F8" i="40"/>
  <c r="D42" i="54"/>
  <c r="G8" i="18"/>
  <c r="F8" i="18"/>
  <c r="E8" i="18"/>
  <c r="D8" i="18"/>
  <c r="G8" i="9"/>
  <c r="F8" i="9"/>
  <c r="E8" i="9"/>
  <c r="D8" i="9"/>
  <c r="G8" i="57"/>
  <c r="F8" i="57"/>
  <c r="E8" i="57"/>
  <c r="D8" i="57"/>
  <c r="G8" i="56"/>
  <c r="F8" i="56"/>
  <c r="E8" i="56"/>
  <c r="D8" i="56"/>
  <c r="G8" i="55"/>
  <c r="F8" i="55"/>
  <c r="E8" i="55"/>
  <c r="D8" i="55"/>
  <c r="G8" i="54"/>
  <c r="F8" i="54"/>
  <c r="E8" i="54"/>
  <c r="D8" i="54"/>
  <c r="G8" i="53"/>
  <c r="F8" i="53"/>
  <c r="E8" i="53"/>
  <c r="D8" i="53"/>
  <c r="G8" i="42"/>
  <c r="F8" i="42"/>
  <c r="E8" i="42"/>
  <c r="D8" i="42"/>
  <c r="G8" i="45"/>
  <c r="F8" i="45"/>
  <c r="E8" i="45"/>
  <c r="D8" i="45"/>
  <c r="G8" i="44"/>
  <c r="F8" i="44"/>
  <c r="E8" i="44"/>
  <c r="D8" i="44"/>
  <c r="G8" i="41"/>
  <c r="F8" i="41"/>
  <c r="E8" i="41"/>
  <c r="D8" i="41"/>
  <c r="G8" i="38"/>
  <c r="F8" i="38"/>
  <c r="E8" i="38"/>
  <c r="D8" i="38"/>
  <c r="G8" i="39"/>
  <c r="F8" i="39"/>
  <c r="E8" i="39"/>
  <c r="D8" i="39"/>
  <c r="G8" i="40"/>
  <c r="G8" i="16"/>
  <c r="F8" i="16"/>
  <c r="E8" i="16"/>
  <c r="D8" i="16"/>
  <c r="G8" i="10"/>
  <c r="F8" i="10"/>
  <c r="E8" i="10"/>
  <c r="D8" i="10"/>
  <c r="G8" i="11"/>
  <c r="F8" i="11"/>
  <c r="E8" i="11"/>
  <c r="D8" i="11"/>
</calcChain>
</file>

<file path=xl/sharedStrings.xml><?xml version="1.0" encoding="utf-8"?>
<sst xmlns="http://schemas.openxmlformats.org/spreadsheetml/2006/main" count="3329" uniqueCount="443">
  <si>
    <t>Rp. Nr.</t>
  </si>
  <si>
    <t>Iš viso:</t>
  </si>
  <si>
    <t>15P</t>
  </si>
  <si>
    <t>1Š</t>
  </si>
  <si>
    <t>Patiekalo pavadinimas</t>
  </si>
  <si>
    <t>Išeiga</t>
  </si>
  <si>
    <t>Patiekalo maistinė vertė, g</t>
  </si>
  <si>
    <t>Energinė vertė, kcal</t>
  </si>
  <si>
    <t>baltymai, g</t>
  </si>
  <si>
    <t>riebalai, g</t>
  </si>
  <si>
    <t>Pirmadienis</t>
  </si>
  <si>
    <t>Pietūs   val.*</t>
  </si>
  <si>
    <t>200g</t>
  </si>
  <si>
    <t>40g</t>
  </si>
  <si>
    <t>50g</t>
  </si>
  <si>
    <t>150g</t>
  </si>
  <si>
    <t>100g</t>
  </si>
  <si>
    <t>Antradienis</t>
  </si>
  <si>
    <t>Trečiadienis</t>
  </si>
  <si>
    <t>Ketvirtadienis</t>
  </si>
  <si>
    <t>Penktadienis</t>
  </si>
  <si>
    <t>20g</t>
  </si>
  <si>
    <t>7Gar</t>
  </si>
  <si>
    <t>250g</t>
  </si>
  <si>
    <t>1 savaitė</t>
  </si>
  <si>
    <t>Pomidorai</t>
  </si>
  <si>
    <t xml:space="preserve">                                                                                        </t>
  </si>
  <si>
    <t>2S</t>
  </si>
  <si>
    <t>Viso grūdo ruginė duona</t>
  </si>
  <si>
    <t>Kiaulienos kepsniukai su įdaru (tausojantis)</t>
  </si>
  <si>
    <t>13A</t>
  </si>
  <si>
    <t>75g</t>
  </si>
  <si>
    <t>50S</t>
  </si>
  <si>
    <t>17Sr</t>
  </si>
  <si>
    <t>3Gar</t>
  </si>
  <si>
    <t>36S</t>
  </si>
  <si>
    <t>37S</t>
  </si>
  <si>
    <t>Maltas žuvies kepsnys (tausojantis)</t>
  </si>
  <si>
    <t>42A</t>
  </si>
  <si>
    <t>1Gar</t>
  </si>
  <si>
    <t>18S</t>
  </si>
  <si>
    <t>83A</t>
  </si>
  <si>
    <t>2 savaitė</t>
  </si>
  <si>
    <t>17A</t>
  </si>
  <si>
    <t>Maltos kiaulienos kepsnys su kmynais (tausojantis)</t>
  </si>
  <si>
    <t>53S</t>
  </si>
  <si>
    <t>29A</t>
  </si>
  <si>
    <t>5S</t>
  </si>
  <si>
    <t>Kepta lašišos file (tausojantis)</t>
  </si>
  <si>
    <t>37A</t>
  </si>
  <si>
    <t>5Gar</t>
  </si>
  <si>
    <t>13S</t>
  </si>
  <si>
    <t>24Sr</t>
  </si>
  <si>
    <t>10A</t>
  </si>
  <si>
    <t>61S</t>
  </si>
  <si>
    <t>3 savaitė</t>
  </si>
  <si>
    <t>10Sr</t>
  </si>
  <si>
    <t>Troškinta žuvis su daržovėmis (tausojantis)</t>
  </si>
  <si>
    <t>55S</t>
  </si>
  <si>
    <t>65A</t>
  </si>
  <si>
    <t>31A</t>
  </si>
  <si>
    <t>88A</t>
  </si>
  <si>
    <t>6Sr</t>
  </si>
  <si>
    <t>2Sr</t>
  </si>
  <si>
    <t>27S</t>
  </si>
  <si>
    <t>5A</t>
  </si>
  <si>
    <t>39A</t>
  </si>
  <si>
    <t>87A</t>
  </si>
  <si>
    <t>4A</t>
  </si>
  <si>
    <t>6S</t>
  </si>
  <si>
    <t>80A</t>
  </si>
  <si>
    <t>89A</t>
  </si>
  <si>
    <t>34A</t>
  </si>
  <si>
    <t>Maltas paukštienos file kepsnys (tausojantis)</t>
  </si>
  <si>
    <t>13Sr</t>
  </si>
  <si>
    <t>74A</t>
  </si>
  <si>
    <t>3S</t>
  </si>
  <si>
    <t>1A</t>
  </si>
  <si>
    <t>69A</t>
  </si>
  <si>
    <t>Pilno grūdo apkepti makaronai su varške (tausojantis)</t>
  </si>
  <si>
    <t>113A</t>
  </si>
  <si>
    <t>51S</t>
  </si>
  <si>
    <t>85A</t>
  </si>
  <si>
    <t>Trintos uogos su jogurtu</t>
  </si>
  <si>
    <t>2AA</t>
  </si>
  <si>
    <t>5AA</t>
  </si>
  <si>
    <t>1AA</t>
  </si>
  <si>
    <t>4AA</t>
  </si>
  <si>
    <t>11AA</t>
  </si>
  <si>
    <t>12AA</t>
  </si>
  <si>
    <t>14AA</t>
  </si>
  <si>
    <t>9AA</t>
  </si>
  <si>
    <t>10AA</t>
  </si>
  <si>
    <t>7AA</t>
  </si>
  <si>
    <t>1 Pietų patiekalo pavadinimas</t>
  </si>
  <si>
    <t>2 Pietų patiekalo pavadinimas</t>
  </si>
  <si>
    <t>3 Pietų patiekalo pavadinimas</t>
  </si>
  <si>
    <t>Daržovių troškinys su žiediniais kopūstais ir grikiais (augalinis, tausojantis)</t>
  </si>
  <si>
    <t>Grikių - daržovių kepinukai (augalinis, tausojantis)</t>
  </si>
  <si>
    <t>Daržovių troškinys su brokoliais (augalinis, tausojantis)</t>
  </si>
  <si>
    <t>Pilno grūdo makaronai su daržovėmis (augalinis, tausojantis)</t>
  </si>
  <si>
    <t>Pupelių-daržovių troškinys (augalinis, tausojantis)</t>
  </si>
  <si>
    <t>Morkų-cukinijų apkepas (augalinis, tausojantis)</t>
  </si>
  <si>
    <t>Morkų ir pupelių apkepas (augalinis, tausojantis)</t>
  </si>
  <si>
    <t>Kopūstų kepsneliai (augalinis, tausojantis)</t>
  </si>
  <si>
    <t>angliavandeniai, g</t>
  </si>
  <si>
    <t>33S</t>
  </si>
  <si>
    <t>43S</t>
  </si>
  <si>
    <t>80/20g</t>
  </si>
  <si>
    <t>10D</t>
  </si>
  <si>
    <t>13D</t>
  </si>
  <si>
    <t>Kiaulienos kepinukai (tausojantis)</t>
  </si>
  <si>
    <t>Makaronų lakštų plokštainis su varške, špinatais (tausojantis)</t>
  </si>
  <si>
    <t>Trintos uogos, vaisiai su jogurtu</t>
  </si>
  <si>
    <t>60g</t>
  </si>
  <si>
    <t>Salierų blynai su saulėgrąžomis  (augalinis, tausojantis)</t>
  </si>
  <si>
    <t>Varškės apkepas (tausojantis)</t>
  </si>
  <si>
    <t>82A</t>
  </si>
  <si>
    <t>Varškės,morkų ir avižinių dribsnių blynai (tausojantis)</t>
  </si>
  <si>
    <t>Kepta paukštienos file (tausojantis)</t>
  </si>
  <si>
    <t>30A</t>
  </si>
  <si>
    <t>60/15g</t>
  </si>
  <si>
    <t>Bananų desertas su jogurtu</t>
  </si>
  <si>
    <t>3D</t>
  </si>
  <si>
    <t>82,5g</t>
  </si>
  <si>
    <t>75/30g</t>
  </si>
  <si>
    <t>75/45g</t>
  </si>
  <si>
    <t>23S</t>
  </si>
  <si>
    <t xml:space="preserve">Morkų salotos su žiediniais kopūstais, pomidorais, saulėgrąžomis ir nesaldintu jogurto padažu </t>
  </si>
  <si>
    <t>Troškinta kiauliena su padažu (tausojantis)</t>
  </si>
  <si>
    <t>Kiaulienos kepsnys (tausojantis)</t>
  </si>
  <si>
    <t>9A</t>
  </si>
  <si>
    <t>Maltas kiaulienos kepsnys (tausojantis)</t>
  </si>
  <si>
    <t>15A</t>
  </si>
  <si>
    <t>Kopūstų salotos su porais, aliejaus padažu (augalinis)</t>
  </si>
  <si>
    <t>1S</t>
  </si>
  <si>
    <t>Kalakutienos-daržovių troškinys (tausojantis)</t>
  </si>
  <si>
    <t>2A</t>
  </si>
  <si>
    <t>32A</t>
  </si>
  <si>
    <t>Paukštienos kepinukai (tausojantis)</t>
  </si>
  <si>
    <t>Paukštienos kukuliai (tausojantis)</t>
  </si>
  <si>
    <t>35A</t>
  </si>
  <si>
    <t>56S</t>
  </si>
  <si>
    <t>38A</t>
  </si>
  <si>
    <t>Žuvies kepsnys (tausojantis)</t>
  </si>
  <si>
    <t>Troškinta veršiena su padažu (tausojantis)</t>
  </si>
  <si>
    <t>14A</t>
  </si>
  <si>
    <t>Kiaulienos suktinukas su sūriu (tausojantis)</t>
  </si>
  <si>
    <t>21S</t>
  </si>
  <si>
    <t>31S</t>
  </si>
  <si>
    <t>Kiaulienos troškinys su pupelėmis (tausojantis)</t>
  </si>
  <si>
    <t>7A</t>
  </si>
  <si>
    <t>11S</t>
  </si>
  <si>
    <t>33A</t>
  </si>
  <si>
    <t>Kalakutienos troškinys su lęšiais (tausojantis)</t>
  </si>
  <si>
    <t>16S</t>
  </si>
  <si>
    <t>54S</t>
  </si>
  <si>
    <t>Paukštienos-grikių troškinys (tausojantis)</t>
  </si>
  <si>
    <t>43A</t>
  </si>
  <si>
    <t>Žuvies maltinis (tausojantis)</t>
  </si>
  <si>
    <t>20S</t>
  </si>
  <si>
    <t>62S</t>
  </si>
  <si>
    <t>Troškinta jautiena su padažu (tausojantis)</t>
  </si>
  <si>
    <t>Jautienos troškinys su pupelėmis (tausojantis)</t>
  </si>
  <si>
    <t>Kepti kiaulienos gabaliukai su pom.padažu, svogūnais (tausojantis)</t>
  </si>
  <si>
    <t>11A</t>
  </si>
  <si>
    <t>12S</t>
  </si>
  <si>
    <t>Maltas kalakutų šlaunelių mėsos kepsnys (tausojantis)</t>
  </si>
  <si>
    <t>Paukštienos-daržovių troškinys (tausojantis)</t>
  </si>
  <si>
    <t>14S</t>
  </si>
  <si>
    <t>8S</t>
  </si>
  <si>
    <t>4 savaitė</t>
  </si>
  <si>
    <t>45S</t>
  </si>
  <si>
    <t>Malti kiaulienos voleliai su morkomis (tausojantis)</t>
  </si>
  <si>
    <t>24A</t>
  </si>
  <si>
    <t>35S</t>
  </si>
  <si>
    <t>25S</t>
  </si>
  <si>
    <t>Trinti kiviai su jogurtu</t>
  </si>
  <si>
    <t>12D</t>
  </si>
  <si>
    <t>Kiaulienos troškinys su lęšiais (tausojantis)</t>
  </si>
  <si>
    <t>Uogų desertas su jogurtu</t>
  </si>
  <si>
    <t>2D</t>
  </si>
  <si>
    <t>Kepti kalakutienos gabaliukai su pom.padažu, svogūnais (tausojantis)</t>
  </si>
  <si>
    <t>75/20/20g</t>
  </si>
  <si>
    <t>Lašišos medalionų apkepas (tausojantis)</t>
  </si>
  <si>
    <t>40A</t>
  </si>
  <si>
    <t>4 Pietų patiekalo pavadinimas</t>
  </si>
  <si>
    <t>5 Pietų patiekalo pavadinimas</t>
  </si>
  <si>
    <t>13Gar</t>
  </si>
  <si>
    <t>6Gar</t>
  </si>
  <si>
    <t>12Gar</t>
  </si>
  <si>
    <t>Salierų salotos su agurkais, morkomis, nesaldintu jogurto padažu</t>
  </si>
  <si>
    <t>4Gar</t>
  </si>
  <si>
    <t>Salierų salotos su agurkais, obuoliais, saulėgrąžomis ir nesaldinto jogurto padažu</t>
  </si>
  <si>
    <t>10Gar</t>
  </si>
  <si>
    <t>50/15/15g</t>
  </si>
  <si>
    <t>80g</t>
  </si>
  <si>
    <t>14Gar</t>
  </si>
  <si>
    <t>50/30g</t>
  </si>
  <si>
    <t>Morkų, obuolių salotos su moliūgų sėklomis, nesaldinto jogurto padažu</t>
  </si>
  <si>
    <t>130g</t>
  </si>
  <si>
    <t>Vaikų ugdymo įstaigų, vaikų socialinės globos įstaigų ir vaikų poilsio stovyklų valgiaraščių derinimo tvarkos aprašo 2priedas</t>
  </si>
  <si>
    <t>(ikimokyklinio ar bendrojo ugdymo įstaigos, vaikų socialinės globos įstaigos ar vaikų poilsio stovyklos (teikiančios apgyvendinimo paslaugas ) pavadinimas, adresas)</t>
  </si>
  <si>
    <t>DIENŲ VALGIARAŠTIS</t>
  </si>
  <si>
    <t>(nurodyti vaikų amžiaus grupę)</t>
  </si>
  <si>
    <t>Įstaigos darbo laikas</t>
  </si>
  <si>
    <t>Varškės ir nešlifuotų ryžių apkepas (tausojantis)</t>
  </si>
  <si>
    <t>110g</t>
  </si>
  <si>
    <t>300g</t>
  </si>
  <si>
    <t>Kepta lašiša (tausojantis)</t>
  </si>
  <si>
    <t>41S</t>
  </si>
  <si>
    <t>63A</t>
  </si>
  <si>
    <t>150/30g</t>
  </si>
  <si>
    <t>Balandėliai su kiauliena su grietinės-pomidorų padažu  (tausojantis)</t>
  </si>
  <si>
    <t>Marinuoti agurkai</t>
  </si>
  <si>
    <t>38S</t>
  </si>
  <si>
    <t>Lietiniai su varške</t>
  </si>
  <si>
    <t>Cukinijų, moliūgų, morkų, žirnelių troškinys (augalinis, tausojantis)</t>
  </si>
  <si>
    <t>Jautienos troškinys su padažu (tausojantis)</t>
  </si>
  <si>
    <t>Kalakutienos troškinys su žaliais žirneliais (tausojantis)</t>
  </si>
  <si>
    <t>Kepta paukštienos šlaunelių mėsa (tausojantis)</t>
  </si>
  <si>
    <t>Virtų bulvių cepelinai su varške</t>
  </si>
  <si>
    <t>51A</t>
  </si>
  <si>
    <r>
      <t>Jogurtinė grietinė 10</t>
    </r>
    <r>
      <rPr>
        <sz val="10"/>
        <rFont val="Calibri"/>
        <family val="2"/>
        <charset val="186"/>
      </rPr>
      <t>℅</t>
    </r>
  </si>
  <si>
    <t>90A</t>
  </si>
  <si>
    <t>Ankštinių daržovių (žirnių) sriuba su bulvėmis (tausojantis, augalinis)</t>
  </si>
  <si>
    <t>16D</t>
  </si>
  <si>
    <t>17P</t>
  </si>
  <si>
    <t>Tarkuotų bulvių cepelinai su varške</t>
  </si>
  <si>
    <t>48A</t>
  </si>
  <si>
    <t>23A</t>
  </si>
  <si>
    <t>Burokėlių salotos su mar.agurkais, ž.žirneliais ir aliejaus padažu</t>
  </si>
  <si>
    <t>Grikių, daržovių kepinukai (augalinis, tausojantis)</t>
  </si>
  <si>
    <t>Tarkuotų bulvių cepelinai su mėsa</t>
  </si>
  <si>
    <t>47A</t>
  </si>
  <si>
    <t>Troškinta paukštienos file su padažu (tausojantis)</t>
  </si>
  <si>
    <t>Varškės apkepas su razinomis (tausojantis)</t>
  </si>
  <si>
    <t>86A</t>
  </si>
  <si>
    <t>Daržovių troškinys (augalinis, tausojantis)</t>
  </si>
  <si>
    <t>18Sr</t>
  </si>
  <si>
    <t>23Sr</t>
  </si>
  <si>
    <t>52A</t>
  </si>
  <si>
    <t xml:space="preserve">Virti lęšiai </t>
  </si>
  <si>
    <t>Daržovių padažas</t>
  </si>
  <si>
    <t xml:space="preserve">Biri grikių kruopų košė </t>
  </si>
  <si>
    <t>Kopūstų, agurkų salotos su aliejaus padažu</t>
  </si>
  <si>
    <t>Bulvių košė su pienu</t>
  </si>
  <si>
    <t>Virtos bulvės</t>
  </si>
  <si>
    <t xml:space="preserve">Bulvių košė su morkomis </t>
  </si>
  <si>
    <t>Burokėlių salotos su obuoliais ir aliejaus padažu</t>
  </si>
  <si>
    <t xml:space="preserve">Virtos bulvės </t>
  </si>
  <si>
    <t xml:space="preserve">Kopūstų, pomidorų ir morkų salotos su aliejaus padažu </t>
  </si>
  <si>
    <t xml:space="preserve">Daržovių padažas </t>
  </si>
  <si>
    <t>Biri nešlifuotų ryžių košė</t>
  </si>
  <si>
    <t xml:space="preserve">Salotos su špinatais, mangais, aliejaus padažu </t>
  </si>
  <si>
    <t>Kepta  paukštienos šlaunelių mėsa (tausojantis)</t>
  </si>
  <si>
    <t>Biri grikių kruopų košė</t>
  </si>
  <si>
    <t xml:space="preserve">Kopūstų,pomidorų ir morkų salotos su aliejaus padažu </t>
  </si>
  <si>
    <t>Ridikų salotos su obuoliais, pekiniais kopūstais, paprikomis, aliejaus padažu</t>
  </si>
  <si>
    <t xml:space="preserve">Biri nešlifuotų ryžių košė </t>
  </si>
  <si>
    <t xml:space="preserve">Žali žirneliai </t>
  </si>
  <si>
    <t>Virti varškėčiai (tausojantis)</t>
  </si>
  <si>
    <t>Jogurtinė grietinė 10℅</t>
  </si>
  <si>
    <t xml:space="preserve">Agurkų, obuolių, kukurūzų salotos su aliejaus padažu </t>
  </si>
  <si>
    <t xml:space="preserve">Kopūstų, agurkų salotos su aliejaus padažu </t>
  </si>
  <si>
    <t xml:space="preserve">Salotos (kopūstai, agurkai, pomidorai, morkos, paprika), aliejaus padažas </t>
  </si>
  <si>
    <t>Ridikų salotos su obuoliais,morkomis, porais, aliejaus padažu</t>
  </si>
  <si>
    <t xml:space="preserve">Ridikų salotos su obuoliais ir morkomis su aliejaus padažu </t>
  </si>
  <si>
    <t xml:space="preserve">Bulvių- moliūgų košė </t>
  </si>
  <si>
    <t xml:space="preserve">Špinatų salotos su ridikėliais, salotomis, aliejaus padažu </t>
  </si>
  <si>
    <t xml:space="preserve">Morkų,obuolių ir porų salotos su aliejaus padažu </t>
  </si>
  <si>
    <t>Morkų,obuolių, porų salotos su aliejaus padažu</t>
  </si>
  <si>
    <t xml:space="preserve">Žiedinių kopūstų salotos su porais, obuoliais ir aliejaus padažu </t>
  </si>
  <si>
    <t xml:space="preserve">Varškės kukulaičiai (tausojantis) </t>
  </si>
  <si>
    <t xml:space="preserve">Bulvių košė su pienu </t>
  </si>
  <si>
    <t>Morkų, obuolių ir porų salotos su aliejaus padažu</t>
  </si>
  <si>
    <t>Bulvių- moliūgų košė</t>
  </si>
  <si>
    <t xml:space="preserve">Burokėlių salotos su ž.žirneliais, aliejaus padažu </t>
  </si>
  <si>
    <t>Biri perlinių kruopų košė</t>
  </si>
  <si>
    <t xml:space="preserve">Burokėlių salotos su raugintais kopūstais, aliejaus padažu </t>
  </si>
  <si>
    <t>140g</t>
  </si>
  <si>
    <t xml:space="preserve">Agurkų,obuolių,kukurūzų salotos su aliejaus padažu </t>
  </si>
  <si>
    <t>Grietinė jogurtinė 10℅</t>
  </si>
  <si>
    <t xml:space="preserve">Burokėlių salotos su ž.žirneliais, svogūnais </t>
  </si>
  <si>
    <t>Agurkų ir pomidorų salotos su porais, aliejaus padažu</t>
  </si>
  <si>
    <t>Bulvių košė su morkomis</t>
  </si>
  <si>
    <t xml:space="preserve">Pupelių, porų, obuolių salotos su aliejaus padažu </t>
  </si>
  <si>
    <t xml:space="preserve">Žiedinių kopūstų salotos su agurkais, salotomis, aliejaus padažu </t>
  </si>
  <si>
    <t>Burokėlių salotos su agurkais, pupelėmis,aliejaus padažu</t>
  </si>
  <si>
    <t>Agurkų, obuolių, kukurūzų salotos su aliejaus padažu</t>
  </si>
  <si>
    <t xml:space="preserve">Morkų salotos su česnaku, aliejaus padažu </t>
  </si>
  <si>
    <t xml:space="preserve">Brokolių salotos su porais, obuoliais, aliejaus padažu </t>
  </si>
  <si>
    <t xml:space="preserve">Troškintų daržovių asorti su jogurtinės grietinės-pomidorų padažu </t>
  </si>
  <si>
    <t xml:space="preserve">Pomidorų salotos su porais, nesaldinto jogurto padažu </t>
  </si>
  <si>
    <t>Paprika</t>
  </si>
  <si>
    <t>40S</t>
  </si>
  <si>
    <t>Brokolių salotos su pomidorais, džiovintomis spanguolėmis, svogūnais, aliejaus padažas</t>
  </si>
  <si>
    <t>30g</t>
  </si>
  <si>
    <t>Pekiniai kopūstai su agurkais, porais ir aliejaus padažu</t>
  </si>
  <si>
    <t>Salierų salotos su agurkais, morkomis, aliejaus padažu</t>
  </si>
  <si>
    <t>65g</t>
  </si>
  <si>
    <t>Burokėlių salotos su agurkais, pupelėmis, aliejaus padažu</t>
  </si>
  <si>
    <t>Bulvių košė su sviestu</t>
  </si>
  <si>
    <t>2Gar</t>
  </si>
  <si>
    <t>1G</t>
  </si>
  <si>
    <t>7Sr</t>
  </si>
  <si>
    <t>150/6g</t>
  </si>
  <si>
    <t>Daržovių sriuba (augalinis, tausojantis)</t>
  </si>
  <si>
    <t>Ankštinių daržovių (lęšių) sriuba su bulvėmis (augalinis, tausojantis)</t>
  </si>
  <si>
    <t>Perlinių kruopų sriuba (augalinis, tausojantis)</t>
  </si>
  <si>
    <t>Žirnių, perlinių kruopų sriuba  (augalinis, tausojantis)</t>
  </si>
  <si>
    <t>Ankštinių daržovių (pupelių) sriuba su bulvėmis (augalinis, tausojantis)</t>
  </si>
  <si>
    <t>17S</t>
  </si>
  <si>
    <t>Žiedinių kopūstų sriuba  (augalinis, tausojantis)</t>
  </si>
  <si>
    <t>Agurkai</t>
  </si>
  <si>
    <t>Žiedinių kopūstų salotos su porais, obuoliais ir aliejaus padažu</t>
  </si>
  <si>
    <t>Salierų blynai su saulėgrąžomis (augalinis, tausojantis)</t>
  </si>
  <si>
    <t xml:space="preserve">Švž.daržovių salotos su saulėgrąžomis ir al.aliejaus padažu </t>
  </si>
  <si>
    <t>Virtų bulvių -varškės voleliai (varškė 9%)  (tausojantis)</t>
  </si>
  <si>
    <t>55A</t>
  </si>
  <si>
    <t>Grietinė 30%</t>
  </si>
  <si>
    <t>Maltas kalakutienos šlaunelių mėsos kepsnys (tausojantis)</t>
  </si>
  <si>
    <t>Virti lęšiai (tausojantis)</t>
  </si>
  <si>
    <t>Pekininių kopūstų salotos su pomidorais, porais, al.aliejaus padažu (augalinis)</t>
  </si>
  <si>
    <t>24S</t>
  </si>
  <si>
    <t>Kalakutienos troškinys su ž.žirneliais (tausojantis)</t>
  </si>
  <si>
    <t xml:space="preserve">Šviežių daržovių salotos su saulėgrąžomis, aliejaus padažu </t>
  </si>
  <si>
    <t>Kiaulienos-daržovių-ryžių maltinis (tausojantis)</t>
  </si>
  <si>
    <t>62A</t>
  </si>
  <si>
    <t>Bulvių košė su pienu (tausojantis)</t>
  </si>
  <si>
    <t>Morkų salotos su žiediniais kopūstais, pomidorais, moliūgų sėklomis, aliejaus padažu (augalinis)</t>
  </si>
  <si>
    <t>Morkų salotos su žiediniais kopūstais, pomidorais, saulėgrąžomis, al.aliejaus padažu</t>
  </si>
  <si>
    <t xml:space="preserve">Pomidorų salotos su porais, aliejaus padažu  </t>
  </si>
  <si>
    <t xml:space="preserve">Daržovių salotos su kmynais, aliejaus  padažu </t>
  </si>
  <si>
    <t>Virtų bulvių blynai su varškės( 9℅) įdaru (tausojantis)</t>
  </si>
  <si>
    <t>150/6/6g</t>
  </si>
  <si>
    <t xml:space="preserve"> 19S</t>
  </si>
  <si>
    <t>180g</t>
  </si>
  <si>
    <t>Šviežių kopūstų sriuba (tausojantis, augalinis)</t>
  </si>
  <si>
    <t xml:space="preserve">Burokėlių salotos su  ž.žirneliais, aliejaus padažu </t>
  </si>
  <si>
    <t xml:space="preserve">Biri sorų kruopų košė </t>
  </si>
  <si>
    <t xml:space="preserve">Pomidorų, porų salotos su aliejaus padažu </t>
  </si>
  <si>
    <t>Daržovių sriuba su mėsos kukuliais (tausojantis)</t>
  </si>
  <si>
    <t>Varškės spygliukai (tausojantis)</t>
  </si>
  <si>
    <t>Virti varškėčiai(tausojantis)</t>
  </si>
  <si>
    <t>Troškinta kalakutiena (šlaunelių mėsa)su padažu (tausojantis)</t>
  </si>
  <si>
    <t>Varškės spygliukai  (tausojantis)</t>
  </si>
  <si>
    <t>Virtinukai su varške(tausojantis)</t>
  </si>
  <si>
    <t>Kepti varškėčiai  (tausojantis)</t>
  </si>
  <si>
    <t>170g</t>
  </si>
  <si>
    <t>Kepti varškėčiai (tausojantis)</t>
  </si>
  <si>
    <t>Varškės ir morkų apkepas (tausojantis)</t>
  </si>
  <si>
    <t>131,25g</t>
  </si>
  <si>
    <t>Apkepti kotletai su sūriu (tausojantis)</t>
  </si>
  <si>
    <t>Virtinukai su varške (tausojantis)</t>
  </si>
  <si>
    <t>Pietūs *</t>
  </si>
  <si>
    <t>Pietūs  *</t>
  </si>
  <si>
    <t xml:space="preserve">Pietūs *   </t>
  </si>
  <si>
    <t xml:space="preserve">Pietūs*   </t>
  </si>
  <si>
    <t>Pietūs*</t>
  </si>
  <si>
    <t>Burokėlių sriuba su pupelėmis ir bulvėmis (tausojantis, augalinis)</t>
  </si>
  <si>
    <t>200 g</t>
  </si>
  <si>
    <t>Uogienė</t>
  </si>
  <si>
    <t>Trinti bananai su trintomis braškėmis</t>
  </si>
  <si>
    <t>14D</t>
  </si>
  <si>
    <t>65/35g</t>
  </si>
  <si>
    <t>Žiedinių kopustų sriuba (tausojantis, augalinis)</t>
  </si>
  <si>
    <t>20Sr</t>
  </si>
  <si>
    <t>Daržovių sriuba (augalinė, tausojanti)</t>
  </si>
  <si>
    <t>2. Pietų patiekalo pavadinimas</t>
  </si>
  <si>
    <t>Uogų kokteilis su jogurtu</t>
  </si>
  <si>
    <t>14G</t>
  </si>
  <si>
    <t>Nuo  7.30 iki 16.30 val.</t>
  </si>
  <si>
    <t>Kepti varškėčiai su morkomis (tausojantis)</t>
  </si>
  <si>
    <t>Trinti bananai su jogurtu</t>
  </si>
  <si>
    <t>11D</t>
  </si>
  <si>
    <t>6 Pietų patiekalo pavadinimas</t>
  </si>
  <si>
    <t>Moliūginiai bananų blynai</t>
  </si>
  <si>
    <t>4-9/100T 1</t>
  </si>
  <si>
    <t>Viso grūdo daržovių (cukinijos, pomidorai, pievagrybiai) pica (tausojantis)</t>
  </si>
  <si>
    <t>4-8/188T 1</t>
  </si>
  <si>
    <t>Žuvies (menkės) užkepėlė su morkomis ir bulvėmis (tausojantis)</t>
  </si>
  <si>
    <t>9-8/161T 2</t>
  </si>
  <si>
    <t>200(100/100)</t>
  </si>
  <si>
    <t>3-8/168T 1</t>
  </si>
  <si>
    <t>Nešlifuotų ryžių pudingas su obuoliais (tausojantis)</t>
  </si>
  <si>
    <t>Viso grūdo makaronai su daržovių padažu ir kietoju sūriu 45% (tausojantis)</t>
  </si>
  <si>
    <t>6-5/101T 2</t>
  </si>
  <si>
    <t>Keptas orkaitėje lašišos apkepas (tausojantis)</t>
  </si>
  <si>
    <t>9-8/166T 2</t>
  </si>
  <si>
    <t>3-6/120 3</t>
  </si>
  <si>
    <t>8-8/172R 1</t>
  </si>
  <si>
    <t>Orkaitėje keptas bulvių apkepas su grietinėlės ir pieno padžu (tausojantis)</t>
  </si>
  <si>
    <t>4-8/196T 1</t>
  </si>
  <si>
    <t>Obuolių ir morkų blyneliai</t>
  </si>
  <si>
    <t>4-6/123 1</t>
  </si>
  <si>
    <t>Orkaitėje kepti pikantiški bulvinukai (tausojantis)</t>
  </si>
  <si>
    <t>4-8/160T 2</t>
  </si>
  <si>
    <t>Viso grūdo tortilijos suktinukai su iceberg salotomis, morkomis, agurkais ir kreminiu sūriu</t>
  </si>
  <si>
    <t>16-1/33 1</t>
  </si>
  <si>
    <t>Orkaitėje kepti moliūgų ir cukinijų blynai su česnakais ir ciberžole (tausojantis)</t>
  </si>
  <si>
    <t>4-8/178T 1</t>
  </si>
  <si>
    <t>Orkaitėje kepti grikių ir daržovių (bulvės, morkos, porai, salierai) maltinukai (augalinis) (tausojantis)</t>
  </si>
  <si>
    <t>3-8/160AT 1</t>
  </si>
  <si>
    <t>Cukinijų ir morkų kepsneliai</t>
  </si>
  <si>
    <t>4-6/120 1</t>
  </si>
  <si>
    <t>Viso grūdo kvietinių miltų blynai su obuoliais</t>
  </si>
  <si>
    <t>6-6/102 2</t>
  </si>
  <si>
    <t>Orkaitėje kepta daržovių pica (tausojantis)</t>
  </si>
  <si>
    <t>4-8/190T 8</t>
  </si>
  <si>
    <t>Virtų bulvių kukuliai su viso grūdo spelta miltais ir ciberžole (augalinis) (tausojantis)</t>
  </si>
  <si>
    <t>4-3/63 AT 1</t>
  </si>
  <si>
    <t>Orkaitėje kepti vaniliniai varškėčiai (tausojantis)</t>
  </si>
  <si>
    <t>7-8/180T 1</t>
  </si>
  <si>
    <t>Orkaitėje kepti virtų bulvių paplotėliai -
"švilpikai"(tausojantis</t>
  </si>
  <si>
    <t>4-8/187T 1</t>
  </si>
  <si>
    <t>Grietinė 30℅</t>
  </si>
  <si>
    <t xml:space="preserve">Ridikų salotos su obuoliais, morkomis, aliejaus padažu </t>
  </si>
  <si>
    <t>Kaina su PVM</t>
  </si>
  <si>
    <t>Kaina be PVM</t>
  </si>
  <si>
    <t>Pietūs* (kainos vidurkis)</t>
  </si>
  <si>
    <t>* pietūs+sriuba (150 g)</t>
  </si>
  <si>
    <t>Sriuba</t>
  </si>
  <si>
    <t xml:space="preserve">Vilniaus Barboros Radvilaitės progimnazija						
						</t>
  </si>
  <si>
    <t>Stalo vanduo su citrina</t>
  </si>
  <si>
    <t>Sezoniniai vaisiai</t>
  </si>
  <si>
    <t>Sezoninių daržovių rinkinys</t>
  </si>
  <si>
    <t>80g.</t>
  </si>
  <si>
    <t>Agurkų sriuba su perlinėmis kruopomis ir grietine (tausojantis,augalinis)</t>
  </si>
  <si>
    <t>Agurkai (šaltuoju sezono metu-marinuoti/rauginti agurkai)</t>
  </si>
  <si>
    <t>Švž.kopūstų sriuba  su bulvėmis ir grietine (tausojantis,augalinis)</t>
  </si>
  <si>
    <t xml:space="preserve">Stalo vanduo </t>
  </si>
  <si>
    <t>200g/2g</t>
  </si>
  <si>
    <t>Sezoninių daržovių rinkinukas</t>
  </si>
  <si>
    <t>Orkaitėje keptas omletas su pomidorais ir špinatais (tausojantis)</t>
  </si>
  <si>
    <t>Rūgštynių sriuba su bulvėmis, grietine ir kiaušiniu (tausojantis,augalinis)</t>
  </si>
  <si>
    <t>Ekologiškas jogurtas  su obuoliais ir grūdais</t>
  </si>
  <si>
    <t>Ekologiškas jogurtas su obuoliais ir grūdais</t>
  </si>
  <si>
    <t>Ryžių kruopų sriuba su pomidorais (tausojantis, augalinis)</t>
  </si>
  <si>
    <t>* galima keisti įvairius garnyrų,salotų, stalo vandens variantus</t>
  </si>
  <si>
    <t>Burokėlių  sriuba su pupelėmis, bulvėmis ir grietine (augalinis, tausojantis)</t>
  </si>
  <si>
    <t>Avižinių dribsnių blyneliai su obuoliais</t>
  </si>
  <si>
    <t>1-4 klasių (6-10 metų)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</si>
</sst>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-#,##0.00;&quot;-&quot;;@"/>
  </numFmts>
  <fonts count="11" x14ac:knownFonts="1">
    <font>
      <sz val="10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0"/>
      <name val="Arial"/>
      <family val="2"/>
    </font>
    <font>
      <sz val="8"/>
      <name val="Arial"/>
      <family val="2"/>
      <charset val="186"/>
    </font>
    <font>
      <sz val="20"/>
      <name val="Arial"/>
      <family val="2"/>
      <charset val="186"/>
    </font>
    <font>
      <sz val="14"/>
      <name val="Arial"/>
      <family val="2"/>
      <charset val="186"/>
    </font>
    <font>
      <sz val="16"/>
      <name val="Arial"/>
      <family val="2"/>
      <charset val="186"/>
    </font>
    <font>
      <sz val="10"/>
      <name val="Calibri"/>
      <family val="2"/>
      <charset val="186"/>
    </font>
    <font>
      <b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57">
    <xf numFmtId="0" fontId="0" fillId="0" borderId="0" xfId="0"/>
    <xf numFmtId="0" fontId="2" fillId="0" borderId="0" xfId="0" applyFont="1"/>
    <xf numFmtId="0" fontId="1" fillId="0" borderId="0" xfId="0" applyFont="1"/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49" fontId="1" fillId="0" borderId="0" xfId="0" applyNumberFormat="1" applyFont="1" applyFill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/>
    <xf numFmtId="0" fontId="6" fillId="0" borderId="5" xfId="0" applyFont="1" applyBorder="1" applyAlignment="1">
      <alignment horizontal="center"/>
    </xf>
    <xf numFmtId="0" fontId="7" fillId="0" borderId="0" xfId="0" applyFont="1"/>
    <xf numFmtId="0" fontId="5" fillId="0" borderId="0" xfId="0" applyFont="1"/>
    <xf numFmtId="0" fontId="8" fillId="0" borderId="0" xfId="0" applyFont="1"/>
    <xf numFmtId="49" fontId="1" fillId="0" borderId="0" xfId="0" applyNumberFormat="1" applyFont="1" applyFill="1" applyBorder="1" applyAlignment="1">
      <alignment horizontal="center"/>
    </xf>
    <xf numFmtId="0" fontId="2" fillId="0" borderId="0" xfId="1" applyFont="1" applyFill="1" applyBorder="1"/>
    <xf numFmtId="49" fontId="1" fillId="0" borderId="0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left" vertical="center" wrapText="1"/>
    </xf>
    <xf numFmtId="2" fontId="2" fillId="0" borderId="1" xfId="2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/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Fill="1" applyAlignment="1">
      <alignment vertical="center"/>
    </xf>
    <xf numFmtId="2" fontId="2" fillId="0" borderId="1" xfId="0" applyNumberFormat="1" applyFont="1" applyFill="1" applyBorder="1" applyAlignment="1">
      <alignment vertical="center" wrapText="1"/>
    </xf>
    <xf numFmtId="49" fontId="1" fillId="0" borderId="0" xfId="0" applyNumberFormat="1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2" fontId="1" fillId="0" borderId="15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14" xfId="0" applyFont="1" applyFill="1" applyBorder="1" applyAlignment="1">
      <alignment wrapText="1"/>
    </xf>
    <xf numFmtId="0" fontId="0" fillId="0" borderId="14" xfId="0" applyBorder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0" fillId="0" borderId="0" xfId="0" applyBorder="1" applyAlignment="1"/>
  </cellXfs>
  <cellStyles count="3">
    <cellStyle name="Įprastas 2" xfId="1"/>
    <cellStyle name="Įprasta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tabSelected="1" view="pageBreakPreview" zoomScaleNormal="100" zoomScaleSheetLayoutView="100" workbookViewId="0">
      <selection activeCell="H30" sqref="H30"/>
    </sheetView>
  </sheetViews>
  <sheetFormatPr defaultRowHeight="12.5" x14ac:dyDescent="0.25"/>
  <cols>
    <col min="1" max="1" width="6.26953125" customWidth="1"/>
    <col min="2" max="2" width="6" customWidth="1"/>
    <col min="3" max="3" width="10.81640625" customWidth="1"/>
    <col min="4" max="4" width="11.54296875" customWidth="1"/>
    <col min="6" max="6" width="19" customWidth="1"/>
    <col min="7" max="9" width="11.26953125" customWidth="1"/>
  </cols>
  <sheetData>
    <row r="2" spans="2:9" x14ac:dyDescent="0.25">
      <c r="G2" s="109" t="s">
        <v>201</v>
      </c>
      <c r="H2" s="110"/>
      <c r="I2" s="110"/>
    </row>
    <row r="3" spans="2:9" x14ac:dyDescent="0.25">
      <c r="G3" s="110"/>
      <c r="H3" s="110"/>
      <c r="I3" s="110"/>
    </row>
    <row r="4" spans="2:9" x14ac:dyDescent="0.25">
      <c r="G4" s="110"/>
      <c r="H4" s="110"/>
      <c r="I4" s="110"/>
    </row>
    <row r="5" spans="2:9" x14ac:dyDescent="0.25">
      <c r="G5" s="110"/>
      <c r="H5" s="110"/>
      <c r="I5" s="110"/>
    </row>
    <row r="6" spans="2:9" x14ac:dyDescent="0.25">
      <c r="G6" s="29"/>
      <c r="H6" s="29"/>
      <c r="I6" s="29"/>
    </row>
    <row r="7" spans="2:9" x14ac:dyDescent="0.25">
      <c r="G7" s="29"/>
      <c r="H7" s="29"/>
      <c r="I7" s="29"/>
    </row>
    <row r="8" spans="2:9" ht="12.75" customHeight="1" x14ac:dyDescent="0.25">
      <c r="B8" s="111" t="s">
        <v>423</v>
      </c>
      <c r="C8" s="111"/>
      <c r="D8" s="111"/>
      <c r="E8" s="111"/>
      <c r="F8" s="111"/>
      <c r="G8" s="111"/>
      <c r="H8" s="111"/>
    </row>
    <row r="9" spans="2:9" ht="12.75" customHeight="1" x14ac:dyDescent="0.25">
      <c r="B9" s="112"/>
      <c r="C9" s="112"/>
      <c r="D9" s="112"/>
      <c r="E9" s="112"/>
      <c r="F9" s="112"/>
      <c r="G9" s="112"/>
      <c r="H9" s="112"/>
    </row>
    <row r="10" spans="2:9" x14ac:dyDescent="0.25">
      <c r="B10" s="113" t="s">
        <v>202</v>
      </c>
      <c r="C10" s="113"/>
      <c r="D10" s="113"/>
      <c r="E10" s="113"/>
      <c r="F10" s="113"/>
      <c r="G10" s="113"/>
      <c r="H10" s="113"/>
    </row>
    <row r="11" spans="2:9" x14ac:dyDescent="0.25">
      <c r="B11" s="113"/>
      <c r="C11" s="113"/>
      <c r="D11" s="113"/>
      <c r="E11" s="113"/>
      <c r="F11" s="113"/>
      <c r="G11" s="113"/>
      <c r="H11" s="113"/>
    </row>
    <row r="28" spans="1:9" ht="25" x14ac:dyDescent="0.5">
      <c r="A28" s="30"/>
      <c r="B28" s="30"/>
      <c r="C28" s="31">
        <v>20</v>
      </c>
      <c r="D28" s="30" t="s">
        <v>203</v>
      </c>
      <c r="E28" s="30"/>
      <c r="F28" s="30"/>
      <c r="G28" s="30"/>
      <c r="H28" s="30"/>
      <c r="I28" s="30"/>
    </row>
    <row r="30" spans="1:9" ht="17.5" x14ac:dyDescent="0.35">
      <c r="A30" s="32"/>
      <c r="B30" s="32"/>
      <c r="C30" s="32"/>
      <c r="D30" s="32"/>
      <c r="E30" s="114" t="s">
        <v>442</v>
      </c>
      <c r="F30" s="114"/>
      <c r="G30" s="32"/>
      <c r="H30" s="32"/>
      <c r="I30" s="32"/>
    </row>
    <row r="31" spans="1:9" x14ac:dyDescent="0.25">
      <c r="A31" s="33"/>
      <c r="B31" s="33"/>
      <c r="C31" s="33"/>
      <c r="D31" s="33"/>
      <c r="E31" s="33" t="s">
        <v>204</v>
      </c>
      <c r="F31" s="33"/>
      <c r="G31" s="33"/>
      <c r="H31" s="33"/>
      <c r="I31" s="33"/>
    </row>
    <row r="53" spans="1:9" ht="20" x14ac:dyDescent="0.4">
      <c r="A53" s="34"/>
      <c r="B53" s="34"/>
      <c r="C53" s="34"/>
      <c r="D53" s="34"/>
      <c r="E53" s="34"/>
      <c r="F53" s="34"/>
      <c r="G53" s="108" t="s">
        <v>205</v>
      </c>
      <c r="H53" s="108"/>
      <c r="I53" s="108"/>
    </row>
    <row r="54" spans="1:9" ht="20" x14ac:dyDescent="0.4">
      <c r="A54" s="34"/>
      <c r="B54" s="34"/>
      <c r="C54" s="34"/>
      <c r="D54" s="34"/>
      <c r="E54" s="34"/>
      <c r="F54" s="34"/>
      <c r="G54" s="108" t="s">
        <v>372</v>
      </c>
      <c r="H54" s="108"/>
      <c r="I54" s="108"/>
    </row>
  </sheetData>
  <mergeCells count="6">
    <mergeCell ref="G54:I54"/>
    <mergeCell ref="G2:I5"/>
    <mergeCell ref="B8:H9"/>
    <mergeCell ref="B10:H11"/>
    <mergeCell ref="E30:F30"/>
    <mergeCell ref="G53:I53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view="pageBreakPreview" zoomScaleNormal="100" zoomScaleSheetLayoutView="100" workbookViewId="0">
      <selection activeCell="H30" sqref="H30"/>
    </sheetView>
  </sheetViews>
  <sheetFormatPr defaultColWidth="8.7265625" defaultRowHeight="18" customHeight="1" x14ac:dyDescent="0.25"/>
  <cols>
    <col min="1" max="1" width="45.81640625" style="71" customWidth="1"/>
    <col min="2" max="2" width="9.1796875" style="26" customWidth="1"/>
    <col min="3" max="3" width="6.1796875" style="26" customWidth="1"/>
    <col min="4" max="4" width="9.81640625" style="26" customWidth="1"/>
    <col min="5" max="5" width="8.1796875" style="26" customWidth="1"/>
    <col min="6" max="6" width="15.26953125" style="26" customWidth="1"/>
    <col min="7" max="7" width="9" style="26" customWidth="1"/>
    <col min="8" max="16" width="9.1796875" style="21" customWidth="1"/>
    <col min="17" max="16384" width="8.7265625" style="70"/>
  </cols>
  <sheetData>
    <row r="1" spans="1:9" ht="18" customHeight="1" x14ac:dyDescent="0.25">
      <c r="A1" s="66" t="s">
        <v>42</v>
      </c>
      <c r="D1" s="27"/>
      <c r="E1" s="27"/>
      <c r="F1" s="27"/>
      <c r="G1" s="67"/>
    </row>
    <row r="2" spans="1:9" ht="18" customHeight="1" x14ac:dyDescent="0.25">
      <c r="A2" s="69" t="s">
        <v>19</v>
      </c>
      <c r="D2" s="27"/>
      <c r="E2" s="27"/>
      <c r="F2" s="27"/>
      <c r="G2" s="27"/>
    </row>
    <row r="3" spans="1:9" ht="18" customHeight="1" x14ac:dyDescent="0.25">
      <c r="A3" s="118" t="s">
        <v>422</v>
      </c>
      <c r="B3" s="118"/>
      <c r="C3" s="118"/>
      <c r="D3" s="118"/>
      <c r="E3" s="118"/>
      <c r="F3" s="118"/>
      <c r="G3" s="118"/>
    </row>
    <row r="4" spans="1:9" ht="18" customHeight="1" x14ac:dyDescent="0.25">
      <c r="A4" s="122" t="s">
        <v>4</v>
      </c>
      <c r="B4" s="124" t="s">
        <v>0</v>
      </c>
      <c r="C4" s="124" t="s">
        <v>5</v>
      </c>
      <c r="D4" s="125" t="s">
        <v>6</v>
      </c>
      <c r="E4" s="125"/>
      <c r="F4" s="125"/>
      <c r="G4" s="116" t="s">
        <v>7</v>
      </c>
      <c r="H4" s="116" t="s">
        <v>419</v>
      </c>
      <c r="I4" s="116" t="s">
        <v>418</v>
      </c>
    </row>
    <row r="5" spans="1:9" ht="27.75" customHeight="1" x14ac:dyDescent="0.25">
      <c r="A5" s="123"/>
      <c r="B5" s="117"/>
      <c r="C5" s="117"/>
      <c r="D5" s="62" t="s">
        <v>8</v>
      </c>
      <c r="E5" s="62" t="s">
        <v>9</v>
      </c>
      <c r="F5" s="62" t="s">
        <v>105</v>
      </c>
      <c r="G5" s="117"/>
      <c r="H5" s="117"/>
      <c r="I5" s="117"/>
    </row>
    <row r="6" spans="1:9" ht="27" customHeight="1" x14ac:dyDescent="0.25">
      <c r="A6" s="39" t="s">
        <v>428</v>
      </c>
      <c r="B6" s="57" t="s">
        <v>166</v>
      </c>
      <c r="C6" s="57" t="s">
        <v>306</v>
      </c>
      <c r="D6" s="3">
        <v>1.82</v>
      </c>
      <c r="E6" s="3">
        <v>5</v>
      </c>
      <c r="F6" s="3">
        <v>11.71</v>
      </c>
      <c r="G6" s="3">
        <v>96.03</v>
      </c>
      <c r="H6" s="19">
        <v>0.22</v>
      </c>
      <c r="I6" s="19">
        <f>ROUND(H6*1.09,2)</f>
        <v>0.24</v>
      </c>
    </row>
    <row r="7" spans="1:9" ht="27.75" customHeight="1" x14ac:dyDescent="0.25">
      <c r="A7" s="7" t="s">
        <v>28</v>
      </c>
      <c r="B7" s="57" t="s">
        <v>3</v>
      </c>
      <c r="C7" s="57" t="s">
        <v>21</v>
      </c>
      <c r="D7" s="3">
        <v>1.48</v>
      </c>
      <c r="E7" s="3">
        <v>0.32</v>
      </c>
      <c r="F7" s="3">
        <v>8.5299999999999994</v>
      </c>
      <c r="G7" s="3">
        <v>43.04</v>
      </c>
      <c r="H7" s="19">
        <v>0.05</v>
      </c>
      <c r="I7" s="19">
        <f>ROUND(H7*1.09,2)</f>
        <v>0.05</v>
      </c>
    </row>
    <row r="8" spans="1:9" ht="18" customHeight="1" x14ac:dyDescent="0.3">
      <c r="A8" s="119" t="s">
        <v>1</v>
      </c>
      <c r="B8" s="120"/>
      <c r="C8" s="121"/>
      <c r="D8" s="10">
        <f>SUM(D6:D7)</f>
        <v>3.3</v>
      </c>
      <c r="E8" s="10">
        <f>SUM(E6:E7)</f>
        <v>5.32</v>
      </c>
      <c r="F8" s="10">
        <f>SUM(F6:F7)</f>
        <v>20.240000000000002</v>
      </c>
      <c r="G8" s="10">
        <f>SUM(G6:G7)</f>
        <v>139.07</v>
      </c>
      <c r="H8" s="87">
        <f>+H6+H7</f>
        <v>0.27</v>
      </c>
      <c r="I8" s="87">
        <f>+I6+I7</f>
        <v>0.28999999999999998</v>
      </c>
    </row>
    <row r="9" spans="1:9" ht="18" customHeight="1" x14ac:dyDescent="0.25">
      <c r="A9" s="124" t="s">
        <v>355</v>
      </c>
      <c r="B9" s="124"/>
      <c r="C9" s="124"/>
      <c r="D9" s="124"/>
      <c r="E9" s="124"/>
      <c r="F9" s="124"/>
      <c r="G9" s="124"/>
    </row>
    <row r="10" spans="1:9" ht="18" customHeight="1" x14ac:dyDescent="0.25">
      <c r="A10" s="122" t="s">
        <v>94</v>
      </c>
      <c r="B10" s="124" t="s">
        <v>0</v>
      </c>
      <c r="C10" s="124" t="s">
        <v>5</v>
      </c>
      <c r="D10" s="125" t="s">
        <v>6</v>
      </c>
      <c r="E10" s="125"/>
      <c r="F10" s="125"/>
      <c r="G10" s="116" t="s">
        <v>7</v>
      </c>
      <c r="H10" s="116" t="s">
        <v>419</v>
      </c>
      <c r="I10" s="116" t="s">
        <v>418</v>
      </c>
    </row>
    <row r="11" spans="1:9" ht="18" customHeight="1" x14ac:dyDescent="0.25">
      <c r="A11" s="123"/>
      <c r="B11" s="117"/>
      <c r="C11" s="117"/>
      <c r="D11" s="62" t="s">
        <v>8</v>
      </c>
      <c r="E11" s="62" t="s">
        <v>9</v>
      </c>
      <c r="F11" s="62" t="s">
        <v>105</v>
      </c>
      <c r="G11" s="117"/>
      <c r="H11" s="117"/>
      <c r="I11" s="117"/>
    </row>
    <row r="12" spans="1:9" ht="18" customHeight="1" x14ac:dyDescent="0.25">
      <c r="A12" s="7" t="s">
        <v>48</v>
      </c>
      <c r="B12" s="57" t="s">
        <v>49</v>
      </c>
      <c r="C12" s="57" t="s">
        <v>300</v>
      </c>
      <c r="D12" s="3">
        <v>16.97</v>
      </c>
      <c r="E12" s="3">
        <v>14.3</v>
      </c>
      <c r="F12" s="3">
        <v>1.0900000000000001</v>
      </c>
      <c r="G12" s="3">
        <v>199.85499999999999</v>
      </c>
      <c r="H12" s="19">
        <v>1.29</v>
      </c>
      <c r="I12" s="19">
        <f>ROUND(H12*1.09,2)</f>
        <v>1.41</v>
      </c>
    </row>
    <row r="13" spans="1:9" ht="18" customHeight="1" x14ac:dyDescent="0.25">
      <c r="A13" s="7" t="s">
        <v>253</v>
      </c>
      <c r="B13" s="57" t="s">
        <v>50</v>
      </c>
      <c r="C13" s="57" t="s">
        <v>13</v>
      </c>
      <c r="D13" s="3">
        <v>1.0900000000000001</v>
      </c>
      <c r="E13" s="3">
        <v>1.88</v>
      </c>
      <c r="F13" s="3">
        <v>11.58</v>
      </c>
      <c r="G13" s="3">
        <v>65.5</v>
      </c>
      <c r="H13" s="19">
        <v>0.12</v>
      </c>
      <c r="I13" s="19">
        <f>ROUND(H13*1.09,2)</f>
        <v>0.13</v>
      </c>
    </row>
    <row r="14" spans="1:9" ht="29.25" customHeight="1" x14ac:dyDescent="0.25">
      <c r="A14" s="7" t="s">
        <v>339</v>
      </c>
      <c r="B14" s="59" t="s">
        <v>40</v>
      </c>
      <c r="C14" s="57" t="s">
        <v>31</v>
      </c>
      <c r="D14" s="3">
        <v>2.04</v>
      </c>
      <c r="E14" s="3">
        <v>3.8774999999999999</v>
      </c>
      <c r="F14" s="3">
        <v>9.8475000000000001</v>
      </c>
      <c r="G14" s="3">
        <v>72.12</v>
      </c>
      <c r="H14" s="19">
        <v>0.16</v>
      </c>
      <c r="I14" s="19">
        <f>ROUND(H14*1.09,2)</f>
        <v>0.17</v>
      </c>
    </row>
    <row r="15" spans="1:9" s="52" customFormat="1" ht="18" customHeight="1" x14ac:dyDescent="0.25">
      <c r="A15" s="39" t="s">
        <v>431</v>
      </c>
      <c r="B15" s="106"/>
      <c r="C15" s="106" t="s">
        <v>12</v>
      </c>
      <c r="D15" s="3">
        <v>0</v>
      </c>
      <c r="E15" s="3">
        <v>0</v>
      </c>
      <c r="F15" s="3">
        <v>0</v>
      </c>
      <c r="G15" s="3">
        <v>0</v>
      </c>
      <c r="H15" s="19">
        <v>0.05</v>
      </c>
      <c r="I15" s="19">
        <f>ROUND(H15*1.09,2)</f>
        <v>0.05</v>
      </c>
    </row>
    <row r="16" spans="1:9" s="52" customFormat="1" ht="18" customHeight="1" x14ac:dyDescent="0.25">
      <c r="A16" s="39" t="s">
        <v>425</v>
      </c>
      <c r="B16" s="106"/>
      <c r="C16" s="106" t="s">
        <v>16</v>
      </c>
      <c r="D16" s="3">
        <v>0.4</v>
      </c>
      <c r="E16" s="3">
        <v>0.4</v>
      </c>
      <c r="F16" s="3">
        <v>13</v>
      </c>
      <c r="G16" s="3">
        <v>53</v>
      </c>
      <c r="H16" s="19">
        <v>0.33</v>
      </c>
      <c r="I16" s="19">
        <f>ROUND(H16*1.09,2)</f>
        <v>0.36</v>
      </c>
    </row>
    <row r="17" spans="1:9" ht="28.5" customHeight="1" x14ac:dyDescent="0.3">
      <c r="A17" s="125" t="s">
        <v>1</v>
      </c>
      <c r="B17" s="125"/>
      <c r="C17" s="125"/>
      <c r="D17" s="10">
        <f>SUM(D12:D16)</f>
        <v>20.499999999999996</v>
      </c>
      <c r="E17" s="10">
        <f t="shared" ref="E17:G17" si="0">SUM(E12:E16)</f>
        <v>20.4575</v>
      </c>
      <c r="F17" s="10">
        <f t="shared" si="0"/>
        <v>35.517499999999998</v>
      </c>
      <c r="G17" s="10">
        <f t="shared" si="0"/>
        <v>390.47500000000002</v>
      </c>
      <c r="H17" s="87">
        <f>+H12+H13+H14+H15+H16</f>
        <v>1.9500000000000002</v>
      </c>
      <c r="I17" s="87">
        <f>+I12+I13+I14+I15+I16</f>
        <v>2.12</v>
      </c>
    </row>
    <row r="18" spans="1:9" ht="18" customHeight="1" x14ac:dyDescent="0.25">
      <c r="A18" s="118" t="s">
        <v>355</v>
      </c>
      <c r="B18" s="118"/>
      <c r="C18" s="118"/>
      <c r="D18" s="118"/>
      <c r="E18" s="118"/>
      <c r="F18" s="118"/>
      <c r="G18" s="118"/>
    </row>
    <row r="19" spans="1:9" ht="18" customHeight="1" x14ac:dyDescent="0.25">
      <c r="A19" s="122" t="s">
        <v>95</v>
      </c>
      <c r="B19" s="124" t="s">
        <v>0</v>
      </c>
      <c r="C19" s="124" t="s">
        <v>5</v>
      </c>
      <c r="D19" s="125" t="s">
        <v>6</v>
      </c>
      <c r="E19" s="125"/>
      <c r="F19" s="125"/>
      <c r="G19" s="116" t="s">
        <v>7</v>
      </c>
      <c r="H19" s="116" t="s">
        <v>419</v>
      </c>
      <c r="I19" s="116" t="s">
        <v>418</v>
      </c>
    </row>
    <row r="20" spans="1:9" ht="18" customHeight="1" x14ac:dyDescent="0.25">
      <c r="A20" s="123"/>
      <c r="B20" s="117"/>
      <c r="C20" s="117"/>
      <c r="D20" s="62" t="s">
        <v>8</v>
      </c>
      <c r="E20" s="62" t="s">
        <v>9</v>
      </c>
      <c r="F20" s="62" t="s">
        <v>105</v>
      </c>
      <c r="G20" s="117"/>
      <c r="H20" s="117"/>
      <c r="I20" s="117"/>
    </row>
    <row r="21" spans="1:9" ht="18" customHeight="1" x14ac:dyDescent="0.25">
      <c r="A21" s="7" t="s">
        <v>101</v>
      </c>
      <c r="B21" s="57" t="s">
        <v>90</v>
      </c>
      <c r="C21" s="57" t="s">
        <v>12</v>
      </c>
      <c r="D21" s="57">
        <v>14.13</v>
      </c>
      <c r="E21" s="57">
        <v>6.11</v>
      </c>
      <c r="F21" s="57">
        <v>42.95</v>
      </c>
      <c r="G21" s="57">
        <v>259.07</v>
      </c>
      <c r="H21" s="19">
        <v>1.1399999999999999</v>
      </c>
      <c r="I21" s="19">
        <f>ROUND(H21*1.09,2)</f>
        <v>1.24</v>
      </c>
    </row>
    <row r="22" spans="1:9" ht="27.75" customHeight="1" x14ac:dyDescent="0.25">
      <c r="A22" s="7" t="s">
        <v>272</v>
      </c>
      <c r="B22" s="57" t="s">
        <v>107</v>
      </c>
      <c r="C22" s="57" t="s">
        <v>16</v>
      </c>
      <c r="D22" s="3">
        <v>1.97</v>
      </c>
      <c r="E22" s="3">
        <v>9.99</v>
      </c>
      <c r="F22" s="3">
        <v>7.69</v>
      </c>
      <c r="G22" s="3">
        <v>118.26</v>
      </c>
      <c r="H22" s="19">
        <v>0.43</v>
      </c>
      <c r="I22" s="19">
        <f>ROUND(H22*1.09,2)</f>
        <v>0.47</v>
      </c>
    </row>
    <row r="23" spans="1:9" s="52" customFormat="1" ht="18" customHeight="1" x14ac:dyDescent="0.25">
      <c r="A23" s="39" t="s">
        <v>431</v>
      </c>
      <c r="B23" s="106"/>
      <c r="C23" s="106" t="s">
        <v>12</v>
      </c>
      <c r="D23" s="3">
        <v>0</v>
      </c>
      <c r="E23" s="3">
        <v>0</v>
      </c>
      <c r="F23" s="3">
        <v>0</v>
      </c>
      <c r="G23" s="3">
        <v>0</v>
      </c>
      <c r="H23" s="19">
        <v>0.05</v>
      </c>
      <c r="I23" s="19">
        <f>ROUND(H23*1.09,2)</f>
        <v>0.05</v>
      </c>
    </row>
    <row r="24" spans="1:9" s="52" customFormat="1" ht="18" customHeight="1" x14ac:dyDescent="0.25">
      <c r="A24" s="39" t="s">
        <v>425</v>
      </c>
      <c r="B24" s="106"/>
      <c r="C24" s="106" t="s">
        <v>16</v>
      </c>
      <c r="D24" s="3">
        <v>0.4</v>
      </c>
      <c r="E24" s="3">
        <v>0.4</v>
      </c>
      <c r="F24" s="3">
        <v>13</v>
      </c>
      <c r="G24" s="3">
        <v>53</v>
      </c>
      <c r="H24" s="19">
        <v>0.33</v>
      </c>
      <c r="I24" s="19">
        <f>ROUND(H24*1.09,2)</f>
        <v>0.36</v>
      </c>
    </row>
    <row r="25" spans="1:9" ht="27.75" customHeight="1" x14ac:dyDescent="0.3">
      <c r="A25" s="119" t="s">
        <v>1</v>
      </c>
      <c r="B25" s="120"/>
      <c r="C25" s="121"/>
      <c r="D25" s="10">
        <f>SUM(D21:D24)</f>
        <v>16.5</v>
      </c>
      <c r="E25" s="10">
        <f t="shared" ref="E25:G25" si="1">SUM(E21:E24)</f>
        <v>16.5</v>
      </c>
      <c r="F25" s="10">
        <f t="shared" si="1"/>
        <v>63.64</v>
      </c>
      <c r="G25" s="10">
        <f t="shared" si="1"/>
        <v>430.33</v>
      </c>
      <c r="H25" s="87">
        <f>+H21+H22+H23+H24</f>
        <v>1.95</v>
      </c>
      <c r="I25" s="87">
        <f>+I21+I22+I23+I24</f>
        <v>2.12</v>
      </c>
    </row>
    <row r="26" spans="1:9" ht="18" customHeight="1" x14ac:dyDescent="0.25">
      <c r="A26" s="126" t="s">
        <v>358</v>
      </c>
      <c r="B26" s="126"/>
      <c r="C26" s="126"/>
      <c r="D26" s="126"/>
      <c r="E26" s="126"/>
      <c r="F26" s="126"/>
      <c r="G26" s="126"/>
    </row>
    <row r="27" spans="1:9" ht="18" customHeight="1" x14ac:dyDescent="0.25">
      <c r="A27" s="122" t="s">
        <v>96</v>
      </c>
      <c r="B27" s="124" t="s">
        <v>0</v>
      </c>
      <c r="C27" s="124" t="s">
        <v>5</v>
      </c>
      <c r="D27" s="125" t="s">
        <v>6</v>
      </c>
      <c r="E27" s="125"/>
      <c r="F27" s="125"/>
      <c r="G27" s="116" t="s">
        <v>7</v>
      </c>
      <c r="H27" s="116" t="s">
        <v>419</v>
      </c>
      <c r="I27" s="116" t="s">
        <v>418</v>
      </c>
    </row>
    <row r="28" spans="1:9" ht="18" customHeight="1" x14ac:dyDescent="0.25">
      <c r="A28" s="123"/>
      <c r="B28" s="117"/>
      <c r="C28" s="117"/>
      <c r="D28" s="62" t="s">
        <v>8</v>
      </c>
      <c r="E28" s="62" t="s">
        <v>9</v>
      </c>
      <c r="F28" s="62" t="s">
        <v>105</v>
      </c>
      <c r="G28" s="117"/>
      <c r="H28" s="117"/>
      <c r="I28" s="117"/>
    </row>
    <row r="29" spans="1:9" ht="18" customHeight="1" x14ac:dyDescent="0.25">
      <c r="A29" s="7" t="s">
        <v>159</v>
      </c>
      <c r="B29" s="57" t="s">
        <v>158</v>
      </c>
      <c r="C29" s="57" t="s">
        <v>31</v>
      </c>
      <c r="D29" s="3">
        <v>13.08</v>
      </c>
      <c r="E29" s="3">
        <v>7.76</v>
      </c>
      <c r="F29" s="3">
        <v>13.23</v>
      </c>
      <c r="G29" s="3">
        <v>174.33</v>
      </c>
      <c r="H29" s="19">
        <v>1.25</v>
      </c>
      <c r="I29" s="19">
        <f>ROUND(H29*1.09,2)</f>
        <v>1.36</v>
      </c>
    </row>
    <row r="30" spans="1:9" ht="24.75" customHeight="1" x14ac:dyDescent="0.25">
      <c r="A30" s="7" t="s">
        <v>340</v>
      </c>
      <c r="B30" s="57" t="s">
        <v>192</v>
      </c>
      <c r="C30" s="57" t="s">
        <v>14</v>
      </c>
      <c r="D30" s="3">
        <v>2.16</v>
      </c>
      <c r="E30" s="3">
        <v>2.59</v>
      </c>
      <c r="F30" s="3">
        <v>14.05</v>
      </c>
      <c r="G30" s="3">
        <v>88.97</v>
      </c>
      <c r="H30" s="19">
        <v>0.1</v>
      </c>
      <c r="I30" s="19">
        <f>ROUND(H30*1.09,2)</f>
        <v>0.11</v>
      </c>
    </row>
    <row r="31" spans="1:9" ht="29.25" customHeight="1" x14ac:dyDescent="0.3">
      <c r="A31" s="7" t="s">
        <v>331</v>
      </c>
      <c r="B31" s="57" t="s">
        <v>51</v>
      </c>
      <c r="C31" s="57" t="s">
        <v>31</v>
      </c>
      <c r="D31" s="3">
        <v>2.6175000000000002</v>
      </c>
      <c r="E31" s="3">
        <v>10.85</v>
      </c>
      <c r="F31" s="3">
        <v>5.8049999999999997</v>
      </c>
      <c r="G31" s="3">
        <v>124.515</v>
      </c>
      <c r="H31" s="87">
        <v>0.22</v>
      </c>
      <c r="I31" s="87">
        <f>ROUND(H31*1.09,2)</f>
        <v>0.24</v>
      </c>
    </row>
    <row r="32" spans="1:9" s="52" customFormat="1" ht="18" customHeight="1" x14ac:dyDescent="0.25">
      <c r="A32" s="39" t="s">
        <v>431</v>
      </c>
      <c r="B32" s="106"/>
      <c r="C32" s="106" t="s">
        <v>12</v>
      </c>
      <c r="D32" s="3">
        <v>0</v>
      </c>
      <c r="E32" s="3">
        <v>0</v>
      </c>
      <c r="F32" s="3">
        <v>0</v>
      </c>
      <c r="G32" s="3">
        <v>0</v>
      </c>
      <c r="H32" s="19">
        <v>0.05</v>
      </c>
      <c r="I32" s="19">
        <f>ROUND(H32*1.09,2)</f>
        <v>0.05</v>
      </c>
    </row>
    <row r="33" spans="1:9" s="52" customFormat="1" ht="18" customHeight="1" x14ac:dyDescent="0.25">
      <c r="A33" s="39" t="s">
        <v>425</v>
      </c>
      <c r="B33" s="106"/>
      <c r="C33" s="106" t="s">
        <v>16</v>
      </c>
      <c r="D33" s="3">
        <v>0.4</v>
      </c>
      <c r="E33" s="3">
        <v>0.4</v>
      </c>
      <c r="F33" s="3">
        <v>13</v>
      </c>
      <c r="G33" s="3">
        <v>53</v>
      </c>
      <c r="H33" s="19">
        <v>0.33</v>
      </c>
      <c r="I33" s="19">
        <f>ROUND(H33*1.09,2)</f>
        <v>0.36</v>
      </c>
    </row>
    <row r="34" spans="1:9" ht="40.5" customHeight="1" x14ac:dyDescent="0.3">
      <c r="A34" s="119" t="s">
        <v>1</v>
      </c>
      <c r="B34" s="120"/>
      <c r="C34" s="121"/>
      <c r="D34" s="10">
        <f>SUM(D29:D33)</f>
        <v>18.2575</v>
      </c>
      <c r="E34" s="10">
        <f t="shared" ref="E34:G34" si="2">SUM(E29:E33)</f>
        <v>21.599999999999998</v>
      </c>
      <c r="F34" s="10">
        <f t="shared" si="2"/>
        <v>46.085000000000001</v>
      </c>
      <c r="G34" s="10">
        <f t="shared" si="2"/>
        <v>440.815</v>
      </c>
      <c r="H34" s="87">
        <f>+H29+H30+H31+H32+H33</f>
        <v>1.9500000000000002</v>
      </c>
      <c r="I34" s="87">
        <f>+I29+I30+I31+I32+I33</f>
        <v>2.12</v>
      </c>
    </row>
    <row r="35" spans="1:9" ht="18" customHeight="1" x14ac:dyDescent="0.25">
      <c r="A35" s="14"/>
      <c r="B35" s="14"/>
      <c r="C35" s="14"/>
      <c r="D35" s="15"/>
      <c r="E35" s="15"/>
      <c r="F35" s="15"/>
      <c r="G35" s="67"/>
    </row>
    <row r="36" spans="1:9" ht="18" customHeight="1" x14ac:dyDescent="0.25">
      <c r="A36" s="126" t="s">
        <v>358</v>
      </c>
      <c r="B36" s="126"/>
      <c r="C36" s="126"/>
      <c r="D36" s="126"/>
      <c r="E36" s="126"/>
      <c r="F36" s="126"/>
      <c r="G36" s="126"/>
    </row>
    <row r="37" spans="1:9" ht="18" customHeight="1" x14ac:dyDescent="0.25">
      <c r="A37" s="122" t="s">
        <v>186</v>
      </c>
      <c r="B37" s="124" t="s">
        <v>0</v>
      </c>
      <c r="C37" s="124" t="s">
        <v>5</v>
      </c>
      <c r="D37" s="125" t="s">
        <v>6</v>
      </c>
      <c r="E37" s="125"/>
      <c r="F37" s="125"/>
      <c r="G37" s="116" t="s">
        <v>7</v>
      </c>
      <c r="H37" s="145" t="s">
        <v>419</v>
      </c>
      <c r="I37" s="145" t="s">
        <v>418</v>
      </c>
    </row>
    <row r="38" spans="1:9" ht="18" customHeight="1" x14ac:dyDescent="0.25">
      <c r="A38" s="123"/>
      <c r="B38" s="117"/>
      <c r="C38" s="117"/>
      <c r="D38" s="62" t="s">
        <v>8</v>
      </c>
      <c r="E38" s="62" t="s">
        <v>9</v>
      </c>
      <c r="F38" s="62" t="s">
        <v>105</v>
      </c>
      <c r="G38" s="117"/>
      <c r="H38" s="146"/>
      <c r="I38" s="146"/>
    </row>
    <row r="39" spans="1:9" ht="18" customHeight="1" x14ac:dyDescent="0.25">
      <c r="A39" s="7" t="s">
        <v>221</v>
      </c>
      <c r="B39" s="57" t="s">
        <v>222</v>
      </c>
      <c r="C39" s="57" t="s">
        <v>12</v>
      </c>
      <c r="D39" s="3">
        <v>12.48</v>
      </c>
      <c r="E39" s="3">
        <v>6.6</v>
      </c>
      <c r="F39" s="3">
        <v>44.75</v>
      </c>
      <c r="G39" s="3">
        <v>282.98</v>
      </c>
      <c r="H39" s="19">
        <v>0.92</v>
      </c>
      <c r="I39" s="19">
        <f>ROUND(H39*1.09,2)</f>
        <v>1</v>
      </c>
    </row>
    <row r="40" spans="1:9" ht="18" customHeight="1" x14ac:dyDescent="0.25">
      <c r="A40" s="7" t="s">
        <v>262</v>
      </c>
      <c r="B40" s="57" t="s">
        <v>227</v>
      </c>
      <c r="C40" s="57" t="s">
        <v>13</v>
      </c>
      <c r="D40" s="3">
        <v>1.36</v>
      </c>
      <c r="E40" s="3">
        <v>4</v>
      </c>
      <c r="F40" s="3">
        <v>1.68</v>
      </c>
      <c r="G40" s="3">
        <v>48</v>
      </c>
      <c r="H40" s="19">
        <v>0.25</v>
      </c>
      <c r="I40" s="19">
        <f>ROUND(H40*1.09,2)</f>
        <v>0.27</v>
      </c>
    </row>
    <row r="41" spans="1:9" s="52" customFormat="1" ht="18" customHeight="1" x14ac:dyDescent="0.25">
      <c r="A41" s="7" t="s">
        <v>426</v>
      </c>
      <c r="B41" s="106"/>
      <c r="C41" s="106" t="s">
        <v>427</v>
      </c>
      <c r="D41" s="3">
        <v>2.98</v>
      </c>
      <c r="E41" s="3">
        <v>0.2</v>
      </c>
      <c r="F41" s="3">
        <v>12.85</v>
      </c>
      <c r="G41" s="3">
        <v>65.38</v>
      </c>
      <c r="H41" s="19">
        <v>0.4</v>
      </c>
      <c r="I41" s="19">
        <f>ROUND(H41*1.09,2)</f>
        <v>0.44</v>
      </c>
    </row>
    <row r="42" spans="1:9" s="52" customFormat="1" ht="18" customHeight="1" x14ac:dyDescent="0.25">
      <c r="A42" s="39" t="s">
        <v>431</v>
      </c>
      <c r="B42" s="106"/>
      <c r="C42" s="106" t="s">
        <v>12</v>
      </c>
      <c r="D42" s="3">
        <v>0</v>
      </c>
      <c r="E42" s="3">
        <v>0</v>
      </c>
      <c r="F42" s="3">
        <v>0</v>
      </c>
      <c r="G42" s="3">
        <v>0</v>
      </c>
      <c r="H42" s="19">
        <v>0.05</v>
      </c>
      <c r="I42" s="19">
        <f>ROUND(H42*1.09,2)</f>
        <v>0.05</v>
      </c>
    </row>
    <row r="43" spans="1:9" s="52" customFormat="1" ht="18" customHeight="1" x14ac:dyDescent="0.25">
      <c r="A43" s="39" t="s">
        <v>425</v>
      </c>
      <c r="B43" s="106"/>
      <c r="C43" s="106" t="s">
        <v>16</v>
      </c>
      <c r="D43" s="3">
        <v>0.4</v>
      </c>
      <c r="E43" s="3">
        <v>0.4</v>
      </c>
      <c r="F43" s="3">
        <v>13</v>
      </c>
      <c r="G43" s="3">
        <v>53</v>
      </c>
      <c r="H43" s="19">
        <v>0.33</v>
      </c>
      <c r="I43" s="19">
        <f>ROUND(H43*1.09,2)</f>
        <v>0.36</v>
      </c>
    </row>
    <row r="44" spans="1:9" ht="18" customHeight="1" x14ac:dyDescent="0.3">
      <c r="A44" s="119" t="s">
        <v>1</v>
      </c>
      <c r="B44" s="120"/>
      <c r="C44" s="121"/>
      <c r="D44" s="10">
        <f>SUM(D39:D43)</f>
        <v>17.22</v>
      </c>
      <c r="E44" s="10">
        <f t="shared" ref="E44:G44" si="3">SUM(E39:E43)</f>
        <v>11.2</v>
      </c>
      <c r="F44" s="10">
        <f t="shared" si="3"/>
        <v>72.28</v>
      </c>
      <c r="G44" s="10">
        <f t="shared" si="3"/>
        <v>449.36</v>
      </c>
      <c r="H44" s="87">
        <f>+H39+H40+H41+H42+H43</f>
        <v>1.95</v>
      </c>
      <c r="I44" s="87">
        <f>+I39+I40+I41+I42+I43</f>
        <v>2.12</v>
      </c>
    </row>
    <row r="45" spans="1:9" ht="18" customHeight="1" x14ac:dyDescent="0.25">
      <c r="A45" s="126" t="s">
        <v>358</v>
      </c>
      <c r="B45" s="126"/>
      <c r="C45" s="126"/>
      <c r="D45" s="126"/>
      <c r="E45" s="126"/>
      <c r="F45" s="126"/>
      <c r="G45" s="126"/>
    </row>
    <row r="46" spans="1:9" ht="18" customHeight="1" x14ac:dyDescent="0.25">
      <c r="A46" s="122" t="s">
        <v>187</v>
      </c>
      <c r="B46" s="124" t="s">
        <v>0</v>
      </c>
      <c r="C46" s="124" t="s">
        <v>5</v>
      </c>
      <c r="D46" s="125" t="s">
        <v>6</v>
      </c>
      <c r="E46" s="125"/>
      <c r="F46" s="125"/>
      <c r="G46" s="116" t="s">
        <v>7</v>
      </c>
      <c r="H46" s="116" t="s">
        <v>419</v>
      </c>
      <c r="I46" s="116" t="s">
        <v>418</v>
      </c>
    </row>
    <row r="47" spans="1:9" ht="18" customHeight="1" x14ac:dyDescent="0.25">
      <c r="A47" s="123"/>
      <c r="B47" s="117"/>
      <c r="C47" s="117"/>
      <c r="D47" s="62" t="s">
        <v>8</v>
      </c>
      <c r="E47" s="62" t="s">
        <v>9</v>
      </c>
      <c r="F47" s="62" t="s">
        <v>105</v>
      </c>
      <c r="G47" s="117"/>
      <c r="H47" s="117"/>
      <c r="I47" s="117"/>
    </row>
    <row r="48" spans="1:9" ht="18" customHeight="1" x14ac:dyDescent="0.25">
      <c r="A48" s="7" t="s">
        <v>273</v>
      </c>
      <c r="B48" s="57" t="s">
        <v>224</v>
      </c>
      <c r="C48" s="57" t="s">
        <v>15</v>
      </c>
      <c r="D48" s="3">
        <v>16.02</v>
      </c>
      <c r="E48" s="3">
        <v>7.79</v>
      </c>
      <c r="F48" s="3">
        <v>33.68</v>
      </c>
      <c r="G48" s="3">
        <v>267.69</v>
      </c>
      <c r="H48" s="19">
        <v>0.92</v>
      </c>
      <c r="I48" s="19">
        <f>ROUND(H48*1.09,2)</f>
        <v>1</v>
      </c>
    </row>
    <row r="49" spans="1:9" ht="18" customHeight="1" x14ac:dyDescent="0.25">
      <c r="A49" s="7" t="s">
        <v>262</v>
      </c>
      <c r="B49" s="57" t="s">
        <v>227</v>
      </c>
      <c r="C49" s="57" t="s">
        <v>13</v>
      </c>
      <c r="D49" s="3">
        <v>1.36</v>
      </c>
      <c r="E49" s="3">
        <v>4</v>
      </c>
      <c r="F49" s="3">
        <v>1.68</v>
      </c>
      <c r="G49" s="3">
        <v>48</v>
      </c>
      <c r="H49" s="19">
        <v>0.25</v>
      </c>
      <c r="I49" s="19">
        <f>ROUND(H49*1.09,2)</f>
        <v>0.27</v>
      </c>
    </row>
    <row r="50" spans="1:9" s="52" customFormat="1" ht="18" customHeight="1" x14ac:dyDescent="0.25">
      <c r="A50" s="7" t="s">
        <v>426</v>
      </c>
      <c r="B50" s="106"/>
      <c r="C50" s="106" t="s">
        <v>427</v>
      </c>
      <c r="D50" s="3">
        <v>2.98</v>
      </c>
      <c r="E50" s="3">
        <v>0.2</v>
      </c>
      <c r="F50" s="3">
        <v>12.85</v>
      </c>
      <c r="G50" s="3">
        <v>65.38</v>
      </c>
      <c r="H50" s="19">
        <v>0.4</v>
      </c>
      <c r="I50" s="19">
        <f>ROUND(H50*1.09,2)</f>
        <v>0.44</v>
      </c>
    </row>
    <row r="51" spans="1:9" s="52" customFormat="1" ht="18" customHeight="1" x14ac:dyDescent="0.25">
      <c r="A51" s="39" t="s">
        <v>431</v>
      </c>
      <c r="B51" s="106"/>
      <c r="C51" s="106" t="s">
        <v>12</v>
      </c>
      <c r="D51" s="3">
        <v>0</v>
      </c>
      <c r="E51" s="3">
        <v>0</v>
      </c>
      <c r="F51" s="3">
        <v>0</v>
      </c>
      <c r="G51" s="3">
        <v>0</v>
      </c>
      <c r="H51" s="19">
        <v>0.05</v>
      </c>
      <c r="I51" s="19">
        <f>ROUND(H51*1.09,2)</f>
        <v>0.05</v>
      </c>
    </row>
    <row r="52" spans="1:9" s="52" customFormat="1" ht="18" customHeight="1" x14ac:dyDescent="0.25">
      <c r="A52" s="39" t="s">
        <v>425</v>
      </c>
      <c r="B52" s="106"/>
      <c r="C52" s="106" t="s">
        <v>16</v>
      </c>
      <c r="D52" s="3">
        <v>0.4</v>
      </c>
      <c r="E52" s="3">
        <v>0.4</v>
      </c>
      <c r="F52" s="3">
        <v>13</v>
      </c>
      <c r="G52" s="3">
        <v>53</v>
      </c>
      <c r="H52" s="19">
        <v>0.33</v>
      </c>
      <c r="I52" s="19">
        <f>ROUND(H52*1.09,2)</f>
        <v>0.36</v>
      </c>
    </row>
    <row r="53" spans="1:9" ht="18" customHeight="1" x14ac:dyDescent="0.3">
      <c r="A53" s="119" t="s">
        <v>1</v>
      </c>
      <c r="B53" s="120"/>
      <c r="C53" s="121"/>
      <c r="D53" s="10">
        <f>SUM(D48:D52)</f>
        <v>20.759999999999998</v>
      </c>
      <c r="E53" s="10">
        <f t="shared" ref="E53:G53" si="4">SUM(E48:E52)</f>
        <v>12.389999999999999</v>
      </c>
      <c r="F53" s="10">
        <f t="shared" si="4"/>
        <v>61.21</v>
      </c>
      <c r="G53" s="10">
        <f t="shared" si="4"/>
        <v>434.07</v>
      </c>
      <c r="H53" s="87">
        <f>+H48+H49+H50+H51+H52</f>
        <v>1.95</v>
      </c>
      <c r="I53" s="87">
        <f>+I48+I49+I50+I51+I52</f>
        <v>2.12</v>
      </c>
    </row>
    <row r="54" spans="1:9" s="71" customFormat="1" ht="26.25" customHeight="1" x14ac:dyDescent="0.25">
      <c r="A54" s="126" t="s">
        <v>357</v>
      </c>
      <c r="B54" s="126"/>
      <c r="C54" s="126"/>
      <c r="D54" s="126"/>
      <c r="E54" s="126"/>
      <c r="F54" s="126"/>
      <c r="G54" s="126"/>
      <c r="H54" s="26"/>
      <c r="I54" s="26"/>
    </row>
    <row r="55" spans="1:9" s="71" customFormat="1" ht="18" customHeight="1" x14ac:dyDescent="0.25">
      <c r="A55" s="122" t="s">
        <v>376</v>
      </c>
      <c r="B55" s="124" t="s">
        <v>0</v>
      </c>
      <c r="C55" s="124" t="s">
        <v>5</v>
      </c>
      <c r="D55" s="125" t="s">
        <v>6</v>
      </c>
      <c r="E55" s="125"/>
      <c r="F55" s="125"/>
      <c r="G55" s="116" t="s">
        <v>7</v>
      </c>
      <c r="H55" s="116" t="s">
        <v>419</v>
      </c>
      <c r="I55" s="116" t="s">
        <v>418</v>
      </c>
    </row>
    <row r="56" spans="1:9" s="71" customFormat="1" ht="27" customHeight="1" x14ac:dyDescent="0.25">
      <c r="A56" s="123"/>
      <c r="B56" s="117"/>
      <c r="C56" s="117"/>
      <c r="D56" s="62" t="s">
        <v>8</v>
      </c>
      <c r="E56" s="62" t="s">
        <v>9</v>
      </c>
      <c r="F56" s="62" t="s">
        <v>105</v>
      </c>
      <c r="G56" s="117"/>
      <c r="H56" s="117"/>
      <c r="I56" s="117"/>
    </row>
    <row r="57" spans="1:9" s="71" customFormat="1" ht="30.65" customHeight="1" x14ac:dyDescent="0.25">
      <c r="A57" s="7" t="s">
        <v>392</v>
      </c>
      <c r="B57" s="57" t="s">
        <v>393</v>
      </c>
      <c r="C57" s="57">
        <v>200</v>
      </c>
      <c r="D57" s="3">
        <v>5.92</v>
      </c>
      <c r="E57" s="3">
        <v>12.73</v>
      </c>
      <c r="F57" s="3">
        <v>31.5</v>
      </c>
      <c r="G57" s="3">
        <v>264.2</v>
      </c>
      <c r="H57" s="19">
        <v>0.73</v>
      </c>
      <c r="I57" s="19">
        <f>ROUND(H57*1.09,2)</f>
        <v>0.8</v>
      </c>
    </row>
    <row r="58" spans="1:9" ht="18" customHeight="1" x14ac:dyDescent="0.25">
      <c r="A58" s="7" t="s">
        <v>262</v>
      </c>
      <c r="B58" s="57" t="s">
        <v>227</v>
      </c>
      <c r="C58" s="57" t="s">
        <v>13</v>
      </c>
      <c r="D58" s="3">
        <v>1.36</v>
      </c>
      <c r="E58" s="3">
        <v>4</v>
      </c>
      <c r="F58" s="3">
        <v>1.68</v>
      </c>
      <c r="G58" s="3">
        <v>48</v>
      </c>
      <c r="H58" s="19">
        <v>0.25</v>
      </c>
      <c r="I58" s="19">
        <f>ROUND(H58*1.09,2)</f>
        <v>0.27</v>
      </c>
    </row>
    <row r="59" spans="1:9" ht="27.75" customHeight="1" x14ac:dyDescent="0.25">
      <c r="A59" s="7" t="s">
        <v>272</v>
      </c>
      <c r="B59" s="57" t="s">
        <v>107</v>
      </c>
      <c r="C59" s="57" t="s">
        <v>16</v>
      </c>
      <c r="D59" s="3">
        <v>1.97</v>
      </c>
      <c r="E59" s="3">
        <v>9.99</v>
      </c>
      <c r="F59" s="3">
        <v>7.69</v>
      </c>
      <c r="G59" s="3">
        <v>118.26</v>
      </c>
      <c r="H59" s="19">
        <v>0.59</v>
      </c>
      <c r="I59" s="19">
        <f>ROUND(H59*1.09,2)</f>
        <v>0.64</v>
      </c>
    </row>
    <row r="60" spans="1:9" s="52" customFormat="1" ht="18" customHeight="1" x14ac:dyDescent="0.25">
      <c r="A60" s="39" t="s">
        <v>431</v>
      </c>
      <c r="B60" s="106"/>
      <c r="C60" s="106" t="s">
        <v>12</v>
      </c>
      <c r="D60" s="3">
        <v>0</v>
      </c>
      <c r="E60" s="3">
        <v>0</v>
      </c>
      <c r="F60" s="3">
        <v>0</v>
      </c>
      <c r="G60" s="3">
        <v>0</v>
      </c>
      <c r="H60" s="19">
        <v>0.05</v>
      </c>
      <c r="I60" s="19">
        <f>ROUND(H60*1.09,2)</f>
        <v>0.05</v>
      </c>
    </row>
    <row r="61" spans="1:9" s="52" customFormat="1" ht="18" customHeight="1" x14ac:dyDescent="0.25">
      <c r="A61" s="39" t="s">
        <v>425</v>
      </c>
      <c r="B61" s="106"/>
      <c r="C61" s="106" t="s">
        <v>16</v>
      </c>
      <c r="D61" s="3">
        <v>0.4</v>
      </c>
      <c r="E61" s="3">
        <v>0.4</v>
      </c>
      <c r="F61" s="3">
        <v>13</v>
      </c>
      <c r="G61" s="3">
        <v>53</v>
      </c>
      <c r="H61" s="19">
        <v>0.33</v>
      </c>
      <c r="I61" s="19">
        <f>ROUND(H61*1.09,2)</f>
        <v>0.36</v>
      </c>
    </row>
    <row r="62" spans="1:9" s="71" customFormat="1" ht="27" customHeight="1" x14ac:dyDescent="0.3">
      <c r="A62" s="119" t="s">
        <v>1</v>
      </c>
      <c r="B62" s="120"/>
      <c r="C62" s="121"/>
      <c r="D62" s="10">
        <f>SUM(D57:D61)</f>
        <v>9.65</v>
      </c>
      <c r="E62" s="10">
        <f t="shared" ref="E62:G62" si="5">SUM(E57:E61)</f>
        <v>27.119999999999997</v>
      </c>
      <c r="F62" s="10">
        <f t="shared" si="5"/>
        <v>53.87</v>
      </c>
      <c r="G62" s="10">
        <f t="shared" si="5"/>
        <v>483.46</v>
      </c>
      <c r="H62" s="87">
        <f>+H57+H58+H59+H60+H61</f>
        <v>1.95</v>
      </c>
      <c r="I62" s="87">
        <f>+I57+I58+I59+I60+I61</f>
        <v>2.12</v>
      </c>
    </row>
    <row r="63" spans="1:9" ht="18" customHeight="1" x14ac:dyDescent="0.25">
      <c r="A63" s="131" t="s">
        <v>439</v>
      </c>
      <c r="B63" s="131"/>
      <c r="C63" s="131"/>
      <c r="D63" s="131"/>
      <c r="E63" s="131"/>
      <c r="F63" s="131"/>
      <c r="G63" s="131"/>
    </row>
    <row r="64" spans="1:9" ht="18" customHeight="1" thickBot="1" x14ac:dyDescent="0.3"/>
    <row r="65" spans="1:9" s="52" customFormat="1" ht="39" customHeight="1" x14ac:dyDescent="0.25">
      <c r="A65" s="85"/>
      <c r="B65" s="129"/>
      <c r="C65" s="130"/>
      <c r="D65" s="130"/>
      <c r="E65" s="130"/>
      <c r="F65" s="130"/>
      <c r="G65" s="130"/>
      <c r="H65" s="88" t="s">
        <v>419</v>
      </c>
      <c r="I65" s="89" t="s">
        <v>418</v>
      </c>
    </row>
    <row r="66" spans="1:9" s="52" customFormat="1" ht="18" customHeight="1" thickBot="1" x14ac:dyDescent="0.3">
      <c r="A66" s="86"/>
      <c r="B66" s="127" t="s">
        <v>420</v>
      </c>
      <c r="C66" s="128"/>
      <c r="D66" s="128"/>
      <c r="E66" s="128"/>
      <c r="F66" s="128"/>
      <c r="G66" s="128"/>
      <c r="H66" s="92">
        <f>+SUM(H17+H25+H34+H44+H53+H62)/6+H8</f>
        <v>2.2199999999999998</v>
      </c>
      <c r="I66" s="91">
        <f>+SUM(I17+I25+I34+I44+I53+I62)/6+I8</f>
        <v>2.4100000000000006</v>
      </c>
    </row>
    <row r="67" spans="1:9" s="52" customFormat="1" ht="18" customHeight="1" x14ac:dyDescent="0.25">
      <c r="A67" s="86"/>
      <c r="B67" s="132" t="s">
        <v>421</v>
      </c>
      <c r="C67" s="133"/>
      <c r="D67" s="133"/>
      <c r="E67" s="24"/>
      <c r="F67" s="24"/>
      <c r="G67" s="24"/>
      <c r="H67" s="23"/>
      <c r="I67" s="23"/>
    </row>
  </sheetData>
  <mergeCells count="67">
    <mergeCell ref="B65:G65"/>
    <mergeCell ref="B66:G66"/>
    <mergeCell ref="B67:D67"/>
    <mergeCell ref="A63:G63"/>
    <mergeCell ref="H4:H5"/>
    <mergeCell ref="A45:G45"/>
    <mergeCell ref="A37:A38"/>
    <mergeCell ref="B37:B38"/>
    <mergeCell ref="C37:C38"/>
    <mergeCell ref="D19:F19"/>
    <mergeCell ref="G27:G28"/>
    <mergeCell ref="A34:C34"/>
    <mergeCell ref="G46:G47"/>
    <mergeCell ref="A19:A20"/>
    <mergeCell ref="B19:B20"/>
    <mergeCell ref="A25:C25"/>
    <mergeCell ref="I4:I5"/>
    <mergeCell ref="H10:H11"/>
    <mergeCell ref="I10:I11"/>
    <mergeCell ref="H55:H56"/>
    <mergeCell ref="I55:I56"/>
    <mergeCell ref="H19:H20"/>
    <mergeCell ref="I19:I20"/>
    <mergeCell ref="H27:H28"/>
    <mergeCell ref="I27:I28"/>
    <mergeCell ref="H37:H38"/>
    <mergeCell ref="I37:I38"/>
    <mergeCell ref="H46:H47"/>
    <mergeCell ref="I46:I47"/>
    <mergeCell ref="A3:G3"/>
    <mergeCell ref="A53:C53"/>
    <mergeCell ref="A44:C44"/>
    <mergeCell ref="A46:A47"/>
    <mergeCell ref="B46:B47"/>
    <mergeCell ref="C46:C47"/>
    <mergeCell ref="A27:A28"/>
    <mergeCell ref="B27:B28"/>
    <mergeCell ref="D37:F37"/>
    <mergeCell ref="G37:G38"/>
    <mergeCell ref="C27:C28"/>
    <mergeCell ref="A36:G36"/>
    <mergeCell ref="A8:C8"/>
    <mergeCell ref="D27:F27"/>
    <mergeCell ref="D46:F46"/>
    <mergeCell ref="C19:C20"/>
    <mergeCell ref="A26:G26"/>
    <mergeCell ref="A4:A5"/>
    <mergeCell ref="B4:B5"/>
    <mergeCell ref="C4:C5"/>
    <mergeCell ref="D4:F4"/>
    <mergeCell ref="G4:G5"/>
    <mergeCell ref="A17:C17"/>
    <mergeCell ref="D10:F10"/>
    <mergeCell ref="A18:G18"/>
    <mergeCell ref="G19:G20"/>
    <mergeCell ref="A9:G9"/>
    <mergeCell ref="A10:A11"/>
    <mergeCell ref="B10:B11"/>
    <mergeCell ref="C10:C11"/>
    <mergeCell ref="G10:G11"/>
    <mergeCell ref="A62:C62"/>
    <mergeCell ref="A54:G54"/>
    <mergeCell ref="A55:A56"/>
    <mergeCell ref="B55:B56"/>
    <mergeCell ref="C55:C56"/>
    <mergeCell ref="D55:F55"/>
    <mergeCell ref="G55:G56"/>
  </mergeCells>
  <pageMargins left="0.59055118110236227" right="0.59055118110236227" top="0.59055118110236227" bottom="0.59055118110236227" header="0" footer="0"/>
  <pageSetup paperSize="9" scale="70" orientation="portrait" r:id="rId1"/>
  <headerFooter alignWithMargins="0"/>
  <rowBreaks count="1" manualBreakCount="1">
    <brk id="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zoomScaleNormal="100" zoomScaleSheetLayoutView="100" workbookViewId="0">
      <selection activeCell="H56" sqref="H56"/>
    </sheetView>
  </sheetViews>
  <sheetFormatPr defaultColWidth="8.7265625" defaultRowHeight="18" customHeight="1" x14ac:dyDescent="0.25"/>
  <cols>
    <col min="1" max="1" width="42.81640625" style="71" customWidth="1"/>
    <col min="2" max="2" width="10.26953125" style="71" customWidth="1"/>
    <col min="3" max="3" width="10" style="71" customWidth="1"/>
    <col min="4" max="4" width="9.81640625" style="71" customWidth="1"/>
    <col min="5" max="5" width="7.81640625" style="71" customWidth="1"/>
    <col min="6" max="6" width="15.453125" style="71" customWidth="1"/>
    <col min="7" max="7" width="9" style="71" customWidth="1"/>
    <col min="8" max="16384" width="8.7265625" style="70"/>
  </cols>
  <sheetData>
    <row r="1" spans="1:9" ht="18" customHeight="1" x14ac:dyDescent="0.25">
      <c r="A1" s="66" t="s">
        <v>42</v>
      </c>
      <c r="D1" s="80"/>
      <c r="E1" s="80"/>
      <c r="F1" s="80"/>
      <c r="G1" s="67"/>
    </row>
    <row r="2" spans="1:9" ht="18" customHeight="1" x14ac:dyDescent="0.25">
      <c r="A2" s="69" t="s">
        <v>20</v>
      </c>
      <c r="D2" s="80"/>
      <c r="E2" s="80"/>
      <c r="F2" s="80"/>
      <c r="G2" s="80"/>
    </row>
    <row r="3" spans="1:9" ht="18" customHeight="1" x14ac:dyDescent="0.25">
      <c r="A3" s="118" t="s">
        <v>422</v>
      </c>
      <c r="B3" s="118"/>
      <c r="C3" s="118"/>
      <c r="D3" s="118"/>
      <c r="E3" s="118"/>
      <c r="F3" s="118"/>
      <c r="G3" s="118"/>
    </row>
    <row r="4" spans="1:9" ht="18" customHeight="1" x14ac:dyDescent="0.25">
      <c r="A4" s="122" t="s">
        <v>4</v>
      </c>
      <c r="B4" s="124" t="s">
        <v>0</v>
      </c>
      <c r="C4" s="124" t="s">
        <v>5</v>
      </c>
      <c r="D4" s="125" t="s">
        <v>6</v>
      </c>
      <c r="E4" s="125"/>
      <c r="F4" s="125"/>
      <c r="G4" s="116" t="s">
        <v>7</v>
      </c>
      <c r="H4" s="116" t="s">
        <v>419</v>
      </c>
      <c r="I4" s="116" t="s">
        <v>418</v>
      </c>
    </row>
    <row r="5" spans="1:9" ht="18" customHeight="1" x14ac:dyDescent="0.25">
      <c r="A5" s="123"/>
      <c r="B5" s="117"/>
      <c r="C5" s="117"/>
      <c r="D5" s="62" t="s">
        <v>8</v>
      </c>
      <c r="E5" s="62" t="s">
        <v>9</v>
      </c>
      <c r="F5" s="62" t="s">
        <v>105</v>
      </c>
      <c r="G5" s="117"/>
      <c r="H5" s="117"/>
      <c r="I5" s="117"/>
    </row>
    <row r="6" spans="1:9" ht="30.75" customHeight="1" x14ac:dyDescent="0.25">
      <c r="A6" s="51" t="s">
        <v>338</v>
      </c>
      <c r="B6" s="57" t="s">
        <v>62</v>
      </c>
      <c r="C6" s="57" t="s">
        <v>15</v>
      </c>
      <c r="D6" s="3">
        <v>1.1499999999999999</v>
      </c>
      <c r="E6" s="3">
        <v>3.18</v>
      </c>
      <c r="F6" s="3">
        <v>5.13</v>
      </c>
      <c r="G6" s="3">
        <v>48.45</v>
      </c>
      <c r="H6" s="19">
        <v>0.22</v>
      </c>
      <c r="I6" s="19">
        <f>ROUND(H6*1.09,2)</f>
        <v>0.24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v>0.1</v>
      </c>
      <c r="I7" s="19">
        <f>ROUND(H7*1.09,2)</f>
        <v>0.11</v>
      </c>
    </row>
    <row r="8" spans="1:9" ht="27.75" customHeight="1" x14ac:dyDescent="0.3">
      <c r="A8" s="119" t="s">
        <v>1</v>
      </c>
      <c r="B8" s="120"/>
      <c r="C8" s="121"/>
      <c r="D8" s="10">
        <f>SUM(D6:D7)</f>
        <v>4.1099999999999994</v>
      </c>
      <c r="E8" s="10">
        <f>SUM(E6:E7)</f>
        <v>3.8200000000000003</v>
      </c>
      <c r="F8" s="10">
        <f>SUM(F6:F7)</f>
        <v>22.189999999999998</v>
      </c>
      <c r="G8" s="10">
        <f>SUM(G6:G7)</f>
        <v>134.53</v>
      </c>
      <c r="H8" s="87">
        <f>+H6+H7</f>
        <v>0.32</v>
      </c>
      <c r="I8" s="87">
        <f>+I6+I7</f>
        <v>0.35</v>
      </c>
    </row>
    <row r="9" spans="1:9" ht="18" customHeight="1" x14ac:dyDescent="0.25">
      <c r="A9" s="124" t="s">
        <v>355</v>
      </c>
      <c r="B9" s="124"/>
      <c r="C9" s="124"/>
      <c r="D9" s="124"/>
      <c r="E9" s="124"/>
      <c r="F9" s="124"/>
      <c r="G9" s="124"/>
    </row>
    <row r="10" spans="1:9" ht="18" customHeight="1" x14ac:dyDescent="0.25">
      <c r="A10" s="122" t="s">
        <v>94</v>
      </c>
      <c r="B10" s="124" t="s">
        <v>0</v>
      </c>
      <c r="C10" s="124" t="s">
        <v>5</v>
      </c>
      <c r="D10" s="125" t="s">
        <v>6</v>
      </c>
      <c r="E10" s="125"/>
      <c r="F10" s="125"/>
      <c r="G10" s="116" t="s">
        <v>7</v>
      </c>
      <c r="H10" s="116" t="s">
        <v>419</v>
      </c>
      <c r="I10" s="116" t="s">
        <v>418</v>
      </c>
    </row>
    <row r="11" spans="1:9" ht="18" customHeight="1" x14ac:dyDescent="0.25">
      <c r="A11" s="123"/>
      <c r="B11" s="117"/>
      <c r="C11" s="117"/>
      <c r="D11" s="62" t="s">
        <v>8</v>
      </c>
      <c r="E11" s="62" t="s">
        <v>9</v>
      </c>
      <c r="F11" s="62" t="s">
        <v>105</v>
      </c>
      <c r="G11" s="117"/>
      <c r="H11" s="117"/>
      <c r="I11" s="117"/>
    </row>
    <row r="12" spans="1:9" ht="18" customHeight="1" x14ac:dyDescent="0.25">
      <c r="A12" s="7" t="s">
        <v>73</v>
      </c>
      <c r="B12" s="57" t="s">
        <v>72</v>
      </c>
      <c r="C12" s="57" t="s">
        <v>31</v>
      </c>
      <c r="D12" s="3">
        <v>18.5</v>
      </c>
      <c r="E12" s="3">
        <v>7.69</v>
      </c>
      <c r="F12" s="3">
        <v>7.13</v>
      </c>
      <c r="G12" s="3">
        <v>171.36</v>
      </c>
      <c r="H12" s="19">
        <v>0.98</v>
      </c>
      <c r="I12" s="19">
        <f>ROUND(H12*1.09,2)</f>
        <v>1.07</v>
      </c>
    </row>
    <row r="13" spans="1:9" ht="18" customHeight="1" x14ac:dyDescent="0.25">
      <c r="A13" s="7" t="s">
        <v>259</v>
      </c>
      <c r="B13" s="57" t="s">
        <v>50</v>
      </c>
      <c r="C13" s="57" t="s">
        <v>14</v>
      </c>
      <c r="D13" s="3">
        <v>1.36</v>
      </c>
      <c r="E13" s="3">
        <v>2.35</v>
      </c>
      <c r="F13" s="3">
        <v>14.48</v>
      </c>
      <c r="G13" s="3">
        <v>81.88</v>
      </c>
      <c r="H13" s="19">
        <v>0.12</v>
      </c>
      <c r="I13" s="19">
        <f>ROUND(H13*1.09,2)</f>
        <v>0.13</v>
      </c>
    </row>
    <row r="14" spans="1:9" ht="27.75" customHeight="1" x14ac:dyDescent="0.25">
      <c r="A14" s="7" t="s">
        <v>270</v>
      </c>
      <c r="B14" s="57" t="s">
        <v>169</v>
      </c>
      <c r="C14" s="57" t="s">
        <v>31</v>
      </c>
      <c r="D14" s="3">
        <v>0.67</v>
      </c>
      <c r="E14" s="3">
        <v>7.23</v>
      </c>
      <c r="F14" s="3">
        <v>7.32</v>
      </c>
      <c r="G14" s="3">
        <v>90.584999999999994</v>
      </c>
      <c r="H14" s="19">
        <v>0.34</v>
      </c>
      <c r="I14" s="19">
        <f>ROUND(H14*1.09,2)</f>
        <v>0.37</v>
      </c>
    </row>
    <row r="15" spans="1:9" s="52" customFormat="1" ht="18" customHeight="1" x14ac:dyDescent="0.25">
      <c r="A15" s="39" t="s">
        <v>424</v>
      </c>
      <c r="B15" s="106"/>
      <c r="C15" s="106" t="s">
        <v>432</v>
      </c>
      <c r="D15" s="3">
        <v>0.1</v>
      </c>
      <c r="E15" s="3">
        <v>0.06</v>
      </c>
      <c r="F15" s="3">
        <v>1.29</v>
      </c>
      <c r="G15" s="3">
        <v>4.34</v>
      </c>
      <c r="H15" s="19">
        <v>0.12</v>
      </c>
      <c r="I15" s="19">
        <f>ROUND(H15*1.09,2)</f>
        <v>0.13</v>
      </c>
    </row>
    <row r="16" spans="1:9" s="52" customFormat="1" ht="18" customHeight="1" x14ac:dyDescent="0.25">
      <c r="A16" s="39" t="s">
        <v>425</v>
      </c>
      <c r="B16" s="106"/>
      <c r="C16" s="106" t="s">
        <v>16</v>
      </c>
      <c r="D16" s="3">
        <v>0.4</v>
      </c>
      <c r="E16" s="3">
        <v>0.4</v>
      </c>
      <c r="F16" s="3">
        <v>13</v>
      </c>
      <c r="G16" s="3">
        <v>53</v>
      </c>
      <c r="H16" s="19">
        <v>0.33</v>
      </c>
      <c r="I16" s="19">
        <f>ROUND(H16*1.09,2)</f>
        <v>0.36</v>
      </c>
    </row>
    <row r="17" spans="1:9" ht="17.25" customHeight="1" x14ac:dyDescent="0.3">
      <c r="A17" s="125" t="s">
        <v>1</v>
      </c>
      <c r="B17" s="125"/>
      <c r="C17" s="125"/>
      <c r="D17" s="10">
        <f>SUM(D12:D16)</f>
        <v>21.03</v>
      </c>
      <c r="E17" s="10">
        <f t="shared" ref="E17:G17" si="0">SUM(E12:E16)</f>
        <v>17.73</v>
      </c>
      <c r="F17" s="10">
        <f t="shared" si="0"/>
        <v>43.22</v>
      </c>
      <c r="G17" s="10">
        <f t="shared" si="0"/>
        <v>401.16499999999996</v>
      </c>
      <c r="H17" s="87">
        <f>+H12+H13+H14+H15+H16</f>
        <v>1.8900000000000001</v>
      </c>
      <c r="I17" s="87">
        <f>+I12+I13+I14+I15+I16</f>
        <v>2.06</v>
      </c>
    </row>
    <row r="18" spans="1:9" ht="26.25" customHeight="1" x14ac:dyDescent="0.25">
      <c r="A18" s="118" t="s">
        <v>359</v>
      </c>
      <c r="B18" s="118"/>
      <c r="C18" s="118"/>
      <c r="D18" s="118"/>
      <c r="E18" s="118"/>
      <c r="F18" s="118"/>
      <c r="G18" s="118"/>
    </row>
    <row r="19" spans="1:9" ht="18" customHeight="1" x14ac:dyDescent="0.25">
      <c r="A19" s="122" t="s">
        <v>95</v>
      </c>
      <c r="B19" s="124" t="s">
        <v>0</v>
      </c>
      <c r="C19" s="124" t="s">
        <v>5</v>
      </c>
      <c r="D19" s="125" t="s">
        <v>6</v>
      </c>
      <c r="E19" s="125"/>
      <c r="F19" s="125"/>
      <c r="G19" s="116" t="s">
        <v>7</v>
      </c>
      <c r="H19" s="116" t="s">
        <v>419</v>
      </c>
      <c r="I19" s="116" t="s">
        <v>418</v>
      </c>
    </row>
    <row r="20" spans="1:9" ht="18" customHeight="1" x14ac:dyDescent="0.25">
      <c r="A20" s="123"/>
      <c r="B20" s="117"/>
      <c r="C20" s="117"/>
      <c r="D20" s="62" t="s">
        <v>8</v>
      </c>
      <c r="E20" s="62" t="s">
        <v>9</v>
      </c>
      <c r="F20" s="62" t="s">
        <v>105</v>
      </c>
      <c r="G20" s="117"/>
      <c r="H20" s="117"/>
      <c r="I20" s="117"/>
    </row>
    <row r="21" spans="1:9" ht="18" customHeight="1" x14ac:dyDescent="0.25">
      <c r="A21" s="7" t="s">
        <v>351</v>
      </c>
      <c r="B21" s="57" t="s">
        <v>61</v>
      </c>
      <c r="C21" s="57" t="s">
        <v>15</v>
      </c>
      <c r="D21" s="3">
        <v>18.68</v>
      </c>
      <c r="E21" s="3">
        <v>18.05</v>
      </c>
      <c r="F21" s="3">
        <v>22.31</v>
      </c>
      <c r="G21" s="3">
        <v>324.61</v>
      </c>
      <c r="H21" s="19">
        <v>1.06</v>
      </c>
      <c r="I21" s="19">
        <f>ROUND(H21*1.09,2)</f>
        <v>1.1599999999999999</v>
      </c>
    </row>
    <row r="22" spans="1:9" ht="18" customHeight="1" x14ac:dyDescent="0.25">
      <c r="A22" s="7" t="s">
        <v>363</v>
      </c>
      <c r="B22" s="57" t="s">
        <v>364</v>
      </c>
      <c r="C22" s="57" t="s">
        <v>365</v>
      </c>
      <c r="D22" s="3">
        <v>1.64</v>
      </c>
      <c r="E22" s="3">
        <v>0.34</v>
      </c>
      <c r="F22" s="3">
        <v>18.41</v>
      </c>
      <c r="G22" s="3">
        <v>77.400000000000006</v>
      </c>
      <c r="H22" s="19">
        <v>0.31</v>
      </c>
      <c r="I22" s="19">
        <f>ROUND(H22*1.09,2)</f>
        <v>0.34</v>
      </c>
    </row>
    <row r="23" spans="1:9" s="52" customFormat="1" ht="18" customHeight="1" x14ac:dyDescent="0.25">
      <c r="A23" s="7" t="s">
        <v>426</v>
      </c>
      <c r="B23" s="105"/>
      <c r="C23" s="105" t="s">
        <v>427</v>
      </c>
      <c r="D23" s="3">
        <v>2.98</v>
      </c>
      <c r="E23" s="3">
        <v>0.2</v>
      </c>
      <c r="F23" s="3">
        <v>12.85</v>
      </c>
      <c r="G23" s="3">
        <v>65.38</v>
      </c>
      <c r="H23" s="19">
        <v>0.4</v>
      </c>
      <c r="I23" s="19">
        <f>ROUND(H23*1.09,2)</f>
        <v>0.44</v>
      </c>
    </row>
    <row r="24" spans="1:9" s="52" customFormat="1" ht="18" customHeight="1" x14ac:dyDescent="0.25">
      <c r="A24" s="39" t="s">
        <v>424</v>
      </c>
      <c r="B24" s="106"/>
      <c r="C24" s="106" t="s">
        <v>432</v>
      </c>
      <c r="D24" s="3">
        <v>0.1</v>
      </c>
      <c r="E24" s="3">
        <v>0.06</v>
      </c>
      <c r="F24" s="3">
        <v>1.29</v>
      </c>
      <c r="G24" s="3">
        <v>4.34</v>
      </c>
      <c r="H24" s="19">
        <v>0.12</v>
      </c>
      <c r="I24" s="19">
        <f>ROUND(H24*1.09,2)</f>
        <v>0.13</v>
      </c>
    </row>
    <row r="25" spans="1:9" ht="26.25" customHeight="1" x14ac:dyDescent="0.3">
      <c r="A25" s="125" t="s">
        <v>1</v>
      </c>
      <c r="B25" s="125"/>
      <c r="C25" s="125"/>
      <c r="D25" s="10">
        <f>SUM(D21:D24)</f>
        <v>23.400000000000002</v>
      </c>
      <c r="E25" s="10">
        <f t="shared" ref="E25:G25" si="1">SUM(E21:E24)</f>
        <v>18.649999999999999</v>
      </c>
      <c r="F25" s="10">
        <f t="shared" si="1"/>
        <v>54.86</v>
      </c>
      <c r="G25" s="10">
        <f t="shared" si="1"/>
        <v>471.72999999999996</v>
      </c>
      <c r="H25" s="87">
        <f>+H21+H22+H23+H24</f>
        <v>1.8900000000000001</v>
      </c>
      <c r="I25" s="87">
        <f>+I21+I22+I23+I24</f>
        <v>2.0699999999999998</v>
      </c>
    </row>
    <row r="26" spans="1:9" ht="18" customHeight="1" x14ac:dyDescent="0.25">
      <c r="A26" s="118" t="s">
        <v>359</v>
      </c>
      <c r="B26" s="118"/>
      <c r="C26" s="118"/>
      <c r="D26" s="118"/>
      <c r="E26" s="118"/>
      <c r="F26" s="118"/>
      <c r="G26" s="118"/>
    </row>
    <row r="27" spans="1:9" ht="18" customHeight="1" x14ac:dyDescent="0.25">
      <c r="A27" s="122" t="s">
        <v>96</v>
      </c>
      <c r="B27" s="124" t="s">
        <v>0</v>
      </c>
      <c r="C27" s="124" t="s">
        <v>5</v>
      </c>
      <c r="D27" s="125" t="s">
        <v>6</v>
      </c>
      <c r="E27" s="125"/>
      <c r="F27" s="125"/>
      <c r="G27" s="116" t="s">
        <v>7</v>
      </c>
      <c r="H27" s="116" t="s">
        <v>419</v>
      </c>
      <c r="I27" s="116" t="s">
        <v>418</v>
      </c>
    </row>
    <row r="28" spans="1:9" ht="18" customHeight="1" x14ac:dyDescent="0.25">
      <c r="A28" s="123"/>
      <c r="B28" s="117"/>
      <c r="C28" s="117"/>
      <c r="D28" s="62" t="s">
        <v>8</v>
      </c>
      <c r="E28" s="62" t="s">
        <v>9</v>
      </c>
      <c r="F28" s="62" t="s">
        <v>105</v>
      </c>
      <c r="G28" s="117"/>
      <c r="H28" s="117"/>
      <c r="I28" s="117"/>
    </row>
    <row r="29" spans="1:9" ht="18" customHeight="1" x14ac:dyDescent="0.25">
      <c r="A29" s="81" t="s">
        <v>238</v>
      </c>
      <c r="B29" s="3" t="s">
        <v>88</v>
      </c>
      <c r="C29" s="53" t="s">
        <v>12</v>
      </c>
      <c r="D29" s="3">
        <v>6.81</v>
      </c>
      <c r="E29" s="3">
        <v>30.96</v>
      </c>
      <c r="F29" s="3">
        <v>33.39</v>
      </c>
      <c r="G29" s="3">
        <v>270.58999999999997</v>
      </c>
      <c r="H29" s="19">
        <v>1.26</v>
      </c>
      <c r="I29" s="19">
        <f>ROUND(H29*1.09,2)</f>
        <v>1.37</v>
      </c>
    </row>
    <row r="30" spans="1:9" ht="18" customHeight="1" x14ac:dyDescent="0.25">
      <c r="A30" s="7" t="s">
        <v>332</v>
      </c>
      <c r="B30" s="57" t="s">
        <v>106</v>
      </c>
      <c r="C30" s="57" t="s">
        <v>114</v>
      </c>
      <c r="D30" s="3">
        <v>0.72</v>
      </c>
      <c r="E30" s="3">
        <v>5.75</v>
      </c>
      <c r="F30" s="3">
        <v>3.04</v>
      </c>
      <c r="G30" s="3">
        <v>62.56</v>
      </c>
      <c r="H30" s="19">
        <v>0.18</v>
      </c>
      <c r="I30" s="19">
        <f>ROUND(H30*1.09,2)</f>
        <v>0.2</v>
      </c>
    </row>
    <row r="31" spans="1:9" s="52" customFormat="1" ht="18" customHeight="1" x14ac:dyDescent="0.25">
      <c r="A31" s="39" t="s">
        <v>424</v>
      </c>
      <c r="B31" s="106"/>
      <c r="C31" s="106" t="s">
        <v>432</v>
      </c>
      <c r="D31" s="3">
        <v>0.1</v>
      </c>
      <c r="E31" s="3">
        <v>0.06</v>
      </c>
      <c r="F31" s="3">
        <v>1.29</v>
      </c>
      <c r="G31" s="3">
        <v>4.34</v>
      </c>
      <c r="H31" s="19">
        <v>0.12</v>
      </c>
      <c r="I31" s="19">
        <f>ROUND(H31*1.09,2)</f>
        <v>0.13</v>
      </c>
    </row>
    <row r="32" spans="1:9" s="52" customFormat="1" ht="18" customHeight="1" x14ac:dyDescent="0.25">
      <c r="A32" s="39" t="s">
        <v>425</v>
      </c>
      <c r="B32" s="106"/>
      <c r="C32" s="106" t="s">
        <v>16</v>
      </c>
      <c r="D32" s="3">
        <v>0.4</v>
      </c>
      <c r="E32" s="3">
        <v>0.4</v>
      </c>
      <c r="F32" s="3">
        <v>13</v>
      </c>
      <c r="G32" s="3">
        <v>53</v>
      </c>
      <c r="H32" s="19">
        <v>0.33</v>
      </c>
      <c r="I32" s="19">
        <f>ROUND(H32*1.09,2)</f>
        <v>0.36</v>
      </c>
    </row>
    <row r="33" spans="1:9" ht="17.25" customHeight="1" x14ac:dyDescent="0.3">
      <c r="A33" s="119" t="s">
        <v>1</v>
      </c>
      <c r="B33" s="120"/>
      <c r="C33" s="121"/>
      <c r="D33" s="10">
        <f>SUM(D29:D32)</f>
        <v>8.0299999999999994</v>
      </c>
      <c r="E33" s="10">
        <f t="shared" ref="E33:G33" si="2">SUM(E29:E32)</f>
        <v>37.17</v>
      </c>
      <c r="F33" s="10">
        <f t="shared" si="2"/>
        <v>50.72</v>
      </c>
      <c r="G33" s="10">
        <f t="shared" si="2"/>
        <v>390.48999999999995</v>
      </c>
      <c r="H33" s="87">
        <f>+H29+H30+H31+H32</f>
        <v>1.8900000000000001</v>
      </c>
      <c r="I33" s="87">
        <f>+I29+I30+I31+I32</f>
        <v>2.06</v>
      </c>
    </row>
    <row r="34" spans="1:9" ht="23.25" customHeight="1" x14ac:dyDescent="0.25">
      <c r="A34" s="14"/>
      <c r="B34" s="14"/>
      <c r="C34" s="14"/>
      <c r="D34" s="15"/>
      <c r="E34" s="15"/>
      <c r="F34" s="15"/>
      <c r="G34" s="67"/>
    </row>
    <row r="35" spans="1:9" ht="18" customHeight="1" x14ac:dyDescent="0.25">
      <c r="A35" s="126" t="s">
        <v>358</v>
      </c>
      <c r="B35" s="126"/>
      <c r="C35" s="126"/>
      <c r="D35" s="126"/>
      <c r="E35" s="126"/>
      <c r="F35" s="126"/>
      <c r="G35" s="126"/>
    </row>
    <row r="36" spans="1:9" ht="18" customHeight="1" x14ac:dyDescent="0.25">
      <c r="A36" s="122" t="s">
        <v>186</v>
      </c>
      <c r="B36" s="124" t="s">
        <v>0</v>
      </c>
      <c r="C36" s="124" t="s">
        <v>5</v>
      </c>
      <c r="D36" s="125" t="s">
        <v>6</v>
      </c>
      <c r="E36" s="125"/>
      <c r="F36" s="125"/>
      <c r="G36" s="116" t="s">
        <v>7</v>
      </c>
      <c r="H36" s="116" t="s">
        <v>419</v>
      </c>
      <c r="I36" s="116" t="s">
        <v>418</v>
      </c>
    </row>
    <row r="37" spans="1:9" ht="18" customHeight="1" x14ac:dyDescent="0.25">
      <c r="A37" s="123"/>
      <c r="B37" s="117"/>
      <c r="C37" s="117"/>
      <c r="D37" s="62" t="s">
        <v>8</v>
      </c>
      <c r="E37" s="62" t="s">
        <v>9</v>
      </c>
      <c r="F37" s="62" t="s">
        <v>105</v>
      </c>
      <c r="G37" s="117"/>
      <c r="H37" s="117"/>
      <c r="I37" s="117"/>
    </row>
    <row r="38" spans="1:9" ht="18" customHeight="1" x14ac:dyDescent="0.25">
      <c r="A38" s="7" t="s">
        <v>154</v>
      </c>
      <c r="B38" s="59" t="s">
        <v>68</v>
      </c>
      <c r="C38" s="57" t="s">
        <v>15</v>
      </c>
      <c r="D38" s="3">
        <v>24.53</v>
      </c>
      <c r="E38" s="3">
        <v>11.66</v>
      </c>
      <c r="F38" s="3">
        <v>13.26</v>
      </c>
      <c r="G38" s="3">
        <v>249.14</v>
      </c>
      <c r="H38" s="19">
        <v>1.06</v>
      </c>
      <c r="I38" s="19">
        <f>ROUND(H38*1.09,2)</f>
        <v>1.1599999999999999</v>
      </c>
    </row>
    <row r="39" spans="1:9" ht="31.5" customHeight="1" x14ac:dyDescent="0.25">
      <c r="A39" s="7" t="s">
        <v>269</v>
      </c>
      <c r="B39" s="59" t="s">
        <v>58</v>
      </c>
      <c r="C39" s="57" t="s">
        <v>31</v>
      </c>
      <c r="D39" s="3">
        <v>1.0275000000000001</v>
      </c>
      <c r="E39" s="3">
        <v>7.37</v>
      </c>
      <c r="F39" s="3">
        <v>2.7075</v>
      </c>
      <c r="G39" s="3">
        <v>77.03</v>
      </c>
      <c r="H39" s="19">
        <v>0.38</v>
      </c>
      <c r="I39" s="19">
        <f>ROUND(H39*1.09,2)</f>
        <v>0.41</v>
      </c>
    </row>
    <row r="40" spans="1:9" s="52" customFormat="1" ht="18" customHeight="1" x14ac:dyDescent="0.25">
      <c r="A40" s="39" t="s">
        <v>424</v>
      </c>
      <c r="B40" s="106"/>
      <c r="C40" s="106" t="s">
        <v>432</v>
      </c>
      <c r="D40" s="3">
        <v>0.1</v>
      </c>
      <c r="E40" s="3">
        <v>0.06</v>
      </c>
      <c r="F40" s="3">
        <v>1.29</v>
      </c>
      <c r="G40" s="3">
        <v>4.34</v>
      </c>
      <c r="H40" s="19">
        <v>0.12</v>
      </c>
      <c r="I40" s="19">
        <f>ROUND(H40*1.09,2)</f>
        <v>0.13</v>
      </c>
    </row>
    <row r="41" spans="1:9" s="52" customFormat="1" ht="18" customHeight="1" x14ac:dyDescent="0.25">
      <c r="A41" s="39" t="s">
        <v>425</v>
      </c>
      <c r="B41" s="106"/>
      <c r="C41" s="106" t="s">
        <v>16</v>
      </c>
      <c r="D41" s="3">
        <v>0.4</v>
      </c>
      <c r="E41" s="3">
        <v>0.4</v>
      </c>
      <c r="F41" s="3">
        <v>13</v>
      </c>
      <c r="G41" s="3">
        <v>53</v>
      </c>
      <c r="H41" s="19">
        <v>0.33</v>
      </c>
      <c r="I41" s="19">
        <f>ROUND(H41*1.09,2)</f>
        <v>0.36</v>
      </c>
    </row>
    <row r="42" spans="1:9" ht="26.25" customHeight="1" x14ac:dyDescent="0.3">
      <c r="A42" s="119" t="s">
        <v>1</v>
      </c>
      <c r="B42" s="120"/>
      <c r="C42" s="121"/>
      <c r="D42" s="10">
        <f>SUM(D38:D41)</f>
        <v>26.057500000000001</v>
      </c>
      <c r="E42" s="10">
        <f t="shared" ref="E42:G42" si="3">SUM(E38:E41)</f>
        <v>19.489999999999998</v>
      </c>
      <c r="F42" s="10">
        <f t="shared" si="3"/>
        <v>30.2575</v>
      </c>
      <c r="G42" s="10">
        <f t="shared" si="3"/>
        <v>383.50999999999993</v>
      </c>
      <c r="H42" s="87">
        <f>+H38+H39+H40+H41</f>
        <v>1.8900000000000001</v>
      </c>
      <c r="I42" s="87">
        <f>+I38+I39+I40+I41</f>
        <v>2.0599999999999996</v>
      </c>
    </row>
    <row r="43" spans="1:9" ht="26.25" customHeight="1" x14ac:dyDescent="0.25">
      <c r="A43" s="126" t="s">
        <v>358</v>
      </c>
      <c r="B43" s="126"/>
      <c r="C43" s="126"/>
      <c r="D43" s="126"/>
      <c r="E43" s="126"/>
      <c r="F43" s="126"/>
      <c r="G43" s="126"/>
    </row>
    <row r="44" spans="1:9" ht="18" customHeight="1" x14ac:dyDescent="0.25">
      <c r="A44" s="122" t="s">
        <v>187</v>
      </c>
      <c r="B44" s="124" t="s">
        <v>0</v>
      </c>
      <c r="C44" s="124" t="s">
        <v>5</v>
      </c>
      <c r="D44" s="125" t="s">
        <v>6</v>
      </c>
      <c r="E44" s="125"/>
      <c r="F44" s="125"/>
      <c r="G44" s="116" t="s">
        <v>7</v>
      </c>
      <c r="H44" s="116" t="s">
        <v>419</v>
      </c>
      <c r="I44" s="116" t="s">
        <v>418</v>
      </c>
    </row>
    <row r="45" spans="1:9" ht="18" customHeight="1" x14ac:dyDescent="0.25">
      <c r="A45" s="123"/>
      <c r="B45" s="117"/>
      <c r="C45" s="117"/>
      <c r="D45" s="62" t="s">
        <v>8</v>
      </c>
      <c r="E45" s="62" t="s">
        <v>9</v>
      </c>
      <c r="F45" s="62" t="s">
        <v>105</v>
      </c>
      <c r="G45" s="117"/>
      <c r="H45" s="117"/>
      <c r="I45" s="117"/>
    </row>
    <row r="46" spans="1:9" ht="18" customHeight="1" x14ac:dyDescent="0.25">
      <c r="A46" s="7" t="s">
        <v>140</v>
      </c>
      <c r="B46" s="59" t="s">
        <v>141</v>
      </c>
      <c r="C46" s="57" t="s">
        <v>16</v>
      </c>
      <c r="D46" s="3">
        <v>25.42</v>
      </c>
      <c r="E46" s="3">
        <v>6.1130000000000004</v>
      </c>
      <c r="F46" s="3">
        <v>4.0602</v>
      </c>
      <c r="G46" s="3">
        <v>168.97</v>
      </c>
      <c r="H46" s="19">
        <v>1.17</v>
      </c>
      <c r="I46" s="19">
        <f>ROUND(H46*1.09,2)</f>
        <v>1.28</v>
      </c>
    </row>
    <row r="47" spans="1:9" ht="18" customHeight="1" x14ac:dyDescent="0.25">
      <c r="A47" s="7" t="s">
        <v>256</v>
      </c>
      <c r="B47" s="57" t="s">
        <v>22</v>
      </c>
      <c r="C47" s="57" t="s">
        <v>13</v>
      </c>
      <c r="D47" s="3">
        <v>2.4500000000000002</v>
      </c>
      <c r="E47" s="3">
        <v>2.21</v>
      </c>
      <c r="F47" s="3">
        <v>13.42</v>
      </c>
      <c r="G47" s="3">
        <v>81.86</v>
      </c>
      <c r="H47" s="19">
        <v>0.05</v>
      </c>
      <c r="I47" s="19">
        <f>ROUND(H47*1.09,2)</f>
        <v>0.05</v>
      </c>
    </row>
    <row r="48" spans="1:9" ht="18" customHeight="1" x14ac:dyDescent="0.25">
      <c r="A48" s="7" t="s">
        <v>271</v>
      </c>
      <c r="B48" s="57" t="s">
        <v>169</v>
      </c>
      <c r="C48" s="57" t="s">
        <v>16</v>
      </c>
      <c r="D48" s="3">
        <v>0.9</v>
      </c>
      <c r="E48" s="3">
        <v>9.6300000000000008</v>
      </c>
      <c r="F48" s="3">
        <v>9.76</v>
      </c>
      <c r="G48" s="3">
        <v>120.77</v>
      </c>
      <c r="H48" s="19">
        <v>0.22</v>
      </c>
      <c r="I48" s="19">
        <f>ROUND(H48*1.09,2)</f>
        <v>0.24</v>
      </c>
    </row>
    <row r="49" spans="1:9" s="52" customFormat="1" ht="18" customHeight="1" x14ac:dyDescent="0.25">
      <c r="A49" s="39" t="s">
        <v>424</v>
      </c>
      <c r="B49" s="106"/>
      <c r="C49" s="106" t="s">
        <v>432</v>
      </c>
      <c r="D49" s="3">
        <v>0.1</v>
      </c>
      <c r="E49" s="3">
        <v>0.06</v>
      </c>
      <c r="F49" s="3">
        <v>1.29</v>
      </c>
      <c r="G49" s="3">
        <v>4.34</v>
      </c>
      <c r="H49" s="19">
        <v>0.12</v>
      </c>
      <c r="I49" s="19">
        <f>ROUND(H49*1.09,2)</f>
        <v>0.13</v>
      </c>
    </row>
    <row r="50" spans="1:9" s="52" customFormat="1" ht="18" customHeight="1" x14ac:dyDescent="0.25">
      <c r="A50" s="39" t="s">
        <v>425</v>
      </c>
      <c r="B50" s="106"/>
      <c r="C50" s="106" t="s">
        <v>16</v>
      </c>
      <c r="D50" s="3">
        <v>0.4</v>
      </c>
      <c r="E50" s="3">
        <v>0.4</v>
      </c>
      <c r="F50" s="3">
        <v>13</v>
      </c>
      <c r="G50" s="3">
        <v>53</v>
      </c>
      <c r="H50" s="19">
        <v>0.33</v>
      </c>
      <c r="I50" s="19">
        <f>ROUND(H50*1.09,2)</f>
        <v>0.36</v>
      </c>
    </row>
    <row r="51" spans="1:9" ht="18" customHeight="1" x14ac:dyDescent="0.3">
      <c r="A51" s="119" t="s">
        <v>1</v>
      </c>
      <c r="B51" s="120"/>
      <c r="C51" s="121"/>
      <c r="D51" s="10">
        <f>SUM(D46:D50)</f>
        <v>29.27</v>
      </c>
      <c r="E51" s="10">
        <f t="shared" ref="E51:G51" si="4">SUM(E46:E50)</f>
        <v>18.413</v>
      </c>
      <c r="F51" s="10">
        <f t="shared" si="4"/>
        <v>41.530200000000001</v>
      </c>
      <c r="G51" s="10">
        <f t="shared" si="4"/>
        <v>428.93999999999994</v>
      </c>
      <c r="H51" s="87">
        <f>+H46+H47+H48+H49+H50</f>
        <v>1.8900000000000001</v>
      </c>
      <c r="I51" s="87">
        <f>+I46+I47+I48+I49+I50</f>
        <v>2.06</v>
      </c>
    </row>
    <row r="52" spans="1:9" s="71" customFormat="1" ht="26.25" customHeight="1" x14ac:dyDescent="0.25">
      <c r="A52" s="126" t="s">
        <v>357</v>
      </c>
      <c r="B52" s="126"/>
      <c r="C52" s="126"/>
      <c r="D52" s="126"/>
      <c r="E52" s="126"/>
      <c r="F52" s="126"/>
      <c r="G52" s="126"/>
      <c r="H52" s="26"/>
      <c r="I52" s="26"/>
    </row>
    <row r="53" spans="1:9" s="71" customFormat="1" ht="18" customHeight="1" x14ac:dyDescent="0.25">
      <c r="A53" s="122" t="s">
        <v>376</v>
      </c>
      <c r="B53" s="124" t="s">
        <v>0</v>
      </c>
      <c r="C53" s="124" t="s">
        <v>5</v>
      </c>
      <c r="D53" s="125" t="s">
        <v>6</v>
      </c>
      <c r="E53" s="125"/>
      <c r="F53" s="125"/>
      <c r="G53" s="116" t="s">
        <v>7</v>
      </c>
      <c r="H53" s="116" t="s">
        <v>419</v>
      </c>
      <c r="I53" s="116" t="s">
        <v>418</v>
      </c>
    </row>
    <row r="54" spans="1:9" s="71" customFormat="1" ht="27" customHeight="1" x14ac:dyDescent="0.25">
      <c r="A54" s="123"/>
      <c r="B54" s="117"/>
      <c r="C54" s="117"/>
      <c r="D54" s="62" t="s">
        <v>8</v>
      </c>
      <c r="E54" s="62" t="s">
        <v>9</v>
      </c>
      <c r="F54" s="62" t="s">
        <v>105</v>
      </c>
      <c r="G54" s="117"/>
      <c r="H54" s="117"/>
      <c r="I54" s="117"/>
    </row>
    <row r="55" spans="1:9" ht="18" customHeight="1" x14ac:dyDescent="0.25">
      <c r="A55" s="4" t="s">
        <v>394</v>
      </c>
      <c r="B55" s="50" t="s">
        <v>395</v>
      </c>
      <c r="C55" s="50">
        <v>200</v>
      </c>
      <c r="D55" s="79">
        <v>5.0999999999999996</v>
      </c>
      <c r="E55" s="79">
        <v>10.66</v>
      </c>
      <c r="F55" s="79">
        <v>31.34</v>
      </c>
      <c r="G55" s="79">
        <v>241.67</v>
      </c>
      <c r="H55" s="19">
        <v>0.8</v>
      </c>
      <c r="I55" s="19">
        <f>ROUND(H55*1.09,2)</f>
        <v>0.87</v>
      </c>
    </row>
    <row r="56" spans="1:9" ht="18" customHeight="1" x14ac:dyDescent="0.25">
      <c r="A56" s="4" t="s">
        <v>416</v>
      </c>
      <c r="B56" s="50" t="s">
        <v>227</v>
      </c>
      <c r="C56" s="50" t="s">
        <v>14</v>
      </c>
      <c r="D56" s="79">
        <v>1.2</v>
      </c>
      <c r="E56" s="79">
        <v>15</v>
      </c>
      <c r="F56" s="79">
        <v>1.55</v>
      </c>
      <c r="G56" s="79">
        <v>146.5</v>
      </c>
      <c r="H56" s="19">
        <v>0.25</v>
      </c>
      <c r="I56" s="19">
        <f t="shared" ref="I56:I59" si="5">ROUND(H56*1.09,2)</f>
        <v>0.27</v>
      </c>
    </row>
    <row r="57" spans="1:9" s="52" customFormat="1" ht="18" customHeight="1" x14ac:dyDescent="0.25">
      <c r="A57" s="7" t="s">
        <v>426</v>
      </c>
      <c r="B57" s="106"/>
      <c r="C57" s="106" t="s">
        <v>427</v>
      </c>
      <c r="D57" s="3">
        <v>2.98</v>
      </c>
      <c r="E57" s="3">
        <v>0.2</v>
      </c>
      <c r="F57" s="3">
        <v>12.85</v>
      </c>
      <c r="G57" s="3">
        <v>65.38</v>
      </c>
      <c r="H57" s="19">
        <v>0.4</v>
      </c>
      <c r="I57" s="19">
        <f t="shared" si="5"/>
        <v>0.44</v>
      </c>
    </row>
    <row r="58" spans="1:9" s="52" customFormat="1" ht="18" customHeight="1" x14ac:dyDescent="0.25">
      <c r="A58" s="39" t="s">
        <v>424</v>
      </c>
      <c r="B58" s="106"/>
      <c r="C58" s="106" t="s">
        <v>432</v>
      </c>
      <c r="D58" s="3">
        <v>0.1</v>
      </c>
      <c r="E58" s="3">
        <v>0.06</v>
      </c>
      <c r="F58" s="3">
        <v>1.29</v>
      </c>
      <c r="G58" s="3">
        <v>4.34</v>
      </c>
      <c r="H58" s="19">
        <v>0.12</v>
      </c>
      <c r="I58" s="19">
        <f t="shared" si="5"/>
        <v>0.13</v>
      </c>
    </row>
    <row r="59" spans="1:9" s="52" customFormat="1" ht="18" customHeight="1" x14ac:dyDescent="0.25">
      <c r="A59" s="39" t="s">
        <v>425</v>
      </c>
      <c r="B59" s="106"/>
      <c r="C59" s="106" t="s">
        <v>16</v>
      </c>
      <c r="D59" s="3">
        <v>0.4</v>
      </c>
      <c r="E59" s="3">
        <v>0.4</v>
      </c>
      <c r="F59" s="3">
        <v>13</v>
      </c>
      <c r="G59" s="3">
        <v>53</v>
      </c>
      <c r="H59" s="19">
        <v>0.32</v>
      </c>
      <c r="I59" s="19">
        <f t="shared" si="5"/>
        <v>0.35</v>
      </c>
    </row>
    <row r="60" spans="1:9" s="71" customFormat="1" ht="27" customHeight="1" x14ac:dyDescent="0.3">
      <c r="A60" s="119" t="s">
        <v>1</v>
      </c>
      <c r="B60" s="120"/>
      <c r="C60" s="121"/>
      <c r="D60" s="10">
        <f>SUM(D55:D59)</f>
        <v>9.7799999999999994</v>
      </c>
      <c r="E60" s="10">
        <f t="shared" ref="E60:G60" si="6">SUM(E55:E59)</f>
        <v>26.319999999999997</v>
      </c>
      <c r="F60" s="10">
        <f t="shared" si="6"/>
        <v>60.03</v>
      </c>
      <c r="G60" s="10">
        <f t="shared" si="6"/>
        <v>510.88999999999993</v>
      </c>
      <c r="H60" s="87">
        <f>+H55+H56+H57+H58+H59</f>
        <v>1.8900000000000003</v>
      </c>
      <c r="I60" s="87">
        <f>+I55+I56+I57+I58+I59</f>
        <v>2.06</v>
      </c>
    </row>
    <row r="61" spans="1:9" ht="18" customHeight="1" x14ac:dyDescent="0.25">
      <c r="A61" s="131" t="s">
        <v>439</v>
      </c>
      <c r="B61" s="131"/>
      <c r="C61" s="131"/>
      <c r="D61" s="131"/>
      <c r="E61" s="131"/>
      <c r="F61" s="131"/>
      <c r="G61" s="131"/>
      <c r="H61" s="107"/>
    </row>
    <row r="62" spans="1:9" ht="18" customHeight="1" thickBot="1" x14ac:dyDescent="0.3"/>
    <row r="63" spans="1:9" s="52" customFormat="1" ht="39" customHeight="1" x14ac:dyDescent="0.25">
      <c r="A63" s="85"/>
      <c r="B63" s="129"/>
      <c r="C63" s="130"/>
      <c r="D63" s="130"/>
      <c r="E63" s="130"/>
      <c r="F63" s="130"/>
      <c r="G63" s="130"/>
      <c r="H63" s="88" t="s">
        <v>419</v>
      </c>
      <c r="I63" s="89" t="s">
        <v>418</v>
      </c>
    </row>
    <row r="64" spans="1:9" s="52" customFormat="1" ht="18" customHeight="1" thickBot="1" x14ac:dyDescent="0.3">
      <c r="A64" s="86"/>
      <c r="B64" s="127" t="s">
        <v>420</v>
      </c>
      <c r="C64" s="128"/>
      <c r="D64" s="128"/>
      <c r="E64" s="128"/>
      <c r="F64" s="128"/>
      <c r="G64" s="128"/>
      <c r="H64" s="92">
        <f>+SUM(H17+H25+H33+H42+H51+H60)/6+H8</f>
        <v>2.2100000000000004</v>
      </c>
      <c r="I64" s="91">
        <f>+SUM(I17+I25+I33+I42+I51+I60)/6+I8</f>
        <v>2.4116666666666671</v>
      </c>
    </row>
    <row r="65" spans="1:9" s="52" customFormat="1" ht="18" customHeight="1" x14ac:dyDescent="0.25">
      <c r="A65" s="86"/>
      <c r="B65" s="132" t="s">
        <v>421</v>
      </c>
      <c r="C65" s="133"/>
      <c r="D65" s="133"/>
      <c r="E65" s="24"/>
      <c r="F65" s="24"/>
      <c r="G65" s="24"/>
      <c r="H65" s="23"/>
      <c r="I65" s="23"/>
    </row>
    <row r="68" spans="1:9" ht="26.25" customHeight="1" x14ac:dyDescent="0.25"/>
    <row r="69" spans="1:9" ht="26.25" customHeight="1" x14ac:dyDescent="0.25"/>
  </sheetData>
  <mergeCells count="67">
    <mergeCell ref="B65:D65"/>
    <mergeCell ref="H53:H54"/>
    <mergeCell ref="G53:G54"/>
    <mergeCell ref="D53:F53"/>
    <mergeCell ref="H4:H5"/>
    <mergeCell ref="A35:G35"/>
    <mergeCell ref="A36:A37"/>
    <mergeCell ref="B36:B37"/>
    <mergeCell ref="C36:C37"/>
    <mergeCell ref="A51:C51"/>
    <mergeCell ref="A42:C42"/>
    <mergeCell ref="A43:G43"/>
    <mergeCell ref="A44:A45"/>
    <mergeCell ref="B44:B45"/>
    <mergeCell ref="C44:C45"/>
    <mergeCell ref="G27:G28"/>
    <mergeCell ref="I4:I5"/>
    <mergeCell ref="H19:H20"/>
    <mergeCell ref="I19:I20"/>
    <mergeCell ref="B64:G64"/>
    <mergeCell ref="I53:I54"/>
    <mergeCell ref="B63:G63"/>
    <mergeCell ref="H10:H11"/>
    <mergeCell ref="I10:I11"/>
    <mergeCell ref="H44:H45"/>
    <mergeCell ref="I44:I45"/>
    <mergeCell ref="H27:H28"/>
    <mergeCell ref="I27:I28"/>
    <mergeCell ref="H36:H37"/>
    <mergeCell ref="I36:I37"/>
    <mergeCell ref="A61:G61"/>
    <mergeCell ref="A33:C33"/>
    <mergeCell ref="A3:G3"/>
    <mergeCell ref="D44:F44"/>
    <mergeCell ref="G44:G45"/>
    <mergeCell ref="A52:G52"/>
    <mergeCell ref="B19:B20"/>
    <mergeCell ref="C19:C20"/>
    <mergeCell ref="D19:F19"/>
    <mergeCell ref="G19:G20"/>
    <mergeCell ref="A25:C25"/>
    <mergeCell ref="D36:F36"/>
    <mergeCell ref="G36:G37"/>
    <mergeCell ref="A26:G26"/>
    <mergeCell ref="A27:A28"/>
    <mergeCell ref="B27:B28"/>
    <mergeCell ref="C27:C28"/>
    <mergeCell ref="D27:F27"/>
    <mergeCell ref="A17:C17"/>
    <mergeCell ref="A18:G18"/>
    <mergeCell ref="D4:F4"/>
    <mergeCell ref="G4:G5"/>
    <mergeCell ref="A8:C8"/>
    <mergeCell ref="A10:A11"/>
    <mergeCell ref="B10:B11"/>
    <mergeCell ref="C10:C11"/>
    <mergeCell ref="A9:G9"/>
    <mergeCell ref="D10:F10"/>
    <mergeCell ref="G10:G11"/>
    <mergeCell ref="A4:A5"/>
    <mergeCell ref="B4:B5"/>
    <mergeCell ref="C4:C5"/>
    <mergeCell ref="A19:A20"/>
    <mergeCell ref="A60:C60"/>
    <mergeCell ref="A53:A54"/>
    <mergeCell ref="B53:B54"/>
    <mergeCell ref="C53:C54"/>
  </mergeCells>
  <pageMargins left="0.59055118110236227" right="0.59055118110236227" top="0.59055118110236227" bottom="0.59055118110236227" header="0" footer="0"/>
  <pageSetup paperSize="9" scale="70" orientation="portrait" verticalDpi="200" r:id="rId1"/>
  <headerFooter alignWithMargins="0"/>
  <rowBreaks count="1" manualBreakCount="1">
    <brk id="33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view="pageBreakPreview" zoomScaleNormal="100" zoomScaleSheetLayoutView="100" workbookViewId="0">
      <selection activeCell="H28" sqref="H28"/>
    </sheetView>
  </sheetViews>
  <sheetFormatPr defaultColWidth="8.7265625" defaultRowHeight="18" customHeight="1" x14ac:dyDescent="0.25"/>
  <cols>
    <col min="1" max="1" width="34.81640625" style="71" customWidth="1"/>
    <col min="2" max="2" width="9.81640625" style="26" customWidth="1"/>
    <col min="3" max="3" width="7.453125" style="26" customWidth="1"/>
    <col min="4" max="4" width="9.1796875" style="26" customWidth="1"/>
    <col min="5" max="5" width="8" style="26" customWidth="1"/>
    <col min="6" max="6" width="14.54296875" style="26" customWidth="1"/>
    <col min="7" max="7" width="9" style="26" customWidth="1"/>
    <col min="8" max="11" width="9.1796875" style="21" customWidth="1"/>
    <col min="12" max="16384" width="8.7265625" style="70"/>
  </cols>
  <sheetData>
    <row r="1" spans="1:9" ht="17.25" customHeight="1" x14ac:dyDescent="0.25">
      <c r="A1" s="66" t="s">
        <v>55</v>
      </c>
      <c r="D1" s="27"/>
      <c r="E1" s="27"/>
      <c r="F1" s="27"/>
      <c r="G1" s="67"/>
    </row>
    <row r="2" spans="1:9" ht="17.25" customHeight="1" x14ac:dyDescent="0.25">
      <c r="A2" s="74" t="s">
        <v>10</v>
      </c>
      <c r="D2" s="27"/>
      <c r="E2" s="27"/>
      <c r="F2" s="27"/>
      <c r="G2" s="27"/>
    </row>
    <row r="3" spans="1:9" ht="17.25" customHeight="1" x14ac:dyDescent="0.25">
      <c r="A3" s="118" t="s">
        <v>422</v>
      </c>
      <c r="B3" s="118"/>
      <c r="C3" s="118"/>
      <c r="D3" s="118"/>
      <c r="E3" s="118"/>
      <c r="F3" s="118"/>
      <c r="G3" s="118"/>
    </row>
    <row r="4" spans="1:9" ht="17.25" customHeight="1" x14ac:dyDescent="0.25">
      <c r="A4" s="122" t="s">
        <v>4</v>
      </c>
      <c r="B4" s="124" t="s">
        <v>0</v>
      </c>
      <c r="C4" s="124" t="s">
        <v>5</v>
      </c>
      <c r="D4" s="125" t="s">
        <v>6</v>
      </c>
      <c r="E4" s="125"/>
      <c r="F4" s="125"/>
      <c r="G4" s="116" t="s">
        <v>7</v>
      </c>
      <c r="H4" s="116" t="s">
        <v>419</v>
      </c>
      <c r="I4" s="116" t="s">
        <v>418</v>
      </c>
    </row>
    <row r="5" spans="1:9" ht="17.25" customHeight="1" x14ac:dyDescent="0.25">
      <c r="A5" s="123"/>
      <c r="B5" s="117"/>
      <c r="C5" s="117"/>
      <c r="D5" s="62" t="s">
        <v>8</v>
      </c>
      <c r="E5" s="62" t="s">
        <v>9</v>
      </c>
      <c r="F5" s="62" t="s">
        <v>105</v>
      </c>
      <c r="G5" s="117"/>
      <c r="H5" s="117"/>
      <c r="I5" s="117"/>
    </row>
    <row r="6" spans="1:9" ht="17.25" customHeight="1" x14ac:dyDescent="0.25">
      <c r="A6" s="7" t="s">
        <v>368</v>
      </c>
      <c r="B6" s="57" t="s">
        <v>74</v>
      </c>
      <c r="C6" s="57" t="s">
        <v>15</v>
      </c>
      <c r="D6" s="3">
        <v>1.5</v>
      </c>
      <c r="E6" s="3">
        <v>3.15</v>
      </c>
      <c r="F6" s="3">
        <v>9.6300000000000008</v>
      </c>
      <c r="G6" s="3">
        <v>68.67</v>
      </c>
      <c r="H6" s="19">
        <v>0.22</v>
      </c>
      <c r="I6" s="19">
        <f>ROUND(H6*1.09,2)</f>
        <v>0.24</v>
      </c>
    </row>
    <row r="7" spans="1:9" ht="17.25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v>0.1</v>
      </c>
      <c r="I7" s="19">
        <f>ROUND(H7*1.09,2)</f>
        <v>0.11</v>
      </c>
    </row>
    <row r="8" spans="1:9" ht="18" customHeight="1" x14ac:dyDescent="0.3">
      <c r="A8" s="119" t="s">
        <v>1</v>
      </c>
      <c r="B8" s="120"/>
      <c r="C8" s="121"/>
      <c r="D8" s="10">
        <f>SUM(D6:D7)</f>
        <v>4.46</v>
      </c>
      <c r="E8" s="10">
        <f>SUM(E6:E7)</f>
        <v>3.79</v>
      </c>
      <c r="F8" s="10">
        <f>SUM(F6:F7)</f>
        <v>26.689999999999998</v>
      </c>
      <c r="G8" s="10">
        <f>SUM(G6:G7)</f>
        <v>154.75</v>
      </c>
      <c r="H8" s="87">
        <f>+H6+H7</f>
        <v>0.32</v>
      </c>
      <c r="I8" s="87">
        <f>+I6+I7</f>
        <v>0.35</v>
      </c>
    </row>
    <row r="9" spans="1:9" ht="18" customHeight="1" x14ac:dyDescent="0.25">
      <c r="A9" s="118" t="s">
        <v>359</v>
      </c>
      <c r="B9" s="118"/>
      <c r="C9" s="118"/>
      <c r="D9" s="118"/>
      <c r="E9" s="118"/>
      <c r="F9" s="118"/>
      <c r="G9" s="118"/>
    </row>
    <row r="10" spans="1:9" ht="17.25" customHeight="1" x14ac:dyDescent="0.25">
      <c r="A10" s="122" t="s">
        <v>94</v>
      </c>
      <c r="B10" s="124" t="s">
        <v>0</v>
      </c>
      <c r="C10" s="124" t="s">
        <v>5</v>
      </c>
      <c r="D10" s="125" t="s">
        <v>6</v>
      </c>
      <c r="E10" s="125"/>
      <c r="F10" s="125"/>
      <c r="G10" s="116" t="s">
        <v>7</v>
      </c>
      <c r="H10" s="116" t="s">
        <v>419</v>
      </c>
      <c r="I10" s="116" t="s">
        <v>418</v>
      </c>
    </row>
    <row r="11" spans="1:9" ht="17.25" customHeight="1" x14ac:dyDescent="0.25">
      <c r="A11" s="123"/>
      <c r="B11" s="117"/>
      <c r="C11" s="117"/>
      <c r="D11" s="62" t="s">
        <v>8</v>
      </c>
      <c r="E11" s="62" t="s">
        <v>9</v>
      </c>
      <c r="F11" s="62" t="s">
        <v>105</v>
      </c>
      <c r="G11" s="117"/>
      <c r="H11" s="117"/>
      <c r="I11" s="117"/>
    </row>
    <row r="12" spans="1:9" ht="28.5" customHeight="1" x14ac:dyDescent="0.25">
      <c r="A12" s="39" t="s">
        <v>316</v>
      </c>
      <c r="B12" s="57" t="s">
        <v>86</v>
      </c>
      <c r="C12" s="57" t="s">
        <v>12</v>
      </c>
      <c r="D12" s="3">
        <v>7.69</v>
      </c>
      <c r="E12" s="3">
        <v>10.94</v>
      </c>
      <c r="F12" s="3">
        <v>44.74</v>
      </c>
      <c r="G12" s="3">
        <v>286.89999999999998</v>
      </c>
      <c r="H12" s="19">
        <v>1.34</v>
      </c>
      <c r="I12" s="19">
        <f>ROUND(H12*1.09,2)</f>
        <v>1.46</v>
      </c>
    </row>
    <row r="13" spans="1:9" ht="18" customHeight="1" x14ac:dyDescent="0.25">
      <c r="A13" s="54" t="s">
        <v>252</v>
      </c>
      <c r="B13" s="57" t="s">
        <v>2</v>
      </c>
      <c r="C13" s="57" t="s">
        <v>114</v>
      </c>
      <c r="D13" s="3">
        <v>1.92</v>
      </c>
      <c r="E13" s="3">
        <v>6.12</v>
      </c>
      <c r="F13" s="3">
        <v>5.22</v>
      </c>
      <c r="G13" s="3">
        <v>84.06</v>
      </c>
      <c r="H13" s="19">
        <v>0.1</v>
      </c>
      <c r="I13" s="19">
        <f>ROUND(H13*1.09,2)</f>
        <v>0.11</v>
      </c>
    </row>
    <row r="14" spans="1:9" s="52" customFormat="1" ht="18" customHeight="1" x14ac:dyDescent="0.25">
      <c r="A14" s="39" t="s">
        <v>424</v>
      </c>
      <c r="B14" s="106"/>
      <c r="C14" s="106" t="s">
        <v>432</v>
      </c>
      <c r="D14" s="3">
        <v>0.1</v>
      </c>
      <c r="E14" s="3">
        <v>0.06</v>
      </c>
      <c r="F14" s="3">
        <v>1.29</v>
      </c>
      <c r="G14" s="3">
        <v>4.34</v>
      </c>
      <c r="H14" s="19">
        <v>0.12</v>
      </c>
      <c r="I14" s="19">
        <f>ROUND(H14*1.09,2)</f>
        <v>0.13</v>
      </c>
    </row>
    <row r="15" spans="1:9" s="52" customFormat="1" ht="18" customHeight="1" x14ac:dyDescent="0.25">
      <c r="A15" s="39" t="s">
        <v>425</v>
      </c>
      <c r="B15" s="106"/>
      <c r="C15" s="106" t="s">
        <v>16</v>
      </c>
      <c r="D15" s="3">
        <v>0.4</v>
      </c>
      <c r="E15" s="3">
        <v>0.4</v>
      </c>
      <c r="F15" s="3">
        <v>13</v>
      </c>
      <c r="G15" s="3">
        <v>53</v>
      </c>
      <c r="H15" s="19">
        <v>0.33</v>
      </c>
      <c r="I15" s="19">
        <f>ROUND(H15*1.09,2)</f>
        <v>0.36</v>
      </c>
    </row>
    <row r="16" spans="1:9" ht="27.75" customHeight="1" x14ac:dyDescent="0.3">
      <c r="A16" s="125" t="s">
        <v>1</v>
      </c>
      <c r="B16" s="125"/>
      <c r="C16" s="125"/>
      <c r="D16" s="10">
        <f>SUM(D12:D15)</f>
        <v>10.11</v>
      </c>
      <c r="E16" s="10">
        <f t="shared" ref="E16:G16" si="0">SUM(E12:E15)</f>
        <v>17.519999999999996</v>
      </c>
      <c r="F16" s="10">
        <f t="shared" si="0"/>
        <v>64.25</v>
      </c>
      <c r="G16" s="10">
        <f t="shared" si="0"/>
        <v>428.29999999999995</v>
      </c>
      <c r="H16" s="87">
        <f>+H12+H13+H14+H15</f>
        <v>1.8900000000000001</v>
      </c>
      <c r="I16" s="87">
        <f>+I12+I13+I14+I15</f>
        <v>2.06</v>
      </c>
    </row>
    <row r="17" spans="1:9" ht="26.25" customHeight="1" x14ac:dyDescent="0.25">
      <c r="A17" s="118" t="s">
        <v>359</v>
      </c>
      <c r="B17" s="118"/>
      <c r="C17" s="118"/>
      <c r="D17" s="118"/>
      <c r="E17" s="118"/>
      <c r="F17" s="118"/>
      <c r="G17" s="118"/>
    </row>
    <row r="18" spans="1:9" ht="17.25" customHeight="1" x14ac:dyDescent="0.25">
      <c r="A18" s="122" t="s">
        <v>95</v>
      </c>
      <c r="B18" s="124" t="s">
        <v>0</v>
      </c>
      <c r="C18" s="124" t="s">
        <v>5</v>
      </c>
      <c r="D18" s="125" t="s">
        <v>6</v>
      </c>
      <c r="E18" s="125"/>
      <c r="F18" s="125"/>
      <c r="G18" s="116" t="s">
        <v>7</v>
      </c>
      <c r="H18" s="116" t="s">
        <v>419</v>
      </c>
      <c r="I18" s="116" t="s">
        <v>418</v>
      </c>
    </row>
    <row r="19" spans="1:9" ht="17.25" customHeight="1" x14ac:dyDescent="0.25">
      <c r="A19" s="123"/>
      <c r="B19" s="117"/>
      <c r="C19" s="117"/>
      <c r="D19" s="62" t="s">
        <v>8</v>
      </c>
      <c r="E19" s="62" t="s">
        <v>9</v>
      </c>
      <c r="F19" s="62" t="s">
        <v>105</v>
      </c>
      <c r="G19" s="117"/>
      <c r="H19" s="117"/>
      <c r="I19" s="117"/>
    </row>
    <row r="20" spans="1:9" ht="25.5" customHeight="1" x14ac:dyDescent="0.25">
      <c r="A20" s="7" t="s">
        <v>118</v>
      </c>
      <c r="B20" s="57" t="s">
        <v>80</v>
      </c>
      <c r="C20" s="57" t="s">
        <v>200</v>
      </c>
      <c r="D20" s="3">
        <v>14.53</v>
      </c>
      <c r="E20" s="3">
        <v>13.637</v>
      </c>
      <c r="F20" s="3">
        <v>31.29</v>
      </c>
      <c r="G20" s="3">
        <v>301.53500000000003</v>
      </c>
      <c r="H20" s="19">
        <v>0.84</v>
      </c>
      <c r="I20" s="19">
        <f>ROUND(H20*1.09,2)</f>
        <v>0.92</v>
      </c>
    </row>
    <row r="21" spans="1:9" ht="17.25" customHeight="1" x14ac:dyDescent="0.25">
      <c r="A21" s="7" t="s">
        <v>83</v>
      </c>
      <c r="B21" s="57" t="s">
        <v>110</v>
      </c>
      <c r="C21" s="57" t="s">
        <v>108</v>
      </c>
      <c r="D21" s="3">
        <v>1.32</v>
      </c>
      <c r="E21" s="3">
        <v>0.47</v>
      </c>
      <c r="F21" s="3">
        <v>8.98</v>
      </c>
      <c r="G21" s="3">
        <v>40.200000000000003</v>
      </c>
      <c r="H21" s="19">
        <v>0.52</v>
      </c>
      <c r="I21" s="19">
        <f>ROUND(H21*1.09,2)</f>
        <v>0.56999999999999995</v>
      </c>
    </row>
    <row r="22" spans="1:9" s="52" customFormat="1" ht="18" customHeight="1" x14ac:dyDescent="0.25">
      <c r="A22" s="39" t="s">
        <v>424</v>
      </c>
      <c r="B22" s="106"/>
      <c r="C22" s="106" t="s">
        <v>432</v>
      </c>
      <c r="D22" s="3">
        <v>0.1</v>
      </c>
      <c r="E22" s="3">
        <v>0.06</v>
      </c>
      <c r="F22" s="3">
        <v>1.29</v>
      </c>
      <c r="G22" s="3">
        <v>4.34</v>
      </c>
      <c r="H22" s="19">
        <v>0.12</v>
      </c>
      <c r="I22" s="19">
        <f>ROUND(H22*1.09,2)</f>
        <v>0.13</v>
      </c>
    </row>
    <row r="23" spans="1:9" s="52" customFormat="1" ht="18" customHeight="1" x14ac:dyDescent="0.25">
      <c r="A23" s="7" t="s">
        <v>426</v>
      </c>
      <c r="B23" s="106"/>
      <c r="C23" s="106" t="s">
        <v>427</v>
      </c>
      <c r="D23" s="3">
        <v>2.98</v>
      </c>
      <c r="E23" s="3">
        <v>0.2</v>
      </c>
      <c r="F23" s="3">
        <v>12.85</v>
      </c>
      <c r="G23" s="3">
        <v>65.38</v>
      </c>
      <c r="H23" s="19">
        <v>0.4</v>
      </c>
      <c r="I23" s="19">
        <f>ROUND(H23*1.09,2)</f>
        <v>0.44</v>
      </c>
    </row>
    <row r="24" spans="1:9" ht="27.75" customHeight="1" x14ac:dyDescent="0.3">
      <c r="A24" s="119" t="s">
        <v>1</v>
      </c>
      <c r="B24" s="120"/>
      <c r="C24" s="121"/>
      <c r="D24" s="10">
        <f>SUM(D20:D23)</f>
        <v>18.93</v>
      </c>
      <c r="E24" s="10">
        <f t="shared" ref="E24:G24" si="1">SUM(E20:E23)</f>
        <v>14.367000000000001</v>
      </c>
      <c r="F24" s="10">
        <f t="shared" si="1"/>
        <v>54.41</v>
      </c>
      <c r="G24" s="10">
        <f t="shared" si="1"/>
        <v>411.45499999999998</v>
      </c>
      <c r="H24" s="87">
        <f>+H20+H21+H22+H23</f>
        <v>1.88</v>
      </c>
      <c r="I24" s="87">
        <f>+I20+I21+I22+I23</f>
        <v>2.06</v>
      </c>
    </row>
    <row r="25" spans="1:9" ht="17.25" customHeight="1" x14ac:dyDescent="0.25">
      <c r="A25" s="126" t="s">
        <v>358</v>
      </c>
      <c r="B25" s="126"/>
      <c r="C25" s="126"/>
      <c r="D25" s="126"/>
      <c r="E25" s="126"/>
      <c r="F25" s="126"/>
      <c r="G25" s="126"/>
    </row>
    <row r="26" spans="1:9" ht="17.25" customHeight="1" x14ac:dyDescent="0.25">
      <c r="A26" s="122" t="s">
        <v>96</v>
      </c>
      <c r="B26" s="124" t="s">
        <v>0</v>
      </c>
      <c r="C26" s="124" t="s">
        <v>5</v>
      </c>
      <c r="D26" s="125" t="s">
        <v>6</v>
      </c>
      <c r="E26" s="125"/>
      <c r="F26" s="125"/>
      <c r="G26" s="116" t="s">
        <v>7</v>
      </c>
      <c r="H26" s="116" t="s">
        <v>419</v>
      </c>
      <c r="I26" s="116" t="s">
        <v>418</v>
      </c>
    </row>
    <row r="27" spans="1:9" ht="17.25" customHeight="1" x14ac:dyDescent="0.25">
      <c r="A27" s="123"/>
      <c r="B27" s="117"/>
      <c r="C27" s="117"/>
      <c r="D27" s="62" t="s">
        <v>8</v>
      </c>
      <c r="E27" s="62" t="s">
        <v>9</v>
      </c>
      <c r="F27" s="62" t="s">
        <v>105</v>
      </c>
      <c r="G27" s="117"/>
      <c r="H27" s="117"/>
      <c r="I27" s="117"/>
    </row>
    <row r="28" spans="1:9" ht="17.25" customHeight="1" x14ac:dyDescent="0.25">
      <c r="A28" s="7" t="s">
        <v>119</v>
      </c>
      <c r="B28" s="57" t="s">
        <v>120</v>
      </c>
      <c r="C28" s="57" t="s">
        <v>31</v>
      </c>
      <c r="D28" s="3">
        <v>18.38</v>
      </c>
      <c r="E28" s="3">
        <v>5.28</v>
      </c>
      <c r="F28" s="3">
        <v>6.62</v>
      </c>
      <c r="G28" s="3">
        <v>147.79</v>
      </c>
      <c r="H28" s="19">
        <v>0.97</v>
      </c>
      <c r="I28" s="19">
        <f>ROUND(H28*1.09,2)</f>
        <v>1.06</v>
      </c>
    </row>
    <row r="29" spans="1:9" ht="17.25" customHeight="1" x14ac:dyDescent="0.25">
      <c r="A29" s="7" t="s">
        <v>274</v>
      </c>
      <c r="B29" s="57" t="s">
        <v>34</v>
      </c>
      <c r="C29" s="57" t="s">
        <v>14</v>
      </c>
      <c r="D29" s="3">
        <v>1.17</v>
      </c>
      <c r="E29" s="3">
        <v>1.91</v>
      </c>
      <c r="F29" s="3">
        <v>8.24</v>
      </c>
      <c r="G29" s="3">
        <v>54.27</v>
      </c>
      <c r="H29" s="19">
        <v>0.13</v>
      </c>
      <c r="I29" s="19">
        <f>ROUND(H29*1.09,2)</f>
        <v>0.14000000000000001</v>
      </c>
    </row>
    <row r="30" spans="1:9" ht="27.75" customHeight="1" x14ac:dyDescent="0.25">
      <c r="A30" s="7" t="s">
        <v>275</v>
      </c>
      <c r="B30" s="57" t="s">
        <v>169</v>
      </c>
      <c r="C30" s="57" t="s">
        <v>16</v>
      </c>
      <c r="D30" s="3">
        <v>0.9</v>
      </c>
      <c r="E30" s="3">
        <v>9.6300000000000008</v>
      </c>
      <c r="F30" s="3">
        <v>9.76</v>
      </c>
      <c r="G30" s="3">
        <v>120.77</v>
      </c>
      <c r="H30" s="19">
        <v>0.34</v>
      </c>
      <c r="I30" s="19">
        <f>ROUND(H30*1.09,2)</f>
        <v>0.37</v>
      </c>
    </row>
    <row r="31" spans="1:9" s="52" customFormat="1" ht="18" customHeight="1" x14ac:dyDescent="0.25">
      <c r="A31" s="39" t="s">
        <v>424</v>
      </c>
      <c r="B31" s="106"/>
      <c r="C31" s="106" t="s">
        <v>432</v>
      </c>
      <c r="D31" s="3">
        <v>0.1</v>
      </c>
      <c r="E31" s="3">
        <v>0.06</v>
      </c>
      <c r="F31" s="3">
        <v>1.29</v>
      </c>
      <c r="G31" s="3">
        <v>4.34</v>
      </c>
      <c r="H31" s="19">
        <v>0.12</v>
      </c>
      <c r="I31" s="19">
        <f>ROUND(H31*1.09,2)</f>
        <v>0.13</v>
      </c>
    </row>
    <row r="32" spans="1:9" s="52" customFormat="1" ht="18" customHeight="1" x14ac:dyDescent="0.25">
      <c r="A32" s="39" t="s">
        <v>425</v>
      </c>
      <c r="B32" s="106"/>
      <c r="C32" s="106" t="s">
        <v>16</v>
      </c>
      <c r="D32" s="3">
        <v>0.4</v>
      </c>
      <c r="E32" s="3">
        <v>0.4</v>
      </c>
      <c r="F32" s="3">
        <v>13</v>
      </c>
      <c r="G32" s="3">
        <v>53</v>
      </c>
      <c r="H32" s="19">
        <v>0.33</v>
      </c>
      <c r="I32" s="19">
        <f>ROUND(H32*1.09,2)</f>
        <v>0.36</v>
      </c>
    </row>
    <row r="33" spans="1:9" ht="18" customHeight="1" x14ac:dyDescent="0.3">
      <c r="A33" s="119" t="s">
        <v>1</v>
      </c>
      <c r="B33" s="120"/>
      <c r="C33" s="121"/>
      <c r="D33" s="10">
        <f>SUM(D28:D32)</f>
        <v>20.949999999999996</v>
      </c>
      <c r="E33" s="10">
        <f t="shared" ref="E33:G33" si="2">SUM(E28:E32)</f>
        <v>17.279999999999998</v>
      </c>
      <c r="F33" s="10">
        <f t="shared" si="2"/>
        <v>38.909999999999997</v>
      </c>
      <c r="G33" s="10">
        <f t="shared" si="2"/>
        <v>380.16999999999996</v>
      </c>
      <c r="H33" s="87">
        <f>+H28+H29+H30+H31+H32</f>
        <v>1.8900000000000001</v>
      </c>
      <c r="I33" s="87">
        <f>+I28+I29+I30+I31+I32</f>
        <v>2.06</v>
      </c>
    </row>
    <row r="34" spans="1:9" ht="23.25" customHeight="1" x14ac:dyDescent="0.25">
      <c r="A34" s="126" t="s">
        <v>358</v>
      </c>
      <c r="B34" s="126"/>
      <c r="C34" s="126"/>
      <c r="D34" s="126"/>
      <c r="E34" s="126"/>
      <c r="F34" s="126"/>
      <c r="G34" s="126"/>
    </row>
    <row r="35" spans="1:9" ht="27" customHeight="1" x14ac:dyDescent="0.25">
      <c r="A35" s="122" t="s">
        <v>186</v>
      </c>
      <c r="B35" s="124" t="s">
        <v>0</v>
      </c>
      <c r="C35" s="124" t="s">
        <v>5</v>
      </c>
      <c r="D35" s="125" t="s">
        <v>6</v>
      </c>
      <c r="E35" s="125"/>
      <c r="F35" s="125"/>
      <c r="G35" s="116" t="s">
        <v>7</v>
      </c>
      <c r="H35" s="116" t="s">
        <v>419</v>
      </c>
      <c r="I35" s="116" t="s">
        <v>418</v>
      </c>
    </row>
    <row r="36" spans="1:9" ht="17.25" customHeight="1" x14ac:dyDescent="0.25">
      <c r="A36" s="123"/>
      <c r="B36" s="117"/>
      <c r="C36" s="117"/>
      <c r="D36" s="62" t="s">
        <v>8</v>
      </c>
      <c r="E36" s="62" t="s">
        <v>9</v>
      </c>
      <c r="F36" s="62" t="s">
        <v>105</v>
      </c>
      <c r="G36" s="117"/>
      <c r="H36" s="117"/>
      <c r="I36" s="117"/>
    </row>
    <row r="37" spans="1:9" ht="26.25" customHeight="1" x14ac:dyDescent="0.25">
      <c r="A37" s="7" t="s">
        <v>167</v>
      </c>
      <c r="B37" s="57" t="s">
        <v>72</v>
      </c>
      <c r="C37" s="57" t="s">
        <v>31</v>
      </c>
      <c r="D37" s="3">
        <v>15.92</v>
      </c>
      <c r="E37" s="3">
        <v>9.42</v>
      </c>
      <c r="F37" s="3">
        <v>7.13</v>
      </c>
      <c r="G37" s="3">
        <v>176.28</v>
      </c>
      <c r="H37" s="19">
        <v>0.9</v>
      </c>
      <c r="I37" s="19">
        <f>ROUND(H37*1.09,2)</f>
        <v>0.98</v>
      </c>
    </row>
    <row r="38" spans="1:9" ht="17.25" customHeight="1" x14ac:dyDescent="0.25">
      <c r="A38" s="7" t="s">
        <v>276</v>
      </c>
      <c r="B38" s="57" t="s">
        <v>190</v>
      </c>
      <c r="C38" s="57" t="s">
        <v>14</v>
      </c>
      <c r="D38" s="3">
        <v>1.06</v>
      </c>
      <c r="E38" s="3">
        <v>1.89</v>
      </c>
      <c r="F38" s="3">
        <v>6.7</v>
      </c>
      <c r="G38" s="3">
        <v>47.25</v>
      </c>
      <c r="H38" s="19">
        <v>0.23</v>
      </c>
      <c r="I38" s="19">
        <f>ROUND(H38*1.09,2)</f>
        <v>0.25</v>
      </c>
    </row>
    <row r="39" spans="1:9" ht="27" customHeight="1" x14ac:dyDescent="0.25">
      <c r="A39" s="7" t="s">
        <v>277</v>
      </c>
      <c r="B39" s="57" t="s">
        <v>40</v>
      </c>
      <c r="C39" s="57" t="s">
        <v>16</v>
      </c>
      <c r="D39" s="3">
        <v>2.72</v>
      </c>
      <c r="E39" s="3">
        <v>5.17</v>
      </c>
      <c r="F39" s="3">
        <v>13.13</v>
      </c>
      <c r="G39" s="3">
        <v>96.16</v>
      </c>
      <c r="H39" s="19">
        <v>0.31</v>
      </c>
      <c r="I39" s="19">
        <f>ROUND(H39*1.09,2)</f>
        <v>0.34</v>
      </c>
    </row>
    <row r="40" spans="1:9" s="52" customFormat="1" ht="18" customHeight="1" x14ac:dyDescent="0.25">
      <c r="A40" s="39" t="s">
        <v>424</v>
      </c>
      <c r="B40" s="106"/>
      <c r="C40" s="106" t="s">
        <v>432</v>
      </c>
      <c r="D40" s="3">
        <v>0.1</v>
      </c>
      <c r="E40" s="3">
        <v>0.06</v>
      </c>
      <c r="F40" s="3">
        <v>1.29</v>
      </c>
      <c r="G40" s="3">
        <v>4.34</v>
      </c>
      <c r="H40" s="19">
        <v>0.12</v>
      </c>
      <c r="I40" s="19">
        <f>ROUND(H40*1.09,2)</f>
        <v>0.13</v>
      </c>
    </row>
    <row r="41" spans="1:9" s="52" customFormat="1" ht="18" customHeight="1" x14ac:dyDescent="0.25">
      <c r="A41" s="39" t="s">
        <v>425</v>
      </c>
      <c r="B41" s="106"/>
      <c r="C41" s="106" t="s">
        <v>16</v>
      </c>
      <c r="D41" s="3">
        <v>0.4</v>
      </c>
      <c r="E41" s="3">
        <v>0.4</v>
      </c>
      <c r="F41" s="3">
        <v>13</v>
      </c>
      <c r="G41" s="3">
        <v>53</v>
      </c>
      <c r="H41" s="19">
        <v>0.33</v>
      </c>
      <c r="I41" s="19">
        <f>ROUND(H41*1.09,2)</f>
        <v>0.36</v>
      </c>
    </row>
    <row r="42" spans="1:9" ht="30.75" customHeight="1" x14ac:dyDescent="0.3">
      <c r="A42" s="119" t="s">
        <v>1</v>
      </c>
      <c r="B42" s="120"/>
      <c r="C42" s="121"/>
      <c r="D42" s="10">
        <f>SUM(D37:D41)</f>
        <v>20.2</v>
      </c>
      <c r="E42" s="10">
        <f t="shared" ref="E42:G42" si="3">SUM(E37:E41)</f>
        <v>16.939999999999998</v>
      </c>
      <c r="F42" s="10">
        <f t="shared" si="3"/>
        <v>41.25</v>
      </c>
      <c r="G42" s="10">
        <f t="shared" si="3"/>
        <v>377.03</v>
      </c>
      <c r="H42" s="87">
        <f>+H37+H38+H39+H40+H41</f>
        <v>1.8900000000000001</v>
      </c>
      <c r="I42" s="87">
        <f>+I37+I38+I39+I40+I41</f>
        <v>2.06</v>
      </c>
    </row>
    <row r="43" spans="1:9" ht="27" customHeight="1" x14ac:dyDescent="0.25">
      <c r="A43" s="126" t="s">
        <v>358</v>
      </c>
      <c r="B43" s="126"/>
      <c r="C43" s="126"/>
      <c r="D43" s="126"/>
      <c r="E43" s="126"/>
      <c r="F43" s="126"/>
      <c r="G43" s="126"/>
    </row>
    <row r="44" spans="1:9" ht="31.5" customHeight="1" x14ac:dyDescent="0.25">
      <c r="A44" s="122" t="s">
        <v>187</v>
      </c>
      <c r="B44" s="124" t="s">
        <v>0</v>
      </c>
      <c r="C44" s="124" t="s">
        <v>5</v>
      </c>
      <c r="D44" s="125" t="s">
        <v>6</v>
      </c>
      <c r="E44" s="125"/>
      <c r="F44" s="125"/>
      <c r="G44" s="116" t="s">
        <v>7</v>
      </c>
      <c r="H44" s="116" t="s">
        <v>419</v>
      </c>
      <c r="I44" s="116" t="s">
        <v>418</v>
      </c>
    </row>
    <row r="45" spans="1:9" ht="17.25" customHeight="1" x14ac:dyDescent="0.25">
      <c r="A45" s="123"/>
      <c r="B45" s="117"/>
      <c r="C45" s="117"/>
      <c r="D45" s="62" t="s">
        <v>8</v>
      </c>
      <c r="E45" s="62" t="s">
        <v>9</v>
      </c>
      <c r="F45" s="62" t="s">
        <v>105</v>
      </c>
      <c r="G45" s="117"/>
      <c r="H45" s="117"/>
      <c r="I45" s="117"/>
    </row>
    <row r="46" spans="1:9" ht="28.5" customHeight="1" x14ac:dyDescent="0.25">
      <c r="A46" s="7" t="s">
        <v>168</v>
      </c>
      <c r="B46" s="57" t="s">
        <v>137</v>
      </c>
      <c r="C46" s="57" t="s">
        <v>349</v>
      </c>
      <c r="D46" s="3">
        <v>29.648</v>
      </c>
      <c r="E46" s="3">
        <v>9.7899999999999991</v>
      </c>
      <c r="F46" s="3">
        <v>9.1460000000000008</v>
      </c>
      <c r="G46" s="3">
        <v>236.47</v>
      </c>
      <c r="H46" s="19">
        <v>1.31</v>
      </c>
      <c r="I46" s="19">
        <f>ROUND(H46*1.09,2)</f>
        <v>1.43</v>
      </c>
    </row>
    <row r="47" spans="1:9" ht="17.25" customHeight="1" x14ac:dyDescent="0.25">
      <c r="A47" s="7" t="s">
        <v>247</v>
      </c>
      <c r="B47" s="57" t="s">
        <v>39</v>
      </c>
      <c r="C47" s="57" t="s">
        <v>16</v>
      </c>
      <c r="D47" s="3">
        <v>2.14</v>
      </c>
      <c r="E47" s="3">
        <v>0.13</v>
      </c>
      <c r="F47" s="3">
        <v>19.14</v>
      </c>
      <c r="G47" s="3">
        <v>85.2</v>
      </c>
      <c r="H47" s="19">
        <v>0.13</v>
      </c>
      <c r="I47" s="19">
        <f>ROUND(H47*1.09,2)</f>
        <v>0.14000000000000001</v>
      </c>
    </row>
    <row r="48" spans="1:9" s="52" customFormat="1" ht="18" customHeight="1" x14ac:dyDescent="0.25">
      <c r="A48" s="39" t="s">
        <v>424</v>
      </c>
      <c r="B48" s="106"/>
      <c r="C48" s="106" t="s">
        <v>432</v>
      </c>
      <c r="D48" s="3">
        <v>0.1</v>
      </c>
      <c r="E48" s="3">
        <v>0.06</v>
      </c>
      <c r="F48" s="3">
        <v>1.29</v>
      </c>
      <c r="G48" s="3">
        <v>4.34</v>
      </c>
      <c r="H48" s="19">
        <v>0.12</v>
      </c>
      <c r="I48" s="19">
        <f>ROUND(H48*1.09,2)</f>
        <v>0.13</v>
      </c>
    </row>
    <row r="49" spans="1:16" s="52" customFormat="1" ht="18" customHeight="1" x14ac:dyDescent="0.25">
      <c r="A49" s="39" t="s">
        <v>425</v>
      </c>
      <c r="B49" s="106"/>
      <c r="C49" s="106" t="s">
        <v>16</v>
      </c>
      <c r="D49" s="3">
        <v>0.4</v>
      </c>
      <c r="E49" s="3">
        <v>0.4</v>
      </c>
      <c r="F49" s="3">
        <v>13</v>
      </c>
      <c r="G49" s="3">
        <v>53</v>
      </c>
      <c r="H49" s="19">
        <v>0.33</v>
      </c>
      <c r="I49" s="19">
        <f>ROUND(H49*1.09,2)</f>
        <v>0.36</v>
      </c>
    </row>
    <row r="50" spans="1:16" ht="27.75" customHeight="1" x14ac:dyDescent="0.3">
      <c r="A50" s="119" t="s">
        <v>1</v>
      </c>
      <c r="B50" s="120"/>
      <c r="C50" s="121"/>
      <c r="D50" s="10">
        <f>SUM(D46:D49)</f>
        <v>32.288000000000004</v>
      </c>
      <c r="E50" s="10">
        <f t="shared" ref="E50:G50" si="4">SUM(E46:E49)</f>
        <v>10.38</v>
      </c>
      <c r="F50" s="10">
        <f t="shared" si="4"/>
        <v>42.576000000000001</v>
      </c>
      <c r="G50" s="10">
        <f t="shared" si="4"/>
        <v>379.01</v>
      </c>
      <c r="H50" s="87">
        <f>+H46+H47+H48+H49</f>
        <v>1.8900000000000001</v>
      </c>
      <c r="I50" s="87">
        <f>+I46+I47+I48+I49</f>
        <v>2.0599999999999996</v>
      </c>
    </row>
    <row r="51" spans="1:16" s="71" customFormat="1" ht="26.25" customHeight="1" x14ac:dyDescent="0.25">
      <c r="A51" s="126" t="s">
        <v>357</v>
      </c>
      <c r="B51" s="126"/>
      <c r="C51" s="126"/>
      <c r="D51" s="126"/>
      <c r="E51" s="126"/>
      <c r="F51" s="126"/>
      <c r="G51" s="126"/>
      <c r="H51" s="26"/>
      <c r="I51" s="26"/>
    </row>
    <row r="52" spans="1:16" s="71" customFormat="1" ht="18" customHeight="1" x14ac:dyDescent="0.25">
      <c r="A52" s="122" t="s">
        <v>376</v>
      </c>
      <c r="B52" s="124" t="s">
        <v>0</v>
      </c>
      <c r="C52" s="124" t="s">
        <v>5</v>
      </c>
      <c r="D52" s="125" t="s">
        <v>6</v>
      </c>
      <c r="E52" s="125"/>
      <c r="F52" s="125"/>
      <c r="G52" s="116" t="s">
        <v>7</v>
      </c>
      <c r="H52" s="116" t="s">
        <v>419</v>
      </c>
      <c r="I52" s="116" t="s">
        <v>418</v>
      </c>
    </row>
    <row r="53" spans="1:16" s="71" customFormat="1" ht="27" customHeight="1" x14ac:dyDescent="0.25">
      <c r="A53" s="123"/>
      <c r="B53" s="117"/>
      <c r="C53" s="117"/>
      <c r="D53" s="62" t="s">
        <v>8</v>
      </c>
      <c r="E53" s="62" t="s">
        <v>9</v>
      </c>
      <c r="F53" s="62" t="s">
        <v>105</v>
      </c>
      <c r="G53" s="117"/>
      <c r="H53" s="117"/>
      <c r="I53" s="117"/>
    </row>
    <row r="54" spans="1:16" s="71" customFormat="1" ht="26.5" customHeight="1" x14ac:dyDescent="0.25">
      <c r="A54" s="7" t="s">
        <v>396</v>
      </c>
      <c r="B54" s="57" t="s">
        <v>397</v>
      </c>
      <c r="C54" s="57">
        <v>150</v>
      </c>
      <c r="D54" s="3">
        <v>18.28</v>
      </c>
      <c r="E54" s="3">
        <v>11.9</v>
      </c>
      <c r="F54" s="3">
        <v>37.07</v>
      </c>
      <c r="G54" s="3">
        <v>328.48</v>
      </c>
      <c r="H54" s="19">
        <v>0.73</v>
      </c>
      <c r="I54" s="19">
        <f t="shared" ref="I54:I59" si="5">ROUND(H54*1.09,2)</f>
        <v>0.8</v>
      </c>
    </row>
    <row r="55" spans="1:16" ht="17.25" customHeight="1" x14ac:dyDescent="0.25">
      <c r="A55" s="7" t="s">
        <v>25</v>
      </c>
      <c r="B55" s="57" t="s">
        <v>36</v>
      </c>
      <c r="C55" s="57" t="s">
        <v>14</v>
      </c>
      <c r="D55" s="3">
        <v>0.5</v>
      </c>
      <c r="E55" s="3">
        <v>0.1</v>
      </c>
      <c r="F55" s="3">
        <v>2.0499999999999998</v>
      </c>
      <c r="G55" s="3">
        <v>8.5</v>
      </c>
      <c r="H55" s="19">
        <v>0.2</v>
      </c>
      <c r="I55" s="19">
        <f t="shared" si="5"/>
        <v>0.22</v>
      </c>
      <c r="J55" s="70"/>
      <c r="K55" s="70"/>
    </row>
    <row r="56" spans="1:16" ht="18" customHeight="1" x14ac:dyDescent="0.25">
      <c r="A56" s="7" t="s">
        <v>294</v>
      </c>
      <c r="B56" s="57" t="s">
        <v>295</v>
      </c>
      <c r="C56" s="57" t="s">
        <v>14</v>
      </c>
      <c r="D56" s="3">
        <v>0.65</v>
      </c>
      <c r="E56" s="3">
        <v>0.25</v>
      </c>
      <c r="F56" s="3">
        <v>3.3</v>
      </c>
      <c r="G56" s="3">
        <v>14.5</v>
      </c>
      <c r="H56" s="19">
        <v>0.31</v>
      </c>
      <c r="I56" s="19">
        <f t="shared" si="5"/>
        <v>0.34</v>
      </c>
      <c r="J56" s="70"/>
      <c r="K56" s="70"/>
    </row>
    <row r="57" spans="1:16" customFormat="1" ht="18" customHeight="1" x14ac:dyDescent="0.3">
      <c r="A57" s="6" t="s">
        <v>223</v>
      </c>
      <c r="B57" s="18" t="s">
        <v>227</v>
      </c>
      <c r="C57" s="18" t="s">
        <v>13</v>
      </c>
      <c r="D57" s="3">
        <v>1.36</v>
      </c>
      <c r="E57" s="3">
        <v>4</v>
      </c>
      <c r="F57" s="3">
        <v>1.68</v>
      </c>
      <c r="G57" s="3">
        <v>48</v>
      </c>
      <c r="H57" s="19">
        <v>0.2</v>
      </c>
      <c r="I57" s="19">
        <f t="shared" si="5"/>
        <v>0.22</v>
      </c>
      <c r="J57" s="22"/>
      <c r="K57" s="22"/>
      <c r="L57" s="22"/>
      <c r="M57" s="22"/>
      <c r="N57" s="22"/>
      <c r="O57" s="22"/>
      <c r="P57" s="22"/>
    </row>
    <row r="58" spans="1:16" s="52" customFormat="1" ht="18" customHeight="1" x14ac:dyDescent="0.25">
      <c r="A58" s="39" t="s">
        <v>424</v>
      </c>
      <c r="B58" s="106"/>
      <c r="C58" s="106" t="s">
        <v>432</v>
      </c>
      <c r="D58" s="3">
        <v>0.1</v>
      </c>
      <c r="E58" s="3">
        <v>0.06</v>
      </c>
      <c r="F58" s="3">
        <v>1.29</v>
      </c>
      <c r="G58" s="3">
        <v>4.34</v>
      </c>
      <c r="H58" s="19">
        <v>0.12</v>
      </c>
      <c r="I58" s="19">
        <f t="shared" si="5"/>
        <v>0.13</v>
      </c>
    </row>
    <row r="59" spans="1:16" s="52" customFormat="1" ht="18" customHeight="1" x14ac:dyDescent="0.25">
      <c r="A59" s="39" t="s">
        <v>425</v>
      </c>
      <c r="B59" s="106"/>
      <c r="C59" s="106" t="s">
        <v>16</v>
      </c>
      <c r="D59" s="3">
        <v>0.4</v>
      </c>
      <c r="E59" s="3">
        <v>0.4</v>
      </c>
      <c r="F59" s="3">
        <v>13</v>
      </c>
      <c r="G59" s="3">
        <v>53</v>
      </c>
      <c r="H59" s="19">
        <v>0.33</v>
      </c>
      <c r="I59" s="19">
        <f t="shared" si="5"/>
        <v>0.36</v>
      </c>
    </row>
    <row r="60" spans="1:16" s="71" customFormat="1" ht="27" customHeight="1" x14ac:dyDescent="0.3">
      <c r="A60" s="119" t="s">
        <v>1</v>
      </c>
      <c r="B60" s="120"/>
      <c r="C60" s="121"/>
      <c r="D60" s="10">
        <f>SUM(D54:D59)</f>
        <v>21.29</v>
      </c>
      <c r="E60" s="10">
        <f t="shared" ref="E60:G60" si="6">SUM(E54:E59)</f>
        <v>16.709999999999997</v>
      </c>
      <c r="F60" s="10">
        <f t="shared" si="6"/>
        <v>58.389999999999993</v>
      </c>
      <c r="G60" s="10">
        <f t="shared" si="6"/>
        <v>456.82</v>
      </c>
      <c r="H60" s="87">
        <f>+H54+H55+H56+H57+H58+H59</f>
        <v>1.8900000000000001</v>
      </c>
      <c r="I60" s="87">
        <f>+I54+I55+I56+I57+I58+I59</f>
        <v>2.0699999999999998</v>
      </c>
    </row>
    <row r="61" spans="1:16" ht="12.75" customHeight="1" x14ac:dyDescent="0.25">
      <c r="A61" s="131" t="s">
        <v>439</v>
      </c>
      <c r="B61" s="131"/>
      <c r="C61" s="131"/>
      <c r="D61" s="131"/>
      <c r="E61" s="131"/>
      <c r="F61" s="131"/>
      <c r="G61" s="131"/>
    </row>
    <row r="62" spans="1:16" ht="13" thickBot="1" x14ac:dyDescent="0.3">
      <c r="A62" s="72"/>
      <c r="D62" s="27"/>
      <c r="E62" s="27"/>
      <c r="F62" s="27"/>
      <c r="G62" s="27"/>
    </row>
    <row r="63" spans="1:16" s="52" customFormat="1" ht="39" customHeight="1" x14ac:dyDescent="0.25">
      <c r="A63" s="85"/>
      <c r="B63" s="129"/>
      <c r="C63" s="130"/>
      <c r="D63" s="130"/>
      <c r="E63" s="130"/>
      <c r="F63" s="130"/>
      <c r="G63" s="130"/>
      <c r="H63" s="88" t="s">
        <v>419</v>
      </c>
      <c r="I63" s="89" t="s">
        <v>418</v>
      </c>
    </row>
    <row r="64" spans="1:16" s="52" customFormat="1" ht="18" customHeight="1" thickBot="1" x14ac:dyDescent="0.3">
      <c r="A64" s="86"/>
      <c r="B64" s="127" t="s">
        <v>420</v>
      </c>
      <c r="C64" s="128"/>
      <c r="D64" s="128"/>
      <c r="E64" s="128"/>
      <c r="F64" s="128"/>
      <c r="G64" s="128"/>
      <c r="H64" s="92">
        <f>+SUM(H16+H24+H33+H42+H50+H60)/6+H8</f>
        <v>2.2083333333333335</v>
      </c>
      <c r="I64" s="91">
        <f>+SUM(I16+I24+I33+I42+I50+I60)/6+I8</f>
        <v>2.4116666666666671</v>
      </c>
    </row>
    <row r="65" spans="1:9" s="52" customFormat="1" ht="18" customHeight="1" x14ac:dyDescent="0.25">
      <c r="A65" s="86"/>
      <c r="B65" s="132" t="s">
        <v>421</v>
      </c>
      <c r="C65" s="133"/>
      <c r="D65" s="133"/>
      <c r="E65" s="24"/>
      <c r="F65" s="24"/>
      <c r="G65" s="24"/>
      <c r="H65" s="23"/>
      <c r="I65" s="23"/>
    </row>
    <row r="66" spans="1:9" ht="27.75" customHeight="1" x14ac:dyDescent="0.25"/>
    <row r="67" spans="1:9" ht="27.75" customHeight="1" x14ac:dyDescent="0.25"/>
    <row r="68" spans="1:9" ht="27.75" customHeight="1" x14ac:dyDescent="0.25"/>
    <row r="69" spans="1:9" ht="27.75" customHeight="1" x14ac:dyDescent="0.25"/>
    <row r="70" spans="1:9" ht="27.75" customHeight="1" x14ac:dyDescent="0.25"/>
    <row r="71" spans="1:9" ht="17.25" customHeight="1" x14ac:dyDescent="0.25"/>
    <row r="72" spans="1:9" ht="17.25" customHeight="1" x14ac:dyDescent="0.25"/>
    <row r="73" spans="1:9" ht="17.25" customHeight="1" x14ac:dyDescent="0.25"/>
    <row r="74" spans="1:9" ht="17.25" customHeight="1" x14ac:dyDescent="0.25"/>
    <row r="75" spans="1:9" ht="23.25" customHeight="1" x14ac:dyDescent="0.25"/>
    <row r="76" spans="1:9" ht="17.25" customHeight="1" x14ac:dyDescent="0.25"/>
    <row r="77" spans="1:9" ht="17.25" customHeight="1" x14ac:dyDescent="0.25"/>
    <row r="78" spans="1:9" ht="17.25" customHeight="1" x14ac:dyDescent="0.25"/>
    <row r="84" spans="1:11" ht="27.75" customHeight="1" x14ac:dyDescent="0.25"/>
    <row r="85" spans="1:11" s="68" customFormat="1" ht="18" customHeight="1" x14ac:dyDescent="0.25">
      <c r="A85" s="71"/>
      <c r="B85" s="26"/>
      <c r="C85" s="26"/>
      <c r="D85" s="26"/>
      <c r="E85" s="26"/>
      <c r="F85" s="26"/>
      <c r="G85" s="26"/>
      <c r="H85" s="73"/>
      <c r="I85" s="73"/>
      <c r="J85" s="73"/>
      <c r="K85" s="73"/>
    </row>
  </sheetData>
  <mergeCells count="67">
    <mergeCell ref="B65:D65"/>
    <mergeCell ref="B63:G63"/>
    <mergeCell ref="B64:G64"/>
    <mergeCell ref="A61:G61"/>
    <mergeCell ref="H4:H5"/>
    <mergeCell ref="H26:H27"/>
    <mergeCell ref="A24:C24"/>
    <mergeCell ref="A25:G25"/>
    <mergeCell ref="A26:A27"/>
    <mergeCell ref="B26:B27"/>
    <mergeCell ref="C26:C27"/>
    <mergeCell ref="A60:C60"/>
    <mergeCell ref="A51:G51"/>
    <mergeCell ref="A52:A53"/>
    <mergeCell ref="B52:B53"/>
    <mergeCell ref="C52:C53"/>
    <mergeCell ref="I4:I5"/>
    <mergeCell ref="H10:H11"/>
    <mergeCell ref="I10:I11"/>
    <mergeCell ref="H18:H19"/>
    <mergeCell ref="I18:I19"/>
    <mergeCell ref="I26:I27"/>
    <mergeCell ref="H35:H36"/>
    <mergeCell ref="I35:I36"/>
    <mergeCell ref="H52:H53"/>
    <mergeCell ref="I52:I53"/>
    <mergeCell ref="H44:H45"/>
    <mergeCell ref="I44:I45"/>
    <mergeCell ref="A42:C42"/>
    <mergeCell ref="D26:F26"/>
    <mergeCell ref="G26:G27"/>
    <mergeCell ref="A43:G43"/>
    <mergeCell ref="A44:A45"/>
    <mergeCell ref="B44:B45"/>
    <mergeCell ref="C44:C45"/>
    <mergeCell ref="D44:F44"/>
    <mergeCell ref="G44:G45"/>
    <mergeCell ref="A34:G34"/>
    <mergeCell ref="A35:A36"/>
    <mergeCell ref="B35:B36"/>
    <mergeCell ref="C35:C36"/>
    <mergeCell ref="D35:F35"/>
    <mergeCell ref="G35:G36"/>
    <mergeCell ref="A9:G9"/>
    <mergeCell ref="A4:A5"/>
    <mergeCell ref="B4:B5"/>
    <mergeCell ref="C4:C5"/>
    <mergeCell ref="A3:G3"/>
    <mergeCell ref="D4:F4"/>
    <mergeCell ref="G4:G5"/>
    <mergeCell ref="A8:C8"/>
    <mergeCell ref="D52:F52"/>
    <mergeCell ref="G52:G53"/>
    <mergeCell ref="D10:F10"/>
    <mergeCell ref="G10:G11"/>
    <mergeCell ref="A16:C16"/>
    <mergeCell ref="D18:F18"/>
    <mergeCell ref="G18:G19"/>
    <mergeCell ref="A17:G17"/>
    <mergeCell ref="A10:A11"/>
    <mergeCell ref="B10:B11"/>
    <mergeCell ref="C10:C11"/>
    <mergeCell ref="A18:A19"/>
    <mergeCell ref="B18:B19"/>
    <mergeCell ref="C18:C19"/>
    <mergeCell ref="A33:C33"/>
    <mergeCell ref="A50:C50"/>
  </mergeCells>
  <pageMargins left="0.59055118110236227" right="0.59055118110236227" top="0.59055118110236227" bottom="0.59055118110236227" header="0" footer="0"/>
  <pageSetup paperSize="9" scale="76" orientation="portrait" verticalDpi="200" r:id="rId1"/>
  <headerFooter alignWithMargins="0"/>
  <rowBreaks count="1" manualBreakCount="1">
    <brk id="3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5"/>
  <sheetViews>
    <sheetView view="pageBreakPreview" zoomScaleNormal="100" zoomScaleSheetLayoutView="100" workbookViewId="0">
      <selection activeCell="H55" sqref="H55"/>
    </sheetView>
  </sheetViews>
  <sheetFormatPr defaultColWidth="8.7265625" defaultRowHeight="18" customHeight="1" x14ac:dyDescent="0.25"/>
  <cols>
    <col min="1" max="1" width="35.81640625" style="71" customWidth="1"/>
    <col min="2" max="2" width="8.26953125" style="26" customWidth="1"/>
    <col min="3" max="3" width="7.453125" style="26" customWidth="1"/>
    <col min="4" max="4" width="9.81640625" style="26" customWidth="1"/>
    <col min="5" max="5" width="8.453125" style="26" customWidth="1"/>
    <col min="6" max="6" width="14.81640625" style="26" customWidth="1"/>
    <col min="7" max="7" width="9" style="26" customWidth="1"/>
    <col min="8" max="18" width="9.1796875" style="21" customWidth="1"/>
    <col min="19" max="16384" width="8.7265625" style="70"/>
  </cols>
  <sheetData>
    <row r="1" spans="1:9" ht="18" customHeight="1" x14ac:dyDescent="0.25">
      <c r="A1" s="66" t="s">
        <v>55</v>
      </c>
      <c r="D1" s="27"/>
      <c r="E1" s="27"/>
      <c r="F1" s="27"/>
      <c r="G1" s="67"/>
    </row>
    <row r="2" spans="1:9" ht="18" customHeight="1" x14ac:dyDescent="0.25">
      <c r="A2" s="69" t="s">
        <v>17</v>
      </c>
      <c r="D2" s="27"/>
      <c r="E2" s="27"/>
      <c r="F2" s="27"/>
      <c r="G2" s="27"/>
    </row>
    <row r="3" spans="1:9" ht="18" customHeight="1" x14ac:dyDescent="0.25">
      <c r="A3" s="118" t="s">
        <v>422</v>
      </c>
      <c r="B3" s="118"/>
      <c r="C3" s="118"/>
      <c r="D3" s="118"/>
      <c r="E3" s="118"/>
      <c r="F3" s="118"/>
      <c r="G3" s="118"/>
    </row>
    <row r="4" spans="1:9" ht="18" customHeight="1" x14ac:dyDescent="0.25">
      <c r="A4" s="122" t="s">
        <v>4</v>
      </c>
      <c r="B4" s="124" t="s">
        <v>0</v>
      </c>
      <c r="C4" s="124" t="s">
        <v>5</v>
      </c>
      <c r="D4" s="125" t="s">
        <v>6</v>
      </c>
      <c r="E4" s="125"/>
      <c r="F4" s="125"/>
      <c r="G4" s="116" t="s">
        <v>7</v>
      </c>
      <c r="H4" s="116" t="s">
        <v>419</v>
      </c>
      <c r="I4" s="116" t="s">
        <v>418</v>
      </c>
    </row>
    <row r="5" spans="1:9" ht="18" customHeight="1" x14ac:dyDescent="0.25">
      <c r="A5" s="123"/>
      <c r="B5" s="117"/>
      <c r="C5" s="117"/>
      <c r="D5" s="62" t="s">
        <v>8</v>
      </c>
      <c r="E5" s="62" t="s">
        <v>9</v>
      </c>
      <c r="F5" s="62" t="s">
        <v>105</v>
      </c>
      <c r="G5" s="117"/>
      <c r="H5" s="117"/>
      <c r="I5" s="117"/>
    </row>
    <row r="6" spans="1:9" ht="40.5" customHeight="1" x14ac:dyDescent="0.25">
      <c r="A6" s="7" t="s">
        <v>360</v>
      </c>
      <c r="B6" s="57" t="s">
        <v>63</v>
      </c>
      <c r="C6" s="57" t="s">
        <v>15</v>
      </c>
      <c r="D6" s="3">
        <v>2.69</v>
      </c>
      <c r="E6" s="3">
        <v>3.23</v>
      </c>
      <c r="F6" s="3">
        <v>13.64</v>
      </c>
      <c r="G6" s="3">
        <v>87.44</v>
      </c>
      <c r="H6" s="19">
        <v>0.22</v>
      </c>
      <c r="I6" s="19">
        <f>ROUND(H6*1.09,2)</f>
        <v>0.24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v>0.1</v>
      </c>
      <c r="I7" s="19">
        <f>ROUND(H7*1.09,2)</f>
        <v>0.11</v>
      </c>
    </row>
    <row r="8" spans="1:9" ht="39" customHeight="1" x14ac:dyDescent="0.3">
      <c r="A8" s="119" t="s">
        <v>1</v>
      </c>
      <c r="B8" s="120"/>
      <c r="C8" s="121"/>
      <c r="D8" s="10">
        <f>SUM(D6:D7)</f>
        <v>5.65</v>
      </c>
      <c r="E8" s="10">
        <f>SUM(E6:E7)</f>
        <v>3.87</v>
      </c>
      <c r="F8" s="10">
        <f>SUM(F6:F7)</f>
        <v>30.7</v>
      </c>
      <c r="G8" s="10">
        <f>SUM(G6:G7)</f>
        <v>173.51999999999998</v>
      </c>
      <c r="H8" s="87">
        <f>+H6+H7</f>
        <v>0.32</v>
      </c>
      <c r="I8" s="87">
        <f>+I6+I7</f>
        <v>0.35</v>
      </c>
    </row>
    <row r="9" spans="1:9" ht="18" customHeight="1" x14ac:dyDescent="0.25">
      <c r="A9" s="147" t="s">
        <v>359</v>
      </c>
      <c r="B9" s="118"/>
      <c r="C9" s="118"/>
      <c r="D9" s="118"/>
      <c r="E9" s="118"/>
      <c r="F9" s="118"/>
      <c r="G9" s="148"/>
    </row>
    <row r="10" spans="1:9" ht="18" customHeight="1" x14ac:dyDescent="0.25">
      <c r="A10" s="122" t="s">
        <v>94</v>
      </c>
      <c r="B10" s="124" t="s">
        <v>0</v>
      </c>
      <c r="C10" s="124" t="s">
        <v>5</v>
      </c>
      <c r="D10" s="125" t="s">
        <v>6</v>
      </c>
      <c r="E10" s="125"/>
      <c r="F10" s="125"/>
      <c r="G10" s="116" t="s">
        <v>7</v>
      </c>
      <c r="H10" s="116" t="s">
        <v>419</v>
      </c>
      <c r="I10" s="116" t="s">
        <v>418</v>
      </c>
    </row>
    <row r="11" spans="1:9" ht="18" customHeight="1" x14ac:dyDescent="0.25">
      <c r="A11" s="123"/>
      <c r="B11" s="117"/>
      <c r="C11" s="117"/>
      <c r="D11" s="62" t="s">
        <v>8</v>
      </c>
      <c r="E11" s="62" t="s">
        <v>9</v>
      </c>
      <c r="F11" s="62" t="s">
        <v>105</v>
      </c>
      <c r="G11" s="117"/>
      <c r="H11" s="117"/>
      <c r="I11" s="117"/>
    </row>
    <row r="12" spans="1:9" ht="30" customHeight="1" x14ac:dyDescent="0.25">
      <c r="A12" s="7" t="s">
        <v>104</v>
      </c>
      <c r="B12" s="57" t="s">
        <v>93</v>
      </c>
      <c r="C12" s="57" t="s">
        <v>23</v>
      </c>
      <c r="D12" s="3">
        <v>5.95</v>
      </c>
      <c r="E12" s="3">
        <v>10.95</v>
      </c>
      <c r="F12" s="3">
        <v>46.512500000000003</v>
      </c>
      <c r="G12" s="3">
        <v>239.875</v>
      </c>
      <c r="H12" s="19">
        <v>1.39</v>
      </c>
      <c r="I12" s="19">
        <f>ROUND(H12*1.09,2)</f>
        <v>1.52</v>
      </c>
    </row>
    <row r="13" spans="1:9" ht="18" customHeight="1" x14ac:dyDescent="0.25">
      <c r="A13" s="7" t="s">
        <v>252</v>
      </c>
      <c r="B13" s="57" t="s">
        <v>2</v>
      </c>
      <c r="C13" s="57" t="s">
        <v>114</v>
      </c>
      <c r="D13" s="3">
        <v>1.28</v>
      </c>
      <c r="E13" s="3">
        <v>6.13</v>
      </c>
      <c r="F13" s="3">
        <v>5.23</v>
      </c>
      <c r="G13" s="3">
        <v>84.06</v>
      </c>
      <c r="H13" s="19">
        <v>0.13</v>
      </c>
      <c r="I13" s="19">
        <f>ROUND(H13*1.09,2)</f>
        <v>0.14000000000000001</v>
      </c>
    </row>
    <row r="14" spans="1:9" s="52" customFormat="1" ht="18" customHeight="1" x14ac:dyDescent="0.25">
      <c r="A14" s="39" t="s">
        <v>431</v>
      </c>
      <c r="B14" s="106"/>
      <c r="C14" s="106" t="s">
        <v>12</v>
      </c>
      <c r="D14" s="3">
        <v>0</v>
      </c>
      <c r="E14" s="3">
        <v>0</v>
      </c>
      <c r="F14" s="3">
        <v>0</v>
      </c>
      <c r="G14" s="3">
        <v>0</v>
      </c>
      <c r="H14" s="19">
        <v>0.05</v>
      </c>
      <c r="I14" s="19">
        <f>ROUND(H14*1.09,2)</f>
        <v>0.05</v>
      </c>
    </row>
    <row r="15" spans="1:9" s="52" customFormat="1" ht="18" customHeight="1" x14ac:dyDescent="0.25">
      <c r="A15" s="39" t="s">
        <v>425</v>
      </c>
      <c r="B15" s="106"/>
      <c r="C15" s="106" t="s">
        <v>16</v>
      </c>
      <c r="D15" s="3">
        <v>0.4</v>
      </c>
      <c r="E15" s="3">
        <v>0.4</v>
      </c>
      <c r="F15" s="3">
        <v>13</v>
      </c>
      <c r="G15" s="3">
        <v>53</v>
      </c>
      <c r="H15" s="19">
        <v>0.33</v>
      </c>
      <c r="I15" s="19">
        <f>ROUND(H15*1.09,2)</f>
        <v>0.36</v>
      </c>
    </row>
    <row r="16" spans="1:9" ht="27.75" customHeight="1" x14ac:dyDescent="0.3">
      <c r="A16" s="119" t="s">
        <v>1</v>
      </c>
      <c r="B16" s="120"/>
      <c r="C16" s="121"/>
      <c r="D16" s="10">
        <f>SUM(D12:D15)</f>
        <v>7.6300000000000008</v>
      </c>
      <c r="E16" s="10">
        <f t="shared" ref="E16:G16" si="0">SUM(E12:E15)</f>
        <v>17.479999999999997</v>
      </c>
      <c r="F16" s="10">
        <f t="shared" si="0"/>
        <v>64.742500000000007</v>
      </c>
      <c r="G16" s="10">
        <f t="shared" si="0"/>
        <v>376.935</v>
      </c>
      <c r="H16" s="87">
        <f>+H12+H13+H14+H15</f>
        <v>1.9000000000000001</v>
      </c>
      <c r="I16" s="87">
        <f>+I12+I13+I14+I15</f>
        <v>2.0700000000000003</v>
      </c>
    </row>
    <row r="17" spans="1:9" ht="36" customHeight="1" x14ac:dyDescent="0.25">
      <c r="A17" s="126" t="s">
        <v>358</v>
      </c>
      <c r="B17" s="126"/>
      <c r="C17" s="126"/>
      <c r="D17" s="126"/>
      <c r="E17" s="126"/>
      <c r="F17" s="126"/>
      <c r="G17" s="126"/>
    </row>
    <row r="18" spans="1:9" ht="36.75" customHeight="1" x14ac:dyDescent="0.25">
      <c r="A18" s="122" t="s">
        <v>369</v>
      </c>
      <c r="B18" s="124" t="s">
        <v>0</v>
      </c>
      <c r="C18" s="124" t="s">
        <v>5</v>
      </c>
      <c r="D18" s="125" t="s">
        <v>6</v>
      </c>
      <c r="E18" s="125"/>
      <c r="F18" s="125"/>
      <c r="G18" s="116" t="s">
        <v>7</v>
      </c>
      <c r="H18" s="116" t="s">
        <v>419</v>
      </c>
      <c r="I18" s="116" t="s">
        <v>418</v>
      </c>
    </row>
    <row r="19" spans="1:9" ht="18" customHeight="1" x14ac:dyDescent="0.25">
      <c r="A19" s="123"/>
      <c r="B19" s="117"/>
      <c r="C19" s="117"/>
      <c r="D19" s="62" t="s">
        <v>8</v>
      </c>
      <c r="E19" s="62" t="s">
        <v>9</v>
      </c>
      <c r="F19" s="62" t="s">
        <v>105</v>
      </c>
      <c r="G19" s="117"/>
      <c r="H19" s="117"/>
      <c r="I19" s="117"/>
    </row>
    <row r="20" spans="1:9" ht="25.5" customHeight="1" x14ac:dyDescent="0.25">
      <c r="A20" s="7" t="s">
        <v>163</v>
      </c>
      <c r="B20" s="57" t="s">
        <v>151</v>
      </c>
      <c r="C20" s="57" t="s">
        <v>352</v>
      </c>
      <c r="D20" s="3">
        <v>26.95</v>
      </c>
      <c r="E20" s="3">
        <v>16.989999999999998</v>
      </c>
      <c r="F20" s="3">
        <v>13.77</v>
      </c>
      <c r="G20" s="3">
        <v>303.61</v>
      </c>
      <c r="H20" s="19">
        <v>1.31</v>
      </c>
      <c r="I20" s="19">
        <f>ROUND(H20*1.09,2)</f>
        <v>1.43</v>
      </c>
    </row>
    <row r="21" spans="1:9" ht="30" customHeight="1" x14ac:dyDescent="0.25">
      <c r="A21" s="7" t="s">
        <v>279</v>
      </c>
      <c r="B21" s="57" t="s">
        <v>336</v>
      </c>
      <c r="C21" s="57" t="s">
        <v>31</v>
      </c>
      <c r="D21" s="3">
        <v>1.0275000000000001</v>
      </c>
      <c r="E21" s="3">
        <v>6.0674999999999999</v>
      </c>
      <c r="F21" s="3">
        <v>5.6624999999999996</v>
      </c>
      <c r="G21" s="3">
        <v>76.155000000000001</v>
      </c>
      <c r="H21" s="19">
        <v>0.2</v>
      </c>
      <c r="I21" s="19">
        <f>ROUND(H21*1.09,2)</f>
        <v>0.22</v>
      </c>
    </row>
    <row r="22" spans="1:9" s="52" customFormat="1" ht="18" customHeight="1" x14ac:dyDescent="0.25">
      <c r="A22" s="39" t="s">
        <v>431</v>
      </c>
      <c r="B22" s="106"/>
      <c r="C22" s="106" t="s">
        <v>12</v>
      </c>
      <c r="D22" s="3">
        <v>0</v>
      </c>
      <c r="E22" s="3">
        <v>0</v>
      </c>
      <c r="F22" s="3">
        <v>0</v>
      </c>
      <c r="G22" s="3">
        <v>0</v>
      </c>
      <c r="H22" s="19">
        <v>0.05</v>
      </c>
      <c r="I22" s="19">
        <f>ROUND(H22*1.09,2)</f>
        <v>0.05</v>
      </c>
    </row>
    <row r="23" spans="1:9" s="52" customFormat="1" ht="18" customHeight="1" x14ac:dyDescent="0.25">
      <c r="A23" s="39" t="s">
        <v>425</v>
      </c>
      <c r="B23" s="106"/>
      <c r="C23" s="106" t="s">
        <v>16</v>
      </c>
      <c r="D23" s="3">
        <v>0.4</v>
      </c>
      <c r="E23" s="3">
        <v>0.4</v>
      </c>
      <c r="F23" s="3">
        <v>13</v>
      </c>
      <c r="G23" s="3">
        <v>53</v>
      </c>
      <c r="H23" s="19">
        <v>0.33</v>
      </c>
      <c r="I23" s="19">
        <f>ROUND(H23*1.09,2)</f>
        <v>0.36</v>
      </c>
    </row>
    <row r="24" spans="1:9" ht="31.5" customHeight="1" x14ac:dyDescent="0.3">
      <c r="A24" s="119" t="s">
        <v>1</v>
      </c>
      <c r="B24" s="120"/>
      <c r="C24" s="121"/>
      <c r="D24" s="10">
        <f>SUM(D20:D23)</f>
        <v>28.377499999999998</v>
      </c>
      <c r="E24" s="10">
        <f t="shared" ref="E24:G24" si="1">SUM(E20:E23)</f>
        <v>23.457499999999996</v>
      </c>
      <c r="F24" s="10">
        <f t="shared" si="1"/>
        <v>32.432499999999997</v>
      </c>
      <c r="G24" s="10">
        <f t="shared" si="1"/>
        <v>432.76499999999999</v>
      </c>
      <c r="H24" s="87">
        <f>+H20+H21+H22+H23</f>
        <v>1.8900000000000001</v>
      </c>
      <c r="I24" s="87">
        <f>+I20+I21+I22+I23</f>
        <v>2.06</v>
      </c>
    </row>
    <row r="25" spans="1:9" ht="28.5" customHeight="1" x14ac:dyDescent="0.25">
      <c r="A25" s="126" t="s">
        <v>358</v>
      </c>
      <c r="B25" s="126"/>
      <c r="C25" s="126"/>
      <c r="D25" s="126"/>
      <c r="E25" s="126"/>
      <c r="F25" s="126"/>
      <c r="G25" s="126"/>
    </row>
    <row r="26" spans="1:9" ht="26.25" customHeight="1" x14ac:dyDescent="0.25">
      <c r="A26" s="122" t="s">
        <v>96</v>
      </c>
      <c r="B26" s="124" t="s">
        <v>0</v>
      </c>
      <c r="C26" s="124" t="s">
        <v>5</v>
      </c>
      <c r="D26" s="125" t="s">
        <v>6</v>
      </c>
      <c r="E26" s="125"/>
      <c r="F26" s="125"/>
      <c r="G26" s="116" t="s">
        <v>7</v>
      </c>
      <c r="H26" s="116" t="s">
        <v>419</v>
      </c>
      <c r="I26" s="116" t="s">
        <v>418</v>
      </c>
    </row>
    <row r="27" spans="1:9" ht="18" customHeight="1" x14ac:dyDescent="0.25">
      <c r="A27" s="123"/>
      <c r="B27" s="117"/>
      <c r="C27" s="117"/>
      <c r="D27" s="62" t="s">
        <v>8</v>
      </c>
      <c r="E27" s="62" t="s">
        <v>9</v>
      </c>
      <c r="F27" s="62" t="s">
        <v>105</v>
      </c>
      <c r="G27" s="117"/>
      <c r="H27" s="117"/>
      <c r="I27" s="117"/>
    </row>
    <row r="28" spans="1:9" ht="25.5" customHeight="1" x14ac:dyDescent="0.25">
      <c r="A28" s="7" t="s">
        <v>164</v>
      </c>
      <c r="B28" s="57" t="s">
        <v>165</v>
      </c>
      <c r="C28" s="57" t="s">
        <v>195</v>
      </c>
      <c r="D28" s="3">
        <v>11.98</v>
      </c>
      <c r="E28" s="3">
        <v>21.49</v>
      </c>
      <c r="F28" s="3">
        <v>6.7</v>
      </c>
      <c r="G28" s="3">
        <v>264.24</v>
      </c>
      <c r="H28" s="19">
        <v>1.27</v>
      </c>
      <c r="I28" s="19">
        <f>ROUND(H28*1.09,2)</f>
        <v>1.38</v>
      </c>
    </row>
    <row r="29" spans="1:9" ht="23.25" customHeight="1" x14ac:dyDescent="0.25">
      <c r="A29" s="7" t="s">
        <v>253</v>
      </c>
      <c r="B29" s="57" t="s">
        <v>50</v>
      </c>
      <c r="C29" s="57" t="s">
        <v>13</v>
      </c>
      <c r="D29" s="3">
        <v>1.0900000000000001</v>
      </c>
      <c r="E29" s="3">
        <v>1.88</v>
      </c>
      <c r="F29" s="3">
        <v>11.58</v>
      </c>
      <c r="G29" s="3">
        <v>65.5</v>
      </c>
      <c r="H29" s="19">
        <v>0.09</v>
      </c>
      <c r="I29" s="19">
        <f>ROUND(H29*1.09,2)</f>
        <v>0.1</v>
      </c>
    </row>
    <row r="30" spans="1:9" ht="30" customHeight="1" x14ac:dyDescent="0.25">
      <c r="A30" s="7" t="s">
        <v>199</v>
      </c>
      <c r="B30" s="57" t="s">
        <v>166</v>
      </c>
      <c r="C30" s="57" t="s">
        <v>14</v>
      </c>
      <c r="D30" s="3">
        <v>1.93</v>
      </c>
      <c r="E30" s="3">
        <v>2.4700000000000002</v>
      </c>
      <c r="F30" s="3">
        <v>5.14</v>
      </c>
      <c r="G30" s="3">
        <v>47.9</v>
      </c>
      <c r="H30" s="19">
        <v>0.16</v>
      </c>
      <c r="I30" s="19">
        <f>ROUND(H30*1.09,2)</f>
        <v>0.17</v>
      </c>
    </row>
    <row r="31" spans="1:9" s="52" customFormat="1" ht="18" customHeight="1" x14ac:dyDescent="0.25">
      <c r="A31" s="39" t="s">
        <v>431</v>
      </c>
      <c r="B31" s="106"/>
      <c r="C31" s="106" t="s">
        <v>12</v>
      </c>
      <c r="D31" s="3">
        <v>0</v>
      </c>
      <c r="E31" s="3">
        <v>0</v>
      </c>
      <c r="F31" s="3">
        <v>0</v>
      </c>
      <c r="G31" s="3">
        <v>0</v>
      </c>
      <c r="H31" s="19">
        <v>0.05</v>
      </c>
      <c r="I31" s="19">
        <f>ROUND(H31*1.09,2)</f>
        <v>0.05</v>
      </c>
    </row>
    <row r="32" spans="1:9" s="52" customFormat="1" ht="18" customHeight="1" x14ac:dyDescent="0.25">
      <c r="A32" s="39" t="s">
        <v>425</v>
      </c>
      <c r="B32" s="106"/>
      <c r="C32" s="106" t="s">
        <v>16</v>
      </c>
      <c r="D32" s="3">
        <v>0.4</v>
      </c>
      <c r="E32" s="3">
        <v>0.4</v>
      </c>
      <c r="F32" s="3">
        <v>13</v>
      </c>
      <c r="G32" s="3">
        <v>53</v>
      </c>
      <c r="H32" s="19">
        <v>0.33</v>
      </c>
      <c r="I32" s="19">
        <f>ROUND(H32*1.09,2)</f>
        <v>0.36</v>
      </c>
    </row>
    <row r="33" spans="1:9" ht="24" customHeight="1" x14ac:dyDescent="0.3">
      <c r="A33" s="119" t="s">
        <v>1</v>
      </c>
      <c r="B33" s="120"/>
      <c r="C33" s="121"/>
      <c r="D33" s="10">
        <f>SUM(D28:D32)</f>
        <v>15.4</v>
      </c>
      <c r="E33" s="10">
        <f t="shared" ref="E33:G33" si="2">SUM(E28:E32)</f>
        <v>26.239999999999995</v>
      </c>
      <c r="F33" s="10">
        <f t="shared" si="2"/>
        <v>36.42</v>
      </c>
      <c r="G33" s="10">
        <f t="shared" si="2"/>
        <v>430.64</v>
      </c>
      <c r="H33" s="87">
        <f>+H28+H29+H30+H31+H32</f>
        <v>1.9000000000000001</v>
      </c>
      <c r="I33" s="87">
        <f>+I28+I29+I30+I31+I32</f>
        <v>2.06</v>
      </c>
    </row>
    <row r="34" spans="1:9" ht="29.25" customHeight="1" x14ac:dyDescent="0.25">
      <c r="A34" s="126" t="s">
        <v>357</v>
      </c>
      <c r="B34" s="126"/>
      <c r="C34" s="126"/>
      <c r="D34" s="126"/>
      <c r="E34" s="126"/>
      <c r="F34" s="126"/>
      <c r="G34" s="126"/>
    </row>
    <row r="35" spans="1:9" ht="27" customHeight="1" x14ac:dyDescent="0.25">
      <c r="A35" s="122" t="s">
        <v>186</v>
      </c>
      <c r="B35" s="124" t="s">
        <v>0</v>
      </c>
      <c r="C35" s="124" t="s">
        <v>5</v>
      </c>
      <c r="D35" s="125" t="s">
        <v>6</v>
      </c>
      <c r="E35" s="125"/>
      <c r="F35" s="125"/>
      <c r="G35" s="116" t="s">
        <v>7</v>
      </c>
      <c r="H35" s="116" t="s">
        <v>419</v>
      </c>
      <c r="I35" s="116" t="s">
        <v>418</v>
      </c>
    </row>
    <row r="36" spans="1:9" ht="18" customHeight="1" x14ac:dyDescent="0.25">
      <c r="A36" s="123"/>
      <c r="B36" s="117"/>
      <c r="C36" s="117"/>
      <c r="D36" s="62" t="s">
        <v>8</v>
      </c>
      <c r="E36" s="62" t="s">
        <v>9</v>
      </c>
      <c r="F36" s="62" t="s">
        <v>105</v>
      </c>
      <c r="G36" s="117"/>
      <c r="H36" s="117"/>
      <c r="I36" s="117"/>
    </row>
    <row r="37" spans="1:9" ht="33" customHeight="1" x14ac:dyDescent="0.25">
      <c r="A37" s="7" t="s">
        <v>373</v>
      </c>
      <c r="B37" s="57" t="s">
        <v>41</v>
      </c>
      <c r="C37" s="57" t="s">
        <v>16</v>
      </c>
      <c r="D37" s="3">
        <v>14.27</v>
      </c>
      <c r="E37" s="3">
        <v>11.3</v>
      </c>
      <c r="F37" s="3">
        <v>15.18</v>
      </c>
      <c r="G37" s="3">
        <v>217.03</v>
      </c>
      <c r="H37" s="19">
        <v>1.1299999999999999</v>
      </c>
      <c r="I37" s="19">
        <f>ROUND(H37*1.09,2)</f>
        <v>1.23</v>
      </c>
    </row>
    <row r="38" spans="1:9" ht="18" customHeight="1" x14ac:dyDescent="0.25">
      <c r="A38" s="7" t="s">
        <v>374</v>
      </c>
      <c r="B38" s="57" t="s">
        <v>375</v>
      </c>
      <c r="C38" s="57" t="s">
        <v>108</v>
      </c>
      <c r="D38" s="3">
        <v>1.56</v>
      </c>
      <c r="E38" s="3">
        <v>0.39</v>
      </c>
      <c r="F38" s="3">
        <v>19.7</v>
      </c>
      <c r="G38" s="3">
        <v>85</v>
      </c>
      <c r="H38" s="19">
        <v>0.31</v>
      </c>
      <c r="I38" s="19">
        <f>ROUND(H38*1.09,2)</f>
        <v>0.34</v>
      </c>
    </row>
    <row r="39" spans="1:9" s="52" customFormat="1" ht="18" customHeight="1" x14ac:dyDescent="0.25">
      <c r="A39" s="7" t="s">
        <v>426</v>
      </c>
      <c r="B39" s="106"/>
      <c r="C39" s="106" t="s">
        <v>427</v>
      </c>
      <c r="D39" s="3">
        <v>2.98</v>
      </c>
      <c r="E39" s="3">
        <v>0.2</v>
      </c>
      <c r="F39" s="3">
        <v>12.85</v>
      </c>
      <c r="G39" s="3">
        <v>65.38</v>
      </c>
      <c r="H39" s="19">
        <v>0.4</v>
      </c>
      <c r="I39" s="19">
        <f>ROUND(H39*1.09,2)</f>
        <v>0.44</v>
      </c>
    </row>
    <row r="40" spans="1:9" s="52" customFormat="1" ht="18" customHeight="1" x14ac:dyDescent="0.25">
      <c r="A40" s="39" t="s">
        <v>431</v>
      </c>
      <c r="B40" s="106"/>
      <c r="C40" s="106" t="s">
        <v>12</v>
      </c>
      <c r="D40" s="3">
        <v>0</v>
      </c>
      <c r="E40" s="3">
        <v>0</v>
      </c>
      <c r="F40" s="3">
        <v>0</v>
      </c>
      <c r="G40" s="3">
        <v>0</v>
      </c>
      <c r="H40" s="19">
        <v>0.05</v>
      </c>
      <c r="I40" s="19">
        <f>ROUND(H40*1.09,2)</f>
        <v>0.05</v>
      </c>
    </row>
    <row r="41" spans="1:9" ht="18" customHeight="1" x14ac:dyDescent="0.3">
      <c r="A41" s="119" t="s">
        <v>1</v>
      </c>
      <c r="B41" s="120"/>
      <c r="C41" s="121"/>
      <c r="D41" s="10">
        <f>SUM(D37:D40)</f>
        <v>18.809999999999999</v>
      </c>
      <c r="E41" s="10">
        <f>SUM(E37:E40)</f>
        <v>11.89</v>
      </c>
      <c r="F41" s="10">
        <f>SUM(F37:F40)</f>
        <v>47.73</v>
      </c>
      <c r="G41" s="10">
        <f>SUM(G37:G40)</f>
        <v>367.40999999999997</v>
      </c>
      <c r="H41" s="87">
        <f>+H37+H38+H39+H40</f>
        <v>1.89</v>
      </c>
      <c r="I41" s="87">
        <f>+I37+I38+I39+I40</f>
        <v>2.06</v>
      </c>
    </row>
    <row r="42" spans="1:9" ht="18" customHeight="1" x14ac:dyDescent="0.25">
      <c r="A42" s="126" t="s">
        <v>358</v>
      </c>
      <c r="B42" s="126"/>
      <c r="C42" s="126"/>
      <c r="D42" s="126"/>
      <c r="E42" s="126"/>
      <c r="F42" s="126"/>
      <c r="G42" s="126"/>
    </row>
    <row r="43" spans="1:9" ht="18" customHeight="1" x14ac:dyDescent="0.25">
      <c r="A43" s="122" t="s">
        <v>187</v>
      </c>
      <c r="B43" s="124" t="s">
        <v>0</v>
      </c>
      <c r="C43" s="124" t="s">
        <v>5</v>
      </c>
      <c r="D43" s="125" t="s">
        <v>6</v>
      </c>
      <c r="E43" s="125"/>
      <c r="F43" s="125"/>
      <c r="G43" s="116" t="s">
        <v>7</v>
      </c>
      <c r="H43" s="116" t="s">
        <v>419</v>
      </c>
      <c r="I43" s="116" t="s">
        <v>418</v>
      </c>
    </row>
    <row r="44" spans="1:9" ht="27.75" customHeight="1" x14ac:dyDescent="0.25">
      <c r="A44" s="123"/>
      <c r="B44" s="117"/>
      <c r="C44" s="117"/>
      <c r="D44" s="62" t="s">
        <v>8</v>
      </c>
      <c r="E44" s="62" t="s">
        <v>9</v>
      </c>
      <c r="F44" s="62" t="s">
        <v>105</v>
      </c>
      <c r="G44" s="117"/>
      <c r="H44" s="117"/>
      <c r="I44" s="117"/>
    </row>
    <row r="45" spans="1:9" ht="27.75" customHeight="1" x14ac:dyDescent="0.25">
      <c r="A45" s="7" t="s">
        <v>147</v>
      </c>
      <c r="B45" s="57" t="s">
        <v>146</v>
      </c>
      <c r="C45" s="57" t="s">
        <v>14</v>
      </c>
      <c r="D45" s="3">
        <v>12.82</v>
      </c>
      <c r="E45" s="3">
        <v>19.54</v>
      </c>
      <c r="F45" s="3">
        <v>2.15</v>
      </c>
      <c r="G45" s="3">
        <v>234.93</v>
      </c>
      <c r="H45" s="19">
        <v>1.28</v>
      </c>
      <c r="I45" s="19">
        <f>ROUND(H45*1.09,2)</f>
        <v>1.4</v>
      </c>
    </row>
    <row r="46" spans="1:9" ht="18" customHeight="1" x14ac:dyDescent="0.25">
      <c r="A46" s="7" t="s">
        <v>278</v>
      </c>
      <c r="B46" s="57" t="s">
        <v>189</v>
      </c>
      <c r="C46" s="57" t="s">
        <v>13</v>
      </c>
      <c r="D46" s="3">
        <v>1.33</v>
      </c>
      <c r="E46" s="3">
        <v>1.85</v>
      </c>
      <c r="F46" s="3">
        <v>10.039999999999999</v>
      </c>
      <c r="G46" s="3">
        <v>59.07</v>
      </c>
      <c r="H46" s="19">
        <v>0.05</v>
      </c>
      <c r="I46" s="19">
        <f>ROUND(H46*1.09,2)</f>
        <v>0.05</v>
      </c>
    </row>
    <row r="47" spans="1:9" ht="24.75" customHeight="1" x14ac:dyDescent="0.25">
      <c r="A47" s="7" t="s">
        <v>333</v>
      </c>
      <c r="B47" s="57" t="s">
        <v>149</v>
      </c>
      <c r="C47" s="57" t="s">
        <v>14</v>
      </c>
      <c r="D47" s="3">
        <v>0.55000000000000004</v>
      </c>
      <c r="E47" s="3">
        <v>4.8499999999999996</v>
      </c>
      <c r="F47" s="3">
        <v>2.75</v>
      </c>
      <c r="G47" s="3">
        <v>53.37</v>
      </c>
      <c r="H47" s="19">
        <v>0.18</v>
      </c>
      <c r="I47" s="19">
        <f>ROUND(H47*1.09,2)</f>
        <v>0.2</v>
      </c>
    </row>
    <row r="48" spans="1:9" s="52" customFormat="1" ht="18" customHeight="1" x14ac:dyDescent="0.25">
      <c r="A48" s="39" t="s">
        <v>431</v>
      </c>
      <c r="B48" s="106"/>
      <c r="C48" s="106" t="s">
        <v>12</v>
      </c>
      <c r="D48" s="3">
        <v>0</v>
      </c>
      <c r="E48" s="3">
        <v>0</v>
      </c>
      <c r="F48" s="3">
        <v>0</v>
      </c>
      <c r="G48" s="3">
        <v>0</v>
      </c>
      <c r="H48" s="19">
        <v>0.05</v>
      </c>
      <c r="I48" s="19">
        <f>ROUND(H48*1.09,2)</f>
        <v>0.05</v>
      </c>
    </row>
    <row r="49" spans="1:9" s="52" customFormat="1" ht="18" customHeight="1" x14ac:dyDescent="0.25">
      <c r="A49" s="39" t="s">
        <v>425</v>
      </c>
      <c r="B49" s="106"/>
      <c r="C49" s="106" t="s">
        <v>16</v>
      </c>
      <c r="D49" s="3">
        <v>0.4</v>
      </c>
      <c r="E49" s="3">
        <v>0.4</v>
      </c>
      <c r="F49" s="3">
        <v>13</v>
      </c>
      <c r="G49" s="3">
        <v>53</v>
      </c>
      <c r="H49" s="19">
        <v>0.33</v>
      </c>
      <c r="I49" s="19">
        <f>ROUND(H49*1.09,2)</f>
        <v>0.36</v>
      </c>
    </row>
    <row r="50" spans="1:9" ht="30.75" customHeight="1" x14ac:dyDescent="0.3">
      <c r="A50" s="119" t="s">
        <v>1</v>
      </c>
      <c r="B50" s="120"/>
      <c r="C50" s="121"/>
      <c r="D50" s="10">
        <f>SUM(D45:D49)</f>
        <v>15.100000000000001</v>
      </c>
      <c r="E50" s="10">
        <f t="shared" ref="E50:G50" si="3">SUM(E45:E49)</f>
        <v>26.64</v>
      </c>
      <c r="F50" s="10">
        <f t="shared" si="3"/>
        <v>27.939999999999998</v>
      </c>
      <c r="G50" s="10">
        <f t="shared" si="3"/>
        <v>400.37</v>
      </c>
      <c r="H50" s="87">
        <f>+H45+H46+H47+H48+H49</f>
        <v>1.8900000000000001</v>
      </c>
      <c r="I50" s="87">
        <f>+I45+I46+I47+I48+I49</f>
        <v>2.06</v>
      </c>
    </row>
    <row r="51" spans="1:9" s="71" customFormat="1" ht="26.25" customHeight="1" x14ac:dyDescent="0.25">
      <c r="A51" s="126" t="s">
        <v>357</v>
      </c>
      <c r="B51" s="126"/>
      <c r="C51" s="126"/>
      <c r="D51" s="126"/>
      <c r="E51" s="126"/>
      <c r="F51" s="126"/>
      <c r="G51" s="126"/>
      <c r="H51" s="26"/>
      <c r="I51" s="26"/>
    </row>
    <row r="52" spans="1:9" s="71" customFormat="1" ht="18" customHeight="1" x14ac:dyDescent="0.25">
      <c r="A52" s="122" t="s">
        <v>376</v>
      </c>
      <c r="B52" s="124" t="s">
        <v>0</v>
      </c>
      <c r="C52" s="124" t="s">
        <v>5</v>
      </c>
      <c r="D52" s="125" t="s">
        <v>6</v>
      </c>
      <c r="E52" s="125"/>
      <c r="F52" s="125"/>
      <c r="G52" s="116" t="s">
        <v>7</v>
      </c>
      <c r="H52" s="116" t="s">
        <v>419</v>
      </c>
      <c r="I52" s="116" t="s">
        <v>418</v>
      </c>
    </row>
    <row r="53" spans="1:9" s="71" customFormat="1" ht="27" customHeight="1" x14ac:dyDescent="0.25">
      <c r="A53" s="123"/>
      <c r="B53" s="117"/>
      <c r="C53" s="117"/>
      <c r="D53" s="62" t="s">
        <v>8</v>
      </c>
      <c r="E53" s="62" t="s">
        <v>9</v>
      </c>
      <c r="F53" s="62" t="s">
        <v>105</v>
      </c>
      <c r="G53" s="117"/>
      <c r="H53" s="117"/>
      <c r="I53" s="117"/>
    </row>
    <row r="54" spans="1:9" s="71" customFormat="1" ht="40.5" customHeight="1" x14ac:dyDescent="0.25">
      <c r="A54" s="7" t="s">
        <v>398</v>
      </c>
      <c r="B54" s="57" t="s">
        <v>399</v>
      </c>
      <c r="C54" s="57">
        <v>220</v>
      </c>
      <c r="D54" s="3">
        <v>12.652200000000001</v>
      </c>
      <c r="E54" s="3">
        <v>9.924199999999999</v>
      </c>
      <c r="F54" s="3">
        <v>50.065399999999997</v>
      </c>
      <c r="G54" s="3">
        <v>353.17700000000002</v>
      </c>
      <c r="H54" s="19">
        <v>1.51</v>
      </c>
      <c r="I54" s="19">
        <f>ROUND(H54*1.09,2)</f>
        <v>1.65</v>
      </c>
    </row>
    <row r="55" spans="1:9" s="52" customFormat="1" ht="18" customHeight="1" x14ac:dyDescent="0.25">
      <c r="A55" s="39" t="s">
        <v>431</v>
      </c>
      <c r="B55" s="106"/>
      <c r="C55" s="106" t="s">
        <v>12</v>
      </c>
      <c r="D55" s="3">
        <v>0</v>
      </c>
      <c r="E55" s="3">
        <v>0</v>
      </c>
      <c r="F55" s="3">
        <v>0</v>
      </c>
      <c r="G55" s="3">
        <v>0</v>
      </c>
      <c r="H55" s="19">
        <v>0.05</v>
      </c>
      <c r="I55" s="19">
        <f>ROUND(H55*1.09,2)</f>
        <v>0.05</v>
      </c>
    </row>
    <row r="56" spans="1:9" s="52" customFormat="1" ht="18" customHeight="1" x14ac:dyDescent="0.25">
      <c r="A56" s="39" t="s">
        <v>425</v>
      </c>
      <c r="B56" s="106"/>
      <c r="C56" s="106" t="s">
        <v>16</v>
      </c>
      <c r="D56" s="3">
        <v>0.4</v>
      </c>
      <c r="E56" s="3">
        <v>0.4</v>
      </c>
      <c r="F56" s="3">
        <v>13</v>
      </c>
      <c r="G56" s="3">
        <v>53</v>
      </c>
      <c r="H56" s="19">
        <v>0.33</v>
      </c>
      <c r="I56" s="19">
        <f>ROUND(H56*1.09,2)</f>
        <v>0.36</v>
      </c>
    </row>
    <row r="57" spans="1:9" s="71" customFormat="1" ht="27" customHeight="1" x14ac:dyDescent="0.3">
      <c r="A57" s="119" t="s">
        <v>1</v>
      </c>
      <c r="B57" s="120"/>
      <c r="C57" s="121"/>
      <c r="D57" s="10">
        <f>SUM(D54:D56)</f>
        <v>13.052200000000001</v>
      </c>
      <c r="E57" s="10">
        <f t="shared" ref="E57:G57" si="4">SUM(E54:E56)</f>
        <v>10.324199999999999</v>
      </c>
      <c r="F57" s="10">
        <f t="shared" si="4"/>
        <v>63.065399999999997</v>
      </c>
      <c r="G57" s="10">
        <f t="shared" si="4"/>
        <v>406.17700000000002</v>
      </c>
      <c r="H57" s="87">
        <f>+H54+H55+H56</f>
        <v>1.8900000000000001</v>
      </c>
      <c r="I57" s="87">
        <f>+I54+I55+I56</f>
        <v>2.06</v>
      </c>
    </row>
    <row r="58" spans="1:9" ht="27.75" customHeight="1" x14ac:dyDescent="0.25">
      <c r="A58" s="131" t="s">
        <v>439</v>
      </c>
      <c r="B58" s="131"/>
      <c r="C58" s="131"/>
      <c r="D58" s="131"/>
      <c r="E58" s="131"/>
      <c r="F58" s="131"/>
      <c r="G58" s="131"/>
    </row>
    <row r="59" spans="1:9" ht="18" customHeight="1" thickBot="1" x14ac:dyDescent="0.3">
      <c r="A59" s="72"/>
      <c r="D59" s="27"/>
      <c r="E59" s="27"/>
      <c r="F59" s="27"/>
      <c r="G59" s="27"/>
    </row>
    <row r="60" spans="1:9" s="52" customFormat="1" ht="39" customHeight="1" x14ac:dyDescent="0.25">
      <c r="A60" s="85"/>
      <c r="B60" s="129"/>
      <c r="C60" s="130"/>
      <c r="D60" s="130"/>
      <c r="E60" s="130"/>
      <c r="F60" s="130"/>
      <c r="G60" s="130"/>
      <c r="H60" s="88" t="s">
        <v>419</v>
      </c>
      <c r="I60" s="89" t="s">
        <v>418</v>
      </c>
    </row>
    <row r="61" spans="1:9" s="52" customFormat="1" ht="18" customHeight="1" thickBot="1" x14ac:dyDescent="0.3">
      <c r="A61" s="86"/>
      <c r="B61" s="127" t="s">
        <v>420</v>
      </c>
      <c r="C61" s="128"/>
      <c r="D61" s="128"/>
      <c r="E61" s="128"/>
      <c r="F61" s="128"/>
      <c r="G61" s="128"/>
      <c r="H61" s="92">
        <f>+SUM(H16+H24+H33+H41+H50+H57)/6+H8</f>
        <v>2.2133333333333334</v>
      </c>
      <c r="I61" s="91">
        <f>+SUM(I16+I24+I33+I41+I50+I57)/6+I8</f>
        <v>2.4116666666666671</v>
      </c>
    </row>
    <row r="62" spans="1:9" s="52" customFormat="1" ht="18" customHeight="1" x14ac:dyDescent="0.25">
      <c r="A62" s="86"/>
      <c r="B62" s="132" t="s">
        <v>421</v>
      </c>
      <c r="C62" s="133"/>
      <c r="D62" s="133"/>
      <c r="E62" s="24"/>
      <c r="F62" s="24"/>
      <c r="G62" s="24"/>
      <c r="H62" s="23"/>
      <c r="I62" s="23"/>
    </row>
    <row r="66" spans="8:18" ht="27.75" customHeight="1" x14ac:dyDescent="0.25"/>
    <row r="68" spans="8:18" ht="27.75" customHeight="1" x14ac:dyDescent="0.25"/>
    <row r="75" spans="8:18" ht="18" customHeight="1" x14ac:dyDescent="0.25"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</row>
    <row r="76" spans="8:18" ht="18" customHeight="1" x14ac:dyDescent="0.25"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</row>
    <row r="77" spans="8:18" ht="18" customHeight="1" x14ac:dyDescent="0.25"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</row>
    <row r="78" spans="8:18" ht="18" customHeight="1" x14ac:dyDescent="0.25"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</row>
    <row r="79" spans="8:18" ht="18" customHeight="1" x14ac:dyDescent="0.25"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</row>
    <row r="80" spans="8:18" ht="18" customHeight="1" x14ac:dyDescent="0.25"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</row>
    <row r="81" spans="8:18" ht="27" customHeight="1" x14ac:dyDescent="0.25"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</row>
    <row r="82" spans="8:18" ht="18" customHeight="1" x14ac:dyDescent="0.25"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</row>
    <row r="83" spans="8:18" ht="18" customHeight="1" x14ac:dyDescent="0.25"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</row>
    <row r="84" spans="8:18" ht="18" customHeight="1" x14ac:dyDescent="0.25"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</row>
    <row r="85" spans="8:18" ht="18" customHeight="1" x14ac:dyDescent="0.25"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</row>
  </sheetData>
  <mergeCells count="67">
    <mergeCell ref="H52:H53"/>
    <mergeCell ref="I52:I53"/>
    <mergeCell ref="B60:G60"/>
    <mergeCell ref="B61:G61"/>
    <mergeCell ref="B62:D62"/>
    <mergeCell ref="A58:G58"/>
    <mergeCell ref="A57:C57"/>
    <mergeCell ref="H26:H27"/>
    <mergeCell ref="I26:I27"/>
    <mergeCell ref="H43:H44"/>
    <mergeCell ref="I43:I44"/>
    <mergeCell ref="H4:H5"/>
    <mergeCell ref="I4:I5"/>
    <mergeCell ref="H10:H11"/>
    <mergeCell ref="I10:I11"/>
    <mergeCell ref="H18:H19"/>
    <mergeCell ref="I18:I19"/>
    <mergeCell ref="H35:H36"/>
    <mergeCell ref="I35:I36"/>
    <mergeCell ref="A3:G3"/>
    <mergeCell ref="G10:G11"/>
    <mergeCell ref="A9:G9"/>
    <mergeCell ref="A4:A5"/>
    <mergeCell ref="A10:A11"/>
    <mergeCell ref="G4:G5"/>
    <mergeCell ref="A8:C8"/>
    <mergeCell ref="D10:F10"/>
    <mergeCell ref="B10:B11"/>
    <mergeCell ref="C10:C11"/>
    <mergeCell ref="A16:C16"/>
    <mergeCell ref="B4:B5"/>
    <mergeCell ref="C4:C5"/>
    <mergeCell ref="D4:F4"/>
    <mergeCell ref="A17:G17"/>
    <mergeCell ref="A18:A19"/>
    <mergeCell ref="B18:B19"/>
    <mergeCell ref="C18:C19"/>
    <mergeCell ref="D18:F18"/>
    <mergeCell ref="G18:G19"/>
    <mergeCell ref="A33:C33"/>
    <mergeCell ref="A24:C24"/>
    <mergeCell ref="A25:G25"/>
    <mergeCell ref="A26:A27"/>
    <mergeCell ref="B26:B27"/>
    <mergeCell ref="C26:C27"/>
    <mergeCell ref="D26:F26"/>
    <mergeCell ref="G26:G27"/>
    <mergeCell ref="A34:G34"/>
    <mergeCell ref="A35:A36"/>
    <mergeCell ref="B35:B36"/>
    <mergeCell ref="C35:C36"/>
    <mergeCell ref="D35:F35"/>
    <mergeCell ref="G35:G36"/>
    <mergeCell ref="A41:C41"/>
    <mergeCell ref="A50:C50"/>
    <mergeCell ref="A42:G42"/>
    <mergeCell ref="A43:A44"/>
    <mergeCell ref="B43:B44"/>
    <mergeCell ref="C43:C44"/>
    <mergeCell ref="D43:F43"/>
    <mergeCell ref="G43:G44"/>
    <mergeCell ref="A51:G51"/>
    <mergeCell ref="A52:A53"/>
    <mergeCell ref="B52:B53"/>
    <mergeCell ref="C52:C53"/>
    <mergeCell ref="D52:F52"/>
    <mergeCell ref="G52:G53"/>
  </mergeCells>
  <pageMargins left="0.59055118110236227" right="0.59055118110236227" top="0.59055118110236227" bottom="0.59055118110236227" header="0" footer="0"/>
  <pageSetup paperSize="9" scale="76" orientation="portrait" r:id="rId1"/>
  <headerFooter alignWithMargins="0"/>
  <rowBreaks count="1" manualBreakCount="1">
    <brk id="3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view="pageBreakPreview" zoomScale="110" zoomScaleNormal="100" zoomScaleSheetLayoutView="110" workbookViewId="0">
      <selection activeCell="H58" sqref="H58"/>
    </sheetView>
  </sheetViews>
  <sheetFormatPr defaultColWidth="8.7265625" defaultRowHeight="18" customHeight="1" x14ac:dyDescent="0.25"/>
  <cols>
    <col min="1" max="1" width="37.81640625" style="70" customWidth="1"/>
    <col min="2" max="2" width="9.1796875" style="21" customWidth="1"/>
    <col min="3" max="3" width="7.453125" style="21" customWidth="1"/>
    <col min="4" max="4" width="8.453125" style="26" customWidth="1"/>
    <col min="5" max="5" width="7.453125" style="26" customWidth="1"/>
    <col min="6" max="6" width="14.26953125" style="26" customWidth="1"/>
    <col min="7" max="7" width="9" style="26" customWidth="1"/>
    <col min="8" max="8" width="9.1796875" style="21" customWidth="1"/>
    <col min="9" max="16384" width="8.7265625" style="70"/>
  </cols>
  <sheetData>
    <row r="1" spans="1:9" ht="18" customHeight="1" x14ac:dyDescent="0.25">
      <c r="A1" s="76" t="s">
        <v>55</v>
      </c>
      <c r="D1" s="27"/>
      <c r="E1" s="27"/>
      <c r="F1" s="27"/>
      <c r="G1" s="67"/>
    </row>
    <row r="2" spans="1:9" ht="18" customHeight="1" x14ac:dyDescent="0.25">
      <c r="A2" s="77" t="s">
        <v>18</v>
      </c>
      <c r="D2" s="27"/>
      <c r="E2" s="27"/>
      <c r="F2" s="27"/>
      <c r="G2" s="27"/>
    </row>
    <row r="3" spans="1:9" ht="18" customHeight="1" x14ac:dyDescent="0.25">
      <c r="A3" s="118" t="s">
        <v>422</v>
      </c>
      <c r="B3" s="118"/>
      <c r="C3" s="118"/>
      <c r="D3" s="118"/>
      <c r="E3" s="118"/>
      <c r="F3" s="118"/>
      <c r="G3" s="118"/>
    </row>
    <row r="4" spans="1:9" ht="18" customHeight="1" x14ac:dyDescent="0.25">
      <c r="A4" s="122" t="s">
        <v>4</v>
      </c>
      <c r="B4" s="124" t="s">
        <v>0</v>
      </c>
      <c r="C4" s="124" t="s">
        <v>5</v>
      </c>
      <c r="D4" s="125" t="s">
        <v>6</v>
      </c>
      <c r="E4" s="125"/>
      <c r="F4" s="125"/>
      <c r="G4" s="116" t="s">
        <v>7</v>
      </c>
      <c r="H4" s="116" t="s">
        <v>419</v>
      </c>
      <c r="I4" s="116" t="s">
        <v>418</v>
      </c>
    </row>
    <row r="5" spans="1:9" ht="18" customHeight="1" x14ac:dyDescent="0.25">
      <c r="A5" s="123"/>
      <c r="B5" s="117"/>
      <c r="C5" s="117"/>
      <c r="D5" s="62" t="s">
        <v>8</v>
      </c>
      <c r="E5" s="62" t="s">
        <v>9</v>
      </c>
      <c r="F5" s="62" t="s">
        <v>105</v>
      </c>
      <c r="G5" s="117"/>
      <c r="H5" s="117"/>
      <c r="I5" s="117"/>
    </row>
    <row r="6" spans="1:9" ht="23.25" customHeight="1" x14ac:dyDescent="0.25">
      <c r="A6" s="40" t="s">
        <v>310</v>
      </c>
      <c r="B6" s="41" t="s">
        <v>155</v>
      </c>
      <c r="C6" s="41" t="s">
        <v>15</v>
      </c>
      <c r="D6" s="42">
        <v>3.73</v>
      </c>
      <c r="E6" s="42">
        <v>3.37</v>
      </c>
      <c r="F6" s="42">
        <v>14.54</v>
      </c>
      <c r="G6" s="42">
        <v>95.59</v>
      </c>
      <c r="H6" s="19">
        <v>0.22</v>
      </c>
      <c r="I6" s="19">
        <f>ROUND(H6*1.09,2)</f>
        <v>0.24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v>0.1</v>
      </c>
      <c r="I7" s="19">
        <f>ROUND(H7*1.09,2)</f>
        <v>0.11</v>
      </c>
    </row>
    <row r="8" spans="1:9" ht="18" customHeight="1" x14ac:dyDescent="0.3">
      <c r="A8" s="119" t="s">
        <v>1</v>
      </c>
      <c r="B8" s="120"/>
      <c r="C8" s="121"/>
      <c r="D8" s="10">
        <f>SUM(D6:D7)</f>
        <v>6.6899999999999995</v>
      </c>
      <c r="E8" s="10">
        <f>SUM(E6:E7)</f>
        <v>4.01</v>
      </c>
      <c r="F8" s="10">
        <f>SUM(F6:F7)</f>
        <v>31.599999999999998</v>
      </c>
      <c r="G8" s="10">
        <f>SUM(G6:G7)</f>
        <v>181.67000000000002</v>
      </c>
      <c r="H8" s="87">
        <f>+H6+H7</f>
        <v>0.32</v>
      </c>
      <c r="I8" s="87">
        <f>+I6+I7</f>
        <v>0.35</v>
      </c>
    </row>
    <row r="9" spans="1:9" ht="27" customHeight="1" x14ac:dyDescent="0.25">
      <c r="A9" s="149" t="s">
        <v>359</v>
      </c>
      <c r="B9" s="138"/>
      <c r="C9" s="138"/>
      <c r="D9" s="138"/>
      <c r="E9" s="138"/>
      <c r="F9" s="138"/>
      <c r="G9" s="150"/>
    </row>
    <row r="10" spans="1:9" ht="18" customHeight="1" x14ac:dyDescent="0.25">
      <c r="A10" s="136" t="s">
        <v>94</v>
      </c>
      <c r="B10" s="134" t="s">
        <v>0</v>
      </c>
      <c r="C10" s="134" t="s">
        <v>5</v>
      </c>
      <c r="D10" s="125" t="s">
        <v>6</v>
      </c>
      <c r="E10" s="125"/>
      <c r="F10" s="125"/>
      <c r="G10" s="116" t="s">
        <v>7</v>
      </c>
      <c r="H10" s="116" t="s">
        <v>419</v>
      </c>
      <c r="I10" s="116" t="s">
        <v>418</v>
      </c>
    </row>
    <row r="11" spans="1:9" ht="18" customHeight="1" x14ac:dyDescent="0.25">
      <c r="A11" s="137"/>
      <c r="B11" s="135"/>
      <c r="C11" s="135"/>
      <c r="D11" s="62" t="s">
        <v>8</v>
      </c>
      <c r="E11" s="62" t="s">
        <v>9</v>
      </c>
      <c r="F11" s="62" t="s">
        <v>105</v>
      </c>
      <c r="G11" s="117"/>
      <c r="H11" s="117"/>
      <c r="I11" s="117"/>
    </row>
    <row r="12" spans="1:9" ht="18" customHeight="1" x14ac:dyDescent="0.25">
      <c r="A12" s="4" t="s">
        <v>184</v>
      </c>
      <c r="B12" s="50" t="s">
        <v>185</v>
      </c>
      <c r="C12" s="50" t="s">
        <v>14</v>
      </c>
      <c r="D12" s="3">
        <v>11.19</v>
      </c>
      <c r="E12" s="3">
        <v>11.17</v>
      </c>
      <c r="F12" s="3">
        <v>3.3</v>
      </c>
      <c r="G12" s="3">
        <v>155.02000000000001</v>
      </c>
      <c r="H12" s="19">
        <v>0.95</v>
      </c>
      <c r="I12" s="19">
        <f>ROUND(H12*1.09,2)</f>
        <v>1.04</v>
      </c>
    </row>
    <row r="13" spans="1:9" ht="18" customHeight="1" x14ac:dyDescent="0.25">
      <c r="A13" s="7" t="s">
        <v>253</v>
      </c>
      <c r="B13" s="57" t="s">
        <v>50</v>
      </c>
      <c r="C13" s="57" t="s">
        <v>14</v>
      </c>
      <c r="D13" s="3">
        <v>1.36</v>
      </c>
      <c r="E13" s="3">
        <v>2.35</v>
      </c>
      <c r="F13" s="3">
        <v>14.48</v>
      </c>
      <c r="G13" s="3">
        <v>81.88</v>
      </c>
      <c r="H13" s="19">
        <v>0.12</v>
      </c>
      <c r="I13" s="19">
        <f>ROUND(H13*1.09,2)</f>
        <v>0.13</v>
      </c>
    </row>
    <row r="14" spans="1:9" ht="22.5" customHeight="1" x14ac:dyDescent="0.25">
      <c r="A14" s="38" t="s">
        <v>317</v>
      </c>
      <c r="B14" s="50" t="s">
        <v>170</v>
      </c>
      <c r="C14" s="50" t="s">
        <v>31</v>
      </c>
      <c r="D14" s="3">
        <v>2.15</v>
      </c>
      <c r="E14" s="3">
        <v>11.72</v>
      </c>
      <c r="F14" s="3">
        <v>6.7</v>
      </c>
      <c r="G14" s="3">
        <v>133.69999999999999</v>
      </c>
      <c r="H14" s="19">
        <v>0.38</v>
      </c>
      <c r="I14" s="19">
        <f>ROUND(H14*1.09,2)</f>
        <v>0.41</v>
      </c>
    </row>
    <row r="15" spans="1:9" s="52" customFormat="1" ht="18" customHeight="1" x14ac:dyDescent="0.25">
      <c r="A15" s="39" t="s">
        <v>424</v>
      </c>
      <c r="B15" s="106"/>
      <c r="C15" s="106" t="s">
        <v>432</v>
      </c>
      <c r="D15" s="3">
        <v>0.1</v>
      </c>
      <c r="E15" s="3">
        <v>0.06</v>
      </c>
      <c r="F15" s="3">
        <v>1.29</v>
      </c>
      <c r="G15" s="3">
        <v>4.34</v>
      </c>
      <c r="H15" s="19">
        <v>0.12</v>
      </c>
      <c r="I15" s="19">
        <f>ROUND(H15*1.09,2)</f>
        <v>0.13</v>
      </c>
    </row>
    <row r="16" spans="1:9" s="52" customFormat="1" ht="18" customHeight="1" x14ac:dyDescent="0.25">
      <c r="A16" s="39" t="s">
        <v>425</v>
      </c>
      <c r="B16" s="106"/>
      <c r="C16" s="106" t="s">
        <v>16</v>
      </c>
      <c r="D16" s="3">
        <v>0.4</v>
      </c>
      <c r="E16" s="3">
        <v>0.4</v>
      </c>
      <c r="F16" s="3">
        <v>13</v>
      </c>
      <c r="G16" s="3">
        <v>53</v>
      </c>
      <c r="H16" s="19">
        <v>0.33</v>
      </c>
      <c r="I16" s="19">
        <f>ROUND(H16*1.09,2)</f>
        <v>0.36</v>
      </c>
    </row>
    <row r="17" spans="1:9" ht="24" customHeight="1" x14ac:dyDescent="0.3">
      <c r="A17" s="142" t="s">
        <v>1</v>
      </c>
      <c r="B17" s="142"/>
      <c r="C17" s="142"/>
      <c r="D17" s="10">
        <f>SUM(D12:D16)</f>
        <v>15.2</v>
      </c>
      <c r="E17" s="10">
        <f t="shared" ref="E17:G17" si="0">SUM(E12:E16)</f>
        <v>25.7</v>
      </c>
      <c r="F17" s="10">
        <f t="shared" si="0"/>
        <v>38.769999999999996</v>
      </c>
      <c r="G17" s="10">
        <f t="shared" si="0"/>
        <v>427.94</v>
      </c>
      <c r="H17" s="87">
        <f>+H12+H13+H14+H15+H16</f>
        <v>1.9</v>
      </c>
      <c r="I17" s="87">
        <f>+I12+I13+I14+I15+I16</f>
        <v>2.0699999999999998</v>
      </c>
    </row>
    <row r="18" spans="1:9" ht="29.25" customHeight="1" x14ac:dyDescent="0.25">
      <c r="A18" s="138" t="s">
        <v>359</v>
      </c>
      <c r="B18" s="138"/>
      <c r="C18" s="138"/>
      <c r="D18" s="138"/>
      <c r="E18" s="138"/>
      <c r="F18" s="138"/>
      <c r="G18" s="138"/>
    </row>
    <row r="19" spans="1:9" ht="27" customHeight="1" x14ac:dyDescent="0.25">
      <c r="A19" s="136" t="s">
        <v>95</v>
      </c>
      <c r="B19" s="134" t="s">
        <v>0</v>
      </c>
      <c r="C19" s="134" t="s">
        <v>5</v>
      </c>
      <c r="D19" s="125" t="s">
        <v>6</v>
      </c>
      <c r="E19" s="125"/>
      <c r="F19" s="125"/>
      <c r="G19" s="116" t="s">
        <v>7</v>
      </c>
      <c r="H19" s="116" t="s">
        <v>419</v>
      </c>
      <c r="I19" s="116" t="s">
        <v>418</v>
      </c>
    </row>
    <row r="20" spans="1:9" ht="18" customHeight="1" x14ac:dyDescent="0.25">
      <c r="A20" s="137"/>
      <c r="B20" s="135"/>
      <c r="C20" s="135"/>
      <c r="D20" s="62" t="s">
        <v>8</v>
      </c>
      <c r="E20" s="62" t="s">
        <v>9</v>
      </c>
      <c r="F20" s="62" t="s">
        <v>105</v>
      </c>
      <c r="G20" s="117"/>
      <c r="H20" s="117"/>
      <c r="I20" s="117"/>
    </row>
    <row r="21" spans="1:9" ht="25.5" customHeight="1" x14ac:dyDescent="0.25">
      <c r="A21" s="39" t="s">
        <v>318</v>
      </c>
      <c r="B21" s="50" t="s">
        <v>319</v>
      </c>
      <c r="C21" s="50" t="s">
        <v>337</v>
      </c>
      <c r="D21" s="3">
        <v>9.61</v>
      </c>
      <c r="E21" s="3">
        <v>4.8499999999999996</v>
      </c>
      <c r="F21" s="3">
        <v>52.07</v>
      </c>
      <c r="G21" s="3">
        <v>285.66000000000003</v>
      </c>
      <c r="H21" s="19">
        <v>0.9</v>
      </c>
      <c r="I21" s="19">
        <f>ROUND(H21*1.09,2)</f>
        <v>0.98</v>
      </c>
    </row>
    <row r="22" spans="1:9" ht="18" customHeight="1" x14ac:dyDescent="0.25">
      <c r="A22" s="38" t="s">
        <v>320</v>
      </c>
      <c r="B22" s="50" t="s">
        <v>227</v>
      </c>
      <c r="C22" s="50" t="s">
        <v>297</v>
      </c>
      <c r="D22" s="3">
        <v>0.72</v>
      </c>
      <c r="E22" s="3">
        <v>9</v>
      </c>
      <c r="F22" s="3">
        <v>0.93</v>
      </c>
      <c r="G22" s="3">
        <v>87.9</v>
      </c>
      <c r="H22" s="19">
        <v>0.14000000000000001</v>
      </c>
      <c r="I22" s="19">
        <f>ROUND(H22*1.09,2)</f>
        <v>0.15</v>
      </c>
    </row>
    <row r="23" spans="1:9" s="52" customFormat="1" ht="18" customHeight="1" x14ac:dyDescent="0.25">
      <c r="A23" s="7" t="s">
        <v>426</v>
      </c>
      <c r="B23" s="106"/>
      <c r="C23" s="106" t="s">
        <v>427</v>
      </c>
      <c r="D23" s="3">
        <v>2.98</v>
      </c>
      <c r="E23" s="3">
        <v>0.2</v>
      </c>
      <c r="F23" s="3">
        <v>12.85</v>
      </c>
      <c r="G23" s="3">
        <v>65.38</v>
      </c>
      <c r="H23" s="19">
        <v>0.4</v>
      </c>
      <c r="I23" s="19">
        <f>ROUND(H23*1.09,2)</f>
        <v>0.44</v>
      </c>
    </row>
    <row r="24" spans="1:9" s="52" customFormat="1" ht="18" customHeight="1" x14ac:dyDescent="0.25">
      <c r="A24" s="39" t="s">
        <v>424</v>
      </c>
      <c r="B24" s="106"/>
      <c r="C24" s="106" t="s">
        <v>432</v>
      </c>
      <c r="D24" s="3">
        <v>0.1</v>
      </c>
      <c r="E24" s="3">
        <v>0.06</v>
      </c>
      <c r="F24" s="3">
        <v>1.29</v>
      </c>
      <c r="G24" s="3">
        <v>4.34</v>
      </c>
      <c r="H24" s="19">
        <v>0.12</v>
      </c>
      <c r="I24" s="19">
        <f>ROUND(H24*1.09,2)</f>
        <v>0.13</v>
      </c>
    </row>
    <row r="25" spans="1:9" s="52" customFormat="1" ht="18" customHeight="1" x14ac:dyDescent="0.25">
      <c r="A25" s="39" t="s">
        <v>425</v>
      </c>
      <c r="B25" s="106"/>
      <c r="C25" s="106" t="s">
        <v>16</v>
      </c>
      <c r="D25" s="3">
        <v>0.4</v>
      </c>
      <c r="E25" s="3">
        <v>0.4</v>
      </c>
      <c r="F25" s="3">
        <v>13</v>
      </c>
      <c r="G25" s="3">
        <v>53</v>
      </c>
      <c r="H25" s="19">
        <v>0.33</v>
      </c>
      <c r="I25" s="19">
        <f>ROUND(H25*1.09,2)</f>
        <v>0.36</v>
      </c>
    </row>
    <row r="26" spans="1:9" ht="27" customHeight="1" x14ac:dyDescent="0.3">
      <c r="A26" s="142" t="s">
        <v>1</v>
      </c>
      <c r="B26" s="142"/>
      <c r="C26" s="142"/>
      <c r="D26" s="10">
        <f>SUM(D21:D25)</f>
        <v>13.81</v>
      </c>
      <c r="E26" s="10">
        <f t="shared" ref="E26:G26" si="1">SUM(E21:E25)</f>
        <v>14.51</v>
      </c>
      <c r="F26" s="10">
        <f t="shared" si="1"/>
        <v>80.14</v>
      </c>
      <c r="G26" s="10">
        <f t="shared" si="1"/>
        <v>496.28000000000003</v>
      </c>
      <c r="H26" s="87">
        <f>+H21+H22+H23+H24+H25</f>
        <v>1.8900000000000001</v>
      </c>
      <c r="I26" s="87">
        <f>+I21+I22+I23+I24+I25</f>
        <v>2.0599999999999996</v>
      </c>
    </row>
    <row r="27" spans="1:9" ht="27" customHeight="1" x14ac:dyDescent="0.25">
      <c r="A27" s="138" t="s">
        <v>355</v>
      </c>
      <c r="B27" s="138"/>
      <c r="C27" s="138"/>
      <c r="D27" s="138"/>
      <c r="E27" s="138"/>
      <c r="F27" s="138"/>
      <c r="G27" s="138"/>
    </row>
    <row r="28" spans="1:9" ht="18" customHeight="1" x14ac:dyDescent="0.25">
      <c r="A28" s="136" t="s">
        <v>96</v>
      </c>
      <c r="B28" s="134" t="s">
        <v>0</v>
      </c>
      <c r="C28" s="134" t="s">
        <v>5</v>
      </c>
      <c r="D28" s="125" t="s">
        <v>6</v>
      </c>
      <c r="E28" s="125"/>
      <c r="F28" s="125"/>
      <c r="G28" s="116" t="s">
        <v>7</v>
      </c>
      <c r="H28" s="116" t="s">
        <v>419</v>
      </c>
      <c r="I28" s="116" t="s">
        <v>418</v>
      </c>
    </row>
    <row r="29" spans="1:9" ht="18" customHeight="1" x14ac:dyDescent="0.25">
      <c r="A29" s="137"/>
      <c r="B29" s="135"/>
      <c r="C29" s="135"/>
      <c r="D29" s="62" t="s">
        <v>8</v>
      </c>
      <c r="E29" s="62" t="s">
        <v>9</v>
      </c>
      <c r="F29" s="62" t="s">
        <v>105</v>
      </c>
      <c r="G29" s="117"/>
      <c r="H29" s="117"/>
      <c r="I29" s="117"/>
    </row>
    <row r="30" spans="1:9" ht="27" customHeight="1" x14ac:dyDescent="0.25">
      <c r="A30" s="4" t="s">
        <v>103</v>
      </c>
      <c r="B30" s="50" t="s">
        <v>92</v>
      </c>
      <c r="C30" s="50" t="s">
        <v>12</v>
      </c>
      <c r="D30" s="57">
        <v>11.14</v>
      </c>
      <c r="E30" s="57">
        <v>8.6</v>
      </c>
      <c r="F30" s="57">
        <v>42.81</v>
      </c>
      <c r="G30" s="57">
        <v>255.56</v>
      </c>
      <c r="H30" s="19">
        <v>1.31</v>
      </c>
      <c r="I30" s="19">
        <f>ROUND(H30*1.09,2)</f>
        <v>1.43</v>
      </c>
    </row>
    <row r="31" spans="1:9" ht="18" customHeight="1" x14ac:dyDescent="0.25">
      <c r="A31" s="4" t="s">
        <v>243</v>
      </c>
      <c r="B31" s="50" t="s">
        <v>2</v>
      </c>
      <c r="C31" s="50" t="s">
        <v>14</v>
      </c>
      <c r="D31" s="3">
        <v>1.07</v>
      </c>
      <c r="E31" s="3">
        <v>5.1100000000000003</v>
      </c>
      <c r="F31" s="3">
        <v>4.3600000000000003</v>
      </c>
      <c r="G31" s="3">
        <v>70.05</v>
      </c>
      <c r="H31" s="19">
        <v>0.13</v>
      </c>
      <c r="I31" s="19">
        <f>ROUND(H31*1.09,2)</f>
        <v>0.14000000000000001</v>
      </c>
    </row>
    <row r="32" spans="1:9" s="52" customFormat="1" ht="18" customHeight="1" x14ac:dyDescent="0.25">
      <c r="A32" s="39" t="s">
        <v>424</v>
      </c>
      <c r="B32" s="106"/>
      <c r="C32" s="106" t="s">
        <v>432</v>
      </c>
      <c r="D32" s="3">
        <v>0.1</v>
      </c>
      <c r="E32" s="3">
        <v>0.06</v>
      </c>
      <c r="F32" s="3">
        <v>1.29</v>
      </c>
      <c r="G32" s="3">
        <v>4.34</v>
      </c>
      <c r="H32" s="19">
        <v>0.12</v>
      </c>
      <c r="I32" s="19">
        <f>ROUND(H32*1.09,2)</f>
        <v>0.13</v>
      </c>
    </row>
    <row r="33" spans="1:9" s="52" customFormat="1" ht="18" customHeight="1" x14ac:dyDescent="0.25">
      <c r="A33" s="39" t="s">
        <v>425</v>
      </c>
      <c r="B33" s="106"/>
      <c r="C33" s="106" t="s">
        <v>16</v>
      </c>
      <c r="D33" s="3">
        <v>0.4</v>
      </c>
      <c r="E33" s="3">
        <v>0.4</v>
      </c>
      <c r="F33" s="3">
        <v>13</v>
      </c>
      <c r="G33" s="3">
        <v>53</v>
      </c>
      <c r="H33" s="19">
        <v>0.33</v>
      </c>
      <c r="I33" s="19">
        <f>ROUND(H33*1.09,2)</f>
        <v>0.36</v>
      </c>
    </row>
    <row r="34" spans="1:9" ht="18" customHeight="1" x14ac:dyDescent="0.3">
      <c r="A34" s="119" t="s">
        <v>1</v>
      </c>
      <c r="B34" s="120"/>
      <c r="C34" s="121"/>
      <c r="D34" s="10">
        <f>SUM(D30:D33)</f>
        <v>12.71</v>
      </c>
      <c r="E34" s="10">
        <f t="shared" ref="E34:G34" si="2">SUM(E30:E33)</f>
        <v>14.170000000000002</v>
      </c>
      <c r="F34" s="10">
        <f t="shared" si="2"/>
        <v>61.46</v>
      </c>
      <c r="G34" s="10">
        <f t="shared" si="2"/>
        <v>382.95</v>
      </c>
      <c r="H34" s="87">
        <f>+H30+H31+H32+H33</f>
        <v>1.8900000000000001</v>
      </c>
      <c r="I34" s="87">
        <f>+I30+I31+I32+I33</f>
        <v>2.0599999999999996</v>
      </c>
    </row>
    <row r="35" spans="1:9" ht="27" customHeight="1" x14ac:dyDescent="0.25">
      <c r="A35" s="14"/>
      <c r="B35" s="14"/>
      <c r="C35" s="14"/>
      <c r="D35" s="15"/>
      <c r="E35" s="15"/>
      <c r="F35" s="15"/>
      <c r="G35" s="67"/>
    </row>
    <row r="36" spans="1:9" ht="18" customHeight="1" x14ac:dyDescent="0.25">
      <c r="A36" s="126" t="s">
        <v>357</v>
      </c>
      <c r="B36" s="126"/>
      <c r="C36" s="126"/>
      <c r="D36" s="126"/>
      <c r="E36" s="126"/>
      <c r="F36" s="126"/>
      <c r="G36" s="126"/>
    </row>
    <row r="37" spans="1:9" ht="18" customHeight="1" x14ac:dyDescent="0.25">
      <c r="A37" s="122" t="s">
        <v>186</v>
      </c>
      <c r="B37" s="134" t="s">
        <v>0</v>
      </c>
      <c r="C37" s="134" t="s">
        <v>5</v>
      </c>
      <c r="D37" s="125" t="s">
        <v>6</v>
      </c>
      <c r="E37" s="125"/>
      <c r="F37" s="125"/>
      <c r="G37" s="116" t="s">
        <v>7</v>
      </c>
      <c r="H37" s="116" t="s">
        <v>419</v>
      </c>
      <c r="I37" s="116" t="s">
        <v>418</v>
      </c>
    </row>
    <row r="38" spans="1:9" ht="18" customHeight="1" x14ac:dyDescent="0.25">
      <c r="A38" s="123"/>
      <c r="B38" s="135"/>
      <c r="C38" s="135"/>
      <c r="D38" s="62" t="s">
        <v>8</v>
      </c>
      <c r="E38" s="62" t="s">
        <v>9</v>
      </c>
      <c r="F38" s="62" t="s">
        <v>105</v>
      </c>
      <c r="G38" s="117"/>
      <c r="H38" s="117"/>
      <c r="I38" s="117"/>
    </row>
    <row r="39" spans="1:9" ht="23.25" customHeight="1" x14ac:dyDescent="0.25">
      <c r="A39" s="4" t="s">
        <v>57</v>
      </c>
      <c r="B39" s="50" t="s">
        <v>66</v>
      </c>
      <c r="C39" s="50" t="s">
        <v>15</v>
      </c>
      <c r="D39" s="3">
        <v>17.420000000000002</v>
      </c>
      <c r="E39" s="3">
        <v>4.38</v>
      </c>
      <c r="F39" s="3">
        <v>8.3699999999999992</v>
      </c>
      <c r="G39" s="3">
        <v>140.34</v>
      </c>
      <c r="H39" s="19">
        <v>1.08</v>
      </c>
      <c r="I39" s="19">
        <f>ROUND(H39*1.09,2)</f>
        <v>1.18</v>
      </c>
    </row>
    <row r="40" spans="1:9" ht="18" customHeight="1" x14ac:dyDescent="0.25">
      <c r="A40" s="7" t="s">
        <v>244</v>
      </c>
      <c r="B40" s="57" t="s">
        <v>22</v>
      </c>
      <c r="C40" s="57" t="s">
        <v>14</v>
      </c>
      <c r="D40" s="3">
        <v>3.07</v>
      </c>
      <c r="E40" s="3">
        <v>2.76</v>
      </c>
      <c r="F40" s="3">
        <v>16.78</v>
      </c>
      <c r="G40" s="3">
        <v>102.33</v>
      </c>
      <c r="H40" s="19">
        <v>0.16</v>
      </c>
      <c r="I40" s="19">
        <f>ROUND(H40*1.09,2)</f>
        <v>0.17</v>
      </c>
    </row>
    <row r="41" spans="1:9" ht="30.75" customHeight="1" x14ac:dyDescent="0.25">
      <c r="A41" s="4" t="s">
        <v>283</v>
      </c>
      <c r="B41" s="50" t="s">
        <v>40</v>
      </c>
      <c r="C41" s="50" t="s">
        <v>16</v>
      </c>
      <c r="D41" s="3">
        <v>2.72</v>
      </c>
      <c r="E41" s="3">
        <v>5.17</v>
      </c>
      <c r="F41" s="3">
        <v>13.13</v>
      </c>
      <c r="G41" s="3">
        <v>96.16</v>
      </c>
      <c r="H41" s="19">
        <v>0.2</v>
      </c>
      <c r="I41" s="19">
        <f>ROUND(H41*1.09,2)</f>
        <v>0.22</v>
      </c>
    </row>
    <row r="42" spans="1:9" s="52" customFormat="1" ht="18" customHeight="1" x14ac:dyDescent="0.25">
      <c r="A42" s="39" t="s">
        <v>424</v>
      </c>
      <c r="B42" s="106"/>
      <c r="C42" s="106" t="s">
        <v>432</v>
      </c>
      <c r="D42" s="3">
        <v>0.1</v>
      </c>
      <c r="E42" s="3">
        <v>0.06</v>
      </c>
      <c r="F42" s="3">
        <v>1.29</v>
      </c>
      <c r="G42" s="3">
        <v>4.34</v>
      </c>
      <c r="H42" s="19">
        <v>0.12</v>
      </c>
      <c r="I42" s="19">
        <f>ROUND(H42*1.09,2)</f>
        <v>0.13</v>
      </c>
    </row>
    <row r="43" spans="1:9" s="52" customFormat="1" ht="18" customHeight="1" x14ac:dyDescent="0.25">
      <c r="A43" s="39" t="s">
        <v>425</v>
      </c>
      <c r="B43" s="106"/>
      <c r="C43" s="106" t="s">
        <v>16</v>
      </c>
      <c r="D43" s="3">
        <v>0.4</v>
      </c>
      <c r="E43" s="3">
        <v>0.4</v>
      </c>
      <c r="F43" s="3">
        <v>13</v>
      </c>
      <c r="G43" s="3">
        <v>53</v>
      </c>
      <c r="H43" s="19">
        <v>0.33</v>
      </c>
      <c r="I43" s="19">
        <f>ROUND(H43*1.09,2)</f>
        <v>0.36</v>
      </c>
    </row>
    <row r="44" spans="1:9" ht="24.75" customHeight="1" x14ac:dyDescent="0.3">
      <c r="A44" s="119" t="s">
        <v>1</v>
      </c>
      <c r="B44" s="120"/>
      <c r="C44" s="121"/>
      <c r="D44" s="10">
        <f>SUM(D39:D43)</f>
        <v>23.71</v>
      </c>
      <c r="E44" s="10">
        <f t="shared" ref="E44:G44" si="3">SUM(E39:E43)</f>
        <v>12.77</v>
      </c>
      <c r="F44" s="10">
        <f t="shared" si="3"/>
        <v>52.57</v>
      </c>
      <c r="G44" s="10">
        <f t="shared" si="3"/>
        <v>396.17</v>
      </c>
      <c r="H44" s="87">
        <f>+H39+H40+H41+H42+H43</f>
        <v>1.8900000000000001</v>
      </c>
      <c r="I44" s="87">
        <f>+I39+I40+I41+I42+I43</f>
        <v>2.0599999999999996</v>
      </c>
    </row>
    <row r="45" spans="1:9" ht="25.5" customHeight="1" x14ac:dyDescent="0.25">
      <c r="A45" s="138" t="s">
        <v>355</v>
      </c>
      <c r="B45" s="138"/>
      <c r="C45" s="138"/>
      <c r="D45" s="138"/>
      <c r="E45" s="138"/>
      <c r="F45" s="138"/>
      <c r="G45" s="138"/>
    </row>
    <row r="46" spans="1:9" ht="18" customHeight="1" x14ac:dyDescent="0.25">
      <c r="A46" s="151" t="s">
        <v>187</v>
      </c>
      <c r="B46" s="153" t="s">
        <v>0</v>
      </c>
      <c r="C46" s="153" t="s">
        <v>5</v>
      </c>
      <c r="D46" s="119" t="s">
        <v>6</v>
      </c>
      <c r="E46" s="120"/>
      <c r="F46" s="121"/>
      <c r="G46" s="145" t="s">
        <v>7</v>
      </c>
      <c r="H46" s="116" t="s">
        <v>419</v>
      </c>
      <c r="I46" s="116" t="s">
        <v>418</v>
      </c>
    </row>
    <row r="47" spans="1:9" ht="18" customHeight="1" x14ac:dyDescent="0.25">
      <c r="A47" s="152"/>
      <c r="B47" s="154"/>
      <c r="C47" s="154"/>
      <c r="D47" s="62" t="s">
        <v>8</v>
      </c>
      <c r="E47" s="62" t="s">
        <v>9</v>
      </c>
      <c r="F47" s="62" t="s">
        <v>105</v>
      </c>
      <c r="G47" s="146"/>
      <c r="H47" s="117"/>
      <c r="I47" s="117"/>
    </row>
    <row r="48" spans="1:9" ht="18" customHeight="1" x14ac:dyDescent="0.25">
      <c r="A48" s="45" t="s">
        <v>233</v>
      </c>
      <c r="B48" s="46" t="s">
        <v>234</v>
      </c>
      <c r="C48" s="46" t="s">
        <v>12</v>
      </c>
      <c r="D48" s="44">
        <v>13.73</v>
      </c>
      <c r="E48" s="44">
        <v>5.93</v>
      </c>
      <c r="F48" s="44">
        <v>46.11</v>
      </c>
      <c r="G48" s="44">
        <v>289.19</v>
      </c>
      <c r="H48" s="19">
        <v>0.79</v>
      </c>
      <c r="I48" s="19">
        <f>ROUND(H48*1.09,2)</f>
        <v>0.86</v>
      </c>
    </row>
    <row r="49" spans="1:9" ht="18" customHeight="1" x14ac:dyDescent="0.25">
      <c r="A49" s="4" t="s">
        <v>282</v>
      </c>
      <c r="B49" s="50" t="s">
        <v>227</v>
      </c>
      <c r="C49" s="50" t="s">
        <v>13</v>
      </c>
      <c r="D49" s="3">
        <v>1.36</v>
      </c>
      <c r="E49" s="3">
        <v>4</v>
      </c>
      <c r="F49" s="3">
        <v>1.68</v>
      </c>
      <c r="G49" s="3">
        <v>48</v>
      </c>
      <c r="H49" s="19">
        <v>0.25</v>
      </c>
      <c r="I49" s="19">
        <f>ROUND(H49*1.09,2)</f>
        <v>0.27</v>
      </c>
    </row>
    <row r="50" spans="1:9" s="52" customFormat="1" ht="18" customHeight="1" x14ac:dyDescent="0.25">
      <c r="A50" s="7" t="s">
        <v>426</v>
      </c>
      <c r="B50" s="106"/>
      <c r="C50" s="106" t="s">
        <v>427</v>
      </c>
      <c r="D50" s="3">
        <v>2.98</v>
      </c>
      <c r="E50" s="3">
        <v>0.2</v>
      </c>
      <c r="F50" s="3">
        <v>12.85</v>
      </c>
      <c r="G50" s="3">
        <v>65.38</v>
      </c>
      <c r="H50" s="19">
        <v>0.4</v>
      </c>
      <c r="I50" s="19">
        <f>ROUND(H50*1.09,2)</f>
        <v>0.44</v>
      </c>
    </row>
    <row r="51" spans="1:9" s="52" customFormat="1" ht="18" customHeight="1" x14ac:dyDescent="0.25">
      <c r="A51" s="39" t="s">
        <v>424</v>
      </c>
      <c r="B51" s="106"/>
      <c r="C51" s="106" t="s">
        <v>432</v>
      </c>
      <c r="D51" s="3">
        <v>0.1</v>
      </c>
      <c r="E51" s="3">
        <v>0.06</v>
      </c>
      <c r="F51" s="3">
        <v>1.29</v>
      </c>
      <c r="G51" s="3">
        <v>4.34</v>
      </c>
      <c r="H51" s="19">
        <v>0.12</v>
      </c>
      <c r="I51" s="19">
        <f>ROUND(H51*1.09,2)</f>
        <v>0.13</v>
      </c>
    </row>
    <row r="52" spans="1:9" s="52" customFormat="1" ht="18" customHeight="1" x14ac:dyDescent="0.25">
      <c r="A52" s="39" t="s">
        <v>425</v>
      </c>
      <c r="B52" s="106"/>
      <c r="C52" s="106" t="s">
        <v>16</v>
      </c>
      <c r="D52" s="3">
        <v>0.4</v>
      </c>
      <c r="E52" s="3">
        <v>0.4</v>
      </c>
      <c r="F52" s="3">
        <v>13</v>
      </c>
      <c r="G52" s="3">
        <v>53</v>
      </c>
      <c r="H52" s="19">
        <v>0.33</v>
      </c>
      <c r="I52" s="19">
        <f>ROUND(H52*1.09,2)</f>
        <v>0.36</v>
      </c>
    </row>
    <row r="53" spans="1:9" ht="18" customHeight="1" x14ac:dyDescent="0.3">
      <c r="A53" s="142" t="s">
        <v>1</v>
      </c>
      <c r="B53" s="142"/>
      <c r="C53" s="142"/>
      <c r="D53" s="10">
        <f>SUM(D48:D52)</f>
        <v>18.57</v>
      </c>
      <c r="E53" s="10">
        <f t="shared" ref="E53:G53" si="4">SUM(E48:E52)</f>
        <v>10.59</v>
      </c>
      <c r="F53" s="10">
        <f t="shared" si="4"/>
        <v>74.930000000000007</v>
      </c>
      <c r="G53" s="10">
        <f t="shared" si="4"/>
        <v>459.90999999999997</v>
      </c>
      <c r="H53" s="87">
        <f>+H48+H49+H50+H51+H52</f>
        <v>1.8900000000000001</v>
      </c>
      <c r="I53" s="87">
        <f>+I48+I49+I50+I51+I52</f>
        <v>2.0599999999999996</v>
      </c>
    </row>
    <row r="54" spans="1:9" s="71" customFormat="1" ht="26.25" customHeight="1" x14ac:dyDescent="0.25">
      <c r="A54" s="126" t="s">
        <v>357</v>
      </c>
      <c r="B54" s="126"/>
      <c r="C54" s="126"/>
      <c r="D54" s="126"/>
      <c r="E54" s="126"/>
      <c r="F54" s="126"/>
      <c r="G54" s="126"/>
      <c r="H54" s="26"/>
      <c r="I54" s="26"/>
    </row>
    <row r="55" spans="1:9" s="71" customFormat="1" ht="18" customHeight="1" x14ac:dyDescent="0.25">
      <c r="A55" s="122" t="s">
        <v>376</v>
      </c>
      <c r="B55" s="124" t="s">
        <v>0</v>
      </c>
      <c r="C55" s="124" t="s">
        <v>5</v>
      </c>
      <c r="D55" s="125" t="s">
        <v>6</v>
      </c>
      <c r="E55" s="125"/>
      <c r="F55" s="125"/>
      <c r="G55" s="116" t="s">
        <v>7</v>
      </c>
      <c r="H55" s="116" t="s">
        <v>419</v>
      </c>
      <c r="I55" s="116" t="s">
        <v>418</v>
      </c>
    </row>
    <row r="56" spans="1:9" s="71" customFormat="1" ht="27" customHeight="1" x14ac:dyDescent="0.25">
      <c r="A56" s="123"/>
      <c r="B56" s="117"/>
      <c r="C56" s="117"/>
      <c r="D56" s="62" t="s">
        <v>8</v>
      </c>
      <c r="E56" s="62" t="s">
        <v>9</v>
      </c>
      <c r="F56" s="62" t="s">
        <v>105</v>
      </c>
      <c r="G56" s="117"/>
      <c r="H56" s="117"/>
      <c r="I56" s="117"/>
    </row>
    <row r="57" spans="1:9" s="71" customFormat="1" ht="29.5" customHeight="1" x14ac:dyDescent="0.25">
      <c r="A57" s="7" t="s">
        <v>400</v>
      </c>
      <c r="B57" s="57" t="s">
        <v>401</v>
      </c>
      <c r="C57" s="57">
        <v>180</v>
      </c>
      <c r="D57" s="3">
        <v>8.39</v>
      </c>
      <c r="E57" s="3">
        <v>4.8899999999999997</v>
      </c>
      <c r="F57" s="3">
        <v>22.46</v>
      </c>
      <c r="G57" s="3">
        <v>167.37</v>
      </c>
      <c r="H57" s="19">
        <v>0.82</v>
      </c>
      <c r="I57" s="19">
        <f>ROUND(H57*1.09,2)</f>
        <v>0.89</v>
      </c>
    </row>
    <row r="58" spans="1:9" ht="18" customHeight="1" x14ac:dyDescent="0.25">
      <c r="A58" s="7" t="s">
        <v>294</v>
      </c>
      <c r="B58" s="57" t="s">
        <v>295</v>
      </c>
      <c r="C58" s="57" t="s">
        <v>14</v>
      </c>
      <c r="D58" s="3">
        <v>0.65</v>
      </c>
      <c r="E58" s="3">
        <v>0.25</v>
      </c>
      <c r="F58" s="3">
        <v>3.3</v>
      </c>
      <c r="G58" s="3">
        <v>14.5</v>
      </c>
      <c r="H58" s="19">
        <v>0.38</v>
      </c>
      <c r="I58" s="19">
        <f>ROUND(H58*1.09,2)</f>
        <v>0.41</v>
      </c>
    </row>
    <row r="59" spans="1:9" ht="18" customHeight="1" x14ac:dyDescent="0.25">
      <c r="A59" s="4" t="s">
        <v>416</v>
      </c>
      <c r="B59" s="50" t="s">
        <v>227</v>
      </c>
      <c r="C59" s="50" t="s">
        <v>14</v>
      </c>
      <c r="D59" s="79">
        <v>1.2</v>
      </c>
      <c r="E59" s="79">
        <v>15</v>
      </c>
      <c r="F59" s="79">
        <v>1.55</v>
      </c>
      <c r="G59" s="79">
        <v>146.5</v>
      </c>
      <c r="H59" s="19">
        <v>0.25</v>
      </c>
      <c r="I59" s="19">
        <f>ROUND(H59*1.09,2)</f>
        <v>0.27</v>
      </c>
    </row>
    <row r="60" spans="1:9" s="52" customFormat="1" ht="18" customHeight="1" x14ac:dyDescent="0.25">
      <c r="A60" s="39" t="s">
        <v>424</v>
      </c>
      <c r="B60" s="106"/>
      <c r="C60" s="106" t="s">
        <v>432</v>
      </c>
      <c r="D60" s="3">
        <v>0.1</v>
      </c>
      <c r="E60" s="3">
        <v>0.06</v>
      </c>
      <c r="F60" s="3">
        <v>1.29</v>
      </c>
      <c r="G60" s="3">
        <v>4.34</v>
      </c>
      <c r="H60" s="19">
        <v>0.12</v>
      </c>
      <c r="I60" s="19">
        <f>ROUND(H60*1.09,2)</f>
        <v>0.13</v>
      </c>
    </row>
    <row r="61" spans="1:9" s="52" customFormat="1" ht="18" customHeight="1" x14ac:dyDescent="0.25">
      <c r="A61" s="39" t="s">
        <v>425</v>
      </c>
      <c r="B61" s="106"/>
      <c r="C61" s="106" t="s">
        <v>16</v>
      </c>
      <c r="D61" s="3">
        <v>0.4</v>
      </c>
      <c r="E61" s="3">
        <v>0.4</v>
      </c>
      <c r="F61" s="3">
        <v>13</v>
      </c>
      <c r="G61" s="3">
        <v>53</v>
      </c>
      <c r="H61" s="19">
        <v>0.33</v>
      </c>
      <c r="I61" s="19">
        <f>ROUND(H61*1.09,2)</f>
        <v>0.36</v>
      </c>
    </row>
    <row r="62" spans="1:9" s="71" customFormat="1" ht="27" customHeight="1" x14ac:dyDescent="0.3">
      <c r="A62" s="119" t="s">
        <v>1</v>
      </c>
      <c r="B62" s="120"/>
      <c r="C62" s="121"/>
      <c r="D62" s="10">
        <f>SUM(D57:D61)</f>
        <v>10.74</v>
      </c>
      <c r="E62" s="10">
        <f t="shared" ref="E62:G62" si="5">SUM(E57:E61)</f>
        <v>20.599999999999998</v>
      </c>
      <c r="F62" s="10">
        <f t="shared" si="5"/>
        <v>41.6</v>
      </c>
      <c r="G62" s="10">
        <f t="shared" si="5"/>
        <v>385.71</v>
      </c>
      <c r="H62" s="87">
        <f>+H57+H58+H59+H60+H61</f>
        <v>1.9</v>
      </c>
      <c r="I62" s="87">
        <f>+I57+I58+I59+I60+I61</f>
        <v>2.06</v>
      </c>
    </row>
    <row r="63" spans="1:9" ht="26.25" customHeight="1" x14ac:dyDescent="0.25">
      <c r="A63" s="131" t="s">
        <v>439</v>
      </c>
      <c r="B63" s="131"/>
      <c r="C63" s="131"/>
      <c r="D63" s="131"/>
      <c r="E63" s="131"/>
      <c r="F63" s="131"/>
      <c r="G63" s="131"/>
    </row>
    <row r="64" spans="1:9" ht="18.75" customHeight="1" thickBot="1" x14ac:dyDescent="0.3"/>
    <row r="65" spans="1:9" s="52" customFormat="1" ht="39" customHeight="1" x14ac:dyDescent="0.25">
      <c r="A65" s="85"/>
      <c r="B65" s="129"/>
      <c r="C65" s="130"/>
      <c r="D65" s="130"/>
      <c r="E65" s="130"/>
      <c r="F65" s="130"/>
      <c r="G65" s="130"/>
      <c r="H65" s="88" t="s">
        <v>419</v>
      </c>
      <c r="I65" s="89" t="s">
        <v>418</v>
      </c>
    </row>
    <row r="66" spans="1:9" s="52" customFormat="1" ht="18" customHeight="1" thickBot="1" x14ac:dyDescent="0.3">
      <c r="A66" s="86"/>
      <c r="B66" s="127" t="s">
        <v>420</v>
      </c>
      <c r="C66" s="128"/>
      <c r="D66" s="128"/>
      <c r="E66" s="128"/>
      <c r="F66" s="128"/>
      <c r="G66" s="128"/>
      <c r="H66" s="92">
        <f>+SUM(H17+H26+H34+H44+H53+H62)/6+H8</f>
        <v>2.2133333333333334</v>
      </c>
      <c r="I66" s="91">
        <f>+SUM(I17+I26+I34+I44+I53+I62)/6+I8</f>
        <v>2.4116666666666666</v>
      </c>
    </row>
    <row r="67" spans="1:9" s="52" customFormat="1" ht="18" customHeight="1" x14ac:dyDescent="0.25">
      <c r="A67" s="86"/>
      <c r="B67" s="132" t="s">
        <v>421</v>
      </c>
      <c r="C67" s="133"/>
      <c r="D67" s="133"/>
      <c r="E67" s="24"/>
      <c r="F67" s="24"/>
      <c r="G67" s="24"/>
      <c r="H67" s="23"/>
      <c r="I67" s="23"/>
    </row>
    <row r="71" spans="1:9" ht="21.75" customHeight="1" x14ac:dyDescent="0.25"/>
    <row r="72" spans="1:9" ht="27.75" customHeight="1" x14ac:dyDescent="0.25"/>
    <row r="73" spans="1:9" ht="30" customHeight="1" x14ac:dyDescent="0.25"/>
    <row r="74" spans="1:9" ht="24" customHeight="1" x14ac:dyDescent="0.25"/>
    <row r="78" spans="1:9" ht="15" customHeight="1" x14ac:dyDescent="0.25"/>
    <row r="85" ht="28.5" customHeight="1" x14ac:dyDescent="0.25"/>
  </sheetData>
  <mergeCells count="67">
    <mergeCell ref="B65:G65"/>
    <mergeCell ref="B66:G66"/>
    <mergeCell ref="B67:D67"/>
    <mergeCell ref="H4:H5"/>
    <mergeCell ref="I4:I5"/>
    <mergeCell ref="H55:H56"/>
    <mergeCell ref="I55:I56"/>
    <mergeCell ref="H46:H47"/>
    <mergeCell ref="I46:I47"/>
    <mergeCell ref="H10:H11"/>
    <mergeCell ref="I10:I11"/>
    <mergeCell ref="H37:H38"/>
    <mergeCell ref="I37:I38"/>
    <mergeCell ref="H28:H29"/>
    <mergeCell ref="I28:I29"/>
    <mergeCell ref="H19:H20"/>
    <mergeCell ref="I19:I20"/>
    <mergeCell ref="A19:A20"/>
    <mergeCell ref="B19:B20"/>
    <mergeCell ref="C19:C20"/>
    <mergeCell ref="A63:G63"/>
    <mergeCell ref="A53:C53"/>
    <mergeCell ref="A45:G45"/>
    <mergeCell ref="A46:A47"/>
    <mergeCell ref="B46:B47"/>
    <mergeCell ref="C46:C47"/>
    <mergeCell ref="D46:F46"/>
    <mergeCell ref="G46:G47"/>
    <mergeCell ref="A62:C62"/>
    <mergeCell ref="A34:C34"/>
    <mergeCell ref="D37:F37"/>
    <mergeCell ref="G37:G38"/>
    <mergeCell ref="A44:C44"/>
    <mergeCell ref="A37:A38"/>
    <mergeCell ref="B37:B38"/>
    <mergeCell ref="C37:C38"/>
    <mergeCell ref="A54:G54"/>
    <mergeCell ref="A55:A56"/>
    <mergeCell ref="B55:B56"/>
    <mergeCell ref="C55:C56"/>
    <mergeCell ref="D55:F55"/>
    <mergeCell ref="G55:G56"/>
    <mergeCell ref="A36:G36"/>
    <mergeCell ref="C10:C11"/>
    <mergeCell ref="D10:F10"/>
    <mergeCell ref="B10:B11"/>
    <mergeCell ref="D19:F19"/>
    <mergeCell ref="G19:G20"/>
    <mergeCell ref="A18:G18"/>
    <mergeCell ref="G10:G11"/>
    <mergeCell ref="A17:C17"/>
    <mergeCell ref="A26:C26"/>
    <mergeCell ref="A27:G27"/>
    <mergeCell ref="A28:A29"/>
    <mergeCell ref="B28:B29"/>
    <mergeCell ref="C28:C29"/>
    <mergeCell ref="D28:F28"/>
    <mergeCell ref="G28:G29"/>
    <mergeCell ref="A3:G3"/>
    <mergeCell ref="G4:G5"/>
    <mergeCell ref="A10:A11"/>
    <mergeCell ref="A8:C8"/>
    <mergeCell ref="A4:A5"/>
    <mergeCell ref="B4:B5"/>
    <mergeCell ref="C4:C5"/>
    <mergeCell ref="D4:F4"/>
    <mergeCell ref="A9:G9"/>
  </mergeCells>
  <pageMargins left="0.59055118110236227" right="0.59055118110236227" top="0.59055118110236227" bottom="0.59055118110236227" header="0" footer="0"/>
  <pageSetup paperSize="9" scale="76" orientation="portrait" verticalDpi="200" r:id="rId1"/>
  <headerFooter alignWithMargins="0"/>
  <rowBreaks count="1" manualBreakCount="1">
    <brk id="34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view="pageBreakPreview" zoomScaleNormal="100" zoomScaleSheetLayoutView="100" workbookViewId="0">
      <selection activeCell="H57" sqref="H57"/>
    </sheetView>
  </sheetViews>
  <sheetFormatPr defaultColWidth="8.7265625" defaultRowHeight="18" customHeight="1" x14ac:dyDescent="0.25"/>
  <cols>
    <col min="1" max="1" width="32.453125" style="71" customWidth="1"/>
    <col min="2" max="2" width="11" style="26" customWidth="1"/>
    <col min="3" max="3" width="8" style="26" customWidth="1"/>
    <col min="4" max="4" width="9.453125" style="26" customWidth="1"/>
    <col min="5" max="5" width="7.7265625" style="26" customWidth="1"/>
    <col min="6" max="6" width="15.81640625" style="26" customWidth="1"/>
    <col min="7" max="7" width="9" style="26" customWidth="1"/>
    <col min="8" max="16384" width="8.7265625" style="70"/>
  </cols>
  <sheetData>
    <row r="1" spans="1:9" ht="18" customHeight="1" x14ac:dyDescent="0.25">
      <c r="A1" s="66" t="s">
        <v>55</v>
      </c>
      <c r="D1" s="27"/>
      <c r="E1" s="27"/>
      <c r="F1" s="27"/>
      <c r="G1" s="67"/>
    </row>
    <row r="2" spans="1:9" ht="18" customHeight="1" x14ac:dyDescent="0.25">
      <c r="A2" s="69" t="s">
        <v>19</v>
      </c>
      <c r="D2" s="27"/>
      <c r="E2" s="27"/>
      <c r="F2" s="27"/>
      <c r="G2" s="27"/>
    </row>
    <row r="3" spans="1:9" ht="18" customHeight="1" x14ac:dyDescent="0.25">
      <c r="A3" s="118" t="s">
        <v>422</v>
      </c>
      <c r="B3" s="118"/>
      <c r="C3" s="118"/>
      <c r="D3" s="118"/>
      <c r="E3" s="118"/>
      <c r="F3" s="118"/>
      <c r="G3" s="118"/>
    </row>
    <row r="4" spans="1:9" ht="17.25" customHeight="1" x14ac:dyDescent="0.25">
      <c r="A4" s="122" t="s">
        <v>4</v>
      </c>
      <c r="B4" s="124" t="s">
        <v>0</v>
      </c>
      <c r="C4" s="124" t="s">
        <v>5</v>
      </c>
      <c r="D4" s="125" t="s">
        <v>6</v>
      </c>
      <c r="E4" s="125"/>
      <c r="F4" s="125"/>
      <c r="G4" s="116" t="s">
        <v>7</v>
      </c>
      <c r="H4" s="116" t="s">
        <v>419</v>
      </c>
      <c r="I4" s="116" t="s">
        <v>418</v>
      </c>
    </row>
    <row r="5" spans="1:9" ht="18" customHeight="1" x14ac:dyDescent="0.25">
      <c r="A5" s="123"/>
      <c r="B5" s="117"/>
      <c r="C5" s="117"/>
      <c r="D5" s="62" t="s">
        <v>8</v>
      </c>
      <c r="E5" s="62" t="s">
        <v>9</v>
      </c>
      <c r="F5" s="62" t="s">
        <v>105</v>
      </c>
      <c r="G5" s="117"/>
      <c r="H5" s="117"/>
      <c r="I5" s="117"/>
    </row>
    <row r="6" spans="1:9" ht="25.5" customHeight="1" x14ac:dyDescent="0.25">
      <c r="A6" s="7" t="s">
        <v>435</v>
      </c>
      <c r="B6" s="57" t="s">
        <v>56</v>
      </c>
      <c r="C6" s="57" t="s">
        <v>335</v>
      </c>
      <c r="D6" s="3">
        <v>2.19</v>
      </c>
      <c r="E6" s="3">
        <v>5.76</v>
      </c>
      <c r="F6" s="3">
        <v>10.210000000000001</v>
      </c>
      <c r="G6" s="3">
        <v>97.66</v>
      </c>
      <c r="H6" s="19">
        <v>0.22</v>
      </c>
      <c r="I6" s="19">
        <f>ROUND(H6*1.09,2)</f>
        <v>0.24</v>
      </c>
    </row>
    <row r="7" spans="1:9" ht="18" customHeight="1" x14ac:dyDescent="0.25">
      <c r="A7" s="7" t="s">
        <v>28</v>
      </c>
      <c r="B7" s="57" t="s">
        <v>3</v>
      </c>
      <c r="C7" s="57" t="s">
        <v>21</v>
      </c>
      <c r="D7" s="3">
        <v>1.48</v>
      </c>
      <c r="E7" s="3">
        <v>0.32</v>
      </c>
      <c r="F7" s="3">
        <v>8.5299999999999994</v>
      </c>
      <c r="G7" s="3">
        <v>43.04</v>
      </c>
      <c r="H7" s="19">
        <v>0.05</v>
      </c>
      <c r="I7" s="19">
        <f>ROUND(H7*1.09,2)</f>
        <v>0.05</v>
      </c>
    </row>
    <row r="8" spans="1:9" ht="27" customHeight="1" x14ac:dyDescent="0.3">
      <c r="A8" s="119" t="s">
        <v>1</v>
      </c>
      <c r="B8" s="120"/>
      <c r="C8" s="121"/>
      <c r="D8" s="10">
        <f>SUM(D6:D7)</f>
        <v>3.67</v>
      </c>
      <c r="E8" s="10">
        <f>SUM(E6:E7)</f>
        <v>6.08</v>
      </c>
      <c r="F8" s="10">
        <f>SUM(F6:F7)</f>
        <v>18.740000000000002</v>
      </c>
      <c r="G8" s="10">
        <f>SUM(G6:G7)</f>
        <v>140.69999999999999</v>
      </c>
      <c r="H8" s="87">
        <f>+H6+H7</f>
        <v>0.27</v>
      </c>
      <c r="I8" s="87">
        <f>+I6+I7</f>
        <v>0.28999999999999998</v>
      </c>
    </row>
    <row r="9" spans="1:9" ht="18" customHeight="1" x14ac:dyDescent="0.25">
      <c r="A9" s="118" t="s">
        <v>359</v>
      </c>
      <c r="B9" s="118"/>
      <c r="C9" s="118"/>
      <c r="D9" s="118"/>
      <c r="E9" s="118"/>
      <c r="F9" s="118"/>
      <c r="G9" s="118"/>
    </row>
    <row r="10" spans="1:9" ht="12" customHeight="1" x14ac:dyDescent="0.25">
      <c r="A10" s="122" t="s">
        <v>94</v>
      </c>
      <c r="B10" s="124" t="s">
        <v>0</v>
      </c>
      <c r="C10" s="124" t="s">
        <v>5</v>
      </c>
      <c r="D10" s="125" t="s">
        <v>6</v>
      </c>
      <c r="E10" s="125"/>
      <c r="F10" s="125"/>
      <c r="G10" s="116" t="s">
        <v>7</v>
      </c>
      <c r="H10" s="116" t="s">
        <v>419</v>
      </c>
      <c r="I10" s="116" t="s">
        <v>418</v>
      </c>
    </row>
    <row r="11" spans="1:9" ht="18" customHeight="1" x14ac:dyDescent="0.25">
      <c r="A11" s="123"/>
      <c r="B11" s="117"/>
      <c r="C11" s="117"/>
      <c r="D11" s="62" t="s">
        <v>8</v>
      </c>
      <c r="E11" s="62" t="s">
        <v>9</v>
      </c>
      <c r="F11" s="62" t="s">
        <v>105</v>
      </c>
      <c r="G11" s="117"/>
      <c r="H11" s="117"/>
      <c r="I11" s="117"/>
    </row>
    <row r="12" spans="1:9" ht="27" customHeight="1" x14ac:dyDescent="0.25">
      <c r="A12" s="7" t="s">
        <v>100</v>
      </c>
      <c r="B12" s="57" t="s">
        <v>89</v>
      </c>
      <c r="C12" s="57" t="s">
        <v>12</v>
      </c>
      <c r="D12" s="57">
        <v>9.31</v>
      </c>
      <c r="E12" s="57">
        <v>11.63</v>
      </c>
      <c r="F12" s="57">
        <v>34.81</v>
      </c>
      <c r="G12" s="57">
        <v>271.92</v>
      </c>
      <c r="H12" s="19">
        <v>1.44</v>
      </c>
      <c r="I12" s="19">
        <f>ROUND(H12*1.09,2)</f>
        <v>1.57</v>
      </c>
    </row>
    <row r="13" spans="1:9" ht="18" customHeight="1" x14ac:dyDescent="0.25">
      <c r="A13" s="7" t="s">
        <v>243</v>
      </c>
      <c r="B13" s="57" t="s">
        <v>2</v>
      </c>
      <c r="C13" s="57" t="s">
        <v>14</v>
      </c>
      <c r="D13" s="3">
        <v>1.07</v>
      </c>
      <c r="E13" s="3">
        <v>5.1100000000000003</v>
      </c>
      <c r="F13" s="3">
        <v>4.3600000000000003</v>
      </c>
      <c r="G13" s="3">
        <v>70.05</v>
      </c>
      <c r="H13" s="19">
        <v>0.13</v>
      </c>
      <c r="I13" s="19">
        <f>ROUND(H13*1.09,2)</f>
        <v>0.14000000000000001</v>
      </c>
    </row>
    <row r="14" spans="1:9" s="52" customFormat="1" ht="18" customHeight="1" x14ac:dyDescent="0.25">
      <c r="A14" s="39" t="s">
        <v>431</v>
      </c>
      <c r="B14" s="106"/>
      <c r="C14" s="106" t="s">
        <v>12</v>
      </c>
      <c r="D14" s="3">
        <v>0</v>
      </c>
      <c r="E14" s="3">
        <v>0</v>
      </c>
      <c r="F14" s="3">
        <v>0</v>
      </c>
      <c r="G14" s="3">
        <v>0</v>
      </c>
      <c r="H14" s="19">
        <v>0.05</v>
      </c>
      <c r="I14" s="19">
        <f>ROUND(H14*1.09,2)</f>
        <v>0.05</v>
      </c>
    </row>
    <row r="15" spans="1:9" s="52" customFormat="1" ht="18" customHeight="1" x14ac:dyDescent="0.25">
      <c r="A15" s="39" t="s">
        <v>425</v>
      </c>
      <c r="B15" s="106"/>
      <c r="C15" s="106" t="s">
        <v>16</v>
      </c>
      <c r="D15" s="3">
        <v>0.4</v>
      </c>
      <c r="E15" s="3">
        <v>0.4</v>
      </c>
      <c r="F15" s="3">
        <v>13</v>
      </c>
      <c r="G15" s="3">
        <v>53</v>
      </c>
      <c r="H15" s="19">
        <v>0.33</v>
      </c>
      <c r="I15" s="19">
        <f>ROUND(H15*1.09,2)</f>
        <v>0.36</v>
      </c>
    </row>
    <row r="16" spans="1:9" ht="27" customHeight="1" x14ac:dyDescent="0.3">
      <c r="A16" s="119" t="s">
        <v>1</v>
      </c>
      <c r="B16" s="120"/>
      <c r="C16" s="121"/>
      <c r="D16" s="10">
        <f>SUM(D12:D15)</f>
        <v>10.780000000000001</v>
      </c>
      <c r="E16" s="10">
        <f t="shared" ref="E16:G16" si="0">SUM(E12:E15)</f>
        <v>17.14</v>
      </c>
      <c r="F16" s="10">
        <f t="shared" si="0"/>
        <v>52.17</v>
      </c>
      <c r="G16" s="10">
        <f t="shared" si="0"/>
        <v>394.97</v>
      </c>
      <c r="H16" s="87">
        <f>+H12+H13+H14+H15</f>
        <v>1.95</v>
      </c>
      <c r="I16" s="87">
        <f>+I12+I13+I14+I15</f>
        <v>2.12</v>
      </c>
    </row>
    <row r="17" spans="1:9" ht="16.5" customHeight="1" x14ac:dyDescent="0.25">
      <c r="A17" s="126" t="s">
        <v>358</v>
      </c>
      <c r="B17" s="126"/>
      <c r="C17" s="126"/>
      <c r="D17" s="126"/>
      <c r="E17" s="126"/>
      <c r="F17" s="126"/>
      <c r="G17" s="126"/>
    </row>
    <row r="18" spans="1:9" ht="28.5" customHeight="1" x14ac:dyDescent="0.25">
      <c r="A18" s="122" t="s">
        <v>95</v>
      </c>
      <c r="B18" s="124" t="s">
        <v>0</v>
      </c>
      <c r="C18" s="124" t="s">
        <v>5</v>
      </c>
      <c r="D18" s="125" t="s">
        <v>6</v>
      </c>
      <c r="E18" s="125"/>
      <c r="F18" s="125"/>
      <c r="G18" s="116" t="s">
        <v>7</v>
      </c>
      <c r="H18" s="116" t="s">
        <v>419</v>
      </c>
      <c r="I18" s="116" t="s">
        <v>418</v>
      </c>
    </row>
    <row r="19" spans="1:9" ht="15" customHeight="1" x14ac:dyDescent="0.25">
      <c r="A19" s="123"/>
      <c r="B19" s="117"/>
      <c r="C19" s="117"/>
      <c r="D19" s="62" t="s">
        <v>8</v>
      </c>
      <c r="E19" s="62" t="s">
        <v>9</v>
      </c>
      <c r="F19" s="62" t="s">
        <v>105</v>
      </c>
      <c r="G19" s="117"/>
      <c r="H19" s="117"/>
      <c r="I19" s="117"/>
    </row>
    <row r="20" spans="1:9" ht="18" customHeight="1" x14ac:dyDescent="0.25">
      <c r="A20" s="7" t="s">
        <v>130</v>
      </c>
      <c r="B20" s="57" t="s">
        <v>131</v>
      </c>
      <c r="C20" s="57" t="s">
        <v>31</v>
      </c>
      <c r="D20" s="3">
        <v>20.16</v>
      </c>
      <c r="E20" s="3">
        <v>13.66</v>
      </c>
      <c r="F20" s="3">
        <v>6.41</v>
      </c>
      <c r="G20" s="3">
        <v>229.25</v>
      </c>
      <c r="H20" s="19">
        <v>1.17</v>
      </c>
      <c r="I20" s="19">
        <f>ROUND(H20*1.09,2)</f>
        <v>1.28</v>
      </c>
    </row>
    <row r="21" spans="1:9" ht="18" customHeight="1" x14ac:dyDescent="0.25">
      <c r="A21" s="7" t="s">
        <v>248</v>
      </c>
      <c r="B21" s="57" t="s">
        <v>188</v>
      </c>
      <c r="C21" s="57" t="s">
        <v>14</v>
      </c>
      <c r="D21" s="3">
        <v>1.1100000000000001</v>
      </c>
      <c r="E21" s="3">
        <v>1.92</v>
      </c>
      <c r="F21" s="3">
        <v>7.65</v>
      </c>
      <c r="G21" s="3">
        <v>51.08</v>
      </c>
      <c r="H21" s="19">
        <v>0.16</v>
      </c>
      <c r="I21" s="19">
        <f>ROUND(H21*1.09,2)</f>
        <v>0.17</v>
      </c>
    </row>
    <row r="22" spans="1:9" ht="22.5" customHeight="1" x14ac:dyDescent="0.25">
      <c r="A22" s="7" t="s">
        <v>193</v>
      </c>
      <c r="B22" s="57" t="s">
        <v>161</v>
      </c>
      <c r="C22" s="57" t="s">
        <v>31</v>
      </c>
      <c r="D22" s="3">
        <v>2.84</v>
      </c>
      <c r="E22" s="3">
        <v>4.0049999999999999</v>
      </c>
      <c r="F22" s="3">
        <v>5.2575000000000003</v>
      </c>
      <c r="G22" s="3">
        <v>65.174999999999997</v>
      </c>
      <c r="H22" s="19">
        <v>0.25</v>
      </c>
      <c r="I22" s="19">
        <f>ROUND(H22*1.09,2)</f>
        <v>0.27</v>
      </c>
    </row>
    <row r="23" spans="1:9" s="52" customFormat="1" ht="18" customHeight="1" x14ac:dyDescent="0.25">
      <c r="A23" s="39" t="s">
        <v>431</v>
      </c>
      <c r="B23" s="106"/>
      <c r="C23" s="106" t="s">
        <v>12</v>
      </c>
      <c r="D23" s="3">
        <v>0</v>
      </c>
      <c r="E23" s="3">
        <v>0</v>
      </c>
      <c r="F23" s="3">
        <v>0</v>
      </c>
      <c r="G23" s="3">
        <v>0</v>
      </c>
      <c r="H23" s="19">
        <v>0.05</v>
      </c>
      <c r="I23" s="19">
        <f>ROUND(H23*1.09,2)</f>
        <v>0.05</v>
      </c>
    </row>
    <row r="24" spans="1:9" s="52" customFormat="1" ht="18" customHeight="1" x14ac:dyDescent="0.25">
      <c r="A24" s="39" t="s">
        <v>425</v>
      </c>
      <c r="B24" s="106"/>
      <c r="C24" s="106" t="s">
        <v>16</v>
      </c>
      <c r="D24" s="3">
        <v>0.4</v>
      </c>
      <c r="E24" s="3">
        <v>0.4</v>
      </c>
      <c r="F24" s="3">
        <v>13</v>
      </c>
      <c r="G24" s="3">
        <v>53</v>
      </c>
      <c r="H24" s="19">
        <v>0.33</v>
      </c>
      <c r="I24" s="19">
        <f>ROUND(H24*1.09,2)</f>
        <v>0.36</v>
      </c>
    </row>
    <row r="25" spans="1:9" ht="27.75" customHeight="1" x14ac:dyDescent="0.3">
      <c r="A25" s="119" t="s">
        <v>1</v>
      </c>
      <c r="B25" s="120"/>
      <c r="C25" s="121"/>
      <c r="D25" s="10">
        <f>SUM(D20:D24)</f>
        <v>24.509999999999998</v>
      </c>
      <c r="E25" s="10">
        <f t="shared" ref="E25:G25" si="1">SUM(E20:E24)</f>
        <v>19.984999999999999</v>
      </c>
      <c r="F25" s="10">
        <f t="shared" si="1"/>
        <v>32.317500000000003</v>
      </c>
      <c r="G25" s="10">
        <f t="shared" si="1"/>
        <v>398.505</v>
      </c>
      <c r="H25" s="87">
        <f>+H20+H21+H22+H23+H24</f>
        <v>1.96</v>
      </c>
      <c r="I25" s="87">
        <f>+I20+I21+I22+I23+I24</f>
        <v>2.13</v>
      </c>
    </row>
    <row r="26" spans="1:9" ht="23.25" customHeight="1" x14ac:dyDescent="0.25">
      <c r="A26" s="14"/>
      <c r="B26" s="14"/>
      <c r="C26" s="14"/>
      <c r="D26" s="15"/>
      <c r="E26" s="15"/>
      <c r="F26" s="15"/>
      <c r="G26" s="67"/>
    </row>
    <row r="27" spans="1:9" ht="17.25" customHeight="1" x14ac:dyDescent="0.25">
      <c r="A27" s="126" t="s">
        <v>358</v>
      </c>
      <c r="B27" s="126"/>
      <c r="C27" s="126"/>
      <c r="D27" s="126"/>
      <c r="E27" s="126"/>
      <c r="F27" s="126"/>
      <c r="G27" s="126"/>
    </row>
    <row r="28" spans="1:9" ht="18" customHeight="1" x14ac:dyDescent="0.25">
      <c r="A28" s="122" t="s">
        <v>96</v>
      </c>
      <c r="B28" s="124" t="s">
        <v>0</v>
      </c>
      <c r="C28" s="124" t="s">
        <v>5</v>
      </c>
      <c r="D28" s="125" t="s">
        <v>6</v>
      </c>
      <c r="E28" s="125"/>
      <c r="F28" s="125"/>
      <c r="G28" s="116" t="s">
        <v>7</v>
      </c>
      <c r="H28" s="116" t="s">
        <v>419</v>
      </c>
      <c r="I28" s="116" t="s">
        <v>418</v>
      </c>
    </row>
    <row r="29" spans="1:9" ht="18" customHeight="1" x14ac:dyDescent="0.25">
      <c r="A29" s="123"/>
      <c r="B29" s="117"/>
      <c r="C29" s="117"/>
      <c r="D29" s="62" t="s">
        <v>8</v>
      </c>
      <c r="E29" s="62" t="s">
        <v>9</v>
      </c>
      <c r="F29" s="62" t="s">
        <v>105</v>
      </c>
      <c r="G29" s="117"/>
      <c r="H29" s="117"/>
      <c r="I29" s="117"/>
    </row>
    <row r="30" spans="1:9" ht="29.25" customHeight="1" x14ac:dyDescent="0.25">
      <c r="A30" s="7" t="s">
        <v>162</v>
      </c>
      <c r="B30" s="57" t="s">
        <v>77</v>
      </c>
      <c r="C30" s="57" t="s">
        <v>198</v>
      </c>
      <c r="D30" s="3">
        <v>16.239999999999998</v>
      </c>
      <c r="E30" s="3">
        <v>12.73</v>
      </c>
      <c r="F30" s="3">
        <v>5.21</v>
      </c>
      <c r="G30" s="3">
        <v>196.55</v>
      </c>
      <c r="H30" s="19">
        <v>1.1000000000000001</v>
      </c>
      <c r="I30" s="19">
        <f>ROUND(H30*1.09,2)</f>
        <v>1.2</v>
      </c>
    </row>
    <row r="31" spans="1:9" ht="18" customHeight="1" x14ac:dyDescent="0.25">
      <c r="A31" s="7" t="s">
        <v>250</v>
      </c>
      <c r="B31" s="57" t="s">
        <v>39</v>
      </c>
      <c r="C31" s="57" t="s">
        <v>13</v>
      </c>
      <c r="D31" s="3">
        <v>0.86</v>
      </c>
      <c r="E31" s="3">
        <v>0.05</v>
      </c>
      <c r="F31" s="3">
        <v>7.65</v>
      </c>
      <c r="G31" s="3">
        <v>34.08</v>
      </c>
      <c r="H31" s="19">
        <v>0.13</v>
      </c>
      <c r="I31" s="19">
        <f>ROUND(H31*1.09,2)</f>
        <v>0.14000000000000001</v>
      </c>
    </row>
    <row r="32" spans="1:9" ht="25.5" customHeight="1" x14ac:dyDescent="0.25">
      <c r="A32" s="7" t="s">
        <v>231</v>
      </c>
      <c r="B32" s="57" t="s">
        <v>160</v>
      </c>
      <c r="C32" s="57" t="s">
        <v>31</v>
      </c>
      <c r="D32" s="3">
        <v>1.91</v>
      </c>
      <c r="E32" s="3">
        <v>7.11</v>
      </c>
      <c r="F32" s="3">
        <v>6.87</v>
      </c>
      <c r="G32" s="3">
        <v>91.635000000000005</v>
      </c>
      <c r="H32" s="19">
        <v>0.34</v>
      </c>
      <c r="I32" s="19">
        <f>ROUND(H32*1.09,2)</f>
        <v>0.37</v>
      </c>
    </row>
    <row r="33" spans="1:9" s="52" customFormat="1" ht="18" customHeight="1" x14ac:dyDescent="0.25">
      <c r="A33" s="39" t="s">
        <v>431</v>
      </c>
      <c r="B33" s="106"/>
      <c r="C33" s="106" t="s">
        <v>12</v>
      </c>
      <c r="D33" s="3">
        <v>0</v>
      </c>
      <c r="E33" s="3">
        <v>0</v>
      </c>
      <c r="F33" s="3">
        <v>0</v>
      </c>
      <c r="G33" s="3">
        <v>0</v>
      </c>
      <c r="H33" s="19">
        <v>0.05</v>
      </c>
      <c r="I33" s="19">
        <f>ROUND(H33*1.09,2)</f>
        <v>0.05</v>
      </c>
    </row>
    <row r="34" spans="1:9" s="52" customFormat="1" ht="18" customHeight="1" x14ac:dyDescent="0.25">
      <c r="A34" s="39" t="s">
        <v>425</v>
      </c>
      <c r="B34" s="106"/>
      <c r="C34" s="106" t="s">
        <v>16</v>
      </c>
      <c r="D34" s="3">
        <v>0.4</v>
      </c>
      <c r="E34" s="3">
        <v>0.4</v>
      </c>
      <c r="F34" s="3">
        <v>13</v>
      </c>
      <c r="G34" s="3">
        <v>53</v>
      </c>
      <c r="H34" s="19">
        <v>0.33</v>
      </c>
      <c r="I34" s="19">
        <f>ROUND(H34*1.09,2)</f>
        <v>0.36</v>
      </c>
    </row>
    <row r="35" spans="1:9" ht="27.75" customHeight="1" x14ac:dyDescent="0.3">
      <c r="A35" s="119" t="s">
        <v>1</v>
      </c>
      <c r="B35" s="120"/>
      <c r="C35" s="121"/>
      <c r="D35" s="10">
        <f>SUM(D30:D34)</f>
        <v>19.409999999999997</v>
      </c>
      <c r="E35" s="10">
        <f t="shared" ref="E35:G35" si="2">SUM(E30:E34)</f>
        <v>20.29</v>
      </c>
      <c r="F35" s="10">
        <f t="shared" si="2"/>
        <v>32.730000000000004</v>
      </c>
      <c r="G35" s="10">
        <f t="shared" si="2"/>
        <v>375.26499999999999</v>
      </c>
      <c r="H35" s="87">
        <f>+H30+H31+H32+H33+H34</f>
        <v>1.9500000000000002</v>
      </c>
      <c r="I35" s="87">
        <f>+I30+I31+I32+I33+I34</f>
        <v>2.12</v>
      </c>
    </row>
    <row r="36" spans="1:9" ht="33.75" customHeight="1" x14ac:dyDescent="0.25">
      <c r="A36" s="126" t="s">
        <v>358</v>
      </c>
      <c r="B36" s="126"/>
      <c r="C36" s="126"/>
      <c r="D36" s="126"/>
      <c r="E36" s="126"/>
      <c r="F36" s="126"/>
      <c r="G36" s="126"/>
    </row>
    <row r="37" spans="1:9" ht="18" customHeight="1" x14ac:dyDescent="0.25">
      <c r="A37" s="122" t="s">
        <v>186</v>
      </c>
      <c r="B37" s="124" t="s">
        <v>0</v>
      </c>
      <c r="C37" s="124" t="s">
        <v>5</v>
      </c>
      <c r="D37" s="125" t="s">
        <v>6</v>
      </c>
      <c r="E37" s="125"/>
      <c r="F37" s="125"/>
      <c r="G37" s="116" t="s">
        <v>7</v>
      </c>
      <c r="H37" s="116" t="s">
        <v>419</v>
      </c>
      <c r="I37" s="116" t="s">
        <v>418</v>
      </c>
    </row>
    <row r="38" spans="1:9" ht="18" customHeight="1" x14ac:dyDescent="0.25">
      <c r="A38" s="123"/>
      <c r="B38" s="117"/>
      <c r="C38" s="117"/>
      <c r="D38" s="62" t="s">
        <v>8</v>
      </c>
      <c r="E38" s="62" t="s">
        <v>9</v>
      </c>
      <c r="F38" s="62" t="s">
        <v>105</v>
      </c>
      <c r="G38" s="117"/>
      <c r="H38" s="117"/>
      <c r="I38" s="117"/>
    </row>
    <row r="39" spans="1:9" ht="18" customHeight="1" x14ac:dyDescent="0.25">
      <c r="A39" s="7" t="s">
        <v>353</v>
      </c>
      <c r="B39" s="57" t="s">
        <v>230</v>
      </c>
      <c r="C39" s="57" t="s">
        <v>31</v>
      </c>
      <c r="D39" s="3">
        <v>20.76</v>
      </c>
      <c r="E39" s="3">
        <v>15.22</v>
      </c>
      <c r="F39" s="3">
        <v>2.2599999999999998</v>
      </c>
      <c r="G39" s="3">
        <v>226.54</v>
      </c>
      <c r="H39" s="19">
        <v>1.24</v>
      </c>
      <c r="I39" s="19">
        <f>ROUND(H39*1.09,2)</f>
        <v>1.35</v>
      </c>
    </row>
    <row r="40" spans="1:9" ht="18" customHeight="1" x14ac:dyDescent="0.25">
      <c r="A40" s="7" t="s">
        <v>247</v>
      </c>
      <c r="B40" s="57" t="s">
        <v>39</v>
      </c>
      <c r="C40" s="57" t="s">
        <v>13</v>
      </c>
      <c r="D40" s="3">
        <v>0.86</v>
      </c>
      <c r="E40" s="3">
        <v>0.05</v>
      </c>
      <c r="F40" s="3">
        <v>7.65</v>
      </c>
      <c r="G40" s="3">
        <v>34.08</v>
      </c>
      <c r="H40" s="19">
        <v>7.0000000000000007E-2</v>
      </c>
      <c r="I40" s="19">
        <f>ROUND(H40*1.09,2)</f>
        <v>0.08</v>
      </c>
    </row>
    <row r="41" spans="1:9" ht="24.75" customHeight="1" x14ac:dyDescent="0.25">
      <c r="A41" s="7" t="s">
        <v>231</v>
      </c>
      <c r="B41" s="57" t="s">
        <v>160</v>
      </c>
      <c r="C41" s="57" t="s">
        <v>31</v>
      </c>
      <c r="D41" s="3">
        <v>1.91</v>
      </c>
      <c r="E41" s="3">
        <v>7.11</v>
      </c>
      <c r="F41" s="3">
        <v>6.87</v>
      </c>
      <c r="G41" s="3">
        <v>91.635000000000005</v>
      </c>
      <c r="H41" s="19">
        <v>0.26</v>
      </c>
      <c r="I41" s="19">
        <f>ROUND(H41*1.09,2)</f>
        <v>0.28000000000000003</v>
      </c>
    </row>
    <row r="42" spans="1:9" s="52" customFormat="1" ht="18" customHeight="1" x14ac:dyDescent="0.25">
      <c r="A42" s="39" t="s">
        <v>431</v>
      </c>
      <c r="B42" s="106"/>
      <c r="C42" s="106" t="s">
        <v>12</v>
      </c>
      <c r="D42" s="3">
        <v>0</v>
      </c>
      <c r="E42" s="3">
        <v>0</v>
      </c>
      <c r="F42" s="3">
        <v>0</v>
      </c>
      <c r="G42" s="3">
        <v>0</v>
      </c>
      <c r="H42" s="19">
        <v>0.05</v>
      </c>
      <c r="I42" s="19">
        <f>ROUND(H42*1.09,2)</f>
        <v>0.05</v>
      </c>
    </row>
    <row r="43" spans="1:9" s="52" customFormat="1" ht="18" customHeight="1" x14ac:dyDescent="0.25">
      <c r="A43" s="39" t="s">
        <v>425</v>
      </c>
      <c r="B43" s="106"/>
      <c r="C43" s="106" t="s">
        <v>16</v>
      </c>
      <c r="D43" s="3">
        <v>0.4</v>
      </c>
      <c r="E43" s="3">
        <v>0.4</v>
      </c>
      <c r="F43" s="3">
        <v>13</v>
      </c>
      <c r="G43" s="3">
        <v>53</v>
      </c>
      <c r="H43" s="19">
        <v>0.33</v>
      </c>
      <c r="I43" s="19">
        <f>ROUND(H43*1.09,2)</f>
        <v>0.36</v>
      </c>
    </row>
    <row r="44" spans="1:9" ht="17.25" customHeight="1" x14ac:dyDescent="0.3">
      <c r="A44" s="119" t="s">
        <v>1</v>
      </c>
      <c r="B44" s="120"/>
      <c r="C44" s="121"/>
      <c r="D44" s="10">
        <f>SUM(D39:D43)</f>
        <v>23.93</v>
      </c>
      <c r="E44" s="10">
        <f t="shared" ref="E44:G44" si="3">SUM(E39:E43)</f>
        <v>22.78</v>
      </c>
      <c r="F44" s="10">
        <f t="shared" si="3"/>
        <v>29.78</v>
      </c>
      <c r="G44" s="10">
        <f t="shared" si="3"/>
        <v>405.255</v>
      </c>
      <c r="H44" s="87">
        <f>+H39+H40+H41+H42+H43</f>
        <v>1.9500000000000002</v>
      </c>
      <c r="I44" s="87">
        <f>+I39+I40+I41+I42+I43</f>
        <v>2.12</v>
      </c>
    </row>
    <row r="45" spans="1:9" ht="27" customHeight="1" x14ac:dyDescent="0.25">
      <c r="A45" s="126" t="s">
        <v>358</v>
      </c>
      <c r="B45" s="126"/>
      <c r="C45" s="126"/>
      <c r="D45" s="126"/>
      <c r="E45" s="126"/>
      <c r="F45" s="126"/>
      <c r="G45" s="126"/>
    </row>
    <row r="46" spans="1:9" ht="18" customHeight="1" x14ac:dyDescent="0.25">
      <c r="A46" s="122" t="s">
        <v>187</v>
      </c>
      <c r="B46" s="124" t="s">
        <v>0</v>
      </c>
      <c r="C46" s="124" t="s">
        <v>5</v>
      </c>
      <c r="D46" s="125" t="s">
        <v>6</v>
      </c>
      <c r="E46" s="125"/>
      <c r="F46" s="125"/>
      <c r="G46" s="116" t="s">
        <v>7</v>
      </c>
      <c r="H46" s="116" t="s">
        <v>419</v>
      </c>
      <c r="I46" s="116" t="s">
        <v>418</v>
      </c>
    </row>
    <row r="47" spans="1:9" ht="18" customHeight="1" x14ac:dyDescent="0.25">
      <c r="A47" s="123"/>
      <c r="B47" s="117"/>
      <c r="C47" s="117"/>
      <c r="D47" s="62" t="s">
        <v>8</v>
      </c>
      <c r="E47" s="62" t="s">
        <v>9</v>
      </c>
      <c r="F47" s="62" t="s">
        <v>105</v>
      </c>
      <c r="G47" s="117"/>
      <c r="H47" s="117"/>
      <c r="I47" s="117"/>
    </row>
    <row r="48" spans="1:9" ht="18" customHeight="1" x14ac:dyDescent="0.25">
      <c r="A48" s="7" t="s">
        <v>216</v>
      </c>
      <c r="B48" s="57" t="s">
        <v>75</v>
      </c>
      <c r="C48" s="57" t="s">
        <v>15</v>
      </c>
      <c r="D48" s="3">
        <v>18.149999999999999</v>
      </c>
      <c r="E48" s="3">
        <v>12.14</v>
      </c>
      <c r="F48" s="3">
        <v>36.72</v>
      </c>
      <c r="G48" s="3">
        <v>326.38</v>
      </c>
      <c r="H48" s="19">
        <v>1.18</v>
      </c>
      <c r="I48" s="19">
        <f>ROUND(H48*1.09,2)</f>
        <v>1.29</v>
      </c>
    </row>
    <row r="49" spans="1:9" ht="28.5" customHeight="1" x14ac:dyDescent="0.25">
      <c r="A49" s="7" t="s">
        <v>363</v>
      </c>
      <c r="B49" s="57" t="s">
        <v>364</v>
      </c>
      <c r="C49" s="57" t="s">
        <v>365</v>
      </c>
      <c r="D49" s="3">
        <v>1.64</v>
      </c>
      <c r="E49" s="3">
        <v>0.34</v>
      </c>
      <c r="F49" s="3">
        <v>18.41</v>
      </c>
      <c r="G49" s="3">
        <v>77.400000000000006</v>
      </c>
      <c r="H49" s="19">
        <v>0.31</v>
      </c>
      <c r="I49" s="19">
        <f>ROUND(H49*1.09,2)</f>
        <v>0.34</v>
      </c>
    </row>
    <row r="50" spans="1:9" s="52" customFormat="1" ht="18" customHeight="1" x14ac:dyDescent="0.25">
      <c r="A50" s="7" t="s">
        <v>426</v>
      </c>
      <c r="B50" s="106"/>
      <c r="C50" s="106" t="s">
        <v>427</v>
      </c>
      <c r="D50" s="3">
        <v>2.98</v>
      </c>
      <c r="E50" s="3">
        <v>0.2</v>
      </c>
      <c r="F50" s="3">
        <v>12.85</v>
      </c>
      <c r="G50" s="3">
        <v>65.38</v>
      </c>
      <c r="H50" s="19">
        <v>0.4</v>
      </c>
      <c r="I50" s="19">
        <f>ROUND(H50*1.09,2)</f>
        <v>0.44</v>
      </c>
    </row>
    <row r="51" spans="1:9" s="52" customFormat="1" ht="18" customHeight="1" x14ac:dyDescent="0.25">
      <c r="A51" s="39" t="s">
        <v>431</v>
      </c>
      <c r="B51" s="106"/>
      <c r="C51" s="106" t="s">
        <v>12</v>
      </c>
      <c r="D51" s="3">
        <v>0</v>
      </c>
      <c r="E51" s="3">
        <v>0</v>
      </c>
      <c r="F51" s="3">
        <v>0</v>
      </c>
      <c r="G51" s="3">
        <v>0</v>
      </c>
      <c r="H51" s="19">
        <v>0.05</v>
      </c>
      <c r="I51" s="19">
        <f>ROUND(H51*1.09,2)</f>
        <v>0.05</v>
      </c>
    </row>
    <row r="52" spans="1:9" ht="27" customHeight="1" x14ac:dyDescent="0.3">
      <c r="A52" s="119" t="s">
        <v>1</v>
      </c>
      <c r="B52" s="120"/>
      <c r="C52" s="121"/>
      <c r="D52" s="10">
        <f>SUM(D48:D51)</f>
        <v>22.77</v>
      </c>
      <c r="E52" s="10">
        <f t="shared" ref="E52:G52" si="4">SUM(E48:E51)</f>
        <v>12.68</v>
      </c>
      <c r="F52" s="10">
        <f t="shared" si="4"/>
        <v>67.97999999999999</v>
      </c>
      <c r="G52" s="10">
        <f t="shared" si="4"/>
        <v>469.15999999999997</v>
      </c>
      <c r="H52" s="87">
        <f>+H48+H49+H50+H51</f>
        <v>1.9400000000000002</v>
      </c>
      <c r="I52" s="87">
        <f>+I48+I49+I50+I51</f>
        <v>2.12</v>
      </c>
    </row>
    <row r="53" spans="1:9" s="71" customFormat="1" ht="26.25" customHeight="1" x14ac:dyDescent="0.25">
      <c r="A53" s="126" t="s">
        <v>357</v>
      </c>
      <c r="B53" s="126"/>
      <c r="C53" s="126"/>
      <c r="D53" s="126"/>
      <c r="E53" s="126"/>
      <c r="F53" s="126"/>
      <c r="G53" s="126"/>
      <c r="H53" s="26"/>
      <c r="I53" s="26"/>
    </row>
    <row r="54" spans="1:9" s="71" customFormat="1" ht="18" customHeight="1" x14ac:dyDescent="0.25">
      <c r="A54" s="122" t="s">
        <v>376</v>
      </c>
      <c r="B54" s="124" t="s">
        <v>0</v>
      </c>
      <c r="C54" s="124" t="s">
        <v>5</v>
      </c>
      <c r="D54" s="125" t="s">
        <v>6</v>
      </c>
      <c r="E54" s="125"/>
      <c r="F54" s="125"/>
      <c r="G54" s="116" t="s">
        <v>7</v>
      </c>
      <c r="H54" s="116" t="s">
        <v>419</v>
      </c>
      <c r="I54" s="116" t="s">
        <v>418</v>
      </c>
    </row>
    <row r="55" spans="1:9" s="71" customFormat="1" ht="27" customHeight="1" x14ac:dyDescent="0.25">
      <c r="A55" s="123"/>
      <c r="B55" s="117"/>
      <c r="C55" s="117"/>
      <c r="D55" s="62" t="s">
        <v>8</v>
      </c>
      <c r="E55" s="62" t="s">
        <v>9</v>
      </c>
      <c r="F55" s="62" t="s">
        <v>105</v>
      </c>
      <c r="G55" s="117"/>
      <c r="H55" s="117"/>
      <c r="I55" s="117"/>
    </row>
    <row r="56" spans="1:9" ht="23.5" customHeight="1" x14ac:dyDescent="0.25">
      <c r="A56" s="4" t="s">
        <v>404</v>
      </c>
      <c r="B56" s="50" t="s">
        <v>405</v>
      </c>
      <c r="C56" s="50">
        <v>150</v>
      </c>
      <c r="D56" s="79">
        <v>5.61</v>
      </c>
      <c r="E56" s="79">
        <v>13.9</v>
      </c>
      <c r="F56" s="79">
        <v>21.72</v>
      </c>
      <c r="G56" s="79">
        <v>234.41</v>
      </c>
      <c r="H56" s="19">
        <v>0.84</v>
      </c>
      <c r="I56" s="19">
        <f>ROUND(H56*1.09,2)</f>
        <v>0.92</v>
      </c>
    </row>
    <row r="57" spans="1:9" ht="18" customHeight="1" x14ac:dyDescent="0.25">
      <c r="A57" s="4" t="s">
        <v>416</v>
      </c>
      <c r="B57" s="50" t="s">
        <v>227</v>
      </c>
      <c r="C57" s="50" t="s">
        <v>14</v>
      </c>
      <c r="D57" s="79">
        <v>1.2</v>
      </c>
      <c r="E57" s="79">
        <v>15</v>
      </c>
      <c r="F57" s="79">
        <v>1.55</v>
      </c>
      <c r="G57" s="79">
        <v>146.5</v>
      </c>
      <c r="H57" s="19">
        <v>0.25</v>
      </c>
      <c r="I57" s="19">
        <f>ROUND(H57*1.09,2)</f>
        <v>0.27</v>
      </c>
    </row>
    <row r="58" spans="1:9" ht="40" customHeight="1" x14ac:dyDescent="0.25">
      <c r="A58" s="7" t="s">
        <v>193</v>
      </c>
      <c r="B58" s="57" t="s">
        <v>161</v>
      </c>
      <c r="C58" s="57" t="s">
        <v>31</v>
      </c>
      <c r="D58" s="3">
        <v>2.84</v>
      </c>
      <c r="E58" s="3">
        <v>4.0049999999999999</v>
      </c>
      <c r="F58" s="3">
        <v>5.2575000000000003</v>
      </c>
      <c r="G58" s="3">
        <v>65.174999999999997</v>
      </c>
      <c r="H58" s="19">
        <v>0.49</v>
      </c>
      <c r="I58" s="19">
        <f>ROUND(H58*1.09,2)</f>
        <v>0.53</v>
      </c>
    </row>
    <row r="59" spans="1:9" s="52" customFormat="1" ht="18" customHeight="1" x14ac:dyDescent="0.25">
      <c r="A59" s="39" t="s">
        <v>431</v>
      </c>
      <c r="B59" s="106"/>
      <c r="C59" s="106" t="s">
        <v>12</v>
      </c>
      <c r="D59" s="3">
        <v>0</v>
      </c>
      <c r="E59" s="3">
        <v>0</v>
      </c>
      <c r="F59" s="3">
        <v>0</v>
      </c>
      <c r="G59" s="3">
        <v>0</v>
      </c>
      <c r="H59" s="19">
        <v>0.05</v>
      </c>
      <c r="I59" s="19">
        <f>ROUND(H59*1.09,2)</f>
        <v>0.05</v>
      </c>
    </row>
    <row r="60" spans="1:9" s="52" customFormat="1" ht="18" customHeight="1" x14ac:dyDescent="0.25">
      <c r="A60" s="39" t="s">
        <v>425</v>
      </c>
      <c r="B60" s="106"/>
      <c r="C60" s="106" t="s">
        <v>16</v>
      </c>
      <c r="D60" s="3">
        <v>0.4</v>
      </c>
      <c r="E60" s="3">
        <v>0.4</v>
      </c>
      <c r="F60" s="3">
        <v>13</v>
      </c>
      <c r="G60" s="3">
        <v>53</v>
      </c>
      <c r="H60" s="19">
        <v>0.33</v>
      </c>
      <c r="I60" s="19">
        <f>ROUND(H60*1.09,2)</f>
        <v>0.36</v>
      </c>
    </row>
    <row r="61" spans="1:9" s="71" customFormat="1" ht="27" customHeight="1" x14ac:dyDescent="0.3">
      <c r="A61" s="119" t="s">
        <v>1</v>
      </c>
      <c r="B61" s="120"/>
      <c r="C61" s="121"/>
      <c r="D61" s="10">
        <f>SUM(D56:D60)</f>
        <v>10.050000000000001</v>
      </c>
      <c r="E61" s="10">
        <f t="shared" ref="E61:G61" si="5">SUM(E56:E60)</f>
        <v>33.305</v>
      </c>
      <c r="F61" s="10">
        <f t="shared" si="5"/>
        <v>41.527500000000003</v>
      </c>
      <c r="G61" s="10">
        <f t="shared" si="5"/>
        <v>499.08499999999998</v>
      </c>
      <c r="H61" s="87">
        <f>+H56+H57+H58+H59+H60</f>
        <v>1.96</v>
      </c>
      <c r="I61" s="87">
        <f>+I56+I57+I58+I59+I60</f>
        <v>2.13</v>
      </c>
    </row>
    <row r="62" spans="1:9" ht="18" customHeight="1" x14ac:dyDescent="0.25">
      <c r="A62" s="131" t="s">
        <v>439</v>
      </c>
      <c r="B62" s="131"/>
      <c r="C62" s="131"/>
      <c r="D62" s="131"/>
      <c r="E62" s="131"/>
      <c r="F62" s="131"/>
      <c r="G62" s="131"/>
    </row>
    <row r="64" spans="1:9" ht="18" customHeight="1" thickBot="1" x14ac:dyDescent="0.3"/>
    <row r="65" spans="1:9" s="52" customFormat="1" ht="39" customHeight="1" x14ac:dyDescent="0.25">
      <c r="A65" s="85"/>
      <c r="B65" s="129"/>
      <c r="C65" s="130"/>
      <c r="D65" s="130"/>
      <c r="E65" s="130"/>
      <c r="F65" s="130"/>
      <c r="G65" s="130"/>
      <c r="H65" s="88" t="s">
        <v>419</v>
      </c>
      <c r="I65" s="89" t="s">
        <v>418</v>
      </c>
    </row>
    <row r="66" spans="1:9" s="52" customFormat="1" ht="18" customHeight="1" thickBot="1" x14ac:dyDescent="0.3">
      <c r="A66" s="86"/>
      <c r="B66" s="127" t="s">
        <v>420</v>
      </c>
      <c r="C66" s="128"/>
      <c r="D66" s="128"/>
      <c r="E66" s="128"/>
      <c r="F66" s="128"/>
      <c r="G66" s="128"/>
      <c r="H66" s="92">
        <f>+SUM(H16+H25+H35+H44+H52+H61)/6+H8</f>
        <v>2.2216666666666667</v>
      </c>
      <c r="I66" s="91">
        <f>+SUM(I16+I25+I35+I44+I52+I61)/6+I8</f>
        <v>2.4133333333333331</v>
      </c>
    </row>
    <row r="67" spans="1:9" s="52" customFormat="1" ht="18" customHeight="1" x14ac:dyDescent="0.25">
      <c r="A67" s="86"/>
      <c r="B67" s="132" t="s">
        <v>421</v>
      </c>
      <c r="C67" s="133"/>
      <c r="D67" s="133"/>
      <c r="E67" s="24"/>
      <c r="F67" s="24"/>
      <c r="G67" s="24"/>
      <c r="H67" s="23"/>
      <c r="I67" s="23"/>
    </row>
    <row r="68" spans="1:9" ht="28.5" customHeight="1" x14ac:dyDescent="0.25"/>
    <row r="69" spans="1:9" ht="27" customHeight="1" x14ac:dyDescent="0.25"/>
    <row r="70" spans="1:9" ht="17.25" customHeight="1" x14ac:dyDescent="0.25"/>
    <row r="71" spans="1:9" ht="27" customHeight="1" x14ac:dyDescent="0.25"/>
    <row r="74" spans="1:9" ht="17.25" customHeight="1" x14ac:dyDescent="0.25"/>
    <row r="75" spans="1:9" ht="17.25" customHeight="1" x14ac:dyDescent="0.25"/>
    <row r="76" spans="1:9" ht="17.25" customHeight="1" x14ac:dyDescent="0.25"/>
    <row r="77" spans="1:9" ht="17.25" customHeight="1" x14ac:dyDescent="0.25"/>
    <row r="78" spans="1:9" ht="27" customHeight="1" x14ac:dyDescent="0.25"/>
    <row r="81" ht="17.25" customHeight="1" x14ac:dyDescent="0.25"/>
    <row r="82" ht="17.25" customHeight="1" x14ac:dyDescent="0.25"/>
    <row r="83" ht="17.25" customHeight="1" x14ac:dyDescent="0.25"/>
    <row r="84" ht="17.25" customHeight="1" x14ac:dyDescent="0.25"/>
    <row r="85" ht="17.25" customHeight="1" x14ac:dyDescent="0.25"/>
    <row r="86" ht="17.25" customHeight="1" x14ac:dyDescent="0.25"/>
    <row r="87" ht="17.25" customHeight="1" x14ac:dyDescent="0.25"/>
    <row r="88" ht="17.25" customHeight="1" x14ac:dyDescent="0.25"/>
    <row r="89" ht="17.25" customHeight="1" x14ac:dyDescent="0.25"/>
    <row r="90" ht="17.25" customHeight="1" x14ac:dyDescent="0.25"/>
  </sheetData>
  <mergeCells count="67">
    <mergeCell ref="B65:G65"/>
    <mergeCell ref="B66:G66"/>
    <mergeCell ref="B67:D67"/>
    <mergeCell ref="H10:H11"/>
    <mergeCell ref="I10:I11"/>
    <mergeCell ref="A25:C25"/>
    <mergeCell ref="D18:F18"/>
    <mergeCell ref="A27:G27"/>
    <mergeCell ref="A28:A29"/>
    <mergeCell ref="B28:B29"/>
    <mergeCell ref="C28:C29"/>
    <mergeCell ref="D28:F28"/>
    <mergeCell ref="G28:G29"/>
    <mergeCell ref="A35:C35"/>
    <mergeCell ref="A36:G36"/>
    <mergeCell ref="A37:A38"/>
    <mergeCell ref="H4:H5"/>
    <mergeCell ref="I4:I5"/>
    <mergeCell ref="H37:H38"/>
    <mergeCell ref="I37:I38"/>
    <mergeCell ref="A62:G62"/>
    <mergeCell ref="H18:H19"/>
    <mergeCell ref="I18:I19"/>
    <mergeCell ref="H28:H29"/>
    <mergeCell ref="I28:I29"/>
    <mergeCell ref="H54:H55"/>
    <mergeCell ref="I54:I55"/>
    <mergeCell ref="H46:H47"/>
    <mergeCell ref="I46:I47"/>
    <mergeCell ref="G4:G5"/>
    <mergeCell ref="A4:A5"/>
    <mergeCell ref="A8:C8"/>
    <mergeCell ref="A3:G3"/>
    <mergeCell ref="G18:G19"/>
    <mergeCell ref="A9:G9"/>
    <mergeCell ref="A10:A11"/>
    <mergeCell ref="B10:B11"/>
    <mergeCell ref="C10:C11"/>
    <mergeCell ref="A18:A19"/>
    <mergeCell ref="B18:B19"/>
    <mergeCell ref="B4:B5"/>
    <mergeCell ref="C4:C5"/>
    <mergeCell ref="D4:F4"/>
    <mergeCell ref="A16:C16"/>
    <mergeCell ref="A17:G17"/>
    <mergeCell ref="D10:F10"/>
    <mergeCell ref="G10:G11"/>
    <mergeCell ref="C18:C19"/>
    <mergeCell ref="B37:B38"/>
    <mergeCell ref="C37:C38"/>
    <mergeCell ref="D37:F37"/>
    <mergeCell ref="G37:G38"/>
    <mergeCell ref="A44:C44"/>
    <mergeCell ref="A52:C52"/>
    <mergeCell ref="A45:G45"/>
    <mergeCell ref="A46:A47"/>
    <mergeCell ref="B46:B47"/>
    <mergeCell ref="C46:C47"/>
    <mergeCell ref="D46:F46"/>
    <mergeCell ref="G46:G47"/>
    <mergeCell ref="A61:C61"/>
    <mergeCell ref="A53:G53"/>
    <mergeCell ref="A54:A55"/>
    <mergeCell ref="B54:B55"/>
    <mergeCell ref="C54:C55"/>
    <mergeCell ref="D54:F54"/>
    <mergeCell ref="G54:G55"/>
  </mergeCells>
  <pageMargins left="0.59055118110236227" right="0.59055118110236227" top="0.59055118110236227" bottom="0.59055118110236227" header="0" footer="0"/>
  <pageSetup paperSize="9" scale="77" orientation="portrait" verticalDpi="200" r:id="rId1"/>
  <headerFooter alignWithMargins="0"/>
  <rowBreaks count="1" manualBreakCount="1">
    <brk id="3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view="pageBreakPreview" zoomScaleNormal="100" zoomScaleSheetLayoutView="100" workbookViewId="0">
      <selection activeCell="O73" sqref="O73"/>
    </sheetView>
  </sheetViews>
  <sheetFormatPr defaultColWidth="8.7265625" defaultRowHeight="18" customHeight="1" x14ac:dyDescent="0.25"/>
  <cols>
    <col min="1" max="1" width="41.81640625" style="70" customWidth="1"/>
    <col min="2" max="2" width="9.1796875" style="21" customWidth="1"/>
    <col min="3" max="3" width="8.1796875" style="21" customWidth="1"/>
    <col min="4" max="4" width="9.81640625" style="26" customWidth="1"/>
    <col min="5" max="5" width="7.81640625" style="26" customWidth="1"/>
    <col min="6" max="6" width="15" style="26" customWidth="1"/>
    <col min="7" max="7" width="9" style="26" customWidth="1"/>
    <col min="8" max="8" width="10.453125" style="21" customWidth="1"/>
    <col min="9" max="9" width="9.54296875" style="70" customWidth="1"/>
    <col min="10" max="16384" width="8.7265625" style="70"/>
  </cols>
  <sheetData>
    <row r="1" spans="1:9" ht="18" customHeight="1" x14ac:dyDescent="0.25">
      <c r="A1" s="76" t="s">
        <v>55</v>
      </c>
      <c r="D1" s="27"/>
      <c r="E1" s="27"/>
      <c r="F1" s="27"/>
      <c r="G1" s="67"/>
    </row>
    <row r="2" spans="1:9" ht="18" customHeight="1" x14ac:dyDescent="0.25">
      <c r="A2" s="69" t="s">
        <v>20</v>
      </c>
      <c r="D2" s="27"/>
      <c r="E2" s="27"/>
      <c r="F2" s="27"/>
      <c r="G2" s="27"/>
    </row>
    <row r="3" spans="1:9" ht="18" customHeight="1" x14ac:dyDescent="0.25">
      <c r="A3" s="118" t="s">
        <v>422</v>
      </c>
      <c r="B3" s="118"/>
      <c r="C3" s="118"/>
      <c r="D3" s="118"/>
      <c r="E3" s="118"/>
      <c r="F3" s="118"/>
      <c r="G3" s="118"/>
    </row>
    <row r="4" spans="1:9" ht="18" customHeight="1" x14ac:dyDescent="0.25">
      <c r="A4" s="122" t="s">
        <v>4</v>
      </c>
      <c r="B4" s="124" t="s">
        <v>0</v>
      </c>
      <c r="C4" s="124" t="s">
        <v>5</v>
      </c>
      <c r="D4" s="125" t="s">
        <v>6</v>
      </c>
      <c r="E4" s="125"/>
      <c r="F4" s="125"/>
      <c r="G4" s="116" t="s">
        <v>7</v>
      </c>
      <c r="H4" s="116" t="s">
        <v>419</v>
      </c>
      <c r="I4" s="116" t="s">
        <v>418</v>
      </c>
    </row>
    <row r="5" spans="1:9" ht="18" customHeight="1" x14ac:dyDescent="0.25">
      <c r="A5" s="123"/>
      <c r="B5" s="117"/>
      <c r="C5" s="117"/>
      <c r="D5" s="62" t="s">
        <v>8</v>
      </c>
      <c r="E5" s="62" t="s">
        <v>9</v>
      </c>
      <c r="F5" s="62" t="s">
        <v>105</v>
      </c>
      <c r="G5" s="117"/>
      <c r="H5" s="117"/>
      <c r="I5" s="117"/>
    </row>
    <row r="6" spans="1:9" ht="18" customHeight="1" x14ac:dyDescent="0.25">
      <c r="A6" s="7" t="s">
        <v>366</v>
      </c>
      <c r="B6" s="57" t="s">
        <v>367</v>
      </c>
      <c r="C6" s="57" t="s">
        <v>15</v>
      </c>
      <c r="D6" s="3">
        <v>1.47</v>
      </c>
      <c r="E6" s="3">
        <v>3.17</v>
      </c>
      <c r="F6" s="3">
        <v>8.43</v>
      </c>
      <c r="G6" s="3">
        <v>63.27</v>
      </c>
      <c r="H6" s="19">
        <v>0.22</v>
      </c>
      <c r="I6" s="19">
        <f>ROUND(H6*1.09,2)</f>
        <v>0.24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v>0.1</v>
      </c>
      <c r="I7" s="19">
        <f>ROUND(H7*1.09,2)</f>
        <v>0.11</v>
      </c>
    </row>
    <row r="8" spans="1:9" ht="27" customHeight="1" x14ac:dyDescent="0.3">
      <c r="A8" s="119" t="s">
        <v>1</v>
      </c>
      <c r="B8" s="120"/>
      <c r="C8" s="121"/>
      <c r="D8" s="10">
        <f>SUM(D6:D7)</f>
        <v>4.43</v>
      </c>
      <c r="E8" s="10">
        <f>SUM(E6:E7)</f>
        <v>3.81</v>
      </c>
      <c r="F8" s="10">
        <f>SUM(F6:F7)</f>
        <v>25.49</v>
      </c>
      <c r="G8" s="10">
        <f>SUM(G6:G7)</f>
        <v>149.35</v>
      </c>
      <c r="H8" s="87">
        <f>+H6+H7</f>
        <v>0.32</v>
      </c>
      <c r="I8" s="87">
        <f>+I6+I7</f>
        <v>0.35</v>
      </c>
    </row>
    <row r="9" spans="1:9" ht="18" customHeight="1" x14ac:dyDescent="0.25">
      <c r="A9" s="149" t="s">
        <v>359</v>
      </c>
      <c r="B9" s="138"/>
      <c r="C9" s="138"/>
      <c r="D9" s="138"/>
      <c r="E9" s="138"/>
      <c r="F9" s="138"/>
      <c r="G9" s="150"/>
    </row>
    <row r="10" spans="1:9" ht="18" customHeight="1" x14ac:dyDescent="0.25">
      <c r="A10" s="136" t="s">
        <v>94</v>
      </c>
      <c r="B10" s="134" t="s">
        <v>0</v>
      </c>
      <c r="C10" s="134" t="s">
        <v>5</v>
      </c>
      <c r="D10" s="125" t="s">
        <v>6</v>
      </c>
      <c r="E10" s="125"/>
      <c r="F10" s="125"/>
      <c r="G10" s="116" t="s">
        <v>7</v>
      </c>
      <c r="H10" s="116" t="s">
        <v>419</v>
      </c>
      <c r="I10" s="116" t="s">
        <v>418</v>
      </c>
    </row>
    <row r="11" spans="1:9" ht="18" customHeight="1" x14ac:dyDescent="0.25">
      <c r="A11" s="137"/>
      <c r="B11" s="135"/>
      <c r="C11" s="135"/>
      <c r="D11" s="62" t="s">
        <v>8</v>
      </c>
      <c r="E11" s="62" t="s">
        <v>9</v>
      </c>
      <c r="F11" s="62" t="s">
        <v>105</v>
      </c>
      <c r="G11" s="117"/>
      <c r="H11" s="117"/>
      <c r="I11" s="117"/>
    </row>
    <row r="12" spans="1:9" ht="30.75" customHeight="1" x14ac:dyDescent="0.25">
      <c r="A12" s="7" t="s">
        <v>321</v>
      </c>
      <c r="B12" s="50" t="s">
        <v>72</v>
      </c>
      <c r="C12" s="50" t="s">
        <v>31</v>
      </c>
      <c r="D12" s="3">
        <v>15.92</v>
      </c>
      <c r="E12" s="3">
        <v>9.42</v>
      </c>
      <c r="F12" s="3">
        <v>7.13</v>
      </c>
      <c r="G12" s="3">
        <v>176.28</v>
      </c>
      <c r="H12" s="19">
        <v>1.0900000000000001</v>
      </c>
      <c r="I12" s="19">
        <f>ROUND(H12*1.09,2)</f>
        <v>1.19</v>
      </c>
    </row>
    <row r="13" spans="1:9" ht="18" customHeight="1" x14ac:dyDescent="0.25">
      <c r="A13" s="38" t="s">
        <v>322</v>
      </c>
      <c r="B13" s="50" t="s">
        <v>197</v>
      </c>
      <c r="C13" s="50" t="s">
        <v>14</v>
      </c>
      <c r="D13" s="3">
        <v>6.39</v>
      </c>
      <c r="E13" s="3">
        <v>0.28999999999999998</v>
      </c>
      <c r="F13" s="3">
        <v>14.07</v>
      </c>
      <c r="G13" s="3">
        <v>78.89</v>
      </c>
      <c r="H13" s="19">
        <v>0.05</v>
      </c>
      <c r="I13" s="19">
        <f>ROUND(H13*1.09,2)</f>
        <v>0.05</v>
      </c>
    </row>
    <row r="14" spans="1:9" ht="28.5" customHeight="1" x14ac:dyDescent="0.25">
      <c r="A14" s="38" t="s">
        <v>323</v>
      </c>
      <c r="B14" s="50" t="s">
        <v>324</v>
      </c>
      <c r="C14" s="50" t="s">
        <v>16</v>
      </c>
      <c r="D14" s="3">
        <v>1.31</v>
      </c>
      <c r="E14" s="3">
        <v>9.76</v>
      </c>
      <c r="F14" s="3">
        <v>4.47</v>
      </c>
      <c r="G14" s="3">
        <v>105.91</v>
      </c>
      <c r="H14" s="19">
        <v>0.3</v>
      </c>
      <c r="I14" s="19">
        <f>ROUND(H14*1.09,2)</f>
        <v>0.33</v>
      </c>
    </row>
    <row r="15" spans="1:9" s="52" customFormat="1" ht="18" customHeight="1" x14ac:dyDescent="0.25">
      <c r="A15" s="39" t="s">
        <v>424</v>
      </c>
      <c r="B15" s="106"/>
      <c r="C15" s="106" t="s">
        <v>432</v>
      </c>
      <c r="D15" s="3">
        <v>0.1</v>
      </c>
      <c r="E15" s="3">
        <v>0.06</v>
      </c>
      <c r="F15" s="3">
        <v>1.29</v>
      </c>
      <c r="G15" s="3">
        <v>4.34</v>
      </c>
      <c r="H15" s="19">
        <v>0.12</v>
      </c>
      <c r="I15" s="19">
        <f>ROUND(H15*1.09,2)</f>
        <v>0.13</v>
      </c>
    </row>
    <row r="16" spans="1:9" s="52" customFormat="1" ht="18" customHeight="1" x14ac:dyDescent="0.25">
      <c r="A16" s="39" t="s">
        <v>425</v>
      </c>
      <c r="B16" s="106"/>
      <c r="C16" s="106" t="s">
        <v>16</v>
      </c>
      <c r="D16" s="3">
        <v>0.4</v>
      </c>
      <c r="E16" s="3">
        <v>0.4</v>
      </c>
      <c r="F16" s="3">
        <v>13</v>
      </c>
      <c r="G16" s="3">
        <v>53</v>
      </c>
      <c r="H16" s="19">
        <v>0.33</v>
      </c>
      <c r="I16" s="19">
        <f>ROUND(H16*1.09,2)</f>
        <v>0.36</v>
      </c>
    </row>
    <row r="17" spans="1:9" ht="17.25" customHeight="1" x14ac:dyDescent="0.3">
      <c r="A17" s="139" t="s">
        <v>1</v>
      </c>
      <c r="B17" s="140"/>
      <c r="C17" s="141"/>
      <c r="D17" s="10">
        <f>SUM(D12:D16)</f>
        <v>24.119999999999997</v>
      </c>
      <c r="E17" s="10">
        <f t="shared" ref="E17:G17" si="0">SUM(E12:E16)</f>
        <v>19.929999999999996</v>
      </c>
      <c r="F17" s="10">
        <f t="shared" si="0"/>
        <v>39.959999999999994</v>
      </c>
      <c r="G17" s="10">
        <f t="shared" si="0"/>
        <v>418.42</v>
      </c>
      <c r="H17" s="87">
        <f>+H12+H13+H14+H15+H16</f>
        <v>1.8900000000000001</v>
      </c>
      <c r="I17" s="87">
        <f>+I12+I13+I14+I15+I16</f>
        <v>2.06</v>
      </c>
    </row>
    <row r="18" spans="1:9" ht="27" customHeight="1" x14ac:dyDescent="0.25">
      <c r="A18" s="138" t="s">
        <v>359</v>
      </c>
      <c r="B18" s="138"/>
      <c r="C18" s="138"/>
      <c r="D18" s="138"/>
      <c r="E18" s="138"/>
      <c r="F18" s="138"/>
      <c r="G18" s="138"/>
    </row>
    <row r="19" spans="1:9" s="71" customFormat="1" ht="18" customHeight="1" x14ac:dyDescent="0.25">
      <c r="A19" s="136" t="s">
        <v>95</v>
      </c>
      <c r="B19" s="134" t="s">
        <v>0</v>
      </c>
      <c r="C19" s="134" t="s">
        <v>5</v>
      </c>
      <c r="D19" s="125" t="s">
        <v>6</v>
      </c>
      <c r="E19" s="125"/>
      <c r="F19" s="125"/>
      <c r="G19" s="116" t="s">
        <v>7</v>
      </c>
      <c r="H19" s="116" t="s">
        <v>419</v>
      </c>
      <c r="I19" s="116" t="s">
        <v>418</v>
      </c>
    </row>
    <row r="20" spans="1:9" ht="18" customHeight="1" x14ac:dyDescent="0.25">
      <c r="A20" s="137"/>
      <c r="B20" s="135"/>
      <c r="C20" s="135"/>
      <c r="D20" s="62" t="s">
        <v>8</v>
      </c>
      <c r="E20" s="62" t="s">
        <v>9</v>
      </c>
      <c r="F20" s="62" t="s">
        <v>105</v>
      </c>
      <c r="G20" s="117"/>
      <c r="H20" s="117"/>
      <c r="I20" s="117"/>
    </row>
    <row r="21" spans="1:9" ht="18" customHeight="1" x14ac:dyDescent="0.25">
      <c r="A21" s="8" t="s">
        <v>232</v>
      </c>
      <c r="B21" s="50" t="s">
        <v>87</v>
      </c>
      <c r="C21" s="50" t="s">
        <v>12</v>
      </c>
      <c r="D21" s="3">
        <v>8.34</v>
      </c>
      <c r="E21" s="3">
        <v>4.22</v>
      </c>
      <c r="F21" s="3">
        <v>53.26</v>
      </c>
      <c r="G21" s="3">
        <v>339.65</v>
      </c>
      <c r="H21" s="19">
        <v>1.31</v>
      </c>
      <c r="I21" s="19">
        <f>ROUND(H21*1.09,2)</f>
        <v>1.43</v>
      </c>
    </row>
    <row r="22" spans="1:9" ht="18" customHeight="1" x14ac:dyDescent="0.25">
      <c r="A22" s="4" t="s">
        <v>252</v>
      </c>
      <c r="B22" s="50" t="s">
        <v>2</v>
      </c>
      <c r="C22" s="50" t="s">
        <v>14</v>
      </c>
      <c r="D22" s="3">
        <v>1.07</v>
      </c>
      <c r="E22" s="3">
        <v>5.1100000000000003</v>
      </c>
      <c r="F22" s="3">
        <v>4.3600000000000003</v>
      </c>
      <c r="G22" s="3">
        <v>70.05</v>
      </c>
      <c r="H22" s="19">
        <v>0.13</v>
      </c>
      <c r="I22" s="19">
        <f>ROUND(H22*1.09,2)</f>
        <v>0.14000000000000001</v>
      </c>
    </row>
    <row r="23" spans="1:9" s="52" customFormat="1" ht="18" customHeight="1" x14ac:dyDescent="0.25">
      <c r="A23" s="39" t="s">
        <v>424</v>
      </c>
      <c r="B23" s="106"/>
      <c r="C23" s="106" t="s">
        <v>432</v>
      </c>
      <c r="D23" s="3">
        <v>0.1</v>
      </c>
      <c r="E23" s="3">
        <v>0.06</v>
      </c>
      <c r="F23" s="3">
        <v>1.29</v>
      </c>
      <c r="G23" s="3">
        <v>4.34</v>
      </c>
      <c r="H23" s="19">
        <v>0.12</v>
      </c>
      <c r="I23" s="19">
        <f>ROUND(H23*1.09,2)</f>
        <v>0.13</v>
      </c>
    </row>
    <row r="24" spans="1:9" s="52" customFormat="1" ht="18" customHeight="1" x14ac:dyDescent="0.25">
      <c r="A24" s="39" t="s">
        <v>425</v>
      </c>
      <c r="B24" s="106"/>
      <c r="C24" s="106" t="s">
        <v>16</v>
      </c>
      <c r="D24" s="3">
        <v>0.4</v>
      </c>
      <c r="E24" s="3">
        <v>0.4</v>
      </c>
      <c r="F24" s="3">
        <v>13</v>
      </c>
      <c r="G24" s="3">
        <v>53</v>
      </c>
      <c r="H24" s="19">
        <v>0.33</v>
      </c>
      <c r="I24" s="19">
        <f>ROUND(H24*1.09,2)</f>
        <v>0.36</v>
      </c>
    </row>
    <row r="25" spans="1:9" ht="27" customHeight="1" x14ac:dyDescent="0.3">
      <c r="A25" s="119" t="s">
        <v>1</v>
      </c>
      <c r="B25" s="120"/>
      <c r="C25" s="121"/>
      <c r="D25" s="10">
        <f>SUM(D21:D24)</f>
        <v>9.91</v>
      </c>
      <c r="E25" s="10">
        <f t="shared" ref="E25:G25" si="1">SUM(E21:E24)</f>
        <v>9.7900000000000009</v>
      </c>
      <c r="F25" s="10">
        <f t="shared" si="1"/>
        <v>71.91</v>
      </c>
      <c r="G25" s="10">
        <f t="shared" si="1"/>
        <v>467.03999999999996</v>
      </c>
      <c r="H25" s="87">
        <f>+H21+H22+H23+H24</f>
        <v>1.8900000000000001</v>
      </c>
      <c r="I25" s="87">
        <f>+I21+I22+I23+I24</f>
        <v>2.0599999999999996</v>
      </c>
    </row>
    <row r="26" spans="1:9" ht="18" customHeight="1" x14ac:dyDescent="0.25">
      <c r="A26" s="126" t="s">
        <v>357</v>
      </c>
      <c r="B26" s="126"/>
      <c r="C26" s="126"/>
      <c r="D26" s="126"/>
      <c r="E26" s="126"/>
      <c r="F26" s="126"/>
      <c r="G26" s="126"/>
    </row>
    <row r="27" spans="1:9" ht="18" customHeight="1" x14ac:dyDescent="0.25">
      <c r="A27" s="122" t="s">
        <v>96</v>
      </c>
      <c r="B27" s="134" t="s">
        <v>0</v>
      </c>
      <c r="C27" s="134" t="s">
        <v>5</v>
      </c>
      <c r="D27" s="125" t="s">
        <v>6</v>
      </c>
      <c r="E27" s="125"/>
      <c r="F27" s="125"/>
      <c r="G27" s="116" t="s">
        <v>7</v>
      </c>
      <c r="H27" s="116" t="s">
        <v>419</v>
      </c>
      <c r="I27" s="116" t="s">
        <v>418</v>
      </c>
    </row>
    <row r="28" spans="1:9" ht="18" customHeight="1" x14ac:dyDescent="0.25">
      <c r="A28" s="123"/>
      <c r="B28" s="135"/>
      <c r="C28" s="135"/>
      <c r="D28" s="62" t="s">
        <v>8</v>
      </c>
      <c r="E28" s="62" t="s">
        <v>9</v>
      </c>
      <c r="F28" s="62" t="s">
        <v>105</v>
      </c>
      <c r="G28" s="117"/>
      <c r="H28" s="117"/>
      <c r="I28" s="117"/>
    </row>
    <row r="29" spans="1:9" ht="18" customHeight="1" x14ac:dyDescent="0.25">
      <c r="A29" s="4" t="s">
        <v>139</v>
      </c>
      <c r="B29" s="50" t="s">
        <v>138</v>
      </c>
      <c r="C29" s="50" t="s">
        <v>31</v>
      </c>
      <c r="D29" s="3">
        <v>16.66</v>
      </c>
      <c r="E29" s="3">
        <v>8.83</v>
      </c>
      <c r="F29" s="3">
        <v>8.98</v>
      </c>
      <c r="G29" s="3">
        <v>180.94</v>
      </c>
      <c r="H29" s="19">
        <v>0.87</v>
      </c>
      <c r="I29" s="19">
        <f>ROUND(H29*1.09,2)</f>
        <v>0.95</v>
      </c>
    </row>
    <row r="30" spans="1:9" ht="18" customHeight="1" x14ac:dyDescent="0.25">
      <c r="A30" s="7" t="s">
        <v>256</v>
      </c>
      <c r="B30" s="57" t="s">
        <v>22</v>
      </c>
      <c r="C30" s="57" t="s">
        <v>14</v>
      </c>
      <c r="D30" s="3">
        <v>3.07</v>
      </c>
      <c r="E30" s="3">
        <v>2.76</v>
      </c>
      <c r="F30" s="3">
        <v>16.78</v>
      </c>
      <c r="G30" s="3">
        <v>102.33</v>
      </c>
      <c r="H30" s="19">
        <v>0.08</v>
      </c>
      <c r="I30" s="19">
        <f>ROUND(H30*1.09,2)</f>
        <v>0.09</v>
      </c>
    </row>
    <row r="31" spans="1:9" ht="27" customHeight="1" x14ac:dyDescent="0.25">
      <c r="A31" s="7" t="s">
        <v>281</v>
      </c>
      <c r="B31" s="57" t="s">
        <v>64</v>
      </c>
      <c r="C31" s="57" t="s">
        <v>31</v>
      </c>
      <c r="D31" s="3">
        <v>0.81</v>
      </c>
      <c r="E31" s="3">
        <v>7.2</v>
      </c>
      <c r="F31" s="3">
        <v>7.5369999999999999</v>
      </c>
      <c r="G31" s="3">
        <v>95.45</v>
      </c>
      <c r="H31" s="19">
        <v>0.49</v>
      </c>
      <c r="I31" s="19">
        <f>ROUND(H31*1.09,2)</f>
        <v>0.53</v>
      </c>
    </row>
    <row r="32" spans="1:9" s="52" customFormat="1" ht="18" customHeight="1" x14ac:dyDescent="0.25">
      <c r="A32" s="39" t="s">
        <v>424</v>
      </c>
      <c r="B32" s="106"/>
      <c r="C32" s="106" t="s">
        <v>432</v>
      </c>
      <c r="D32" s="3">
        <v>0.1</v>
      </c>
      <c r="E32" s="3">
        <v>0.06</v>
      </c>
      <c r="F32" s="3">
        <v>1.29</v>
      </c>
      <c r="G32" s="3">
        <v>4.34</v>
      </c>
      <c r="H32" s="19">
        <v>0.12</v>
      </c>
      <c r="I32" s="19">
        <f>ROUND(H32*1.09,2)</f>
        <v>0.13</v>
      </c>
    </row>
    <row r="33" spans="1:9" s="52" customFormat="1" ht="18" customHeight="1" x14ac:dyDescent="0.25">
      <c r="A33" s="39" t="s">
        <v>425</v>
      </c>
      <c r="B33" s="106"/>
      <c r="C33" s="106" t="s">
        <v>16</v>
      </c>
      <c r="D33" s="3">
        <v>0.4</v>
      </c>
      <c r="E33" s="3">
        <v>0.4</v>
      </c>
      <c r="F33" s="3">
        <v>13</v>
      </c>
      <c r="G33" s="3">
        <v>53</v>
      </c>
      <c r="H33" s="19">
        <v>0.33</v>
      </c>
      <c r="I33" s="19">
        <f>ROUND(H33*1.09,2)</f>
        <v>0.36</v>
      </c>
    </row>
    <row r="34" spans="1:9" ht="18" customHeight="1" x14ac:dyDescent="0.3">
      <c r="A34" s="119" t="s">
        <v>1</v>
      </c>
      <c r="B34" s="120"/>
      <c r="C34" s="121"/>
      <c r="D34" s="10">
        <f>SUM(D29:D33)</f>
        <v>21.04</v>
      </c>
      <c r="E34" s="10">
        <f t="shared" ref="E34:G34" si="2">SUM(E29:E33)</f>
        <v>19.249999999999996</v>
      </c>
      <c r="F34" s="10">
        <f t="shared" si="2"/>
        <v>47.587000000000003</v>
      </c>
      <c r="G34" s="10">
        <f t="shared" si="2"/>
        <v>436.05999999999995</v>
      </c>
      <c r="H34" s="87">
        <f>+H29+H30+H31+H32+H33</f>
        <v>1.8900000000000001</v>
      </c>
      <c r="I34" s="87">
        <f>+I29+I30+I31+I32+I33</f>
        <v>2.06</v>
      </c>
    </row>
    <row r="35" spans="1:9" ht="28.5" customHeight="1" x14ac:dyDescent="0.25">
      <c r="A35" s="126" t="s">
        <v>358</v>
      </c>
      <c r="B35" s="126"/>
      <c r="C35" s="126"/>
      <c r="D35" s="126"/>
      <c r="E35" s="126"/>
      <c r="F35" s="126"/>
      <c r="G35" s="126"/>
    </row>
    <row r="36" spans="1:9" ht="26.25" customHeight="1" x14ac:dyDescent="0.25">
      <c r="A36" s="122" t="s">
        <v>186</v>
      </c>
      <c r="B36" s="134" t="s">
        <v>0</v>
      </c>
      <c r="C36" s="134" t="s">
        <v>5</v>
      </c>
      <c r="D36" s="125" t="s">
        <v>6</v>
      </c>
      <c r="E36" s="125"/>
      <c r="F36" s="125"/>
      <c r="G36" s="116" t="s">
        <v>7</v>
      </c>
      <c r="H36" s="116" t="s">
        <v>419</v>
      </c>
      <c r="I36" s="116" t="s">
        <v>418</v>
      </c>
    </row>
    <row r="37" spans="1:9" ht="18" customHeight="1" x14ac:dyDescent="0.25">
      <c r="A37" s="123"/>
      <c r="B37" s="135"/>
      <c r="C37" s="135"/>
      <c r="D37" s="62" t="s">
        <v>8</v>
      </c>
      <c r="E37" s="62" t="s">
        <v>9</v>
      </c>
      <c r="F37" s="62" t="s">
        <v>105</v>
      </c>
      <c r="G37" s="117"/>
      <c r="H37" s="117"/>
      <c r="I37" s="117"/>
    </row>
    <row r="38" spans="1:9" ht="25.5" customHeight="1" x14ac:dyDescent="0.25">
      <c r="A38" s="4" t="s">
        <v>325</v>
      </c>
      <c r="B38" s="50" t="s">
        <v>68</v>
      </c>
      <c r="C38" s="50" t="s">
        <v>15</v>
      </c>
      <c r="D38" s="3">
        <v>23.59</v>
      </c>
      <c r="E38" s="3">
        <v>11.64</v>
      </c>
      <c r="F38" s="3">
        <v>14</v>
      </c>
      <c r="G38" s="3">
        <v>240.28</v>
      </c>
      <c r="H38" s="19">
        <v>1.24</v>
      </c>
      <c r="I38" s="19">
        <f>ROUND(H38*1.09,2)</f>
        <v>1.35</v>
      </c>
    </row>
    <row r="39" spans="1:9" ht="29.25" customHeight="1" x14ac:dyDescent="0.25">
      <c r="A39" s="4" t="s">
        <v>326</v>
      </c>
      <c r="B39" s="50" t="s">
        <v>170</v>
      </c>
      <c r="C39" s="50" t="s">
        <v>14</v>
      </c>
      <c r="D39" s="3">
        <v>1.43</v>
      </c>
      <c r="E39" s="3">
        <v>7.82</v>
      </c>
      <c r="F39" s="3">
        <v>4.47</v>
      </c>
      <c r="G39" s="3">
        <v>89.14</v>
      </c>
      <c r="H39" s="19">
        <v>0.2</v>
      </c>
      <c r="I39" s="19">
        <f>ROUND(H39*1.09,2)</f>
        <v>0.22</v>
      </c>
    </row>
    <row r="40" spans="1:9" s="52" customFormat="1" ht="18" customHeight="1" x14ac:dyDescent="0.25">
      <c r="A40" s="39" t="s">
        <v>424</v>
      </c>
      <c r="B40" s="106"/>
      <c r="C40" s="106" t="s">
        <v>432</v>
      </c>
      <c r="D40" s="3">
        <v>0.1</v>
      </c>
      <c r="E40" s="3">
        <v>0.06</v>
      </c>
      <c r="F40" s="3">
        <v>1.29</v>
      </c>
      <c r="G40" s="3">
        <v>4.34</v>
      </c>
      <c r="H40" s="19">
        <v>0.12</v>
      </c>
      <c r="I40" s="19">
        <f>ROUND(H40*1.09,2)</f>
        <v>0.13</v>
      </c>
    </row>
    <row r="41" spans="1:9" s="52" customFormat="1" ht="18" customHeight="1" x14ac:dyDescent="0.25">
      <c r="A41" s="39" t="s">
        <v>425</v>
      </c>
      <c r="B41" s="106"/>
      <c r="C41" s="106" t="s">
        <v>16</v>
      </c>
      <c r="D41" s="3">
        <v>0.4</v>
      </c>
      <c r="E41" s="3">
        <v>0.4</v>
      </c>
      <c r="F41" s="3">
        <v>13</v>
      </c>
      <c r="G41" s="3">
        <v>53</v>
      </c>
      <c r="H41" s="19">
        <v>0.33</v>
      </c>
      <c r="I41" s="19">
        <f>ROUND(H41*1.09,2)</f>
        <v>0.36</v>
      </c>
    </row>
    <row r="42" spans="1:9" ht="28.5" customHeight="1" x14ac:dyDescent="0.3">
      <c r="A42" s="119" t="s">
        <v>1</v>
      </c>
      <c r="B42" s="120"/>
      <c r="C42" s="121"/>
      <c r="D42" s="10">
        <f>SUM(D38:D41)</f>
        <v>25.52</v>
      </c>
      <c r="E42" s="10">
        <f t="shared" ref="E42:G42" si="3">SUM(E38:E41)</f>
        <v>19.919999999999998</v>
      </c>
      <c r="F42" s="10">
        <f t="shared" si="3"/>
        <v>32.76</v>
      </c>
      <c r="G42" s="10">
        <f t="shared" si="3"/>
        <v>386.76</v>
      </c>
      <c r="H42" s="87">
        <f>+H38+H39+H40+H41</f>
        <v>1.8900000000000001</v>
      </c>
      <c r="I42" s="87">
        <f>+I38+I39+I40+I41</f>
        <v>2.06</v>
      </c>
    </row>
    <row r="43" spans="1:9" ht="30.75" customHeight="1" x14ac:dyDescent="0.25">
      <c r="A43" s="118" t="s">
        <v>358</v>
      </c>
      <c r="B43" s="118"/>
      <c r="C43" s="118"/>
      <c r="D43" s="118"/>
      <c r="E43" s="118"/>
      <c r="F43" s="118"/>
      <c r="G43" s="118"/>
    </row>
    <row r="44" spans="1:9" ht="27" customHeight="1" x14ac:dyDescent="0.25">
      <c r="A44" s="122" t="s">
        <v>187</v>
      </c>
      <c r="B44" s="134" t="s">
        <v>0</v>
      </c>
      <c r="C44" s="134" t="s">
        <v>5</v>
      </c>
      <c r="D44" s="125" t="s">
        <v>6</v>
      </c>
      <c r="E44" s="125"/>
      <c r="F44" s="125"/>
      <c r="G44" s="116" t="s">
        <v>7</v>
      </c>
      <c r="H44" s="116" t="s">
        <v>419</v>
      </c>
      <c r="I44" s="116" t="s">
        <v>418</v>
      </c>
    </row>
    <row r="45" spans="1:9" ht="18" customHeight="1" x14ac:dyDescent="0.25">
      <c r="A45" s="123"/>
      <c r="B45" s="135"/>
      <c r="C45" s="135"/>
      <c r="D45" s="62" t="s">
        <v>8</v>
      </c>
      <c r="E45" s="62" t="s">
        <v>9</v>
      </c>
      <c r="F45" s="62" t="s">
        <v>105</v>
      </c>
      <c r="G45" s="117"/>
      <c r="H45" s="117"/>
      <c r="I45" s="117"/>
    </row>
    <row r="46" spans="1:9" ht="18" customHeight="1" x14ac:dyDescent="0.25">
      <c r="A46" s="4" t="s">
        <v>343</v>
      </c>
      <c r="B46" s="50" t="s">
        <v>71</v>
      </c>
      <c r="C46" s="50" t="s">
        <v>15</v>
      </c>
      <c r="D46" s="3">
        <v>18</v>
      </c>
      <c r="E46" s="3">
        <v>10.039999999999999</v>
      </c>
      <c r="F46" s="3">
        <v>30.48</v>
      </c>
      <c r="G46" s="3">
        <v>285.19</v>
      </c>
      <c r="H46" s="19">
        <v>0.57999999999999996</v>
      </c>
      <c r="I46" s="19">
        <f>ROUND(H46*1.09,2)</f>
        <v>0.63</v>
      </c>
    </row>
    <row r="47" spans="1:9" ht="24" customHeight="1" x14ac:dyDescent="0.25">
      <c r="A47" s="4" t="s">
        <v>436</v>
      </c>
      <c r="B47" s="50"/>
      <c r="C47" s="50" t="s">
        <v>16</v>
      </c>
      <c r="D47" s="3">
        <v>3.6</v>
      </c>
      <c r="E47" s="3">
        <v>3.1</v>
      </c>
      <c r="F47" s="3">
        <v>15</v>
      </c>
      <c r="G47" s="3">
        <v>106</v>
      </c>
      <c r="H47" s="19">
        <v>0.46</v>
      </c>
      <c r="I47" s="19">
        <f>ROUND(H47*1.09,2)</f>
        <v>0.5</v>
      </c>
    </row>
    <row r="48" spans="1:9" s="52" customFormat="1" ht="18" customHeight="1" x14ac:dyDescent="0.25">
      <c r="A48" s="7" t="s">
        <v>426</v>
      </c>
      <c r="B48" s="106"/>
      <c r="C48" s="106" t="s">
        <v>427</v>
      </c>
      <c r="D48" s="3">
        <v>2.98</v>
      </c>
      <c r="E48" s="3">
        <v>0.2</v>
      </c>
      <c r="F48" s="3">
        <v>12.85</v>
      </c>
      <c r="G48" s="3">
        <v>65.38</v>
      </c>
      <c r="H48" s="19">
        <v>0.4</v>
      </c>
      <c r="I48" s="19">
        <f>ROUND(H48*1.09,2)</f>
        <v>0.44</v>
      </c>
    </row>
    <row r="49" spans="1:9" s="52" customFormat="1" ht="18" customHeight="1" x14ac:dyDescent="0.25">
      <c r="A49" s="39" t="s">
        <v>424</v>
      </c>
      <c r="B49" s="106"/>
      <c r="C49" s="106" t="s">
        <v>432</v>
      </c>
      <c r="D49" s="3">
        <v>0.1</v>
      </c>
      <c r="E49" s="3">
        <v>0.06</v>
      </c>
      <c r="F49" s="3">
        <v>1.29</v>
      </c>
      <c r="G49" s="3">
        <v>4.34</v>
      </c>
      <c r="H49" s="19">
        <v>0.12</v>
      </c>
      <c r="I49" s="19">
        <f>ROUND(H49*1.09,2)</f>
        <v>0.13</v>
      </c>
    </row>
    <row r="50" spans="1:9" s="52" customFormat="1" ht="18" customHeight="1" x14ac:dyDescent="0.25">
      <c r="A50" s="39" t="s">
        <v>425</v>
      </c>
      <c r="B50" s="106"/>
      <c r="C50" s="106" t="s">
        <v>16</v>
      </c>
      <c r="D50" s="3">
        <v>0.4</v>
      </c>
      <c r="E50" s="3">
        <v>0.4</v>
      </c>
      <c r="F50" s="3">
        <v>13</v>
      </c>
      <c r="G50" s="3">
        <v>53</v>
      </c>
      <c r="H50" s="19">
        <v>0.33</v>
      </c>
      <c r="I50" s="19">
        <f>ROUND(H50*1.09,2)</f>
        <v>0.36</v>
      </c>
    </row>
    <row r="51" spans="1:9" ht="18" customHeight="1" x14ac:dyDescent="0.3">
      <c r="A51" s="119" t="s">
        <v>1</v>
      </c>
      <c r="B51" s="120"/>
      <c r="C51" s="121"/>
      <c r="D51" s="10">
        <f>SUM(D46:D50)</f>
        <v>25.080000000000002</v>
      </c>
      <c r="E51" s="10">
        <f t="shared" ref="E51:G51" si="4">SUM(E46:E50)</f>
        <v>13.799999999999999</v>
      </c>
      <c r="F51" s="10">
        <f t="shared" si="4"/>
        <v>72.62</v>
      </c>
      <c r="G51" s="10">
        <f t="shared" si="4"/>
        <v>513.91</v>
      </c>
      <c r="H51" s="87">
        <f>+H46+H47+H48+H49+H50</f>
        <v>1.8900000000000001</v>
      </c>
      <c r="I51" s="87">
        <f>+I46+I47+I48+I49+I50</f>
        <v>2.0599999999999996</v>
      </c>
    </row>
    <row r="52" spans="1:9" s="71" customFormat="1" ht="26.25" customHeight="1" x14ac:dyDescent="0.25">
      <c r="A52" s="126" t="s">
        <v>357</v>
      </c>
      <c r="B52" s="126"/>
      <c r="C52" s="126"/>
      <c r="D52" s="126"/>
      <c r="E52" s="126"/>
      <c r="F52" s="126"/>
      <c r="G52" s="126"/>
      <c r="H52" s="26"/>
      <c r="I52" s="26"/>
    </row>
    <row r="53" spans="1:9" s="71" customFormat="1" ht="18" customHeight="1" x14ac:dyDescent="0.25">
      <c r="A53" s="122" t="s">
        <v>376</v>
      </c>
      <c r="B53" s="124" t="s">
        <v>0</v>
      </c>
      <c r="C53" s="124" t="s">
        <v>5</v>
      </c>
      <c r="D53" s="125" t="s">
        <v>6</v>
      </c>
      <c r="E53" s="125"/>
      <c r="F53" s="125"/>
      <c r="G53" s="116" t="s">
        <v>7</v>
      </c>
      <c r="H53" s="116" t="s">
        <v>419</v>
      </c>
      <c r="I53" s="116" t="s">
        <v>418</v>
      </c>
    </row>
    <row r="54" spans="1:9" s="71" customFormat="1" ht="27" customHeight="1" x14ac:dyDescent="0.25">
      <c r="A54" s="123"/>
      <c r="B54" s="117"/>
      <c r="C54" s="117"/>
      <c r="D54" s="62" t="s">
        <v>8</v>
      </c>
      <c r="E54" s="62" t="s">
        <v>9</v>
      </c>
      <c r="F54" s="62" t="s">
        <v>105</v>
      </c>
      <c r="G54" s="117"/>
      <c r="H54" s="117"/>
      <c r="I54" s="117"/>
    </row>
    <row r="55" spans="1:9" s="71" customFormat="1" ht="18" customHeight="1" x14ac:dyDescent="0.25">
      <c r="A55" s="7" t="s">
        <v>406</v>
      </c>
      <c r="B55" s="57" t="s">
        <v>407</v>
      </c>
      <c r="C55" s="57">
        <v>180</v>
      </c>
      <c r="D55" s="3">
        <v>11.296799999999999</v>
      </c>
      <c r="E55" s="3">
        <v>16.075800000000001</v>
      </c>
      <c r="F55" s="3">
        <v>44.9514</v>
      </c>
      <c r="G55" s="3">
        <v>369.67500000000001</v>
      </c>
      <c r="H55" s="19">
        <v>0.79</v>
      </c>
      <c r="I55" s="19">
        <f>ROUND(H55*1.09,2)</f>
        <v>0.86</v>
      </c>
    </row>
    <row r="56" spans="1:9" ht="18" customHeight="1" x14ac:dyDescent="0.25">
      <c r="A56" s="4" t="s">
        <v>282</v>
      </c>
      <c r="B56" s="50" t="s">
        <v>227</v>
      </c>
      <c r="C56" s="50" t="s">
        <v>13</v>
      </c>
      <c r="D56" s="3">
        <v>1.36</v>
      </c>
      <c r="E56" s="3">
        <v>4</v>
      </c>
      <c r="F56" s="3">
        <v>1.68</v>
      </c>
      <c r="G56" s="3">
        <v>48</v>
      </c>
      <c r="H56" s="19">
        <v>0.25</v>
      </c>
      <c r="I56" s="19">
        <f>ROUND(H56*1.09,2)</f>
        <v>0.27</v>
      </c>
    </row>
    <row r="57" spans="1:9" s="52" customFormat="1" ht="18" customHeight="1" x14ac:dyDescent="0.25">
      <c r="A57" s="7" t="s">
        <v>426</v>
      </c>
      <c r="B57" s="106"/>
      <c r="C57" s="106" t="s">
        <v>427</v>
      </c>
      <c r="D57" s="3">
        <v>2.98</v>
      </c>
      <c r="E57" s="3">
        <v>0.2</v>
      </c>
      <c r="F57" s="3">
        <v>12.85</v>
      </c>
      <c r="G57" s="3">
        <v>65.38</v>
      </c>
      <c r="H57" s="19">
        <v>0.4</v>
      </c>
      <c r="I57" s="19">
        <f>ROUND(H57*1.09,2)</f>
        <v>0.44</v>
      </c>
    </row>
    <row r="58" spans="1:9" s="52" customFormat="1" ht="18" customHeight="1" x14ac:dyDescent="0.25">
      <c r="A58" s="39" t="s">
        <v>424</v>
      </c>
      <c r="B58" s="106"/>
      <c r="C58" s="106" t="s">
        <v>432</v>
      </c>
      <c r="D58" s="3">
        <v>0.1</v>
      </c>
      <c r="E58" s="3">
        <v>0.06</v>
      </c>
      <c r="F58" s="3">
        <v>1.29</v>
      </c>
      <c r="G58" s="3">
        <v>4.34</v>
      </c>
      <c r="H58" s="19">
        <v>0.12</v>
      </c>
      <c r="I58" s="19">
        <f>ROUND(H58*1.09,2)</f>
        <v>0.13</v>
      </c>
    </row>
    <row r="59" spans="1:9" s="52" customFormat="1" ht="18" customHeight="1" x14ac:dyDescent="0.25">
      <c r="A59" s="39" t="s">
        <v>425</v>
      </c>
      <c r="B59" s="106"/>
      <c r="C59" s="106" t="s">
        <v>16</v>
      </c>
      <c r="D59" s="3">
        <v>0.4</v>
      </c>
      <c r="E59" s="3">
        <v>0.4</v>
      </c>
      <c r="F59" s="3">
        <v>13</v>
      </c>
      <c r="G59" s="3">
        <v>53</v>
      </c>
      <c r="H59" s="19">
        <v>0.33</v>
      </c>
      <c r="I59" s="19">
        <f>ROUND(H59*1.09,2)</f>
        <v>0.36</v>
      </c>
    </row>
    <row r="60" spans="1:9" s="71" customFormat="1" ht="27" customHeight="1" x14ac:dyDescent="0.3">
      <c r="A60" s="119" t="s">
        <v>1</v>
      </c>
      <c r="B60" s="120"/>
      <c r="C60" s="121"/>
      <c r="D60" s="10">
        <f>SUM(D55:D59)</f>
        <v>16.136799999999997</v>
      </c>
      <c r="E60" s="10">
        <f t="shared" ref="E60:G60" si="5">SUM(E55:E59)</f>
        <v>20.735799999999998</v>
      </c>
      <c r="F60" s="10">
        <f t="shared" si="5"/>
        <v>73.7714</v>
      </c>
      <c r="G60" s="10">
        <f t="shared" si="5"/>
        <v>540.39499999999998</v>
      </c>
      <c r="H60" s="87">
        <f>+H55+H56+H57+H58+H59</f>
        <v>1.8900000000000001</v>
      </c>
      <c r="I60" s="87">
        <f>+I55+I56+I57+I58+I59</f>
        <v>2.0599999999999996</v>
      </c>
    </row>
    <row r="61" spans="1:9" ht="27" customHeight="1" x14ac:dyDescent="0.25">
      <c r="A61" s="131" t="s">
        <v>439</v>
      </c>
      <c r="B61" s="131"/>
      <c r="C61" s="131"/>
      <c r="D61" s="131"/>
      <c r="E61" s="131"/>
      <c r="F61" s="131"/>
      <c r="G61" s="131"/>
    </row>
    <row r="62" spans="1:9" ht="18" customHeight="1" thickBot="1" x14ac:dyDescent="0.3">
      <c r="A62" s="78"/>
      <c r="D62" s="27"/>
      <c r="E62" s="27"/>
      <c r="F62" s="27"/>
      <c r="G62" s="27"/>
    </row>
    <row r="63" spans="1:9" s="52" customFormat="1" ht="39" customHeight="1" x14ac:dyDescent="0.25">
      <c r="A63" s="85"/>
      <c r="B63" s="129"/>
      <c r="C63" s="130"/>
      <c r="D63" s="130"/>
      <c r="E63" s="130"/>
      <c r="F63" s="130"/>
      <c r="G63" s="130"/>
      <c r="H63" s="88" t="s">
        <v>419</v>
      </c>
      <c r="I63" s="89" t="s">
        <v>418</v>
      </c>
    </row>
    <row r="64" spans="1:9" s="52" customFormat="1" ht="18" customHeight="1" thickBot="1" x14ac:dyDescent="0.3">
      <c r="A64" s="86"/>
      <c r="B64" s="127" t="s">
        <v>420</v>
      </c>
      <c r="C64" s="128"/>
      <c r="D64" s="128"/>
      <c r="E64" s="128"/>
      <c r="F64" s="128"/>
      <c r="G64" s="128"/>
      <c r="H64" s="92">
        <f>+SUM(H17+H25+H34+H42+H51+H60)/6+H8</f>
        <v>2.2100000000000004</v>
      </c>
      <c r="I64" s="91">
        <f>+SUM(I17+I25+I34+I42+I51+I60)/6+I8</f>
        <v>2.41</v>
      </c>
    </row>
    <row r="65" spans="1:9" s="52" customFormat="1" ht="18" customHeight="1" x14ac:dyDescent="0.25">
      <c r="A65" s="86"/>
      <c r="B65" s="132" t="s">
        <v>421</v>
      </c>
      <c r="C65" s="133"/>
      <c r="D65" s="133"/>
      <c r="E65" s="24"/>
      <c r="F65" s="24"/>
      <c r="G65" s="24"/>
      <c r="H65" s="23"/>
      <c r="I65" s="23"/>
    </row>
    <row r="68" spans="1:9" ht="27" customHeight="1" x14ac:dyDescent="0.25"/>
    <row r="69" spans="1:9" ht="29.25" customHeight="1" x14ac:dyDescent="0.25"/>
    <row r="71" spans="1:9" ht="29.25" customHeight="1" x14ac:dyDescent="0.25"/>
    <row r="77" spans="1:9" ht="29.25" customHeight="1" x14ac:dyDescent="0.25"/>
    <row r="79" spans="1:9" ht="29.25" customHeight="1" x14ac:dyDescent="0.25"/>
    <row r="84" ht="29.25" customHeight="1" x14ac:dyDescent="0.25"/>
    <row r="85" ht="29.25" customHeight="1" x14ac:dyDescent="0.25"/>
  </sheetData>
  <mergeCells count="67">
    <mergeCell ref="H4:H5"/>
    <mergeCell ref="I4:I5"/>
    <mergeCell ref="B63:G63"/>
    <mergeCell ref="B64:G64"/>
    <mergeCell ref="B65:D65"/>
    <mergeCell ref="H10:H11"/>
    <mergeCell ref="I10:I11"/>
    <mergeCell ref="H27:H28"/>
    <mergeCell ref="I27:I28"/>
    <mergeCell ref="H53:H54"/>
    <mergeCell ref="I53:I54"/>
    <mergeCell ref="H44:H45"/>
    <mergeCell ref="I44:I45"/>
    <mergeCell ref="H36:H37"/>
    <mergeCell ref="I36:I37"/>
    <mergeCell ref="H19:H20"/>
    <mergeCell ref="I19:I20"/>
    <mergeCell ref="A8:C8"/>
    <mergeCell ref="A3:G3"/>
    <mergeCell ref="A34:C34"/>
    <mergeCell ref="A35:G35"/>
    <mergeCell ref="A4:A5"/>
    <mergeCell ref="B4:B5"/>
    <mergeCell ref="C4:C5"/>
    <mergeCell ref="D4:F4"/>
    <mergeCell ref="G4:G5"/>
    <mergeCell ref="A9:G9"/>
    <mergeCell ref="A10:A11"/>
    <mergeCell ref="B10:B11"/>
    <mergeCell ref="C10:C11"/>
    <mergeCell ref="D10:F10"/>
    <mergeCell ref="G10:G11"/>
    <mergeCell ref="A36:A37"/>
    <mergeCell ref="B36:B37"/>
    <mergeCell ref="C36:C37"/>
    <mergeCell ref="D36:F36"/>
    <mergeCell ref="G36:G37"/>
    <mergeCell ref="A17:C17"/>
    <mergeCell ref="A26:G26"/>
    <mergeCell ref="A18:G18"/>
    <mergeCell ref="A19:A20"/>
    <mergeCell ref="B19:B20"/>
    <mergeCell ref="A25:C25"/>
    <mergeCell ref="C19:C20"/>
    <mergeCell ref="D19:F19"/>
    <mergeCell ref="G19:G20"/>
    <mergeCell ref="A61:G61"/>
    <mergeCell ref="A42:C42"/>
    <mergeCell ref="A51:C51"/>
    <mergeCell ref="A44:A45"/>
    <mergeCell ref="B44:B45"/>
    <mergeCell ref="C44:C45"/>
    <mergeCell ref="A43:G43"/>
    <mergeCell ref="A52:G52"/>
    <mergeCell ref="A53:A54"/>
    <mergeCell ref="B53:B54"/>
    <mergeCell ref="C53:C54"/>
    <mergeCell ref="D44:F44"/>
    <mergeCell ref="G44:G45"/>
    <mergeCell ref="D53:F53"/>
    <mergeCell ref="G53:G54"/>
    <mergeCell ref="A60:C60"/>
    <mergeCell ref="A27:A28"/>
    <mergeCell ref="B27:B28"/>
    <mergeCell ref="C27:C28"/>
    <mergeCell ref="D27:F27"/>
    <mergeCell ref="G27:G28"/>
  </mergeCells>
  <pageMargins left="0.59055118110236215" right="0.59055118110236215" top="0.59055118110236215" bottom="0.59055118110236215" header="0" footer="0"/>
  <pageSetup paperSize="9" scale="71" orientation="portrait" r:id="rId1"/>
  <headerFooter alignWithMargins="0"/>
  <rowBreaks count="1" manualBreakCount="1">
    <brk id="3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view="pageBreakPreview" zoomScaleNormal="100" zoomScaleSheetLayoutView="100" workbookViewId="0">
      <selection activeCell="H39" sqref="H39"/>
    </sheetView>
  </sheetViews>
  <sheetFormatPr defaultColWidth="9.1796875" defaultRowHeight="18" customHeight="1" x14ac:dyDescent="0.25"/>
  <cols>
    <col min="1" max="1" width="38.26953125" style="60" customWidth="1"/>
    <col min="2" max="2" width="10.54296875" style="26" customWidth="1"/>
    <col min="3" max="3" width="7.81640625" style="26" customWidth="1"/>
    <col min="4" max="4" width="8.54296875" style="27" customWidth="1"/>
    <col min="5" max="5" width="8.1796875" style="27" customWidth="1"/>
    <col min="6" max="6" width="11.54296875" style="27" customWidth="1"/>
    <col min="7" max="7" width="9" style="27" customWidth="1"/>
    <col min="8" max="8" width="9.1796875" style="26"/>
    <col min="9" max="16384" width="9.1796875" style="1"/>
  </cols>
  <sheetData>
    <row r="1" spans="1:9" s="2" customFormat="1" ht="18" customHeight="1" x14ac:dyDescent="0.3">
      <c r="A1" s="11" t="s">
        <v>171</v>
      </c>
      <c r="B1" s="26"/>
      <c r="C1" s="26"/>
      <c r="D1" s="27"/>
      <c r="E1" s="27"/>
      <c r="F1" s="27"/>
      <c r="G1" s="35"/>
      <c r="H1" s="28"/>
    </row>
    <row r="2" spans="1:9" s="2" customFormat="1" ht="18" customHeight="1" x14ac:dyDescent="0.3">
      <c r="A2" s="13" t="s">
        <v>10</v>
      </c>
      <c r="B2" s="26"/>
      <c r="C2" s="26"/>
      <c r="D2" s="27"/>
      <c r="E2" s="27"/>
      <c r="F2" s="27"/>
      <c r="G2" s="27"/>
      <c r="H2" s="28"/>
    </row>
    <row r="3" spans="1:9" s="2" customFormat="1" ht="18" customHeight="1" x14ac:dyDescent="0.3">
      <c r="A3" s="118" t="s">
        <v>422</v>
      </c>
      <c r="B3" s="118"/>
      <c r="C3" s="118"/>
      <c r="D3" s="118"/>
      <c r="E3" s="118"/>
      <c r="F3" s="118"/>
      <c r="G3" s="118"/>
      <c r="H3" s="28"/>
    </row>
    <row r="4" spans="1:9" ht="18" customHeight="1" x14ac:dyDescent="0.25">
      <c r="A4" s="122" t="s">
        <v>4</v>
      </c>
      <c r="B4" s="124" t="s">
        <v>0</v>
      </c>
      <c r="C4" s="124" t="s">
        <v>5</v>
      </c>
      <c r="D4" s="125" t="s">
        <v>6</v>
      </c>
      <c r="E4" s="125"/>
      <c r="F4" s="125"/>
      <c r="G4" s="116" t="s">
        <v>7</v>
      </c>
      <c r="H4" s="116" t="s">
        <v>419</v>
      </c>
      <c r="I4" s="116" t="s">
        <v>418</v>
      </c>
    </row>
    <row r="5" spans="1:9" ht="12" customHeight="1" x14ac:dyDescent="0.25">
      <c r="A5" s="123"/>
      <c r="B5" s="117"/>
      <c r="C5" s="117"/>
      <c r="D5" s="62" t="s">
        <v>8</v>
      </c>
      <c r="E5" s="62" t="s">
        <v>9</v>
      </c>
      <c r="F5" s="62" t="s">
        <v>105</v>
      </c>
      <c r="G5" s="117"/>
      <c r="H5" s="117"/>
      <c r="I5" s="117"/>
    </row>
    <row r="6" spans="1:9" ht="18" customHeight="1" x14ac:dyDescent="0.25">
      <c r="A6" s="38" t="s">
        <v>309</v>
      </c>
      <c r="B6" s="50" t="s">
        <v>52</v>
      </c>
      <c r="C6" s="50" t="s">
        <v>15</v>
      </c>
      <c r="D6" s="3">
        <v>1.56</v>
      </c>
      <c r="E6" s="3">
        <v>3.3</v>
      </c>
      <c r="F6" s="3">
        <v>11.43</v>
      </c>
      <c r="G6" s="3">
        <v>76.91</v>
      </c>
      <c r="H6" s="19">
        <v>0.22</v>
      </c>
      <c r="I6" s="19">
        <f>ROUND(H6*1.09,2)</f>
        <v>0.24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v>0.1</v>
      </c>
      <c r="I7" s="19">
        <f>ROUND(H7*1.09,2)</f>
        <v>0.11</v>
      </c>
    </row>
    <row r="8" spans="1:9" ht="18" customHeight="1" x14ac:dyDescent="0.3">
      <c r="A8" s="119" t="s">
        <v>1</v>
      </c>
      <c r="B8" s="120"/>
      <c r="C8" s="121"/>
      <c r="D8" s="10">
        <f>SUM(D6:D7)</f>
        <v>4.5199999999999996</v>
      </c>
      <c r="E8" s="10">
        <f>SUM(E6:E7)</f>
        <v>3.94</v>
      </c>
      <c r="F8" s="10">
        <f>SUM(F6:F7)</f>
        <v>28.49</v>
      </c>
      <c r="G8" s="10">
        <f>SUM(G6:G7)</f>
        <v>162.99</v>
      </c>
      <c r="H8" s="87">
        <f>+H6+H7</f>
        <v>0.32</v>
      </c>
      <c r="I8" s="87">
        <f>+I6+I7</f>
        <v>0.35</v>
      </c>
    </row>
    <row r="9" spans="1:9" s="2" customFormat="1" ht="27" customHeight="1" x14ac:dyDescent="0.3">
      <c r="A9" s="118" t="s">
        <v>355</v>
      </c>
      <c r="B9" s="118"/>
      <c r="C9" s="118"/>
      <c r="D9" s="118"/>
      <c r="E9" s="118"/>
      <c r="F9" s="118"/>
      <c r="G9" s="118"/>
      <c r="H9" s="28"/>
    </row>
    <row r="10" spans="1:9" ht="18" customHeight="1" x14ac:dyDescent="0.25">
      <c r="A10" s="122" t="s">
        <v>94</v>
      </c>
      <c r="B10" s="124" t="s">
        <v>0</v>
      </c>
      <c r="C10" s="124" t="s">
        <v>5</v>
      </c>
      <c r="D10" s="125" t="s">
        <v>6</v>
      </c>
      <c r="E10" s="125"/>
      <c r="F10" s="125"/>
      <c r="G10" s="116" t="s">
        <v>7</v>
      </c>
      <c r="H10" s="116" t="s">
        <v>419</v>
      </c>
      <c r="I10" s="116" t="s">
        <v>418</v>
      </c>
    </row>
    <row r="11" spans="1:9" ht="18" customHeight="1" x14ac:dyDescent="0.25">
      <c r="A11" s="123"/>
      <c r="B11" s="117"/>
      <c r="C11" s="117"/>
      <c r="D11" s="62" t="s">
        <v>8</v>
      </c>
      <c r="E11" s="62" t="s">
        <v>9</v>
      </c>
      <c r="F11" s="62" t="s">
        <v>105</v>
      </c>
      <c r="G11" s="117"/>
      <c r="H11" s="117"/>
      <c r="I11" s="117"/>
    </row>
    <row r="12" spans="1:9" ht="18" customHeight="1" x14ac:dyDescent="0.25">
      <c r="A12" s="7" t="s">
        <v>354</v>
      </c>
      <c r="B12" s="57" t="s">
        <v>70</v>
      </c>
      <c r="C12" s="57" t="s">
        <v>15</v>
      </c>
      <c r="D12" s="3">
        <v>17.84</v>
      </c>
      <c r="E12" s="3">
        <v>8.58</v>
      </c>
      <c r="F12" s="3">
        <v>35.89</v>
      </c>
      <c r="G12" s="3">
        <v>286.83999999999997</v>
      </c>
      <c r="H12" s="19">
        <v>0.91</v>
      </c>
      <c r="I12" s="19">
        <f>ROUND(H12*1.09,2)</f>
        <v>0.99</v>
      </c>
    </row>
    <row r="13" spans="1:9" ht="18" customHeight="1" x14ac:dyDescent="0.25">
      <c r="A13" s="7" t="s">
        <v>180</v>
      </c>
      <c r="B13" s="57" t="s">
        <v>181</v>
      </c>
      <c r="C13" s="57" t="s">
        <v>108</v>
      </c>
      <c r="D13" s="3">
        <v>1.1599999999999999</v>
      </c>
      <c r="E13" s="3">
        <v>0.47</v>
      </c>
      <c r="F13" s="3">
        <v>6.98</v>
      </c>
      <c r="G13" s="3">
        <v>29.8</v>
      </c>
      <c r="H13" s="19">
        <v>0.46</v>
      </c>
      <c r="I13" s="19">
        <f>ROUND(H13*1.09,2)</f>
        <v>0.5</v>
      </c>
    </row>
    <row r="14" spans="1:9" s="52" customFormat="1" ht="18" customHeight="1" x14ac:dyDescent="0.25">
      <c r="A14" s="39" t="s">
        <v>424</v>
      </c>
      <c r="B14" s="106"/>
      <c r="C14" s="106" t="s">
        <v>432</v>
      </c>
      <c r="D14" s="3">
        <v>0.1</v>
      </c>
      <c r="E14" s="3">
        <v>0.06</v>
      </c>
      <c r="F14" s="3">
        <v>1.29</v>
      </c>
      <c r="G14" s="3">
        <v>4.34</v>
      </c>
      <c r="H14" s="19">
        <v>0.12</v>
      </c>
      <c r="I14" s="19">
        <f>ROUND(H14*1.09,2)</f>
        <v>0.13</v>
      </c>
    </row>
    <row r="15" spans="1:9" s="52" customFormat="1" ht="18" customHeight="1" x14ac:dyDescent="0.25">
      <c r="A15" s="7" t="s">
        <v>426</v>
      </c>
      <c r="B15" s="106"/>
      <c r="C15" s="106" t="s">
        <v>427</v>
      </c>
      <c r="D15" s="3">
        <v>2.98</v>
      </c>
      <c r="E15" s="3">
        <v>0.2</v>
      </c>
      <c r="F15" s="3">
        <v>12.85</v>
      </c>
      <c r="G15" s="3">
        <v>65.38</v>
      </c>
      <c r="H15" s="19">
        <v>0.4</v>
      </c>
      <c r="I15" s="19">
        <f>ROUND(H15*1.09,2)</f>
        <v>0.44</v>
      </c>
    </row>
    <row r="16" spans="1:9" ht="18" customHeight="1" x14ac:dyDescent="0.3">
      <c r="A16" s="119" t="s">
        <v>1</v>
      </c>
      <c r="B16" s="120"/>
      <c r="C16" s="121"/>
      <c r="D16" s="10">
        <f>SUM(D12:D15)</f>
        <v>22.080000000000002</v>
      </c>
      <c r="E16" s="10">
        <f t="shared" ref="E16:G16" si="0">SUM(E12:E15)</f>
        <v>9.31</v>
      </c>
      <c r="F16" s="10">
        <f t="shared" si="0"/>
        <v>57.010000000000005</v>
      </c>
      <c r="G16" s="10">
        <f t="shared" si="0"/>
        <v>386.35999999999996</v>
      </c>
      <c r="H16" s="87">
        <f>+H12+H13+H14+H15</f>
        <v>1.8900000000000001</v>
      </c>
      <c r="I16" s="87">
        <f>+I12+I13+I14+I15</f>
        <v>2.06</v>
      </c>
    </row>
    <row r="17" spans="1:9" ht="18" customHeight="1" x14ac:dyDescent="0.25">
      <c r="A17" s="126" t="s">
        <v>358</v>
      </c>
      <c r="B17" s="126"/>
      <c r="C17" s="126"/>
      <c r="D17" s="126"/>
      <c r="E17" s="126"/>
      <c r="F17" s="126"/>
      <c r="G17" s="126"/>
    </row>
    <row r="18" spans="1:9" ht="18" customHeight="1" x14ac:dyDescent="0.25">
      <c r="A18" s="122" t="s">
        <v>95</v>
      </c>
      <c r="B18" s="134" t="s">
        <v>0</v>
      </c>
      <c r="C18" s="134" t="s">
        <v>5</v>
      </c>
      <c r="D18" s="125" t="s">
        <v>6</v>
      </c>
      <c r="E18" s="125"/>
      <c r="F18" s="125"/>
      <c r="G18" s="116" t="s">
        <v>7</v>
      </c>
      <c r="H18" s="116" t="s">
        <v>419</v>
      </c>
      <c r="I18" s="116" t="s">
        <v>418</v>
      </c>
    </row>
    <row r="19" spans="1:9" s="2" customFormat="1" ht="27" customHeight="1" x14ac:dyDescent="0.3">
      <c r="A19" s="123"/>
      <c r="B19" s="135"/>
      <c r="C19" s="135"/>
      <c r="D19" s="62" t="s">
        <v>8</v>
      </c>
      <c r="E19" s="62" t="s">
        <v>9</v>
      </c>
      <c r="F19" s="62" t="s">
        <v>105</v>
      </c>
      <c r="G19" s="117"/>
      <c r="H19" s="117"/>
      <c r="I19" s="117"/>
    </row>
    <row r="20" spans="1:9" s="2" customFormat="1" ht="27" customHeight="1" x14ac:dyDescent="0.3">
      <c r="A20" s="9" t="s">
        <v>235</v>
      </c>
      <c r="B20" s="50" t="s">
        <v>46</v>
      </c>
      <c r="C20" s="50" t="s">
        <v>125</v>
      </c>
      <c r="D20" s="3">
        <v>25.5</v>
      </c>
      <c r="E20" s="3">
        <v>6.66</v>
      </c>
      <c r="F20" s="3">
        <v>5.17</v>
      </c>
      <c r="G20" s="3">
        <v>179.14</v>
      </c>
      <c r="H20" s="19">
        <v>0.8</v>
      </c>
      <c r="I20" s="19">
        <f>ROUND(H20*1.09,2)</f>
        <v>0.87</v>
      </c>
    </row>
    <row r="21" spans="1:9" s="2" customFormat="1" ht="27" customHeight="1" x14ac:dyDescent="0.3">
      <c r="A21" s="7" t="s">
        <v>244</v>
      </c>
      <c r="B21" s="57" t="s">
        <v>22</v>
      </c>
      <c r="C21" s="57" t="s">
        <v>14</v>
      </c>
      <c r="D21" s="3">
        <v>3.07</v>
      </c>
      <c r="E21" s="3">
        <v>2.76</v>
      </c>
      <c r="F21" s="3">
        <v>16.78</v>
      </c>
      <c r="G21" s="3">
        <v>102.33</v>
      </c>
      <c r="H21" s="19">
        <v>0.08</v>
      </c>
      <c r="I21" s="19">
        <f>ROUND(H21*1.09,2)</f>
        <v>0.09</v>
      </c>
    </row>
    <row r="22" spans="1:9" s="2" customFormat="1" ht="27" customHeight="1" x14ac:dyDescent="0.3">
      <c r="A22" s="6" t="s">
        <v>284</v>
      </c>
      <c r="B22" s="57" t="s">
        <v>175</v>
      </c>
      <c r="C22" s="57" t="s">
        <v>16</v>
      </c>
      <c r="D22" s="3">
        <v>0.9</v>
      </c>
      <c r="E22" s="3">
        <v>9.5500000000000007</v>
      </c>
      <c r="F22" s="3">
        <v>3.66</v>
      </c>
      <c r="G22" s="3">
        <v>98.87</v>
      </c>
      <c r="H22" s="19">
        <v>0.56000000000000005</v>
      </c>
      <c r="I22" s="19">
        <f>ROUND(H22*1.09,2)</f>
        <v>0.61</v>
      </c>
    </row>
    <row r="23" spans="1:9" s="52" customFormat="1" ht="18" customHeight="1" x14ac:dyDescent="0.25">
      <c r="A23" s="39" t="s">
        <v>424</v>
      </c>
      <c r="B23" s="106"/>
      <c r="C23" s="106" t="s">
        <v>432</v>
      </c>
      <c r="D23" s="3">
        <v>0.1</v>
      </c>
      <c r="E23" s="3">
        <v>0.06</v>
      </c>
      <c r="F23" s="3">
        <v>1.29</v>
      </c>
      <c r="G23" s="3">
        <v>4.34</v>
      </c>
      <c r="H23" s="19">
        <v>0.12</v>
      </c>
      <c r="I23" s="19">
        <f>ROUND(H23*1.09,2)</f>
        <v>0.13</v>
      </c>
    </row>
    <row r="24" spans="1:9" s="52" customFormat="1" ht="18" customHeight="1" x14ac:dyDescent="0.25">
      <c r="A24" s="39" t="s">
        <v>425</v>
      </c>
      <c r="B24" s="106"/>
      <c r="C24" s="106" t="s">
        <v>16</v>
      </c>
      <c r="D24" s="3">
        <v>0.4</v>
      </c>
      <c r="E24" s="3">
        <v>0.4</v>
      </c>
      <c r="F24" s="3">
        <v>13</v>
      </c>
      <c r="G24" s="3">
        <v>53</v>
      </c>
      <c r="H24" s="19">
        <v>0.33</v>
      </c>
      <c r="I24" s="19">
        <f>ROUND(H24*1.09,2)</f>
        <v>0.36</v>
      </c>
    </row>
    <row r="25" spans="1:9" s="2" customFormat="1" ht="27" customHeight="1" x14ac:dyDescent="0.3">
      <c r="A25" s="119" t="s">
        <v>1</v>
      </c>
      <c r="B25" s="120"/>
      <c r="C25" s="121"/>
      <c r="D25" s="10">
        <f>SUM(D20:D24)</f>
        <v>29.97</v>
      </c>
      <c r="E25" s="10">
        <f t="shared" ref="E25:G25" si="1">SUM(E20:E24)</f>
        <v>19.429999999999996</v>
      </c>
      <c r="F25" s="10">
        <f t="shared" si="1"/>
        <v>39.900000000000006</v>
      </c>
      <c r="G25" s="10">
        <f t="shared" si="1"/>
        <v>437.67999999999995</v>
      </c>
      <c r="H25" s="87">
        <f>+H20+H21+H22+H23+H24</f>
        <v>1.8900000000000001</v>
      </c>
      <c r="I25" s="87">
        <f>+I20+I21+I22+I23+I24</f>
        <v>2.0599999999999996</v>
      </c>
    </row>
    <row r="26" spans="1:9" ht="18" customHeight="1" x14ac:dyDescent="0.25">
      <c r="A26" s="126" t="s">
        <v>358</v>
      </c>
      <c r="B26" s="126"/>
      <c r="C26" s="126"/>
      <c r="D26" s="126"/>
      <c r="E26" s="126"/>
      <c r="F26" s="126"/>
      <c r="G26" s="126"/>
    </row>
    <row r="27" spans="1:9" ht="28.5" customHeight="1" x14ac:dyDescent="0.25">
      <c r="A27" s="122" t="s">
        <v>96</v>
      </c>
      <c r="B27" s="134" t="s">
        <v>0</v>
      </c>
      <c r="C27" s="134" t="s">
        <v>5</v>
      </c>
      <c r="D27" s="125" t="s">
        <v>6</v>
      </c>
      <c r="E27" s="125"/>
      <c r="F27" s="125"/>
      <c r="G27" s="116" t="s">
        <v>7</v>
      </c>
      <c r="H27" s="116" t="s">
        <v>419</v>
      </c>
      <c r="I27" s="116" t="s">
        <v>418</v>
      </c>
    </row>
    <row r="28" spans="1:9" ht="18" customHeight="1" x14ac:dyDescent="0.25">
      <c r="A28" s="123"/>
      <c r="B28" s="135"/>
      <c r="C28" s="135"/>
      <c r="D28" s="62" t="s">
        <v>8</v>
      </c>
      <c r="E28" s="62" t="s">
        <v>9</v>
      </c>
      <c r="F28" s="62" t="s">
        <v>105</v>
      </c>
      <c r="G28" s="117"/>
      <c r="H28" s="117"/>
      <c r="I28" s="117"/>
    </row>
    <row r="29" spans="1:9" ht="24.75" customHeight="1" x14ac:dyDescent="0.25">
      <c r="A29" s="6" t="s">
        <v>220</v>
      </c>
      <c r="B29" s="17" t="s">
        <v>60</v>
      </c>
      <c r="C29" s="17" t="s">
        <v>31</v>
      </c>
      <c r="D29" s="19">
        <v>18.329999999999998</v>
      </c>
      <c r="E29" s="19">
        <v>12.5</v>
      </c>
      <c r="F29" s="19">
        <v>0.51</v>
      </c>
      <c r="G29" s="19">
        <v>190.29</v>
      </c>
      <c r="H29" s="19">
        <v>0.96</v>
      </c>
      <c r="I29" s="19">
        <f>ROUND(H29*1.09,2)</f>
        <v>1.05</v>
      </c>
    </row>
    <row r="30" spans="1:9" ht="27" customHeight="1" x14ac:dyDescent="0.25">
      <c r="A30" s="7" t="s">
        <v>244</v>
      </c>
      <c r="B30" s="57" t="s">
        <v>22</v>
      </c>
      <c r="C30" s="57" t="s">
        <v>14</v>
      </c>
      <c r="D30" s="3">
        <v>3.07</v>
      </c>
      <c r="E30" s="3">
        <v>2.76</v>
      </c>
      <c r="F30" s="3">
        <v>16.78</v>
      </c>
      <c r="G30" s="3">
        <v>102.33</v>
      </c>
      <c r="H30" s="19">
        <v>0.08</v>
      </c>
      <c r="I30" s="19">
        <f>ROUND(H30*1.09,2)</f>
        <v>0.09</v>
      </c>
    </row>
    <row r="31" spans="1:9" ht="27.75" customHeight="1" x14ac:dyDescent="0.25">
      <c r="A31" s="7" t="s">
        <v>251</v>
      </c>
      <c r="B31" s="57" t="s">
        <v>69</v>
      </c>
      <c r="C31" s="57" t="s">
        <v>16</v>
      </c>
      <c r="D31" s="3">
        <v>1.36</v>
      </c>
      <c r="E31" s="3">
        <v>5.19</v>
      </c>
      <c r="F31" s="3">
        <v>6.19</v>
      </c>
      <c r="G31" s="3">
        <v>68.97</v>
      </c>
      <c r="H31" s="19">
        <v>0.39</v>
      </c>
      <c r="I31" s="19">
        <f>ROUND(H31*1.09,2)</f>
        <v>0.43</v>
      </c>
    </row>
    <row r="32" spans="1:9" s="52" customFormat="1" ht="18" customHeight="1" x14ac:dyDescent="0.25">
      <c r="A32" s="39" t="s">
        <v>424</v>
      </c>
      <c r="B32" s="106"/>
      <c r="C32" s="106" t="s">
        <v>432</v>
      </c>
      <c r="D32" s="3">
        <v>0.1</v>
      </c>
      <c r="E32" s="3">
        <v>0.06</v>
      </c>
      <c r="F32" s="3">
        <v>1.29</v>
      </c>
      <c r="G32" s="3">
        <v>4.34</v>
      </c>
      <c r="H32" s="19">
        <v>0.12</v>
      </c>
      <c r="I32" s="19">
        <f>ROUND(H32*1.09,2)</f>
        <v>0.13</v>
      </c>
    </row>
    <row r="33" spans="1:9" s="52" customFormat="1" ht="18" customHeight="1" x14ac:dyDescent="0.25">
      <c r="A33" s="39" t="s">
        <v>425</v>
      </c>
      <c r="B33" s="106"/>
      <c r="C33" s="106" t="s">
        <v>16</v>
      </c>
      <c r="D33" s="3">
        <v>0.4</v>
      </c>
      <c r="E33" s="3">
        <v>0.4</v>
      </c>
      <c r="F33" s="3">
        <v>13</v>
      </c>
      <c r="G33" s="3">
        <v>53</v>
      </c>
      <c r="H33" s="19">
        <v>0.33</v>
      </c>
      <c r="I33" s="19">
        <f>ROUND(H33*1.09,2)</f>
        <v>0.36</v>
      </c>
    </row>
    <row r="34" spans="1:9" ht="27" customHeight="1" x14ac:dyDescent="0.3">
      <c r="A34" s="119" t="s">
        <v>1</v>
      </c>
      <c r="B34" s="120"/>
      <c r="C34" s="121"/>
      <c r="D34" s="10">
        <f>SUM(D29:D33)</f>
        <v>23.259999999999998</v>
      </c>
      <c r="E34" s="10">
        <f t="shared" ref="E34:G34" si="2">SUM(E29:E33)</f>
        <v>20.909999999999997</v>
      </c>
      <c r="F34" s="10">
        <f t="shared" si="2"/>
        <v>37.770000000000003</v>
      </c>
      <c r="G34" s="10">
        <f t="shared" si="2"/>
        <v>418.93</v>
      </c>
      <c r="H34" s="87">
        <f>+H29+H30+H31+H32+H33</f>
        <v>1.8800000000000003</v>
      </c>
      <c r="I34" s="87">
        <f>+I29+I30+I31+I32+I33</f>
        <v>2.06</v>
      </c>
    </row>
    <row r="35" spans="1:9" ht="24.75" customHeight="1" x14ac:dyDescent="0.25">
      <c r="A35" s="126" t="s">
        <v>358</v>
      </c>
      <c r="B35" s="126"/>
      <c r="C35" s="126"/>
      <c r="D35" s="126"/>
      <c r="E35" s="126"/>
      <c r="F35" s="126"/>
      <c r="G35" s="126"/>
    </row>
    <row r="36" spans="1:9" ht="18" customHeight="1" x14ac:dyDescent="0.25">
      <c r="A36" s="122" t="s">
        <v>186</v>
      </c>
      <c r="B36" s="134" t="s">
        <v>0</v>
      </c>
      <c r="C36" s="134" t="s">
        <v>5</v>
      </c>
      <c r="D36" s="125" t="s">
        <v>6</v>
      </c>
      <c r="E36" s="125"/>
      <c r="F36" s="125"/>
      <c r="G36" s="116" t="s">
        <v>7</v>
      </c>
      <c r="H36" s="116" t="s">
        <v>419</v>
      </c>
      <c r="I36" s="116" t="s">
        <v>418</v>
      </c>
    </row>
    <row r="37" spans="1:9" ht="18" customHeight="1" x14ac:dyDescent="0.25">
      <c r="A37" s="123"/>
      <c r="B37" s="135"/>
      <c r="C37" s="135"/>
      <c r="D37" s="62" t="s">
        <v>8</v>
      </c>
      <c r="E37" s="62" t="s">
        <v>9</v>
      </c>
      <c r="F37" s="62" t="s">
        <v>105</v>
      </c>
      <c r="G37" s="117"/>
      <c r="H37" s="117"/>
      <c r="I37" s="117"/>
    </row>
    <row r="38" spans="1:9" ht="22.5" customHeight="1" x14ac:dyDescent="0.25">
      <c r="A38" s="6" t="s">
        <v>236</v>
      </c>
      <c r="B38" s="17" t="s">
        <v>237</v>
      </c>
      <c r="C38" s="17" t="s">
        <v>15</v>
      </c>
      <c r="D38" s="19">
        <v>22.41</v>
      </c>
      <c r="E38" s="19">
        <v>15.32</v>
      </c>
      <c r="F38" s="19">
        <v>28.69</v>
      </c>
      <c r="G38" s="19">
        <v>342.34</v>
      </c>
      <c r="H38" s="19">
        <v>1.06</v>
      </c>
      <c r="I38" s="19">
        <f>ROUND(H38*1.09,2)</f>
        <v>1.1599999999999999</v>
      </c>
    </row>
    <row r="39" spans="1:9" ht="32.25" customHeight="1" x14ac:dyDescent="0.25">
      <c r="A39" s="4" t="s">
        <v>363</v>
      </c>
      <c r="B39" s="50" t="s">
        <v>364</v>
      </c>
      <c r="C39" s="50" t="s">
        <v>365</v>
      </c>
      <c r="D39" s="3">
        <v>1.64</v>
      </c>
      <c r="E39" s="3">
        <v>0.34</v>
      </c>
      <c r="F39" s="3">
        <v>18.41</v>
      </c>
      <c r="G39" s="3">
        <v>77.400000000000006</v>
      </c>
      <c r="H39" s="19">
        <v>0.31</v>
      </c>
      <c r="I39" s="19">
        <f>ROUND(H39*1.09,2)</f>
        <v>0.34</v>
      </c>
    </row>
    <row r="40" spans="1:9" s="52" customFormat="1" ht="18" customHeight="1" x14ac:dyDescent="0.25">
      <c r="A40" s="39" t="s">
        <v>424</v>
      </c>
      <c r="B40" s="106"/>
      <c r="C40" s="106" t="s">
        <v>432</v>
      </c>
      <c r="D40" s="3">
        <v>0.1</v>
      </c>
      <c r="E40" s="3">
        <v>0.06</v>
      </c>
      <c r="F40" s="3">
        <v>1.29</v>
      </c>
      <c r="G40" s="3">
        <v>4.34</v>
      </c>
      <c r="H40" s="19">
        <v>0.12</v>
      </c>
      <c r="I40" s="19">
        <f>ROUND(H40*1.09,2)</f>
        <v>0.13</v>
      </c>
    </row>
    <row r="41" spans="1:9" s="52" customFormat="1" ht="18" customHeight="1" x14ac:dyDescent="0.25">
      <c r="A41" s="7" t="s">
        <v>426</v>
      </c>
      <c r="B41" s="106"/>
      <c r="C41" s="106" t="s">
        <v>427</v>
      </c>
      <c r="D41" s="3">
        <v>2.98</v>
      </c>
      <c r="E41" s="3">
        <v>0.2</v>
      </c>
      <c r="F41" s="3">
        <v>12.85</v>
      </c>
      <c r="G41" s="3">
        <v>65.38</v>
      </c>
      <c r="H41" s="19">
        <v>0.4</v>
      </c>
      <c r="I41" s="19">
        <f>ROUND(H41*1.09,2)</f>
        <v>0.44</v>
      </c>
    </row>
    <row r="42" spans="1:9" ht="18" customHeight="1" x14ac:dyDescent="0.3">
      <c r="A42" s="119" t="s">
        <v>1</v>
      </c>
      <c r="B42" s="120"/>
      <c r="C42" s="121"/>
      <c r="D42" s="10">
        <f>SUM(D38:D41)</f>
        <v>27.130000000000003</v>
      </c>
      <c r="E42" s="10">
        <f t="shared" ref="E42:G42" si="3">SUM(E38:E41)</f>
        <v>15.92</v>
      </c>
      <c r="F42" s="10">
        <f t="shared" si="3"/>
        <v>61.24</v>
      </c>
      <c r="G42" s="10">
        <f t="shared" si="3"/>
        <v>489.46</v>
      </c>
      <c r="H42" s="87">
        <f>+H38+H39+H40+H41</f>
        <v>1.8900000000000001</v>
      </c>
      <c r="I42" s="87">
        <f>+I38+I39+I40+I41</f>
        <v>2.0699999999999998</v>
      </c>
    </row>
    <row r="43" spans="1:9" ht="25.5" customHeight="1" x14ac:dyDescent="0.25">
      <c r="A43" s="126" t="s">
        <v>358</v>
      </c>
      <c r="B43" s="126"/>
      <c r="C43" s="126"/>
      <c r="D43" s="126"/>
      <c r="E43" s="126"/>
      <c r="F43" s="126"/>
      <c r="G43" s="126"/>
    </row>
    <row r="44" spans="1:9" ht="18" customHeight="1" x14ac:dyDescent="0.25">
      <c r="A44" s="136" t="s">
        <v>187</v>
      </c>
      <c r="B44" s="134" t="s">
        <v>0</v>
      </c>
      <c r="C44" s="134" t="s">
        <v>5</v>
      </c>
      <c r="D44" s="125" t="s">
        <v>6</v>
      </c>
      <c r="E44" s="125"/>
      <c r="F44" s="125"/>
      <c r="G44" s="116" t="s">
        <v>7</v>
      </c>
      <c r="H44" s="116" t="s">
        <v>419</v>
      </c>
      <c r="I44" s="116" t="s">
        <v>418</v>
      </c>
    </row>
    <row r="45" spans="1:9" ht="18" customHeight="1" x14ac:dyDescent="0.25">
      <c r="A45" s="137"/>
      <c r="B45" s="135"/>
      <c r="C45" s="135"/>
      <c r="D45" s="62" t="s">
        <v>8</v>
      </c>
      <c r="E45" s="62" t="s">
        <v>9</v>
      </c>
      <c r="F45" s="62" t="s">
        <v>105</v>
      </c>
      <c r="G45" s="117"/>
      <c r="H45" s="117"/>
      <c r="I45" s="117"/>
    </row>
    <row r="46" spans="1:9" ht="26.25" customHeight="1" x14ac:dyDescent="0.25">
      <c r="A46" s="6" t="s">
        <v>97</v>
      </c>
      <c r="B46" s="57" t="s">
        <v>85</v>
      </c>
      <c r="C46" s="57" t="s">
        <v>15</v>
      </c>
      <c r="D46" s="57">
        <v>6.65</v>
      </c>
      <c r="E46" s="57">
        <v>16.399999999999999</v>
      </c>
      <c r="F46" s="57">
        <v>46.36</v>
      </c>
      <c r="G46" s="57">
        <v>307.12</v>
      </c>
      <c r="H46" s="19">
        <v>1.1299999999999999</v>
      </c>
      <c r="I46" s="19">
        <f>ROUND(H46*1.09,2)</f>
        <v>1.23</v>
      </c>
    </row>
    <row r="47" spans="1:9" ht="18" customHeight="1" x14ac:dyDescent="0.25">
      <c r="A47" s="7" t="s">
        <v>25</v>
      </c>
      <c r="B47" s="57" t="s">
        <v>36</v>
      </c>
      <c r="C47" s="57" t="s">
        <v>14</v>
      </c>
      <c r="D47" s="3">
        <v>0.5</v>
      </c>
      <c r="E47" s="3">
        <v>0.1</v>
      </c>
      <c r="F47" s="3">
        <v>2.0499999999999998</v>
      </c>
      <c r="G47" s="3">
        <v>8.5</v>
      </c>
      <c r="H47" s="19">
        <v>0.31</v>
      </c>
      <c r="I47" s="19">
        <f>ROUND(H47*1.09,2)</f>
        <v>0.34</v>
      </c>
    </row>
    <row r="48" spans="1:9" s="52" customFormat="1" ht="18" customHeight="1" x14ac:dyDescent="0.25">
      <c r="A48" s="39" t="s">
        <v>424</v>
      </c>
      <c r="B48" s="106"/>
      <c r="C48" s="106" t="s">
        <v>432</v>
      </c>
      <c r="D48" s="3">
        <v>0.1</v>
      </c>
      <c r="E48" s="3">
        <v>0.06</v>
      </c>
      <c r="F48" s="3">
        <v>1.29</v>
      </c>
      <c r="G48" s="3">
        <v>4.34</v>
      </c>
      <c r="H48" s="19">
        <v>0.12</v>
      </c>
      <c r="I48" s="19">
        <f>ROUND(H48*1.09,2)</f>
        <v>0.13</v>
      </c>
    </row>
    <row r="49" spans="1:9" s="52" customFormat="1" ht="18" customHeight="1" x14ac:dyDescent="0.25">
      <c r="A49" s="39" t="s">
        <v>425</v>
      </c>
      <c r="B49" s="106"/>
      <c r="C49" s="106" t="s">
        <v>16</v>
      </c>
      <c r="D49" s="3">
        <v>0.4</v>
      </c>
      <c r="E49" s="3">
        <v>0.4</v>
      </c>
      <c r="F49" s="3">
        <v>13</v>
      </c>
      <c r="G49" s="3">
        <v>53</v>
      </c>
      <c r="H49" s="19">
        <v>0.33</v>
      </c>
      <c r="I49" s="19">
        <f>ROUND(H49*1.09,2)</f>
        <v>0.36</v>
      </c>
    </row>
    <row r="50" spans="1:9" ht="18" customHeight="1" x14ac:dyDescent="0.3">
      <c r="A50" s="64" t="s">
        <v>1</v>
      </c>
      <c r="B50" s="63"/>
      <c r="C50" s="63"/>
      <c r="D50" s="10">
        <f>SUM(D46:D49)</f>
        <v>7.65</v>
      </c>
      <c r="E50" s="10">
        <f t="shared" ref="E50:G50" si="4">SUM(E46:E49)</f>
        <v>16.959999999999997</v>
      </c>
      <c r="F50" s="10">
        <f t="shared" si="4"/>
        <v>62.699999999999996</v>
      </c>
      <c r="G50" s="10">
        <f t="shared" si="4"/>
        <v>372.96</v>
      </c>
      <c r="H50" s="87">
        <f>+H46+H47+H48+H49</f>
        <v>1.8900000000000001</v>
      </c>
      <c r="I50" s="87">
        <f>+I46+I47+I48+I49</f>
        <v>2.06</v>
      </c>
    </row>
    <row r="51" spans="1:9" s="52" customFormat="1" ht="26.25" customHeight="1" x14ac:dyDescent="0.25">
      <c r="A51" s="126" t="s">
        <v>357</v>
      </c>
      <c r="B51" s="126"/>
      <c r="C51" s="126"/>
      <c r="D51" s="126"/>
      <c r="E51" s="126"/>
      <c r="F51" s="126"/>
      <c r="G51" s="126"/>
      <c r="H51" s="23"/>
      <c r="I51" s="23"/>
    </row>
    <row r="52" spans="1:9" s="52" customFormat="1" ht="18" customHeight="1" x14ac:dyDescent="0.25">
      <c r="A52" s="122" t="s">
        <v>376</v>
      </c>
      <c r="B52" s="124" t="s">
        <v>0</v>
      </c>
      <c r="C52" s="124" t="s">
        <v>5</v>
      </c>
      <c r="D52" s="125" t="s">
        <v>6</v>
      </c>
      <c r="E52" s="125"/>
      <c r="F52" s="125"/>
      <c r="G52" s="116" t="s">
        <v>7</v>
      </c>
      <c r="H52" s="116" t="s">
        <v>419</v>
      </c>
      <c r="I52" s="116" t="s">
        <v>418</v>
      </c>
    </row>
    <row r="53" spans="1:9" s="52" customFormat="1" ht="27" customHeight="1" x14ac:dyDescent="0.25">
      <c r="A53" s="123"/>
      <c r="B53" s="117"/>
      <c r="C53" s="117"/>
      <c r="D53" s="62" t="s">
        <v>8</v>
      </c>
      <c r="E53" s="62" t="s">
        <v>9</v>
      </c>
      <c r="F53" s="62" t="s">
        <v>105</v>
      </c>
      <c r="G53" s="117"/>
      <c r="H53" s="117"/>
      <c r="I53" s="117"/>
    </row>
    <row r="54" spans="1:9" s="52" customFormat="1" ht="21.65" customHeight="1" x14ac:dyDescent="0.25">
      <c r="A54" s="6" t="s">
        <v>408</v>
      </c>
      <c r="B54" s="18" t="s">
        <v>409</v>
      </c>
      <c r="C54" s="18">
        <v>180</v>
      </c>
      <c r="D54" s="19">
        <v>18.332550000000001</v>
      </c>
      <c r="E54" s="19">
        <v>18.853200000000001</v>
      </c>
      <c r="F54" s="19">
        <v>40.643100000000004</v>
      </c>
      <c r="G54" s="19">
        <v>404.14140000000003</v>
      </c>
      <c r="H54" s="19">
        <v>1.44</v>
      </c>
      <c r="I54" s="19">
        <f>ROUND(H54*1.09,2)</f>
        <v>1.57</v>
      </c>
    </row>
    <row r="55" spans="1:9" s="52" customFormat="1" ht="18" customHeight="1" x14ac:dyDescent="0.25">
      <c r="A55" s="39" t="s">
        <v>424</v>
      </c>
      <c r="B55" s="106"/>
      <c r="C55" s="106" t="s">
        <v>432</v>
      </c>
      <c r="D55" s="3">
        <v>0.1</v>
      </c>
      <c r="E55" s="3">
        <v>0.06</v>
      </c>
      <c r="F55" s="3">
        <v>1.29</v>
      </c>
      <c r="G55" s="3">
        <v>4.34</v>
      </c>
      <c r="H55" s="19">
        <v>0.12</v>
      </c>
      <c r="I55" s="19">
        <f>ROUND(H55*1.09,2)</f>
        <v>0.13</v>
      </c>
    </row>
    <row r="56" spans="1:9" s="52" customFormat="1" ht="18" customHeight="1" x14ac:dyDescent="0.25">
      <c r="A56" s="39" t="s">
        <v>425</v>
      </c>
      <c r="B56" s="106"/>
      <c r="C56" s="106" t="s">
        <v>16</v>
      </c>
      <c r="D56" s="3">
        <v>0.4</v>
      </c>
      <c r="E56" s="3">
        <v>0.4</v>
      </c>
      <c r="F56" s="3">
        <v>13</v>
      </c>
      <c r="G56" s="3">
        <v>53</v>
      </c>
      <c r="H56" s="19">
        <v>0.33</v>
      </c>
      <c r="I56" s="19">
        <f>ROUND(H56*1.09,2)</f>
        <v>0.36</v>
      </c>
    </row>
    <row r="57" spans="1:9" s="52" customFormat="1" ht="27" customHeight="1" x14ac:dyDescent="0.3">
      <c r="A57" s="119" t="s">
        <v>1</v>
      </c>
      <c r="B57" s="120"/>
      <c r="C57" s="121"/>
      <c r="D57" s="10">
        <f>SUM(D54:D56)</f>
        <v>18.832550000000001</v>
      </c>
      <c r="E57" s="10">
        <f t="shared" ref="E57:G57" si="5">SUM(E54:E56)</f>
        <v>19.313199999999998</v>
      </c>
      <c r="F57" s="10">
        <f t="shared" si="5"/>
        <v>54.933100000000003</v>
      </c>
      <c r="G57" s="10">
        <f t="shared" si="5"/>
        <v>461.48140000000001</v>
      </c>
      <c r="H57" s="87">
        <f>+H54+H55+H56</f>
        <v>1.8900000000000001</v>
      </c>
      <c r="I57" s="87">
        <f>+I54+I55+I56</f>
        <v>2.06</v>
      </c>
    </row>
    <row r="58" spans="1:9" ht="18" customHeight="1" x14ac:dyDescent="0.25">
      <c r="A58" s="131" t="s">
        <v>439</v>
      </c>
      <c r="B58" s="131"/>
      <c r="C58" s="131"/>
      <c r="D58" s="131"/>
      <c r="E58" s="131"/>
      <c r="F58" s="131"/>
      <c r="G58" s="131"/>
    </row>
    <row r="59" spans="1:9" ht="18" customHeight="1" thickBot="1" x14ac:dyDescent="0.3"/>
    <row r="60" spans="1:9" s="52" customFormat="1" ht="39" customHeight="1" x14ac:dyDescent="0.25">
      <c r="A60" s="85"/>
      <c r="B60" s="129"/>
      <c r="C60" s="130"/>
      <c r="D60" s="130"/>
      <c r="E60" s="130"/>
      <c r="F60" s="130"/>
      <c r="G60" s="130"/>
      <c r="H60" s="88" t="s">
        <v>419</v>
      </c>
      <c r="I60" s="89" t="s">
        <v>418</v>
      </c>
    </row>
    <row r="61" spans="1:9" s="52" customFormat="1" ht="18" customHeight="1" thickBot="1" x14ac:dyDescent="0.3">
      <c r="A61" s="86"/>
      <c r="B61" s="127" t="s">
        <v>420</v>
      </c>
      <c r="C61" s="128"/>
      <c r="D61" s="128"/>
      <c r="E61" s="128"/>
      <c r="F61" s="128"/>
      <c r="G61" s="128"/>
      <c r="H61" s="92">
        <f>+SUM(H16+H25+H34+H42+H50+H57)/6+H8</f>
        <v>2.2083333333333335</v>
      </c>
      <c r="I61" s="91">
        <f>+SUM(I16+I25+I34+I42+I50+I57)/6+I8</f>
        <v>2.4116666666666671</v>
      </c>
    </row>
    <row r="62" spans="1:9" s="52" customFormat="1" ht="18" customHeight="1" x14ac:dyDescent="0.25">
      <c r="A62" s="86"/>
      <c r="B62" s="132" t="s">
        <v>421</v>
      </c>
      <c r="C62" s="133"/>
      <c r="D62" s="133"/>
      <c r="E62" s="24"/>
      <c r="F62" s="24"/>
      <c r="G62" s="24"/>
      <c r="H62" s="23"/>
      <c r="I62" s="23"/>
    </row>
    <row r="63" spans="1:9" ht="16.5" customHeight="1" x14ac:dyDescent="0.25"/>
    <row r="64" spans="1:9" ht="16.5" customHeight="1" x14ac:dyDescent="0.25"/>
    <row r="65" spans="1:8" ht="16.5" customHeight="1" x14ac:dyDescent="0.25">
      <c r="A65" s="26"/>
      <c r="B65" s="1"/>
      <c r="C65" s="1"/>
      <c r="D65" s="52"/>
      <c r="E65" s="52"/>
      <c r="F65" s="52"/>
      <c r="G65" s="52"/>
    </row>
    <row r="66" spans="1:8" ht="16.5" customHeight="1" x14ac:dyDescent="0.25"/>
    <row r="67" spans="1:8" ht="16.5" customHeight="1" x14ac:dyDescent="0.25"/>
    <row r="68" spans="1:8" ht="16.5" customHeight="1" x14ac:dyDescent="0.25"/>
    <row r="69" spans="1:8" ht="16.5" customHeight="1" x14ac:dyDescent="0.25"/>
    <row r="70" spans="1:8" ht="16.5" customHeight="1" x14ac:dyDescent="0.25"/>
    <row r="71" spans="1:8" ht="26.25" customHeight="1" x14ac:dyDescent="0.25"/>
    <row r="72" spans="1:8" ht="27" customHeight="1" x14ac:dyDescent="0.25"/>
    <row r="74" spans="1:8" ht="16.5" customHeight="1" x14ac:dyDescent="0.25"/>
    <row r="75" spans="1:8" ht="14.25" customHeight="1" x14ac:dyDescent="0.25"/>
    <row r="77" spans="1:8" ht="15.75" customHeight="1" x14ac:dyDescent="0.25">
      <c r="H77" s="1"/>
    </row>
    <row r="78" spans="1:8" ht="27.75" customHeight="1" x14ac:dyDescent="0.25"/>
    <row r="80" spans="1:8" ht="27" customHeight="1" x14ac:dyDescent="0.25"/>
    <row r="81" ht="14.25" customHeight="1" x14ac:dyDescent="0.25"/>
    <row r="87" ht="13.5" customHeight="1" x14ac:dyDescent="0.25"/>
    <row r="91" ht="27" customHeight="1" x14ac:dyDescent="0.25"/>
    <row r="93" ht="27" customHeight="1" x14ac:dyDescent="0.25"/>
    <row r="94" ht="15.75" customHeight="1" x14ac:dyDescent="0.25"/>
    <row r="98" ht="27" customHeight="1" x14ac:dyDescent="0.25"/>
    <row r="100" ht="27" customHeight="1" x14ac:dyDescent="0.25"/>
    <row r="101" ht="15.75" customHeight="1" x14ac:dyDescent="0.25"/>
  </sheetData>
  <mergeCells count="66">
    <mergeCell ref="B61:G61"/>
    <mergeCell ref="B62:D62"/>
    <mergeCell ref="H10:H11"/>
    <mergeCell ref="I10:I11"/>
    <mergeCell ref="H4:H5"/>
    <mergeCell ref="I4:I5"/>
    <mergeCell ref="B60:G60"/>
    <mergeCell ref="H18:H19"/>
    <mergeCell ref="I18:I19"/>
    <mergeCell ref="H27:H28"/>
    <mergeCell ref="I27:I28"/>
    <mergeCell ref="H52:H53"/>
    <mergeCell ref="I52:I53"/>
    <mergeCell ref="H44:H45"/>
    <mergeCell ref="I44:I45"/>
    <mergeCell ref="H36:H37"/>
    <mergeCell ref="I36:I37"/>
    <mergeCell ref="A58:G58"/>
    <mergeCell ref="A26:G26"/>
    <mergeCell ref="A27:A28"/>
    <mergeCell ref="C36:C37"/>
    <mergeCell ref="D36:F36"/>
    <mergeCell ref="G36:G37"/>
    <mergeCell ref="B27:B28"/>
    <mergeCell ref="C27:C28"/>
    <mergeCell ref="D27:F27"/>
    <mergeCell ref="G27:G28"/>
    <mergeCell ref="A42:C42"/>
    <mergeCell ref="A34:C34"/>
    <mergeCell ref="A35:G35"/>
    <mergeCell ref="A36:A37"/>
    <mergeCell ref="B36:B37"/>
    <mergeCell ref="A43:G43"/>
    <mergeCell ref="A44:A45"/>
    <mergeCell ref="B44:B45"/>
    <mergeCell ref="C44:C45"/>
    <mergeCell ref="D44:F44"/>
    <mergeCell ref="G44:G45"/>
    <mergeCell ref="A3:G3"/>
    <mergeCell ref="D10:F10"/>
    <mergeCell ref="A8:C8"/>
    <mergeCell ref="A25:C25"/>
    <mergeCell ref="D18:F18"/>
    <mergeCell ref="G18:G19"/>
    <mergeCell ref="G10:G11"/>
    <mergeCell ref="B10:B11"/>
    <mergeCell ref="C10:C11"/>
    <mergeCell ref="A4:A5"/>
    <mergeCell ref="A17:G17"/>
    <mergeCell ref="A18:A19"/>
    <mergeCell ref="B18:B19"/>
    <mergeCell ref="C18:C19"/>
    <mergeCell ref="B4:B5"/>
    <mergeCell ref="C4:C5"/>
    <mergeCell ref="D4:F4"/>
    <mergeCell ref="G4:G5"/>
    <mergeCell ref="A16:C16"/>
    <mergeCell ref="A9:G9"/>
    <mergeCell ref="A10:A11"/>
    <mergeCell ref="A57:C57"/>
    <mergeCell ref="A51:G51"/>
    <mergeCell ref="A52:A53"/>
    <mergeCell ref="B52:B53"/>
    <mergeCell ref="C52:C53"/>
    <mergeCell ref="D52:F52"/>
    <mergeCell ref="G52:G53"/>
  </mergeCells>
  <pageMargins left="0.59055118110236227" right="0.59055118110236227" top="0.59055118110236227" bottom="0.59055118110236227" header="0" footer="0"/>
  <pageSetup paperSize="9"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view="pageBreakPreview" topLeftCell="A2" zoomScale="110" zoomScaleNormal="100" zoomScaleSheetLayoutView="110" workbookViewId="0">
      <selection activeCell="H56" sqref="H56"/>
    </sheetView>
  </sheetViews>
  <sheetFormatPr defaultColWidth="9.1796875" defaultRowHeight="18" customHeight="1" x14ac:dyDescent="0.25"/>
  <cols>
    <col min="1" max="1" width="37.1796875" style="78" customWidth="1"/>
    <col min="2" max="2" width="9.81640625" style="21" customWidth="1"/>
    <col min="3" max="3" width="7.453125" style="21" customWidth="1"/>
    <col min="4" max="4" width="8.81640625" style="27" customWidth="1"/>
    <col min="5" max="5" width="8" style="27" customWidth="1"/>
    <col min="6" max="6" width="13.26953125" style="27" customWidth="1"/>
    <col min="7" max="7" width="9" style="27" customWidth="1"/>
    <col min="8" max="16384" width="9.1796875" style="70"/>
  </cols>
  <sheetData>
    <row r="1" spans="1:9" ht="18" customHeight="1" x14ac:dyDescent="0.25">
      <c r="A1" s="76" t="s">
        <v>171</v>
      </c>
      <c r="G1" s="67"/>
    </row>
    <row r="2" spans="1:9" ht="18" customHeight="1" x14ac:dyDescent="0.25">
      <c r="A2" s="69" t="s">
        <v>17</v>
      </c>
    </row>
    <row r="3" spans="1:9" ht="18" customHeight="1" x14ac:dyDescent="0.25">
      <c r="A3" s="118" t="s">
        <v>422</v>
      </c>
      <c r="B3" s="118"/>
      <c r="C3" s="118"/>
      <c r="D3" s="118"/>
      <c r="E3" s="118"/>
      <c r="F3" s="118"/>
      <c r="G3" s="118"/>
    </row>
    <row r="4" spans="1:9" ht="18" customHeight="1" x14ac:dyDescent="0.25">
      <c r="A4" s="122" t="s">
        <v>4</v>
      </c>
      <c r="B4" s="124" t="s">
        <v>0</v>
      </c>
      <c r="C4" s="124" t="s">
        <v>5</v>
      </c>
      <c r="D4" s="125" t="s">
        <v>6</v>
      </c>
      <c r="E4" s="125"/>
      <c r="F4" s="125"/>
      <c r="G4" s="116" t="s">
        <v>7</v>
      </c>
      <c r="H4" s="116" t="s">
        <v>419</v>
      </c>
      <c r="I4" s="116" t="s">
        <v>418</v>
      </c>
    </row>
    <row r="5" spans="1:9" ht="18" customHeight="1" x14ac:dyDescent="0.25">
      <c r="A5" s="123"/>
      <c r="B5" s="117"/>
      <c r="C5" s="117"/>
      <c r="D5" s="62" t="s">
        <v>8</v>
      </c>
      <c r="E5" s="62" t="s">
        <v>9</v>
      </c>
      <c r="F5" s="62" t="s">
        <v>105</v>
      </c>
      <c r="G5" s="117"/>
      <c r="H5" s="117"/>
      <c r="I5" s="117"/>
    </row>
    <row r="6" spans="1:9" ht="32.25" customHeight="1" x14ac:dyDescent="0.25">
      <c r="A6" s="7" t="s">
        <v>342</v>
      </c>
      <c r="B6" s="57" t="s">
        <v>239</v>
      </c>
      <c r="C6" s="57" t="s">
        <v>15</v>
      </c>
      <c r="D6" s="3">
        <v>5.08</v>
      </c>
      <c r="E6" s="3">
        <v>4.58</v>
      </c>
      <c r="F6" s="3">
        <v>8.36</v>
      </c>
      <c r="G6" s="3">
        <v>92.32</v>
      </c>
      <c r="H6" s="19">
        <v>0.22</v>
      </c>
      <c r="I6" s="19">
        <f>ROUND(H6*1.09,2)</f>
        <v>0.24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v>0.1</v>
      </c>
      <c r="I7" s="19">
        <f>ROUND(H7*1.09,2)</f>
        <v>0.11</v>
      </c>
    </row>
    <row r="8" spans="1:9" ht="27" customHeight="1" x14ac:dyDescent="0.3">
      <c r="A8" s="119" t="s">
        <v>1</v>
      </c>
      <c r="B8" s="120"/>
      <c r="C8" s="121"/>
      <c r="D8" s="10">
        <f>SUM(D6:D7)</f>
        <v>8.0399999999999991</v>
      </c>
      <c r="E8" s="10">
        <f>SUM(E6:E7)</f>
        <v>5.22</v>
      </c>
      <c r="F8" s="10">
        <f>SUM(F6:F7)</f>
        <v>25.419999999999998</v>
      </c>
      <c r="G8" s="10">
        <f>SUM(G6:G7)</f>
        <v>178.39999999999998</v>
      </c>
      <c r="H8" s="87">
        <f>+H6+H7</f>
        <v>0.32</v>
      </c>
      <c r="I8" s="87">
        <f>+I6+I7</f>
        <v>0.35</v>
      </c>
    </row>
    <row r="9" spans="1:9" ht="18" customHeight="1" x14ac:dyDescent="0.25">
      <c r="A9" s="138" t="s">
        <v>355</v>
      </c>
      <c r="B9" s="138"/>
      <c r="C9" s="138"/>
      <c r="D9" s="138"/>
      <c r="E9" s="138"/>
      <c r="F9" s="138"/>
      <c r="G9" s="138"/>
    </row>
    <row r="10" spans="1:9" ht="18" customHeight="1" x14ac:dyDescent="0.25">
      <c r="A10" s="136" t="s">
        <v>94</v>
      </c>
      <c r="B10" s="134" t="s">
        <v>0</v>
      </c>
      <c r="C10" s="134" t="s">
        <v>5</v>
      </c>
      <c r="D10" s="125" t="s">
        <v>6</v>
      </c>
      <c r="E10" s="125"/>
      <c r="F10" s="125"/>
      <c r="G10" s="116" t="s">
        <v>7</v>
      </c>
      <c r="H10" s="116" t="s">
        <v>419</v>
      </c>
      <c r="I10" s="116" t="s">
        <v>418</v>
      </c>
    </row>
    <row r="11" spans="1:9" ht="18" customHeight="1" x14ac:dyDescent="0.25">
      <c r="A11" s="137"/>
      <c r="B11" s="135"/>
      <c r="C11" s="135"/>
      <c r="D11" s="62" t="s">
        <v>8</v>
      </c>
      <c r="E11" s="62" t="s">
        <v>9</v>
      </c>
      <c r="F11" s="62" t="s">
        <v>105</v>
      </c>
      <c r="G11" s="117"/>
      <c r="H11" s="117"/>
      <c r="I11" s="117"/>
    </row>
    <row r="12" spans="1:9" ht="27" customHeight="1" x14ac:dyDescent="0.25">
      <c r="A12" s="4" t="s">
        <v>100</v>
      </c>
      <c r="B12" s="50" t="s">
        <v>89</v>
      </c>
      <c r="C12" s="50" t="s">
        <v>12</v>
      </c>
      <c r="D12" s="57">
        <v>9.31</v>
      </c>
      <c r="E12" s="57">
        <v>11.63</v>
      </c>
      <c r="F12" s="57">
        <v>34.81</v>
      </c>
      <c r="G12" s="57">
        <v>271.92</v>
      </c>
      <c r="H12" s="19">
        <v>1.39</v>
      </c>
      <c r="I12" s="19">
        <f>ROUND(H12*1.09,2)</f>
        <v>1.52</v>
      </c>
    </row>
    <row r="13" spans="1:9" ht="18" customHeight="1" x14ac:dyDescent="0.25">
      <c r="A13" s="4" t="s">
        <v>252</v>
      </c>
      <c r="B13" s="50" t="s">
        <v>2</v>
      </c>
      <c r="C13" s="57" t="s">
        <v>14</v>
      </c>
      <c r="D13" s="3">
        <v>1.07</v>
      </c>
      <c r="E13" s="3">
        <v>5.1100000000000003</v>
      </c>
      <c r="F13" s="3">
        <v>4.3600000000000003</v>
      </c>
      <c r="G13" s="3">
        <v>70.05</v>
      </c>
      <c r="H13" s="19">
        <v>0.13</v>
      </c>
      <c r="I13" s="19">
        <f>ROUND(H13*1.09,2)</f>
        <v>0.14000000000000001</v>
      </c>
    </row>
    <row r="14" spans="1:9" s="52" customFormat="1" ht="18" customHeight="1" x14ac:dyDescent="0.25">
      <c r="A14" s="39" t="s">
        <v>431</v>
      </c>
      <c r="B14" s="106"/>
      <c r="C14" s="106" t="s">
        <v>12</v>
      </c>
      <c r="D14" s="3">
        <v>0</v>
      </c>
      <c r="E14" s="3">
        <v>0</v>
      </c>
      <c r="F14" s="3">
        <v>0</v>
      </c>
      <c r="G14" s="3">
        <v>0</v>
      </c>
      <c r="H14" s="19">
        <v>0.05</v>
      </c>
      <c r="I14" s="19">
        <f>ROUND(H14*1.09,2)</f>
        <v>0.05</v>
      </c>
    </row>
    <row r="15" spans="1:9" s="52" customFormat="1" ht="18" customHeight="1" x14ac:dyDescent="0.25">
      <c r="A15" s="39" t="s">
        <v>425</v>
      </c>
      <c r="B15" s="106"/>
      <c r="C15" s="106" t="s">
        <v>16</v>
      </c>
      <c r="D15" s="3">
        <v>0.4</v>
      </c>
      <c r="E15" s="3">
        <v>0.4</v>
      </c>
      <c r="F15" s="3">
        <v>13</v>
      </c>
      <c r="G15" s="3">
        <v>53</v>
      </c>
      <c r="H15" s="19">
        <v>0.33</v>
      </c>
      <c r="I15" s="19">
        <f>ROUND(H15*1.09,2)</f>
        <v>0.36</v>
      </c>
    </row>
    <row r="16" spans="1:9" ht="25.5" customHeight="1" x14ac:dyDescent="0.3">
      <c r="A16" s="142" t="s">
        <v>1</v>
      </c>
      <c r="B16" s="142"/>
      <c r="C16" s="142"/>
      <c r="D16" s="10">
        <f>SUM(D12:D15)</f>
        <v>10.780000000000001</v>
      </c>
      <c r="E16" s="10">
        <f t="shared" ref="E16:G16" si="0">SUM(E12:E15)</f>
        <v>17.14</v>
      </c>
      <c r="F16" s="10">
        <f t="shared" si="0"/>
        <v>52.17</v>
      </c>
      <c r="G16" s="10">
        <f t="shared" si="0"/>
        <v>394.97</v>
      </c>
      <c r="H16" s="87">
        <f>+H12+H13+H14+H15</f>
        <v>1.9000000000000001</v>
      </c>
      <c r="I16" s="87">
        <f>+I12+I13+I14+I15</f>
        <v>2.0700000000000003</v>
      </c>
    </row>
    <row r="17" spans="1:9" ht="18" customHeight="1" x14ac:dyDescent="0.25">
      <c r="A17" s="138" t="s">
        <v>356</v>
      </c>
      <c r="B17" s="138"/>
      <c r="C17" s="138"/>
      <c r="D17" s="138"/>
      <c r="E17" s="138"/>
      <c r="F17" s="138"/>
      <c r="G17" s="138"/>
    </row>
    <row r="18" spans="1:9" ht="27" customHeight="1" x14ac:dyDescent="0.25">
      <c r="A18" s="136" t="s">
        <v>95</v>
      </c>
      <c r="B18" s="134" t="s">
        <v>0</v>
      </c>
      <c r="C18" s="134" t="s">
        <v>5</v>
      </c>
      <c r="D18" s="125" t="s">
        <v>6</v>
      </c>
      <c r="E18" s="125"/>
      <c r="F18" s="125"/>
      <c r="G18" s="116" t="s">
        <v>7</v>
      </c>
      <c r="H18" s="116" t="s">
        <v>419</v>
      </c>
      <c r="I18" s="116" t="s">
        <v>418</v>
      </c>
    </row>
    <row r="19" spans="1:9" ht="18" customHeight="1" x14ac:dyDescent="0.25">
      <c r="A19" s="137"/>
      <c r="B19" s="135"/>
      <c r="C19" s="135"/>
      <c r="D19" s="62" t="s">
        <v>8</v>
      </c>
      <c r="E19" s="62" t="s">
        <v>9</v>
      </c>
      <c r="F19" s="62" t="s">
        <v>105</v>
      </c>
      <c r="G19" s="117"/>
      <c r="H19" s="117"/>
      <c r="I19" s="117"/>
    </row>
    <row r="20" spans="1:9" ht="18" customHeight="1" x14ac:dyDescent="0.25">
      <c r="A20" s="4" t="s">
        <v>343</v>
      </c>
      <c r="B20" s="50" t="s">
        <v>71</v>
      </c>
      <c r="C20" s="50" t="s">
        <v>15</v>
      </c>
      <c r="D20" s="3">
        <v>18</v>
      </c>
      <c r="E20" s="3">
        <v>10.039999999999999</v>
      </c>
      <c r="F20" s="3">
        <v>30.48</v>
      </c>
      <c r="G20" s="3">
        <v>285.19</v>
      </c>
      <c r="H20" s="19">
        <v>1.06</v>
      </c>
      <c r="I20" s="19">
        <f>ROUND(H20*1.09,2)</f>
        <v>1.1599999999999999</v>
      </c>
    </row>
    <row r="21" spans="1:9" ht="26.5" customHeight="1" x14ac:dyDescent="0.25">
      <c r="A21" s="4" t="s">
        <v>437</v>
      </c>
      <c r="B21" s="50"/>
      <c r="C21" s="50" t="s">
        <v>16</v>
      </c>
      <c r="D21" s="3">
        <v>4.0999999999999996</v>
      </c>
      <c r="E21" s="3">
        <v>2.5</v>
      </c>
      <c r="F21" s="3">
        <v>14.8</v>
      </c>
      <c r="G21" s="3">
        <v>115</v>
      </c>
      <c r="H21" s="19">
        <v>0.46</v>
      </c>
      <c r="I21" s="19">
        <f>ROUND(H21*1.09,2)</f>
        <v>0.5</v>
      </c>
    </row>
    <row r="22" spans="1:9" s="52" customFormat="1" ht="18" customHeight="1" x14ac:dyDescent="0.25">
      <c r="A22" s="39" t="s">
        <v>431</v>
      </c>
      <c r="B22" s="106"/>
      <c r="C22" s="106" t="s">
        <v>12</v>
      </c>
      <c r="D22" s="3">
        <v>0</v>
      </c>
      <c r="E22" s="3">
        <v>0</v>
      </c>
      <c r="F22" s="3">
        <v>0</v>
      </c>
      <c r="G22" s="3">
        <v>0</v>
      </c>
      <c r="H22" s="19">
        <v>0.05</v>
      </c>
      <c r="I22" s="19">
        <f>ROUND(H22*1.09,2)</f>
        <v>0.05</v>
      </c>
    </row>
    <row r="23" spans="1:9" s="52" customFormat="1" ht="18" customHeight="1" x14ac:dyDescent="0.25">
      <c r="A23" s="39" t="s">
        <v>425</v>
      </c>
      <c r="B23" s="106"/>
      <c r="C23" s="106" t="s">
        <v>16</v>
      </c>
      <c r="D23" s="3">
        <v>0.4</v>
      </c>
      <c r="E23" s="3">
        <v>0.4</v>
      </c>
      <c r="F23" s="3">
        <v>13</v>
      </c>
      <c r="G23" s="3">
        <v>53</v>
      </c>
      <c r="H23" s="19">
        <v>0.33</v>
      </c>
      <c r="I23" s="19">
        <f>ROUND(H23*1.09,2)</f>
        <v>0.36</v>
      </c>
    </row>
    <row r="24" spans="1:9" ht="18" customHeight="1" x14ac:dyDescent="0.3">
      <c r="A24" s="119" t="s">
        <v>1</v>
      </c>
      <c r="B24" s="120"/>
      <c r="C24" s="121"/>
      <c r="D24" s="10">
        <f>SUM(D20:D23)</f>
        <v>22.5</v>
      </c>
      <c r="E24" s="10">
        <f t="shared" ref="E24:G24" si="1">SUM(E20:E23)</f>
        <v>12.94</v>
      </c>
      <c r="F24" s="10">
        <f t="shared" si="1"/>
        <v>58.28</v>
      </c>
      <c r="G24" s="10">
        <f t="shared" si="1"/>
        <v>453.19</v>
      </c>
      <c r="H24" s="87">
        <f>+H20+H21+H22+H23</f>
        <v>1.9000000000000001</v>
      </c>
      <c r="I24" s="87">
        <f>+I20+I21+I22+I23</f>
        <v>2.0699999999999998</v>
      </c>
    </row>
    <row r="25" spans="1:9" ht="27" customHeight="1" x14ac:dyDescent="0.25">
      <c r="A25" s="126" t="s">
        <v>357</v>
      </c>
      <c r="B25" s="126"/>
      <c r="C25" s="126"/>
      <c r="D25" s="126"/>
      <c r="E25" s="126"/>
      <c r="F25" s="126"/>
      <c r="G25" s="126"/>
    </row>
    <row r="26" spans="1:9" ht="18" customHeight="1" x14ac:dyDescent="0.25">
      <c r="A26" s="122" t="s">
        <v>96</v>
      </c>
      <c r="B26" s="134" t="s">
        <v>0</v>
      </c>
      <c r="C26" s="134" t="s">
        <v>5</v>
      </c>
      <c r="D26" s="125" t="s">
        <v>6</v>
      </c>
      <c r="E26" s="125"/>
      <c r="F26" s="125"/>
      <c r="G26" s="116" t="s">
        <v>7</v>
      </c>
      <c r="H26" s="116" t="s">
        <v>419</v>
      </c>
      <c r="I26" s="116" t="s">
        <v>418</v>
      </c>
    </row>
    <row r="27" spans="1:9" ht="18" customHeight="1" x14ac:dyDescent="0.25">
      <c r="A27" s="123"/>
      <c r="B27" s="135"/>
      <c r="C27" s="135"/>
      <c r="D27" s="62" t="s">
        <v>8</v>
      </c>
      <c r="E27" s="62" t="s">
        <v>9</v>
      </c>
      <c r="F27" s="62" t="s">
        <v>105</v>
      </c>
      <c r="G27" s="117"/>
      <c r="H27" s="117"/>
      <c r="I27" s="117"/>
    </row>
    <row r="28" spans="1:9" ht="28.5" customHeight="1" x14ac:dyDescent="0.25">
      <c r="A28" s="4" t="s">
        <v>173</v>
      </c>
      <c r="B28" s="50" t="s">
        <v>174</v>
      </c>
      <c r="C28" s="50" t="s">
        <v>31</v>
      </c>
      <c r="D28" s="3">
        <v>10.84</v>
      </c>
      <c r="E28" s="3">
        <v>9.1999999999999993</v>
      </c>
      <c r="F28" s="3">
        <v>13.16</v>
      </c>
      <c r="G28" s="3">
        <v>174.34</v>
      </c>
      <c r="H28" s="19">
        <v>0.7</v>
      </c>
      <c r="I28" s="19">
        <f>ROUND(H28*1.09,2)</f>
        <v>0.76</v>
      </c>
    </row>
    <row r="29" spans="1:9" ht="18" customHeight="1" x14ac:dyDescent="0.25">
      <c r="A29" s="7" t="s">
        <v>268</v>
      </c>
      <c r="B29" s="57" t="s">
        <v>190</v>
      </c>
      <c r="C29" s="57" t="s">
        <v>16</v>
      </c>
      <c r="D29" s="3">
        <v>2.11</v>
      </c>
      <c r="E29" s="3">
        <v>3.79</v>
      </c>
      <c r="F29" s="3">
        <v>13.4</v>
      </c>
      <c r="G29" s="3">
        <v>94.49</v>
      </c>
      <c r="H29" s="19">
        <v>0.23</v>
      </c>
      <c r="I29" s="19">
        <f>ROUND(H29*1.09,2)</f>
        <v>0.25</v>
      </c>
    </row>
    <row r="30" spans="1:9" ht="26.25" customHeight="1" x14ac:dyDescent="0.25">
      <c r="A30" s="4" t="s">
        <v>264</v>
      </c>
      <c r="B30" s="50" t="s">
        <v>76</v>
      </c>
      <c r="C30" s="50" t="s">
        <v>16</v>
      </c>
      <c r="D30" s="3">
        <v>1.68</v>
      </c>
      <c r="E30" s="3">
        <v>5.24</v>
      </c>
      <c r="F30" s="3">
        <v>6.76</v>
      </c>
      <c r="G30" s="3">
        <v>73.819999999999993</v>
      </c>
      <c r="H30" s="19">
        <v>0.59</v>
      </c>
      <c r="I30" s="19">
        <f>ROUND(H30*1.09,2)</f>
        <v>0.64</v>
      </c>
    </row>
    <row r="31" spans="1:9" s="52" customFormat="1" ht="18" customHeight="1" x14ac:dyDescent="0.25">
      <c r="A31" s="39" t="s">
        <v>431</v>
      </c>
      <c r="B31" s="106"/>
      <c r="C31" s="106" t="s">
        <v>12</v>
      </c>
      <c r="D31" s="3">
        <v>0</v>
      </c>
      <c r="E31" s="3">
        <v>0</v>
      </c>
      <c r="F31" s="3">
        <v>0</v>
      </c>
      <c r="G31" s="3">
        <v>0</v>
      </c>
      <c r="H31" s="19">
        <v>0.05</v>
      </c>
      <c r="I31" s="19">
        <f>ROUND(H31*1.09,2)</f>
        <v>0.05</v>
      </c>
    </row>
    <row r="32" spans="1:9" s="52" customFormat="1" ht="18" customHeight="1" x14ac:dyDescent="0.25">
      <c r="A32" s="39" t="s">
        <v>425</v>
      </c>
      <c r="B32" s="106"/>
      <c r="C32" s="106" t="s">
        <v>16</v>
      </c>
      <c r="D32" s="3">
        <v>0.4</v>
      </c>
      <c r="E32" s="3">
        <v>0.4</v>
      </c>
      <c r="F32" s="3">
        <v>13</v>
      </c>
      <c r="G32" s="3">
        <v>53</v>
      </c>
      <c r="H32" s="19">
        <v>0.33</v>
      </c>
      <c r="I32" s="19">
        <f>ROUND(H32*1.09,2)</f>
        <v>0.36</v>
      </c>
    </row>
    <row r="33" spans="1:9" ht="27" customHeight="1" x14ac:dyDescent="0.3">
      <c r="A33" s="119" t="s">
        <v>1</v>
      </c>
      <c r="B33" s="120"/>
      <c r="C33" s="121"/>
      <c r="D33" s="10">
        <f>SUM(D28:D32)</f>
        <v>15.03</v>
      </c>
      <c r="E33" s="10">
        <f t="shared" ref="E33:G33" si="2">SUM(E28:E32)</f>
        <v>18.629999999999995</v>
      </c>
      <c r="F33" s="10">
        <f t="shared" si="2"/>
        <v>46.32</v>
      </c>
      <c r="G33" s="10">
        <f t="shared" si="2"/>
        <v>395.65</v>
      </c>
      <c r="H33" s="87">
        <f>+H28+H29+H30+H31+H32</f>
        <v>1.9000000000000001</v>
      </c>
      <c r="I33" s="87">
        <f>+I28+I29+I30+I31+I32</f>
        <v>2.06</v>
      </c>
    </row>
    <row r="34" spans="1:9" ht="27" customHeight="1" x14ac:dyDescent="0.25">
      <c r="A34" s="126" t="s">
        <v>357</v>
      </c>
      <c r="B34" s="126"/>
      <c r="C34" s="126"/>
      <c r="D34" s="126"/>
      <c r="E34" s="126"/>
      <c r="F34" s="126"/>
      <c r="G34" s="126"/>
    </row>
    <row r="35" spans="1:9" ht="18" customHeight="1" x14ac:dyDescent="0.25">
      <c r="A35" s="122" t="s">
        <v>186</v>
      </c>
      <c r="B35" s="134" t="s">
        <v>0</v>
      </c>
      <c r="C35" s="134" t="s">
        <v>5</v>
      </c>
      <c r="D35" s="125" t="s">
        <v>6</v>
      </c>
      <c r="E35" s="125"/>
      <c r="F35" s="125"/>
      <c r="G35" s="116" t="s">
        <v>7</v>
      </c>
      <c r="H35" s="116" t="s">
        <v>419</v>
      </c>
      <c r="I35" s="116" t="s">
        <v>418</v>
      </c>
    </row>
    <row r="36" spans="1:9" ht="18" customHeight="1" x14ac:dyDescent="0.25">
      <c r="A36" s="123"/>
      <c r="B36" s="135"/>
      <c r="C36" s="135"/>
      <c r="D36" s="62" t="s">
        <v>8</v>
      </c>
      <c r="E36" s="62" t="s">
        <v>9</v>
      </c>
      <c r="F36" s="62" t="s">
        <v>105</v>
      </c>
      <c r="G36" s="117"/>
      <c r="H36" s="117"/>
      <c r="I36" s="117"/>
    </row>
    <row r="37" spans="1:9" ht="27" customHeight="1" x14ac:dyDescent="0.25">
      <c r="A37" s="4" t="s">
        <v>44</v>
      </c>
      <c r="B37" s="50" t="s">
        <v>43</v>
      </c>
      <c r="C37" s="50" t="s">
        <v>31</v>
      </c>
      <c r="D37" s="3">
        <v>15.98</v>
      </c>
      <c r="E37" s="3">
        <v>10.53</v>
      </c>
      <c r="F37" s="3">
        <v>8.7100000000000009</v>
      </c>
      <c r="G37" s="3">
        <v>191.16</v>
      </c>
      <c r="H37" s="19">
        <v>1.01</v>
      </c>
      <c r="I37" s="19">
        <f>ROUND(H37*1.09,2)</f>
        <v>1.1000000000000001</v>
      </c>
    </row>
    <row r="38" spans="1:9" ht="18" customHeight="1" x14ac:dyDescent="0.25">
      <c r="A38" s="7" t="s">
        <v>248</v>
      </c>
      <c r="B38" s="57" t="s">
        <v>188</v>
      </c>
      <c r="C38" s="57" t="s">
        <v>14</v>
      </c>
      <c r="D38" s="3">
        <v>1.1100000000000001</v>
      </c>
      <c r="E38" s="3">
        <v>1.92</v>
      </c>
      <c r="F38" s="3">
        <v>7.65</v>
      </c>
      <c r="G38" s="3">
        <v>51.08</v>
      </c>
      <c r="H38" s="19">
        <v>0.16</v>
      </c>
      <c r="I38" s="19">
        <f>ROUND(H38*1.09,2)</f>
        <v>0.17</v>
      </c>
    </row>
    <row r="39" spans="1:9" ht="24" customHeight="1" x14ac:dyDescent="0.25">
      <c r="A39" s="4" t="s">
        <v>288</v>
      </c>
      <c r="B39" s="50" t="s">
        <v>148</v>
      </c>
      <c r="C39" s="50" t="s">
        <v>31</v>
      </c>
      <c r="D39" s="3">
        <v>2.3849999999999998</v>
      </c>
      <c r="E39" s="3">
        <v>9.0975000000000001</v>
      </c>
      <c r="F39" s="3">
        <v>9.6750000000000007</v>
      </c>
      <c r="G39" s="3">
        <v>120.9</v>
      </c>
      <c r="H39" s="19">
        <v>0.35</v>
      </c>
      <c r="I39" s="19">
        <f>ROUND(H39*1.09,2)</f>
        <v>0.38</v>
      </c>
    </row>
    <row r="40" spans="1:9" s="52" customFormat="1" ht="18" customHeight="1" x14ac:dyDescent="0.25">
      <c r="A40" s="39" t="s">
        <v>431</v>
      </c>
      <c r="B40" s="106"/>
      <c r="C40" s="106" t="s">
        <v>12</v>
      </c>
      <c r="D40" s="3">
        <v>0</v>
      </c>
      <c r="E40" s="3">
        <v>0</v>
      </c>
      <c r="F40" s="3">
        <v>0</v>
      </c>
      <c r="G40" s="3">
        <v>0</v>
      </c>
      <c r="H40" s="19">
        <v>0.05</v>
      </c>
      <c r="I40" s="19">
        <f>ROUND(H40*1.09,2)</f>
        <v>0.05</v>
      </c>
    </row>
    <row r="41" spans="1:9" s="52" customFormat="1" ht="18" customHeight="1" x14ac:dyDescent="0.25">
      <c r="A41" s="39" t="s">
        <v>425</v>
      </c>
      <c r="B41" s="106"/>
      <c r="C41" s="106" t="s">
        <v>16</v>
      </c>
      <c r="D41" s="3">
        <v>0.4</v>
      </c>
      <c r="E41" s="3">
        <v>0.4</v>
      </c>
      <c r="F41" s="3">
        <v>13</v>
      </c>
      <c r="G41" s="3">
        <v>53</v>
      </c>
      <c r="H41" s="19">
        <v>0.33</v>
      </c>
      <c r="I41" s="19">
        <f>ROUND(H41*1.09,2)</f>
        <v>0.36</v>
      </c>
    </row>
    <row r="42" spans="1:9" ht="27" customHeight="1" x14ac:dyDescent="0.3">
      <c r="A42" s="119" t="s">
        <v>1</v>
      </c>
      <c r="B42" s="120"/>
      <c r="C42" s="121"/>
      <c r="D42" s="10">
        <f>SUM(D37:D41)</f>
        <v>19.875</v>
      </c>
      <c r="E42" s="10">
        <f t="shared" ref="E42:G42" si="3">SUM(E37:E41)</f>
        <v>21.947499999999998</v>
      </c>
      <c r="F42" s="10">
        <f t="shared" si="3"/>
        <v>39.034999999999997</v>
      </c>
      <c r="G42" s="10">
        <f t="shared" si="3"/>
        <v>416.14</v>
      </c>
      <c r="H42" s="87">
        <f>+H37+H38+H39+H40+H41</f>
        <v>1.9000000000000001</v>
      </c>
      <c r="I42" s="87">
        <f>+I37+I38+I39+I40+I41</f>
        <v>2.06</v>
      </c>
    </row>
    <row r="43" spans="1:9" ht="17.25" customHeight="1" x14ac:dyDescent="0.25">
      <c r="A43" s="126" t="s">
        <v>358</v>
      </c>
      <c r="B43" s="126"/>
      <c r="C43" s="126"/>
      <c r="D43" s="126"/>
      <c r="E43" s="126"/>
      <c r="F43" s="126"/>
      <c r="G43" s="126"/>
    </row>
    <row r="44" spans="1:9" ht="18" customHeight="1" x14ac:dyDescent="0.25">
      <c r="A44" s="122" t="s">
        <v>187</v>
      </c>
      <c r="B44" s="134" t="s">
        <v>0</v>
      </c>
      <c r="C44" s="134" t="s">
        <v>5</v>
      </c>
      <c r="D44" s="125" t="s">
        <v>6</v>
      </c>
      <c r="E44" s="125"/>
      <c r="F44" s="125"/>
      <c r="G44" s="116" t="s">
        <v>7</v>
      </c>
      <c r="H44" s="116" t="s">
        <v>419</v>
      </c>
      <c r="I44" s="116" t="s">
        <v>418</v>
      </c>
    </row>
    <row r="45" spans="1:9" ht="18" customHeight="1" x14ac:dyDescent="0.25">
      <c r="A45" s="123"/>
      <c r="B45" s="135"/>
      <c r="C45" s="135"/>
      <c r="D45" s="62" t="s">
        <v>8</v>
      </c>
      <c r="E45" s="62" t="s">
        <v>9</v>
      </c>
      <c r="F45" s="62" t="s">
        <v>105</v>
      </c>
      <c r="G45" s="117"/>
      <c r="H45" s="117"/>
      <c r="I45" s="117"/>
    </row>
    <row r="46" spans="1:9" ht="18" customHeight="1" x14ac:dyDescent="0.25">
      <c r="A46" s="4" t="s">
        <v>145</v>
      </c>
      <c r="B46" s="50" t="s">
        <v>77</v>
      </c>
      <c r="C46" s="50" t="s">
        <v>126</v>
      </c>
      <c r="D46" s="3">
        <v>22.71</v>
      </c>
      <c r="E46" s="3">
        <v>12.34</v>
      </c>
      <c r="F46" s="3">
        <v>7.93</v>
      </c>
      <c r="G46" s="3">
        <v>243.88</v>
      </c>
      <c r="H46" s="19">
        <v>1</v>
      </c>
      <c r="I46" s="19">
        <f>ROUND(H46*1.09,2)</f>
        <v>1.0900000000000001</v>
      </c>
    </row>
    <row r="47" spans="1:9" ht="18" customHeight="1" x14ac:dyDescent="0.25">
      <c r="A47" s="4" t="s">
        <v>247</v>
      </c>
      <c r="B47" s="50" t="s">
        <v>39</v>
      </c>
      <c r="C47" s="50" t="s">
        <v>14</v>
      </c>
      <c r="D47" s="3">
        <v>1.07</v>
      </c>
      <c r="E47" s="3">
        <v>7.0000000000000007E-2</v>
      </c>
      <c r="F47" s="3">
        <v>9.57</v>
      </c>
      <c r="G47" s="3">
        <v>42.6</v>
      </c>
      <c r="H47" s="19">
        <v>7.0000000000000007E-2</v>
      </c>
      <c r="I47" s="19">
        <f>ROUND(H47*1.09,2)</f>
        <v>0.08</v>
      </c>
    </row>
    <row r="48" spans="1:9" ht="27.75" customHeight="1" x14ac:dyDescent="0.25">
      <c r="A48" s="4" t="s">
        <v>287</v>
      </c>
      <c r="B48" s="50" t="s">
        <v>172</v>
      </c>
      <c r="C48" s="50" t="s">
        <v>16</v>
      </c>
      <c r="D48" s="3">
        <v>1.3125</v>
      </c>
      <c r="E48" s="3">
        <v>7.4</v>
      </c>
      <c r="F48" s="3">
        <v>3.48</v>
      </c>
      <c r="G48" s="3">
        <v>79.92</v>
      </c>
      <c r="H48" s="19">
        <v>0.44</v>
      </c>
      <c r="I48" s="19">
        <f>ROUND(H48*1.09,2)</f>
        <v>0.48</v>
      </c>
    </row>
    <row r="49" spans="1:9" s="52" customFormat="1" ht="18" customHeight="1" x14ac:dyDescent="0.25">
      <c r="A49" s="39" t="s">
        <v>431</v>
      </c>
      <c r="B49" s="106"/>
      <c r="C49" s="106" t="s">
        <v>12</v>
      </c>
      <c r="D49" s="3">
        <v>0</v>
      </c>
      <c r="E49" s="3">
        <v>0</v>
      </c>
      <c r="F49" s="3">
        <v>0</v>
      </c>
      <c r="G49" s="3">
        <v>0</v>
      </c>
      <c r="H49" s="19">
        <v>0.05</v>
      </c>
      <c r="I49" s="19">
        <f>ROUND(H49*1.09,2)</f>
        <v>0.05</v>
      </c>
    </row>
    <row r="50" spans="1:9" s="52" customFormat="1" ht="18" customHeight="1" x14ac:dyDescent="0.25">
      <c r="A50" s="39" t="s">
        <v>425</v>
      </c>
      <c r="B50" s="106"/>
      <c r="C50" s="106" t="s">
        <v>16</v>
      </c>
      <c r="D50" s="3">
        <v>0.4</v>
      </c>
      <c r="E50" s="3">
        <v>0.4</v>
      </c>
      <c r="F50" s="3">
        <v>13</v>
      </c>
      <c r="G50" s="3">
        <v>53</v>
      </c>
      <c r="H50" s="19">
        <v>0.33</v>
      </c>
      <c r="I50" s="19">
        <f>ROUND(H50*1.09,2)</f>
        <v>0.36</v>
      </c>
    </row>
    <row r="51" spans="1:9" ht="27" customHeight="1" x14ac:dyDescent="0.3">
      <c r="A51" s="119" t="s">
        <v>1</v>
      </c>
      <c r="B51" s="120"/>
      <c r="C51" s="121"/>
      <c r="D51" s="10">
        <f>SUM(D46:D50)</f>
        <v>25.4925</v>
      </c>
      <c r="E51" s="10">
        <f t="shared" ref="E51:G51" si="4">SUM(E46:E50)</f>
        <v>20.21</v>
      </c>
      <c r="F51" s="10">
        <f t="shared" si="4"/>
        <v>33.980000000000004</v>
      </c>
      <c r="G51" s="10">
        <f t="shared" si="4"/>
        <v>419.40000000000003</v>
      </c>
      <c r="H51" s="87">
        <f>+H46+H47+H48+H49+H50</f>
        <v>1.8900000000000001</v>
      </c>
      <c r="I51" s="87">
        <f>+I46+I47+I48+I49+I50</f>
        <v>2.06</v>
      </c>
    </row>
    <row r="52" spans="1:9" s="71" customFormat="1" ht="26.25" customHeight="1" x14ac:dyDescent="0.25">
      <c r="A52" s="126" t="s">
        <v>357</v>
      </c>
      <c r="B52" s="126"/>
      <c r="C52" s="126"/>
      <c r="D52" s="126"/>
      <c r="E52" s="126"/>
      <c r="F52" s="126"/>
      <c r="G52" s="126"/>
      <c r="H52" s="26"/>
      <c r="I52" s="26"/>
    </row>
    <row r="53" spans="1:9" s="71" customFormat="1" ht="18" customHeight="1" x14ac:dyDescent="0.25">
      <c r="A53" s="122" t="s">
        <v>376</v>
      </c>
      <c r="B53" s="124" t="s">
        <v>0</v>
      </c>
      <c r="C53" s="124" t="s">
        <v>5</v>
      </c>
      <c r="D53" s="125" t="s">
        <v>6</v>
      </c>
      <c r="E53" s="125"/>
      <c r="F53" s="125"/>
      <c r="G53" s="116" t="s">
        <v>7</v>
      </c>
      <c r="H53" s="116" t="s">
        <v>419</v>
      </c>
      <c r="I53" s="116" t="s">
        <v>418</v>
      </c>
    </row>
    <row r="54" spans="1:9" s="71" customFormat="1" ht="27" customHeight="1" x14ac:dyDescent="0.25">
      <c r="A54" s="123"/>
      <c r="B54" s="117"/>
      <c r="C54" s="117"/>
      <c r="D54" s="62" t="s">
        <v>8</v>
      </c>
      <c r="E54" s="62" t="s">
        <v>9</v>
      </c>
      <c r="F54" s="62" t="s">
        <v>105</v>
      </c>
      <c r="G54" s="117"/>
      <c r="H54" s="117"/>
      <c r="I54" s="117"/>
    </row>
    <row r="55" spans="1:9" s="71" customFormat="1" ht="26.15" customHeight="1" x14ac:dyDescent="0.25">
      <c r="A55" s="7" t="s">
        <v>410</v>
      </c>
      <c r="B55" s="57" t="s">
        <v>411</v>
      </c>
      <c r="C55" s="57">
        <v>150</v>
      </c>
      <c r="D55" s="3">
        <v>3.29</v>
      </c>
      <c r="E55" s="3">
        <v>0.28000000000000003</v>
      </c>
      <c r="F55" s="3">
        <v>46.43</v>
      </c>
      <c r="G55" s="3">
        <v>201.39</v>
      </c>
      <c r="H55" s="19">
        <v>0.86</v>
      </c>
      <c r="I55" s="19">
        <f>ROUND(H55*1.09,2)</f>
        <v>0.94</v>
      </c>
    </row>
    <row r="56" spans="1:9" ht="18" customHeight="1" x14ac:dyDescent="0.25">
      <c r="A56" s="4" t="s">
        <v>416</v>
      </c>
      <c r="B56" s="50" t="s">
        <v>227</v>
      </c>
      <c r="C56" s="50" t="s">
        <v>14</v>
      </c>
      <c r="D56" s="79">
        <v>1.2</v>
      </c>
      <c r="E56" s="79">
        <v>15</v>
      </c>
      <c r="F56" s="79">
        <v>1.55</v>
      </c>
      <c r="G56" s="79">
        <v>146.5</v>
      </c>
      <c r="H56" s="19">
        <v>0.25</v>
      </c>
      <c r="I56" s="19">
        <f>ROUND(H56*1.09,2)</f>
        <v>0.27</v>
      </c>
    </row>
    <row r="57" spans="1:9" s="52" customFormat="1" ht="18" customHeight="1" x14ac:dyDescent="0.25">
      <c r="A57" s="7" t="s">
        <v>426</v>
      </c>
      <c r="B57" s="106"/>
      <c r="C57" s="106" t="s">
        <v>427</v>
      </c>
      <c r="D57" s="3">
        <v>2.98</v>
      </c>
      <c r="E57" s="3">
        <v>0.2</v>
      </c>
      <c r="F57" s="3">
        <v>12.85</v>
      </c>
      <c r="G57" s="3">
        <v>65.38</v>
      </c>
      <c r="H57" s="19">
        <v>0.4</v>
      </c>
      <c r="I57" s="19">
        <f>ROUND(H57*1.09,2)</f>
        <v>0.44</v>
      </c>
    </row>
    <row r="58" spans="1:9" s="52" customFormat="1" ht="18" customHeight="1" x14ac:dyDescent="0.25">
      <c r="A58" s="39" t="s">
        <v>431</v>
      </c>
      <c r="B58" s="106"/>
      <c r="C58" s="106" t="s">
        <v>12</v>
      </c>
      <c r="D58" s="3">
        <v>0</v>
      </c>
      <c r="E58" s="3">
        <v>0</v>
      </c>
      <c r="F58" s="3">
        <v>0</v>
      </c>
      <c r="G58" s="3">
        <v>0</v>
      </c>
      <c r="H58" s="19">
        <v>0.05</v>
      </c>
      <c r="I58" s="19">
        <f>ROUND(H58*1.09,2)</f>
        <v>0.05</v>
      </c>
    </row>
    <row r="59" spans="1:9" s="52" customFormat="1" ht="18" customHeight="1" x14ac:dyDescent="0.25">
      <c r="A59" s="39" t="s">
        <v>425</v>
      </c>
      <c r="B59" s="106"/>
      <c r="C59" s="106" t="s">
        <v>16</v>
      </c>
      <c r="D59" s="3">
        <v>0.4</v>
      </c>
      <c r="E59" s="3">
        <v>0.4</v>
      </c>
      <c r="F59" s="3">
        <v>13</v>
      </c>
      <c r="G59" s="3">
        <v>53</v>
      </c>
      <c r="H59" s="19">
        <v>0.33</v>
      </c>
      <c r="I59" s="19">
        <f>ROUND(H59*1.09,2)</f>
        <v>0.36</v>
      </c>
    </row>
    <row r="60" spans="1:9" s="71" customFormat="1" ht="27" customHeight="1" x14ac:dyDescent="0.3">
      <c r="A60" s="119" t="s">
        <v>1</v>
      </c>
      <c r="B60" s="120"/>
      <c r="C60" s="121"/>
      <c r="D60" s="10">
        <f>SUM(D55:D59)</f>
        <v>7.870000000000001</v>
      </c>
      <c r="E60" s="10">
        <f t="shared" ref="E60:G60" si="5">SUM(E55:E59)</f>
        <v>15.879999999999999</v>
      </c>
      <c r="F60" s="10">
        <f t="shared" si="5"/>
        <v>73.83</v>
      </c>
      <c r="G60" s="10">
        <f t="shared" si="5"/>
        <v>466.27</v>
      </c>
      <c r="H60" s="87">
        <f>+H55+H56+H57+H58+H59</f>
        <v>1.89</v>
      </c>
      <c r="I60" s="87">
        <f>+I55+I56+I57+I58+I59</f>
        <v>2.06</v>
      </c>
    </row>
    <row r="61" spans="1:9" ht="27" customHeight="1" x14ac:dyDescent="0.25">
      <c r="A61" s="131" t="s">
        <v>439</v>
      </c>
      <c r="B61" s="131"/>
      <c r="C61" s="131"/>
      <c r="D61" s="131"/>
      <c r="E61" s="131"/>
      <c r="F61" s="131"/>
      <c r="G61" s="131"/>
    </row>
    <row r="62" spans="1:9" ht="18" customHeight="1" thickBot="1" x14ac:dyDescent="0.3"/>
    <row r="63" spans="1:9" s="52" customFormat="1" ht="39" customHeight="1" x14ac:dyDescent="0.25">
      <c r="A63" s="85"/>
      <c r="B63" s="129"/>
      <c r="C63" s="130"/>
      <c r="D63" s="130"/>
      <c r="E63" s="130"/>
      <c r="F63" s="130"/>
      <c r="G63" s="130"/>
      <c r="H63" s="88" t="s">
        <v>419</v>
      </c>
      <c r="I63" s="89" t="s">
        <v>418</v>
      </c>
    </row>
    <row r="64" spans="1:9" s="52" customFormat="1" ht="18" customHeight="1" thickBot="1" x14ac:dyDescent="0.3">
      <c r="A64" s="86"/>
      <c r="B64" s="127" t="s">
        <v>420</v>
      </c>
      <c r="C64" s="128"/>
      <c r="D64" s="128"/>
      <c r="E64" s="128"/>
      <c r="F64" s="128"/>
      <c r="G64" s="128"/>
      <c r="H64" s="92">
        <f>+SUM(H16+H24+H33+H42+H51+H60)/6+H8</f>
        <v>2.2166666666666668</v>
      </c>
      <c r="I64" s="91">
        <f>+SUM(I16+I24+I33+I42+I51+I60)/6+I8</f>
        <v>2.413333333333334</v>
      </c>
    </row>
    <row r="65" spans="1:9" s="52" customFormat="1" ht="18" customHeight="1" x14ac:dyDescent="0.25">
      <c r="A65" s="86"/>
      <c r="B65" s="132" t="s">
        <v>421</v>
      </c>
      <c r="C65" s="133"/>
      <c r="D65" s="133"/>
      <c r="E65" s="24"/>
      <c r="F65" s="24"/>
      <c r="G65" s="24"/>
      <c r="H65" s="23"/>
      <c r="I65" s="23"/>
    </row>
    <row r="69" spans="1:9" ht="27" customHeight="1" x14ac:dyDescent="0.25"/>
    <row r="71" spans="1:9" ht="27" customHeight="1" x14ac:dyDescent="0.25"/>
    <row r="78" spans="1:9" ht="30.75" customHeight="1" x14ac:dyDescent="0.25"/>
  </sheetData>
  <mergeCells count="67">
    <mergeCell ref="H53:H54"/>
    <mergeCell ref="I53:I54"/>
    <mergeCell ref="B63:G63"/>
    <mergeCell ref="B64:G64"/>
    <mergeCell ref="B65:D65"/>
    <mergeCell ref="H10:H11"/>
    <mergeCell ref="I10:I11"/>
    <mergeCell ref="H4:H5"/>
    <mergeCell ref="I4:I5"/>
    <mergeCell ref="H44:H45"/>
    <mergeCell ref="I44:I45"/>
    <mergeCell ref="H26:H27"/>
    <mergeCell ref="I26:I27"/>
    <mergeCell ref="H35:H36"/>
    <mergeCell ref="I35:I36"/>
    <mergeCell ref="H18:H19"/>
    <mergeCell ref="I18:I19"/>
    <mergeCell ref="A17:G17"/>
    <mergeCell ref="A18:A19"/>
    <mergeCell ref="B18:B19"/>
    <mergeCell ref="C18:C19"/>
    <mergeCell ref="D18:F18"/>
    <mergeCell ref="G18:G19"/>
    <mergeCell ref="A3:G3"/>
    <mergeCell ref="D4:F4"/>
    <mergeCell ref="G4:G5"/>
    <mergeCell ref="A9:G9"/>
    <mergeCell ref="A8:C8"/>
    <mergeCell ref="A4:A5"/>
    <mergeCell ref="B4:B5"/>
    <mergeCell ref="C4:C5"/>
    <mergeCell ref="A25:G25"/>
    <mergeCell ref="A26:A27"/>
    <mergeCell ref="B26:B27"/>
    <mergeCell ref="C26:C27"/>
    <mergeCell ref="D26:F26"/>
    <mergeCell ref="G26:G27"/>
    <mergeCell ref="A10:A11"/>
    <mergeCell ref="B10:B11"/>
    <mergeCell ref="C10:C11"/>
    <mergeCell ref="D10:F10"/>
    <mergeCell ref="G10:G11"/>
    <mergeCell ref="A24:C24"/>
    <mergeCell ref="A16:C16"/>
    <mergeCell ref="A61:G61"/>
    <mergeCell ref="A42:C42"/>
    <mergeCell ref="A33:C33"/>
    <mergeCell ref="A34:G34"/>
    <mergeCell ref="A35:A36"/>
    <mergeCell ref="B35:B36"/>
    <mergeCell ref="C35:C36"/>
    <mergeCell ref="D35:F35"/>
    <mergeCell ref="G35:G36"/>
    <mergeCell ref="A43:G43"/>
    <mergeCell ref="A44:A45"/>
    <mergeCell ref="B44:B45"/>
    <mergeCell ref="C44:C45"/>
    <mergeCell ref="D44:F44"/>
    <mergeCell ref="G44:G45"/>
    <mergeCell ref="A51:C51"/>
    <mergeCell ref="A60:C60"/>
    <mergeCell ref="A52:G52"/>
    <mergeCell ref="A53:A54"/>
    <mergeCell ref="B53:B54"/>
    <mergeCell ref="C53:C54"/>
    <mergeCell ref="D53:F53"/>
    <mergeCell ref="G53:G54"/>
  </mergeCells>
  <pageMargins left="0.59055118110236227" right="0.59055118110236227" top="0.59055118110236227" bottom="0.59055118110236227" header="0" footer="0"/>
  <pageSetup paperSize="9" scale="7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view="pageBreakPreview" zoomScaleNormal="100" zoomScaleSheetLayoutView="100" workbookViewId="0">
      <selection activeCell="J34" sqref="J34"/>
    </sheetView>
  </sheetViews>
  <sheetFormatPr defaultColWidth="8.7265625" defaultRowHeight="18" customHeight="1" x14ac:dyDescent="0.25"/>
  <cols>
    <col min="1" max="1" width="38.453125" style="1" customWidth="1"/>
    <col min="2" max="2" width="9.54296875" style="21" customWidth="1"/>
    <col min="3" max="3" width="7.453125" style="21" customWidth="1"/>
    <col min="4" max="4" width="9.81640625" style="26" customWidth="1"/>
    <col min="5" max="5" width="9.453125" style="26" customWidth="1"/>
    <col min="6" max="6" width="9.81640625" style="26" customWidth="1"/>
    <col min="7" max="7" width="9" style="26" customWidth="1"/>
    <col min="8" max="15" width="9.1796875" style="21" customWidth="1"/>
    <col min="16" max="16384" width="8.7265625" style="1"/>
  </cols>
  <sheetData>
    <row r="1" spans="1:9" ht="18" customHeight="1" x14ac:dyDescent="0.3">
      <c r="A1" s="5" t="s">
        <v>171</v>
      </c>
      <c r="D1" s="27"/>
      <c r="E1" s="27"/>
      <c r="F1" s="27"/>
      <c r="G1" s="35"/>
    </row>
    <row r="2" spans="1:9" ht="18" customHeight="1" x14ac:dyDescent="0.3">
      <c r="A2" s="13" t="s">
        <v>18</v>
      </c>
      <c r="D2" s="27"/>
      <c r="E2" s="27"/>
      <c r="F2" s="27"/>
      <c r="G2" s="27"/>
    </row>
    <row r="3" spans="1:9" ht="18" customHeight="1" x14ac:dyDescent="0.25">
      <c r="A3" s="118" t="s">
        <v>422</v>
      </c>
      <c r="B3" s="118"/>
      <c r="C3" s="118"/>
      <c r="D3" s="118"/>
      <c r="E3" s="118"/>
      <c r="F3" s="118"/>
      <c r="G3" s="118"/>
    </row>
    <row r="4" spans="1:9" ht="18" customHeight="1" x14ac:dyDescent="0.25">
      <c r="A4" s="122" t="s">
        <v>4</v>
      </c>
      <c r="B4" s="124" t="s">
        <v>0</v>
      </c>
      <c r="C4" s="124" t="s">
        <v>5</v>
      </c>
      <c r="D4" s="125" t="s">
        <v>6</v>
      </c>
      <c r="E4" s="125"/>
      <c r="F4" s="125"/>
      <c r="G4" s="116" t="s">
        <v>7</v>
      </c>
      <c r="H4" s="116" t="s">
        <v>419</v>
      </c>
      <c r="I4" s="116" t="s">
        <v>418</v>
      </c>
    </row>
    <row r="5" spans="1:9" ht="18" customHeight="1" x14ac:dyDescent="0.25">
      <c r="A5" s="123"/>
      <c r="B5" s="117"/>
      <c r="C5" s="117"/>
      <c r="D5" s="62" t="s">
        <v>8</v>
      </c>
      <c r="E5" s="62" t="s">
        <v>9</v>
      </c>
      <c r="F5" s="62" t="s">
        <v>105</v>
      </c>
      <c r="G5" s="117"/>
      <c r="H5" s="117"/>
      <c r="I5" s="117"/>
    </row>
    <row r="6" spans="1:9" ht="36" customHeight="1" x14ac:dyDescent="0.25">
      <c r="A6" s="40" t="s">
        <v>311</v>
      </c>
      <c r="B6" s="41" t="s">
        <v>312</v>
      </c>
      <c r="C6" s="41" t="s">
        <v>15</v>
      </c>
      <c r="D6" s="42">
        <v>3.64</v>
      </c>
      <c r="E6" s="42">
        <v>3.3</v>
      </c>
      <c r="F6" s="42">
        <v>14.61</v>
      </c>
      <c r="G6" s="42">
        <v>93.57</v>
      </c>
      <c r="H6" s="19">
        <v>0.22</v>
      </c>
      <c r="I6" s="19">
        <f>ROUND(H6*1.09,2)</f>
        <v>0.24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v>0.1</v>
      </c>
      <c r="I7" s="19">
        <f>ROUND(H7*1.09,2)</f>
        <v>0.11</v>
      </c>
    </row>
    <row r="8" spans="1:9" ht="27.75" customHeight="1" x14ac:dyDescent="0.3">
      <c r="A8" s="119" t="s">
        <v>1</v>
      </c>
      <c r="B8" s="120"/>
      <c r="C8" s="121"/>
      <c r="D8" s="10">
        <f>SUM(D6:D7)</f>
        <v>6.6</v>
      </c>
      <c r="E8" s="10">
        <f>SUM(E6:E7)</f>
        <v>3.94</v>
      </c>
      <c r="F8" s="10">
        <f>SUM(F6:F7)</f>
        <v>31.669999999999998</v>
      </c>
      <c r="G8" s="10">
        <f>SUM(G6:G7)</f>
        <v>179.64999999999998</v>
      </c>
      <c r="H8" s="87">
        <f>+H6+H7</f>
        <v>0.32</v>
      </c>
      <c r="I8" s="87">
        <f>+I6+I7</f>
        <v>0.35</v>
      </c>
    </row>
    <row r="9" spans="1:9" ht="18" customHeight="1" x14ac:dyDescent="0.25">
      <c r="A9" s="149" t="s">
        <v>359</v>
      </c>
      <c r="B9" s="138"/>
      <c r="C9" s="138"/>
      <c r="D9" s="138"/>
      <c r="E9" s="138"/>
      <c r="F9" s="138"/>
      <c r="G9" s="150"/>
    </row>
    <row r="10" spans="1:9" ht="18" customHeight="1" x14ac:dyDescent="0.25">
      <c r="A10" s="136" t="s">
        <v>94</v>
      </c>
      <c r="B10" s="134" t="s">
        <v>0</v>
      </c>
      <c r="C10" s="134" t="s">
        <v>5</v>
      </c>
      <c r="D10" s="125" t="s">
        <v>6</v>
      </c>
      <c r="E10" s="125"/>
      <c r="F10" s="125"/>
      <c r="G10" s="116" t="s">
        <v>7</v>
      </c>
      <c r="H10" s="116" t="s">
        <v>419</v>
      </c>
      <c r="I10" s="116" t="s">
        <v>418</v>
      </c>
    </row>
    <row r="11" spans="1:9" ht="18" customHeight="1" x14ac:dyDescent="0.25">
      <c r="A11" s="137"/>
      <c r="B11" s="135"/>
      <c r="C11" s="135"/>
      <c r="D11" s="62" t="s">
        <v>8</v>
      </c>
      <c r="E11" s="62" t="s">
        <v>9</v>
      </c>
      <c r="F11" s="62" t="s">
        <v>105</v>
      </c>
      <c r="G11" s="117"/>
      <c r="H11" s="117"/>
      <c r="I11" s="117"/>
    </row>
    <row r="12" spans="1:9" ht="18" customHeight="1" x14ac:dyDescent="0.25">
      <c r="A12" s="40" t="s">
        <v>37</v>
      </c>
      <c r="B12" s="41" t="s">
        <v>38</v>
      </c>
      <c r="C12" s="41" t="s">
        <v>31</v>
      </c>
      <c r="D12" s="42">
        <v>15.4</v>
      </c>
      <c r="E12" s="42">
        <v>8.91</v>
      </c>
      <c r="F12" s="42">
        <v>8.19</v>
      </c>
      <c r="G12" s="42">
        <v>174.05</v>
      </c>
      <c r="H12" s="19">
        <v>0.89</v>
      </c>
      <c r="I12" s="19">
        <f>ROUND(H12*1.09,2)</f>
        <v>0.97</v>
      </c>
    </row>
    <row r="13" spans="1:9" ht="18" customHeight="1" x14ac:dyDescent="0.25">
      <c r="A13" s="9" t="s">
        <v>253</v>
      </c>
      <c r="B13" s="17" t="s">
        <v>50</v>
      </c>
      <c r="C13" s="17" t="s">
        <v>14</v>
      </c>
      <c r="D13" s="3">
        <v>1.36</v>
      </c>
      <c r="E13" s="3">
        <v>2.35</v>
      </c>
      <c r="F13" s="3">
        <v>14.48</v>
      </c>
      <c r="G13" s="3">
        <v>81.88</v>
      </c>
      <c r="H13" s="19">
        <v>0.12</v>
      </c>
      <c r="I13" s="19">
        <f>ROUND(H13*1.09,2)</f>
        <v>0.13</v>
      </c>
    </row>
    <row r="14" spans="1:9" ht="27.75" customHeight="1" x14ac:dyDescent="0.25">
      <c r="A14" s="7" t="s">
        <v>315</v>
      </c>
      <c r="B14" s="57" t="s">
        <v>107</v>
      </c>
      <c r="C14" s="57" t="s">
        <v>16</v>
      </c>
      <c r="D14" s="3">
        <v>1.97</v>
      </c>
      <c r="E14" s="3">
        <v>9.99</v>
      </c>
      <c r="F14" s="3">
        <v>7.69</v>
      </c>
      <c r="G14" s="3">
        <v>118.26</v>
      </c>
      <c r="H14" s="19">
        <v>0.43</v>
      </c>
      <c r="I14" s="19">
        <f>ROUND(H14*1.09,2)</f>
        <v>0.47</v>
      </c>
    </row>
    <row r="15" spans="1:9" s="52" customFormat="1" ht="18" customHeight="1" x14ac:dyDescent="0.25">
      <c r="A15" s="39" t="s">
        <v>424</v>
      </c>
      <c r="B15" s="106"/>
      <c r="C15" s="106" t="s">
        <v>432</v>
      </c>
      <c r="D15" s="3">
        <v>0.1</v>
      </c>
      <c r="E15" s="3">
        <v>0.06</v>
      </c>
      <c r="F15" s="3">
        <v>1.29</v>
      </c>
      <c r="G15" s="3">
        <v>4.34</v>
      </c>
      <c r="H15" s="19">
        <v>0.12</v>
      </c>
      <c r="I15" s="19">
        <f>ROUND(H15*1.09,2)</f>
        <v>0.13</v>
      </c>
    </row>
    <row r="16" spans="1:9" s="52" customFormat="1" ht="18" customHeight="1" x14ac:dyDescent="0.25">
      <c r="A16" s="39" t="s">
        <v>425</v>
      </c>
      <c r="B16" s="106"/>
      <c r="C16" s="106" t="s">
        <v>16</v>
      </c>
      <c r="D16" s="3">
        <v>0.4</v>
      </c>
      <c r="E16" s="3">
        <v>0.4</v>
      </c>
      <c r="F16" s="3">
        <v>13</v>
      </c>
      <c r="G16" s="3">
        <v>53</v>
      </c>
      <c r="H16" s="19">
        <v>0.33</v>
      </c>
      <c r="I16" s="19">
        <f>ROUND(H16*1.09,2)</f>
        <v>0.36</v>
      </c>
    </row>
    <row r="17" spans="1:9" ht="18" customHeight="1" x14ac:dyDescent="0.3">
      <c r="A17" s="142" t="s">
        <v>1</v>
      </c>
      <c r="B17" s="142"/>
      <c r="C17" s="142"/>
      <c r="D17" s="10">
        <f>SUM(D12:D16)</f>
        <v>19.23</v>
      </c>
      <c r="E17" s="10">
        <f t="shared" ref="E17:G17" si="0">SUM(E12:E16)</f>
        <v>21.709999999999997</v>
      </c>
      <c r="F17" s="10">
        <f t="shared" si="0"/>
        <v>44.650000000000006</v>
      </c>
      <c r="G17" s="10">
        <f t="shared" si="0"/>
        <v>431.53</v>
      </c>
      <c r="H17" s="87">
        <f>+H12+H13+H14+H15+H16</f>
        <v>1.8900000000000001</v>
      </c>
      <c r="I17" s="87">
        <f>+I12+I13+I14+I15+I16</f>
        <v>2.06</v>
      </c>
    </row>
    <row r="18" spans="1:9" ht="27.75" customHeight="1" x14ac:dyDescent="0.25">
      <c r="A18" s="138" t="s">
        <v>359</v>
      </c>
      <c r="B18" s="138"/>
      <c r="C18" s="138"/>
      <c r="D18" s="138"/>
      <c r="E18" s="138"/>
      <c r="F18" s="138"/>
      <c r="G18" s="138"/>
    </row>
    <row r="19" spans="1:9" ht="18" customHeight="1" x14ac:dyDescent="0.25">
      <c r="A19" s="136" t="s">
        <v>95</v>
      </c>
      <c r="B19" s="134" t="s">
        <v>0</v>
      </c>
      <c r="C19" s="134" t="s">
        <v>5</v>
      </c>
      <c r="D19" s="125" t="s">
        <v>6</v>
      </c>
      <c r="E19" s="125"/>
      <c r="F19" s="125"/>
      <c r="G19" s="116" t="s">
        <v>7</v>
      </c>
      <c r="H19" s="116" t="s">
        <v>419</v>
      </c>
      <c r="I19" s="116" t="s">
        <v>418</v>
      </c>
    </row>
    <row r="20" spans="1:9" ht="18" customHeight="1" x14ac:dyDescent="0.25">
      <c r="A20" s="137"/>
      <c r="B20" s="135"/>
      <c r="C20" s="135"/>
      <c r="D20" s="62" t="s">
        <v>8</v>
      </c>
      <c r="E20" s="62" t="s">
        <v>9</v>
      </c>
      <c r="F20" s="62" t="s">
        <v>105</v>
      </c>
      <c r="G20" s="117"/>
      <c r="H20" s="117"/>
      <c r="I20" s="117"/>
    </row>
    <row r="21" spans="1:9" ht="18" customHeight="1" x14ac:dyDescent="0.25">
      <c r="A21" s="7" t="s">
        <v>344</v>
      </c>
      <c r="B21" s="57" t="s">
        <v>117</v>
      </c>
      <c r="C21" s="57" t="s">
        <v>15</v>
      </c>
      <c r="D21" s="3">
        <v>20.6</v>
      </c>
      <c r="E21" s="3">
        <v>10.119999999999999</v>
      </c>
      <c r="F21" s="3">
        <v>33.53</v>
      </c>
      <c r="G21" s="3">
        <v>302.83</v>
      </c>
      <c r="H21" s="19">
        <v>1.02</v>
      </c>
      <c r="I21" s="19">
        <f>ROUND(H21*1.09,2)</f>
        <v>1.1100000000000001</v>
      </c>
    </row>
    <row r="22" spans="1:9" ht="18" customHeight="1" x14ac:dyDescent="0.25">
      <c r="A22" s="7" t="s">
        <v>177</v>
      </c>
      <c r="B22" s="57" t="s">
        <v>178</v>
      </c>
      <c r="C22" s="57" t="s">
        <v>108</v>
      </c>
      <c r="D22" s="3">
        <v>1.4</v>
      </c>
      <c r="E22" s="3">
        <v>0.63</v>
      </c>
      <c r="F22" s="3">
        <v>12.34</v>
      </c>
      <c r="G22" s="3">
        <v>52.2</v>
      </c>
      <c r="H22" s="19">
        <v>0.35</v>
      </c>
      <c r="I22" s="19">
        <f>ROUND(H22*1.09,2)</f>
        <v>0.38</v>
      </c>
    </row>
    <row r="23" spans="1:9" s="52" customFormat="1" ht="18" customHeight="1" x14ac:dyDescent="0.25">
      <c r="A23" s="7" t="s">
        <v>426</v>
      </c>
      <c r="B23" s="106"/>
      <c r="C23" s="106" t="s">
        <v>427</v>
      </c>
      <c r="D23" s="3">
        <v>2.98</v>
      </c>
      <c r="E23" s="3">
        <v>0.2</v>
      </c>
      <c r="F23" s="3">
        <v>12.85</v>
      </c>
      <c r="G23" s="3">
        <v>65.38</v>
      </c>
      <c r="H23" s="19">
        <v>0.4</v>
      </c>
      <c r="I23" s="19">
        <f>ROUND(H23*1.09,2)</f>
        <v>0.44</v>
      </c>
    </row>
    <row r="24" spans="1:9" s="52" customFormat="1" ht="18" customHeight="1" x14ac:dyDescent="0.25">
      <c r="A24" s="39" t="s">
        <v>424</v>
      </c>
      <c r="B24" s="106"/>
      <c r="C24" s="106" t="s">
        <v>432</v>
      </c>
      <c r="D24" s="3">
        <v>0.1</v>
      </c>
      <c r="E24" s="3">
        <v>0.06</v>
      </c>
      <c r="F24" s="3">
        <v>1.29</v>
      </c>
      <c r="G24" s="3">
        <v>4.34</v>
      </c>
      <c r="H24" s="19">
        <v>0.12</v>
      </c>
      <c r="I24" s="19">
        <f>ROUND(H24*1.09,2)</f>
        <v>0.13</v>
      </c>
    </row>
    <row r="25" spans="1:9" ht="18" customHeight="1" x14ac:dyDescent="0.3">
      <c r="A25" s="119" t="s">
        <v>1</v>
      </c>
      <c r="B25" s="120"/>
      <c r="C25" s="121"/>
      <c r="D25" s="10">
        <f>SUM(D21:D24)</f>
        <v>25.080000000000002</v>
      </c>
      <c r="E25" s="10">
        <f t="shared" ref="E25:G25" si="1">SUM(E21:E24)</f>
        <v>11.01</v>
      </c>
      <c r="F25" s="10">
        <f t="shared" si="1"/>
        <v>60.010000000000005</v>
      </c>
      <c r="G25" s="10">
        <f t="shared" si="1"/>
        <v>424.74999999999994</v>
      </c>
      <c r="H25" s="87">
        <f>+H21+H22+H23+H24</f>
        <v>1.8900000000000001</v>
      </c>
      <c r="I25" s="87">
        <f>+I21+I22+I23+I24</f>
        <v>2.06</v>
      </c>
    </row>
    <row r="26" spans="1:9" ht="18" customHeight="1" x14ac:dyDescent="0.25">
      <c r="A26" s="126" t="s">
        <v>358</v>
      </c>
      <c r="B26" s="126"/>
      <c r="C26" s="126"/>
      <c r="D26" s="126"/>
      <c r="E26" s="126"/>
      <c r="F26" s="126"/>
      <c r="G26" s="126"/>
    </row>
    <row r="27" spans="1:9" ht="18" customHeight="1" x14ac:dyDescent="0.25">
      <c r="A27" s="122" t="s">
        <v>96</v>
      </c>
      <c r="B27" s="134" t="s">
        <v>0</v>
      </c>
      <c r="C27" s="134" t="s">
        <v>5</v>
      </c>
      <c r="D27" s="125" t="s">
        <v>6</v>
      </c>
      <c r="E27" s="125"/>
      <c r="F27" s="125"/>
      <c r="G27" s="116" t="s">
        <v>7</v>
      </c>
      <c r="H27" s="116" t="s">
        <v>419</v>
      </c>
      <c r="I27" s="116" t="s">
        <v>418</v>
      </c>
    </row>
    <row r="28" spans="1:9" ht="18" customHeight="1" x14ac:dyDescent="0.25">
      <c r="A28" s="123"/>
      <c r="B28" s="135"/>
      <c r="C28" s="135"/>
      <c r="D28" s="62" t="s">
        <v>8</v>
      </c>
      <c r="E28" s="62" t="s">
        <v>9</v>
      </c>
      <c r="F28" s="62" t="s">
        <v>105</v>
      </c>
      <c r="G28" s="117"/>
      <c r="H28" s="117"/>
      <c r="I28" s="117"/>
    </row>
    <row r="29" spans="1:9" ht="18" customHeight="1" x14ac:dyDescent="0.25">
      <c r="A29" s="4" t="s">
        <v>48</v>
      </c>
      <c r="B29" s="50" t="s">
        <v>49</v>
      </c>
      <c r="C29" s="50" t="s">
        <v>31</v>
      </c>
      <c r="D29" s="3">
        <v>19.579999999999998</v>
      </c>
      <c r="E29" s="3">
        <v>16.5</v>
      </c>
      <c r="F29" s="3">
        <v>1.26</v>
      </c>
      <c r="G29" s="3">
        <v>230.6</v>
      </c>
      <c r="H29" s="19">
        <v>1.31</v>
      </c>
      <c r="I29" s="19">
        <f>ROUND(H29*1.09,2)</f>
        <v>1.43</v>
      </c>
    </row>
    <row r="30" spans="1:9" ht="18" customHeight="1" x14ac:dyDescent="0.25">
      <c r="A30" s="9" t="s">
        <v>259</v>
      </c>
      <c r="B30" s="17" t="s">
        <v>50</v>
      </c>
      <c r="C30" s="17" t="s">
        <v>13</v>
      </c>
      <c r="D30" s="3">
        <v>1.0900000000000001</v>
      </c>
      <c r="E30" s="3">
        <v>1.88</v>
      </c>
      <c r="F30" s="3">
        <v>11.58</v>
      </c>
      <c r="G30" s="3">
        <v>65.5</v>
      </c>
      <c r="H30" s="19">
        <v>0.09</v>
      </c>
      <c r="I30" s="19">
        <f>ROUND(H30*1.09,2)</f>
        <v>0.1</v>
      </c>
    </row>
    <row r="31" spans="1:9" ht="27.75" customHeight="1" x14ac:dyDescent="0.25">
      <c r="A31" s="7" t="s">
        <v>292</v>
      </c>
      <c r="B31" s="57" t="s">
        <v>194</v>
      </c>
      <c r="C31" s="57" t="s">
        <v>16</v>
      </c>
      <c r="D31" s="3">
        <v>3.33</v>
      </c>
      <c r="E31" s="3">
        <v>2.06</v>
      </c>
      <c r="F31" s="3">
        <v>8.3000000000000007</v>
      </c>
      <c r="G31" s="3">
        <v>86.45</v>
      </c>
      <c r="H31" s="19">
        <v>0.21</v>
      </c>
      <c r="I31" s="19">
        <f>ROUND(H31*1.09,2)</f>
        <v>0.23</v>
      </c>
    </row>
    <row r="32" spans="1:9" s="52" customFormat="1" ht="18" customHeight="1" x14ac:dyDescent="0.25">
      <c r="A32" s="39" t="s">
        <v>424</v>
      </c>
      <c r="B32" s="106"/>
      <c r="C32" s="106" t="s">
        <v>432</v>
      </c>
      <c r="D32" s="3">
        <v>0.1</v>
      </c>
      <c r="E32" s="3">
        <v>0.06</v>
      </c>
      <c r="F32" s="3">
        <v>1.29</v>
      </c>
      <c r="G32" s="3">
        <v>4.34</v>
      </c>
      <c r="H32" s="19">
        <v>0.12</v>
      </c>
      <c r="I32" s="19">
        <f>ROUND(H32*1.09,2)</f>
        <v>0.13</v>
      </c>
    </row>
    <row r="33" spans="1:9" s="52" customFormat="1" ht="18" customHeight="1" x14ac:dyDescent="0.25">
      <c r="A33" s="39" t="s">
        <v>425</v>
      </c>
      <c r="B33" s="106"/>
      <c r="C33" s="106" t="s">
        <v>16</v>
      </c>
      <c r="D33" s="3">
        <v>0.4</v>
      </c>
      <c r="E33" s="3">
        <v>0.4</v>
      </c>
      <c r="F33" s="3">
        <v>13</v>
      </c>
      <c r="G33" s="3">
        <v>53</v>
      </c>
      <c r="H33" s="19">
        <v>0.33</v>
      </c>
      <c r="I33" s="19">
        <f>ROUND(H33*1.09,2)</f>
        <v>0.36</v>
      </c>
    </row>
    <row r="34" spans="1:9" ht="18" customHeight="1" x14ac:dyDescent="0.3">
      <c r="A34" s="119" t="s">
        <v>1</v>
      </c>
      <c r="B34" s="120"/>
      <c r="C34" s="121"/>
      <c r="D34" s="10">
        <f>SUM(D29:D33)</f>
        <v>24.5</v>
      </c>
      <c r="E34" s="10">
        <f t="shared" ref="E34:G34" si="2">SUM(E29:E33)</f>
        <v>20.899999999999995</v>
      </c>
      <c r="F34" s="10">
        <f t="shared" si="2"/>
        <v>35.43</v>
      </c>
      <c r="G34" s="10">
        <f t="shared" si="2"/>
        <v>439.89</v>
      </c>
      <c r="H34" s="87">
        <f>+H29+H30+H31+H32+H33</f>
        <v>2.06</v>
      </c>
      <c r="I34" s="87">
        <f>+I29+I30+I31+I32+I33</f>
        <v>2.25</v>
      </c>
    </row>
    <row r="35" spans="1:9" ht="27.75" customHeight="1" x14ac:dyDescent="0.25">
      <c r="A35" s="126" t="s">
        <v>358</v>
      </c>
      <c r="B35" s="126"/>
      <c r="C35" s="126"/>
      <c r="D35" s="126"/>
      <c r="E35" s="126"/>
      <c r="F35" s="126"/>
      <c r="G35" s="126"/>
    </row>
    <row r="36" spans="1:9" ht="18" customHeight="1" x14ac:dyDescent="0.25">
      <c r="A36" s="122" t="s">
        <v>186</v>
      </c>
      <c r="B36" s="134" t="s">
        <v>0</v>
      </c>
      <c r="C36" s="134" t="s">
        <v>5</v>
      </c>
      <c r="D36" s="125" t="s">
        <v>6</v>
      </c>
      <c r="E36" s="125"/>
      <c r="F36" s="125"/>
      <c r="G36" s="116" t="s">
        <v>7</v>
      </c>
      <c r="H36" s="116" t="s">
        <v>419</v>
      </c>
      <c r="I36" s="116" t="s">
        <v>418</v>
      </c>
    </row>
    <row r="37" spans="1:9" ht="18" customHeight="1" x14ac:dyDescent="0.25">
      <c r="A37" s="123"/>
      <c r="B37" s="135"/>
      <c r="C37" s="135"/>
      <c r="D37" s="62" t="s">
        <v>8</v>
      </c>
      <c r="E37" s="62" t="s">
        <v>9</v>
      </c>
      <c r="F37" s="62" t="s">
        <v>105</v>
      </c>
      <c r="G37" s="117"/>
      <c r="H37" s="117"/>
      <c r="I37" s="117"/>
    </row>
    <row r="38" spans="1:9" ht="27.75" customHeight="1" x14ac:dyDescent="0.25">
      <c r="A38" s="4" t="s">
        <v>334</v>
      </c>
      <c r="B38" s="50" t="s">
        <v>241</v>
      </c>
      <c r="C38" s="50" t="s">
        <v>15</v>
      </c>
      <c r="D38" s="3">
        <v>9.84</v>
      </c>
      <c r="E38" s="3">
        <v>8.57</v>
      </c>
      <c r="F38" s="3">
        <v>38.68</v>
      </c>
      <c r="G38" s="3">
        <v>269.12</v>
      </c>
      <c r="H38" s="19">
        <v>0.79</v>
      </c>
      <c r="I38" s="19">
        <f>ROUND(H38*1.09,2)</f>
        <v>0.86</v>
      </c>
    </row>
    <row r="39" spans="1:9" ht="18" customHeight="1" x14ac:dyDescent="0.25">
      <c r="A39" s="7" t="s">
        <v>262</v>
      </c>
      <c r="B39" s="57" t="s">
        <v>227</v>
      </c>
      <c r="C39" s="57" t="s">
        <v>13</v>
      </c>
      <c r="D39" s="3">
        <v>1.36</v>
      </c>
      <c r="E39" s="3">
        <v>4</v>
      </c>
      <c r="F39" s="3">
        <v>1.68</v>
      </c>
      <c r="G39" s="3">
        <v>48</v>
      </c>
      <c r="H39" s="19">
        <v>0.25</v>
      </c>
      <c r="I39" s="19">
        <f>ROUND(H39*1.09,2)</f>
        <v>0.27</v>
      </c>
    </row>
    <row r="40" spans="1:9" s="52" customFormat="1" ht="18" customHeight="1" x14ac:dyDescent="0.25">
      <c r="A40" s="7" t="s">
        <v>426</v>
      </c>
      <c r="B40" s="106"/>
      <c r="C40" s="106" t="s">
        <v>427</v>
      </c>
      <c r="D40" s="3">
        <v>2.98</v>
      </c>
      <c r="E40" s="3">
        <v>0.2</v>
      </c>
      <c r="F40" s="3">
        <v>12.85</v>
      </c>
      <c r="G40" s="3">
        <v>65.38</v>
      </c>
      <c r="H40" s="19">
        <v>0.4</v>
      </c>
      <c r="I40" s="19">
        <f>ROUND(H40*1.09,2)</f>
        <v>0.44</v>
      </c>
    </row>
    <row r="41" spans="1:9" s="52" customFormat="1" ht="18" customHeight="1" x14ac:dyDescent="0.25">
      <c r="A41" s="39" t="s">
        <v>424</v>
      </c>
      <c r="B41" s="106"/>
      <c r="C41" s="106" t="s">
        <v>432</v>
      </c>
      <c r="D41" s="3">
        <v>0.1</v>
      </c>
      <c r="E41" s="3">
        <v>0.06</v>
      </c>
      <c r="F41" s="3">
        <v>1.29</v>
      </c>
      <c r="G41" s="3">
        <v>4.34</v>
      </c>
      <c r="H41" s="19">
        <v>0.12</v>
      </c>
      <c r="I41" s="19">
        <f>ROUND(H41*1.09,2)</f>
        <v>0.13</v>
      </c>
    </row>
    <row r="42" spans="1:9" s="52" customFormat="1" ht="18" customHeight="1" x14ac:dyDescent="0.25">
      <c r="A42" s="39" t="s">
        <v>425</v>
      </c>
      <c r="B42" s="106"/>
      <c r="C42" s="106" t="s">
        <v>16</v>
      </c>
      <c r="D42" s="3">
        <v>0.4</v>
      </c>
      <c r="E42" s="3">
        <v>0.4</v>
      </c>
      <c r="F42" s="3">
        <v>13</v>
      </c>
      <c r="G42" s="3">
        <v>53</v>
      </c>
      <c r="H42" s="19">
        <v>0.33</v>
      </c>
      <c r="I42" s="19">
        <f>ROUND(H42*1.09,2)</f>
        <v>0.36</v>
      </c>
    </row>
    <row r="43" spans="1:9" ht="27.75" customHeight="1" x14ac:dyDescent="0.3">
      <c r="A43" s="119" t="s">
        <v>1</v>
      </c>
      <c r="B43" s="120"/>
      <c r="C43" s="121"/>
      <c r="D43" s="10">
        <f>SUM(D38:D42)</f>
        <v>14.68</v>
      </c>
      <c r="E43" s="10">
        <f t="shared" ref="E43:G43" si="3">SUM(E38:E42)</f>
        <v>13.23</v>
      </c>
      <c r="F43" s="10">
        <f t="shared" si="3"/>
        <v>67.5</v>
      </c>
      <c r="G43" s="10">
        <f t="shared" si="3"/>
        <v>439.84</v>
      </c>
      <c r="H43" s="87">
        <f>+H38+H39+H40+H41+H42</f>
        <v>1.8900000000000001</v>
      </c>
      <c r="I43" s="87">
        <f>+I38+I39+I40+I41+I42</f>
        <v>2.0599999999999996</v>
      </c>
    </row>
    <row r="44" spans="1:9" ht="27" customHeight="1" x14ac:dyDescent="0.25">
      <c r="A44" s="138" t="s">
        <v>359</v>
      </c>
      <c r="B44" s="138"/>
      <c r="C44" s="138"/>
      <c r="D44" s="138"/>
      <c r="E44" s="138"/>
      <c r="F44" s="138"/>
      <c r="G44" s="138"/>
    </row>
    <row r="45" spans="1:9" ht="18" customHeight="1" x14ac:dyDescent="0.25">
      <c r="A45" s="136" t="s">
        <v>187</v>
      </c>
      <c r="B45" s="134" t="s">
        <v>0</v>
      </c>
      <c r="C45" s="134" t="s">
        <v>5</v>
      </c>
      <c r="D45" s="125" t="s">
        <v>6</v>
      </c>
      <c r="E45" s="125"/>
      <c r="F45" s="125"/>
      <c r="G45" s="116" t="s">
        <v>7</v>
      </c>
      <c r="H45" s="116" t="s">
        <v>419</v>
      </c>
      <c r="I45" s="116" t="s">
        <v>418</v>
      </c>
    </row>
    <row r="46" spans="1:9" ht="18" customHeight="1" x14ac:dyDescent="0.25">
      <c r="A46" s="137"/>
      <c r="B46" s="135"/>
      <c r="C46" s="135"/>
      <c r="D46" s="62" t="s">
        <v>8</v>
      </c>
      <c r="E46" s="62" t="s">
        <v>9</v>
      </c>
      <c r="F46" s="62" t="s">
        <v>105</v>
      </c>
      <c r="G46" s="117"/>
      <c r="H46" s="117"/>
      <c r="I46" s="117"/>
    </row>
    <row r="47" spans="1:9" ht="27.75" customHeight="1" x14ac:dyDescent="0.25">
      <c r="A47" s="4" t="s">
        <v>101</v>
      </c>
      <c r="B47" s="50" t="s">
        <v>90</v>
      </c>
      <c r="C47" s="50" t="s">
        <v>12</v>
      </c>
      <c r="D47" s="57">
        <v>14.13</v>
      </c>
      <c r="E47" s="57">
        <v>6.11</v>
      </c>
      <c r="F47" s="57">
        <v>42.95</v>
      </c>
      <c r="G47" s="57">
        <v>259.07</v>
      </c>
      <c r="H47" s="19">
        <v>0.84</v>
      </c>
      <c r="I47" s="19">
        <f>ROUND(H47*1.09,2)</f>
        <v>0.92</v>
      </c>
    </row>
    <row r="48" spans="1:9" ht="22.5" customHeight="1" x14ac:dyDescent="0.25">
      <c r="A48" s="7" t="s">
        <v>272</v>
      </c>
      <c r="B48" s="57" t="s">
        <v>107</v>
      </c>
      <c r="C48" s="57" t="s">
        <v>31</v>
      </c>
      <c r="D48" s="3">
        <v>1.4775</v>
      </c>
      <c r="E48" s="3">
        <v>7.49</v>
      </c>
      <c r="F48" s="3">
        <v>5.7675000000000001</v>
      </c>
      <c r="G48" s="3">
        <v>88.694999999999993</v>
      </c>
      <c r="H48" s="19">
        <v>0.6</v>
      </c>
      <c r="I48" s="19">
        <f>ROUND(H48*1.09,2)</f>
        <v>0.65</v>
      </c>
    </row>
    <row r="49" spans="1:9" s="52" customFormat="1" ht="18" customHeight="1" x14ac:dyDescent="0.25">
      <c r="A49" s="39" t="s">
        <v>424</v>
      </c>
      <c r="B49" s="106"/>
      <c r="C49" s="106" t="s">
        <v>432</v>
      </c>
      <c r="D49" s="3">
        <v>0.1</v>
      </c>
      <c r="E49" s="3">
        <v>0.06</v>
      </c>
      <c r="F49" s="3">
        <v>1.29</v>
      </c>
      <c r="G49" s="3">
        <v>4.34</v>
      </c>
      <c r="H49" s="19">
        <v>0.12</v>
      </c>
      <c r="I49" s="19">
        <f>ROUND(H49*1.09,2)</f>
        <v>0.13</v>
      </c>
    </row>
    <row r="50" spans="1:9" s="52" customFormat="1" ht="18" customHeight="1" x14ac:dyDescent="0.25">
      <c r="A50" s="39" t="s">
        <v>425</v>
      </c>
      <c r="B50" s="106"/>
      <c r="C50" s="106" t="s">
        <v>16</v>
      </c>
      <c r="D50" s="3">
        <v>0.4</v>
      </c>
      <c r="E50" s="3">
        <v>0.4</v>
      </c>
      <c r="F50" s="3">
        <v>13</v>
      </c>
      <c r="G50" s="3">
        <v>53</v>
      </c>
      <c r="H50" s="19">
        <v>0.33</v>
      </c>
      <c r="I50" s="19">
        <f>ROUND(H50*1.09,2)</f>
        <v>0.36</v>
      </c>
    </row>
    <row r="51" spans="1:9" ht="24.75" customHeight="1" x14ac:dyDescent="0.3">
      <c r="A51" s="119" t="s">
        <v>1</v>
      </c>
      <c r="B51" s="120"/>
      <c r="C51" s="121"/>
      <c r="D51" s="10">
        <f>SUM(D47:D50)</f>
        <v>16.107500000000002</v>
      </c>
      <c r="E51" s="10">
        <f t="shared" ref="E51:G51" si="4">SUM(E47:E50)</f>
        <v>14.060000000000002</v>
      </c>
      <c r="F51" s="10">
        <f t="shared" si="4"/>
        <v>63.0075</v>
      </c>
      <c r="G51" s="10">
        <f t="shared" si="4"/>
        <v>405.10499999999996</v>
      </c>
      <c r="H51" s="87">
        <f>+H47+H48+H49+H50</f>
        <v>1.8900000000000001</v>
      </c>
      <c r="I51" s="87">
        <f>+I47+I48+I49+I50</f>
        <v>2.06</v>
      </c>
    </row>
    <row r="52" spans="1:9" s="52" customFormat="1" ht="26.25" customHeight="1" x14ac:dyDescent="0.25">
      <c r="A52" s="126" t="s">
        <v>357</v>
      </c>
      <c r="B52" s="126"/>
      <c r="C52" s="126"/>
      <c r="D52" s="126"/>
      <c r="E52" s="126"/>
      <c r="F52" s="126"/>
      <c r="G52" s="126"/>
      <c r="H52" s="23"/>
      <c r="I52" s="23"/>
    </row>
    <row r="53" spans="1:9" s="52" customFormat="1" ht="18" customHeight="1" x14ac:dyDescent="0.25">
      <c r="A53" s="122" t="s">
        <v>376</v>
      </c>
      <c r="B53" s="124" t="s">
        <v>0</v>
      </c>
      <c r="C53" s="124" t="s">
        <v>5</v>
      </c>
      <c r="D53" s="125" t="s">
        <v>6</v>
      </c>
      <c r="E53" s="125"/>
      <c r="F53" s="125"/>
      <c r="G53" s="116" t="s">
        <v>7</v>
      </c>
      <c r="H53" s="116" t="s">
        <v>419</v>
      </c>
      <c r="I53" s="116" t="s">
        <v>418</v>
      </c>
    </row>
    <row r="54" spans="1:9" s="52" customFormat="1" ht="27" customHeight="1" x14ac:dyDescent="0.25">
      <c r="A54" s="123"/>
      <c r="B54" s="117"/>
      <c r="C54" s="117"/>
      <c r="D54" s="62" t="s">
        <v>8</v>
      </c>
      <c r="E54" s="62" t="s">
        <v>9</v>
      </c>
      <c r="F54" s="62" t="s">
        <v>105</v>
      </c>
      <c r="G54" s="117"/>
      <c r="H54" s="117"/>
      <c r="I54" s="117"/>
    </row>
    <row r="55" spans="1:9" s="52" customFormat="1" ht="26.15" customHeight="1" x14ac:dyDescent="0.25">
      <c r="A55" s="6" t="s">
        <v>414</v>
      </c>
      <c r="B55" s="18" t="s">
        <v>415</v>
      </c>
      <c r="C55" s="18">
        <v>150</v>
      </c>
      <c r="D55" s="19">
        <v>7.38</v>
      </c>
      <c r="E55" s="19">
        <v>6.17</v>
      </c>
      <c r="F55" s="19">
        <v>39.28</v>
      </c>
      <c r="G55" s="19">
        <v>241.1</v>
      </c>
      <c r="H55" s="19">
        <v>0.79</v>
      </c>
      <c r="I55" s="19">
        <f>ROUND(H55*1.09,2)</f>
        <v>0.86</v>
      </c>
    </row>
    <row r="56" spans="1:9" s="70" customFormat="1" ht="18" customHeight="1" x14ac:dyDescent="0.25">
      <c r="A56" s="4" t="s">
        <v>416</v>
      </c>
      <c r="B56" s="50" t="s">
        <v>227</v>
      </c>
      <c r="C56" s="50" t="s">
        <v>14</v>
      </c>
      <c r="D56" s="79">
        <v>1.2</v>
      </c>
      <c r="E56" s="79">
        <v>15</v>
      </c>
      <c r="F56" s="79">
        <v>1.55</v>
      </c>
      <c r="G56" s="79">
        <v>146.5</v>
      </c>
      <c r="H56" s="19">
        <v>0.25</v>
      </c>
      <c r="I56" s="19">
        <f>ROUND(H56*1.09,2)</f>
        <v>0.27</v>
      </c>
    </row>
    <row r="57" spans="1:9" s="52" customFormat="1" ht="18" customHeight="1" x14ac:dyDescent="0.25">
      <c r="A57" s="7" t="s">
        <v>426</v>
      </c>
      <c r="B57" s="106"/>
      <c r="C57" s="106" t="s">
        <v>427</v>
      </c>
      <c r="D57" s="3">
        <v>2.98</v>
      </c>
      <c r="E57" s="3">
        <v>0.2</v>
      </c>
      <c r="F57" s="3">
        <v>12.85</v>
      </c>
      <c r="G57" s="3">
        <v>65.38</v>
      </c>
      <c r="H57" s="19">
        <v>0.4</v>
      </c>
      <c r="I57" s="19">
        <f>ROUND(H57*1.09,2)</f>
        <v>0.44</v>
      </c>
    </row>
    <row r="58" spans="1:9" s="52" customFormat="1" ht="18" customHeight="1" x14ac:dyDescent="0.25">
      <c r="A58" s="39" t="s">
        <v>424</v>
      </c>
      <c r="B58" s="106"/>
      <c r="C58" s="106" t="s">
        <v>432</v>
      </c>
      <c r="D58" s="3">
        <v>0.1</v>
      </c>
      <c r="E58" s="3">
        <v>0.06</v>
      </c>
      <c r="F58" s="3">
        <v>1.29</v>
      </c>
      <c r="G58" s="3">
        <v>4.34</v>
      </c>
      <c r="H58" s="19">
        <v>0.12</v>
      </c>
      <c r="I58" s="19">
        <f>ROUND(H58*1.09,2)</f>
        <v>0.13</v>
      </c>
    </row>
    <row r="59" spans="1:9" s="52" customFormat="1" ht="18" customHeight="1" x14ac:dyDescent="0.25">
      <c r="A59" s="39" t="s">
        <v>425</v>
      </c>
      <c r="B59" s="106"/>
      <c r="C59" s="106" t="s">
        <v>16</v>
      </c>
      <c r="D59" s="3">
        <v>0.4</v>
      </c>
      <c r="E59" s="3">
        <v>0.4</v>
      </c>
      <c r="F59" s="3">
        <v>13</v>
      </c>
      <c r="G59" s="3">
        <v>53</v>
      </c>
      <c r="H59" s="19">
        <v>0.33</v>
      </c>
      <c r="I59" s="19">
        <f>ROUND(H59*1.09,2)</f>
        <v>0.36</v>
      </c>
    </row>
    <row r="60" spans="1:9" s="52" customFormat="1" ht="27" customHeight="1" x14ac:dyDescent="0.3">
      <c r="A60" s="119" t="s">
        <v>1</v>
      </c>
      <c r="B60" s="120"/>
      <c r="C60" s="121"/>
      <c r="D60" s="10">
        <f>SUM(D55:D59)</f>
        <v>12.06</v>
      </c>
      <c r="E60" s="10">
        <f t="shared" ref="E60:G60" si="5">SUM(E55:E59)</f>
        <v>21.83</v>
      </c>
      <c r="F60" s="10">
        <f t="shared" si="5"/>
        <v>67.97</v>
      </c>
      <c r="G60" s="10">
        <f t="shared" si="5"/>
        <v>510.32</v>
      </c>
      <c r="H60" s="87">
        <f>+H55+H56+H57+H58+H59</f>
        <v>1.8900000000000001</v>
      </c>
      <c r="I60" s="87">
        <f>+I55+I56+I57+I58+I59</f>
        <v>2.0599999999999996</v>
      </c>
    </row>
    <row r="61" spans="1:9" ht="18" customHeight="1" x14ac:dyDescent="0.25">
      <c r="A61" s="131" t="s">
        <v>439</v>
      </c>
      <c r="B61" s="131"/>
      <c r="C61" s="131"/>
      <c r="D61" s="131"/>
      <c r="E61" s="131"/>
      <c r="F61" s="131"/>
      <c r="G61" s="131"/>
    </row>
    <row r="62" spans="1:9" ht="18" customHeight="1" thickBot="1" x14ac:dyDescent="0.3"/>
    <row r="63" spans="1:9" s="52" customFormat="1" ht="39" customHeight="1" x14ac:dyDescent="0.25">
      <c r="A63" s="85"/>
      <c r="B63" s="129"/>
      <c r="C63" s="130"/>
      <c r="D63" s="130"/>
      <c r="E63" s="130"/>
      <c r="F63" s="130"/>
      <c r="G63" s="130"/>
      <c r="H63" s="88" t="s">
        <v>419</v>
      </c>
      <c r="I63" s="89" t="s">
        <v>418</v>
      </c>
    </row>
    <row r="64" spans="1:9" s="52" customFormat="1" ht="18" customHeight="1" thickBot="1" x14ac:dyDescent="0.3">
      <c r="A64" s="86"/>
      <c r="B64" s="127" t="s">
        <v>420</v>
      </c>
      <c r="C64" s="128"/>
      <c r="D64" s="128"/>
      <c r="E64" s="128"/>
      <c r="F64" s="128"/>
      <c r="G64" s="128"/>
      <c r="H64" s="92">
        <f>+SUM(H17+H25+H34+H43+H51+H60)/6+H8</f>
        <v>2.2383333333333337</v>
      </c>
      <c r="I64" s="91">
        <f>+SUM(I17+I25+I34+I43+I51+I60)/6+I8</f>
        <v>2.4416666666666669</v>
      </c>
    </row>
    <row r="65" spans="1:9" s="52" customFormat="1" ht="18" customHeight="1" x14ac:dyDescent="0.25">
      <c r="A65" s="86"/>
      <c r="B65" s="132" t="s">
        <v>421</v>
      </c>
      <c r="C65" s="133"/>
      <c r="D65" s="133"/>
      <c r="E65" s="24"/>
      <c r="F65" s="24"/>
      <c r="G65" s="24"/>
      <c r="H65" s="23"/>
      <c r="I65" s="23"/>
    </row>
    <row r="67" spans="1:9" ht="27.75" customHeight="1" x14ac:dyDescent="0.25"/>
    <row r="74" spans="1:9" ht="27.75" customHeight="1" x14ac:dyDescent="0.25"/>
    <row r="79" spans="1:9" ht="27.75" customHeight="1" x14ac:dyDescent="0.25"/>
    <row r="80" spans="1:9" ht="27.75" customHeight="1" x14ac:dyDescent="0.25"/>
  </sheetData>
  <mergeCells count="67">
    <mergeCell ref="H4:H5"/>
    <mergeCell ref="I4:I5"/>
    <mergeCell ref="B63:G63"/>
    <mergeCell ref="B64:G64"/>
    <mergeCell ref="B65:D65"/>
    <mergeCell ref="H10:H11"/>
    <mergeCell ref="I10:I11"/>
    <mergeCell ref="H27:H28"/>
    <mergeCell ref="I27:I28"/>
    <mergeCell ref="H53:H54"/>
    <mergeCell ref="I53:I54"/>
    <mergeCell ref="H45:H46"/>
    <mergeCell ref="I45:I46"/>
    <mergeCell ref="H36:H37"/>
    <mergeCell ref="I36:I37"/>
    <mergeCell ref="H19:H20"/>
    <mergeCell ref="I19:I20"/>
    <mergeCell ref="A61:G61"/>
    <mergeCell ref="A52:G52"/>
    <mergeCell ref="A53:A54"/>
    <mergeCell ref="B53:B54"/>
    <mergeCell ref="C53:C54"/>
    <mergeCell ref="D53:F53"/>
    <mergeCell ref="D45:F45"/>
    <mergeCell ref="G45:G46"/>
    <mergeCell ref="A34:C34"/>
    <mergeCell ref="A27:A28"/>
    <mergeCell ref="B27:B28"/>
    <mergeCell ref="C27:C28"/>
    <mergeCell ref="A43:C43"/>
    <mergeCell ref="A35:G35"/>
    <mergeCell ref="A36:A37"/>
    <mergeCell ref="B36:B37"/>
    <mergeCell ref="C36:C37"/>
    <mergeCell ref="D36:F36"/>
    <mergeCell ref="G36:G37"/>
    <mergeCell ref="A17:C17"/>
    <mergeCell ref="A25:C25"/>
    <mergeCell ref="A3:G3"/>
    <mergeCell ref="A9:G9"/>
    <mergeCell ref="A10:A11"/>
    <mergeCell ref="B10:B11"/>
    <mergeCell ref="C10:C11"/>
    <mergeCell ref="D10:F10"/>
    <mergeCell ref="G10:G11"/>
    <mergeCell ref="A4:A5"/>
    <mergeCell ref="B4:B5"/>
    <mergeCell ref="C4:C5"/>
    <mergeCell ref="D4:F4"/>
    <mergeCell ref="G4:G5"/>
    <mergeCell ref="A8:C8"/>
    <mergeCell ref="G53:G54"/>
    <mergeCell ref="A60:C60"/>
    <mergeCell ref="A26:G26"/>
    <mergeCell ref="A18:G18"/>
    <mergeCell ref="A19:A20"/>
    <mergeCell ref="B19:B20"/>
    <mergeCell ref="C19:C20"/>
    <mergeCell ref="D19:F19"/>
    <mergeCell ref="G19:G20"/>
    <mergeCell ref="D27:F27"/>
    <mergeCell ref="G27:G28"/>
    <mergeCell ref="A51:C51"/>
    <mergeCell ref="A44:G44"/>
    <mergeCell ref="A45:A46"/>
    <mergeCell ref="B45:B46"/>
    <mergeCell ref="C45:C46"/>
  </mergeCells>
  <pageMargins left="0.59055118110236227" right="0.59055118110236227" top="0.59055118110236227" bottom="0.59055118110236227" header="0" footer="0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view="pageBreakPreview" zoomScaleNormal="100" zoomScaleSheetLayoutView="100" workbookViewId="0">
      <selection activeCell="H16" sqref="H16"/>
    </sheetView>
  </sheetViews>
  <sheetFormatPr defaultColWidth="9.1796875" defaultRowHeight="18" customHeight="1" x14ac:dyDescent="0.25"/>
  <cols>
    <col min="1" max="1" width="37.1796875" style="60" customWidth="1"/>
    <col min="2" max="2" width="9.81640625" style="23" customWidth="1"/>
    <col min="3" max="3" width="10.453125" style="23" customWidth="1"/>
    <col min="4" max="4" width="9.81640625" style="24" customWidth="1"/>
    <col min="5" max="5" width="9.453125" style="24" customWidth="1"/>
    <col min="6" max="6" width="10.453125" style="24" customWidth="1"/>
    <col min="7" max="7" width="9" style="24" customWidth="1"/>
    <col min="8" max="8" width="9.1796875" style="23"/>
    <col min="9" max="9" width="9.6328125" style="23" customWidth="1"/>
    <col min="10" max="16384" width="9.1796875" style="52"/>
  </cols>
  <sheetData>
    <row r="1" spans="1:9" s="65" customFormat="1" ht="18" customHeight="1" x14ac:dyDescent="0.3">
      <c r="A1" s="11" t="s">
        <v>24</v>
      </c>
      <c r="B1" s="23"/>
      <c r="C1" s="23"/>
      <c r="D1" s="24"/>
      <c r="E1" s="24"/>
      <c r="F1" s="24"/>
      <c r="G1" s="35"/>
      <c r="H1" s="25"/>
      <c r="I1" s="25"/>
    </row>
    <row r="2" spans="1:9" s="65" customFormat="1" ht="18" customHeight="1" x14ac:dyDescent="0.3">
      <c r="A2" s="37" t="s">
        <v>10</v>
      </c>
      <c r="B2" s="23"/>
      <c r="C2" s="23"/>
      <c r="D2" s="24"/>
      <c r="E2" s="24"/>
      <c r="F2" s="24"/>
      <c r="G2" s="24"/>
      <c r="H2" s="25"/>
      <c r="I2" s="25"/>
    </row>
    <row r="3" spans="1:9" s="65" customFormat="1" ht="18" customHeight="1" x14ac:dyDescent="0.3">
      <c r="A3" s="118" t="s">
        <v>422</v>
      </c>
      <c r="B3" s="118"/>
      <c r="C3" s="118"/>
      <c r="D3" s="118"/>
      <c r="E3" s="118"/>
      <c r="F3" s="118"/>
      <c r="G3" s="118"/>
      <c r="H3" s="115"/>
      <c r="I3" s="115"/>
    </row>
    <row r="4" spans="1:9" ht="18" customHeight="1" x14ac:dyDescent="0.25">
      <c r="A4" s="122" t="s">
        <v>4</v>
      </c>
      <c r="B4" s="124" t="s">
        <v>0</v>
      </c>
      <c r="C4" s="124" t="s">
        <v>5</v>
      </c>
      <c r="D4" s="125" t="s">
        <v>6</v>
      </c>
      <c r="E4" s="125"/>
      <c r="F4" s="125"/>
      <c r="G4" s="116" t="s">
        <v>7</v>
      </c>
      <c r="H4" s="116" t="s">
        <v>419</v>
      </c>
      <c r="I4" s="116" t="s">
        <v>418</v>
      </c>
    </row>
    <row r="5" spans="1:9" ht="18" customHeight="1" x14ac:dyDescent="0.25">
      <c r="A5" s="123"/>
      <c r="B5" s="117"/>
      <c r="C5" s="117"/>
      <c r="D5" s="62" t="s">
        <v>8</v>
      </c>
      <c r="E5" s="62" t="s">
        <v>9</v>
      </c>
      <c r="F5" s="62" t="s">
        <v>105</v>
      </c>
      <c r="G5" s="117"/>
      <c r="H5" s="117"/>
      <c r="I5" s="117"/>
    </row>
    <row r="6" spans="1:9" ht="30" customHeight="1" x14ac:dyDescent="0.25">
      <c r="A6" s="7" t="s">
        <v>360</v>
      </c>
      <c r="B6" s="57" t="s">
        <v>63</v>
      </c>
      <c r="C6" s="57" t="s">
        <v>15</v>
      </c>
      <c r="D6" s="3">
        <v>2.69</v>
      </c>
      <c r="E6" s="3">
        <v>3.23</v>
      </c>
      <c r="F6" s="3">
        <v>13.64</v>
      </c>
      <c r="G6" s="3">
        <v>87.44</v>
      </c>
      <c r="H6" s="19">
        <v>0.22</v>
      </c>
      <c r="I6" s="19">
        <f>ROUND(H6*1.09,2)</f>
        <v>0.24</v>
      </c>
    </row>
    <row r="7" spans="1:9" s="65" customFormat="1" ht="18" customHeight="1" x14ac:dyDescent="0.3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v>0.1</v>
      </c>
      <c r="I7" s="19">
        <f>ROUND(H7*1.09,2)</f>
        <v>0.11</v>
      </c>
    </row>
    <row r="8" spans="1:9" ht="27.75" customHeight="1" x14ac:dyDescent="0.3">
      <c r="A8" s="125" t="s">
        <v>1</v>
      </c>
      <c r="B8" s="125"/>
      <c r="C8" s="125"/>
      <c r="D8" s="10">
        <f>SUM(D6:D7)</f>
        <v>5.65</v>
      </c>
      <c r="E8" s="10">
        <f>SUM(E6:E7)</f>
        <v>3.87</v>
      </c>
      <c r="F8" s="10">
        <f>SUM(F6:F7)</f>
        <v>30.7</v>
      </c>
      <c r="G8" s="10">
        <f>SUM(G6:G7)</f>
        <v>173.51999999999998</v>
      </c>
      <c r="H8" s="87">
        <f>+H5+H6+H7</f>
        <v>0.32</v>
      </c>
      <c r="I8" s="87">
        <f>+I5+I6+I7</f>
        <v>0.35</v>
      </c>
    </row>
    <row r="9" spans="1:9" ht="27.75" customHeight="1" x14ac:dyDescent="0.25">
      <c r="A9" s="124" t="s">
        <v>355</v>
      </c>
      <c r="B9" s="124"/>
      <c r="C9" s="124"/>
      <c r="D9" s="124"/>
      <c r="E9" s="124"/>
      <c r="F9" s="124"/>
      <c r="G9" s="124"/>
    </row>
    <row r="10" spans="1:9" ht="18" customHeight="1" x14ac:dyDescent="0.25">
      <c r="A10" s="122" t="s">
        <v>94</v>
      </c>
      <c r="B10" s="124" t="s">
        <v>0</v>
      </c>
      <c r="C10" s="124" t="s">
        <v>5</v>
      </c>
      <c r="D10" s="125" t="s">
        <v>6</v>
      </c>
      <c r="E10" s="125"/>
      <c r="F10" s="125"/>
      <c r="G10" s="116" t="s">
        <v>7</v>
      </c>
      <c r="H10" s="116" t="s">
        <v>419</v>
      </c>
      <c r="I10" s="116" t="s">
        <v>418</v>
      </c>
    </row>
    <row r="11" spans="1:9" ht="18" customHeight="1" x14ac:dyDescent="0.25">
      <c r="A11" s="123"/>
      <c r="B11" s="117"/>
      <c r="C11" s="117"/>
      <c r="D11" s="62" t="s">
        <v>8</v>
      </c>
      <c r="E11" s="62" t="s">
        <v>9</v>
      </c>
      <c r="F11" s="62" t="s">
        <v>105</v>
      </c>
      <c r="G11" s="117"/>
      <c r="H11" s="117"/>
      <c r="I11" s="117"/>
    </row>
    <row r="12" spans="1:9" ht="18" customHeight="1" x14ac:dyDescent="0.25">
      <c r="A12" s="59" t="s">
        <v>119</v>
      </c>
      <c r="B12" s="57" t="s">
        <v>120</v>
      </c>
      <c r="C12" s="57" t="s">
        <v>16</v>
      </c>
      <c r="D12" s="47">
        <v>24.5</v>
      </c>
      <c r="E12" s="47">
        <v>7.04</v>
      </c>
      <c r="F12" s="47">
        <v>8.82</v>
      </c>
      <c r="G12" s="57">
        <v>197.05</v>
      </c>
      <c r="H12" s="19">
        <v>0.87</v>
      </c>
      <c r="I12" s="19">
        <f t="shared" ref="I12:I17" si="0">ROUND(H12*1.09,2)</f>
        <v>0.95</v>
      </c>
    </row>
    <row r="13" spans="1:9" ht="18" customHeight="1" x14ac:dyDescent="0.25">
      <c r="A13" s="7" t="s">
        <v>242</v>
      </c>
      <c r="B13" s="57" t="s">
        <v>197</v>
      </c>
      <c r="C13" s="57" t="s">
        <v>31</v>
      </c>
      <c r="D13" s="3">
        <v>9.5850000000000009</v>
      </c>
      <c r="E13" s="3">
        <v>0.435</v>
      </c>
      <c r="F13" s="3">
        <v>21.105</v>
      </c>
      <c r="G13" s="3">
        <v>118.33499999999999</v>
      </c>
      <c r="H13" s="19">
        <v>0.09</v>
      </c>
      <c r="I13" s="19">
        <f t="shared" si="0"/>
        <v>0.1</v>
      </c>
    </row>
    <row r="14" spans="1:9" ht="18" customHeight="1" x14ac:dyDescent="0.25">
      <c r="A14" s="51" t="s">
        <v>314</v>
      </c>
      <c r="B14" s="57" t="s">
        <v>35</v>
      </c>
      <c r="C14" s="57" t="s">
        <v>14</v>
      </c>
      <c r="D14" s="3">
        <v>0.4</v>
      </c>
      <c r="E14" s="3">
        <v>0.1</v>
      </c>
      <c r="F14" s="3">
        <v>1.1499999999999999</v>
      </c>
      <c r="G14" s="3">
        <v>5.5</v>
      </c>
      <c r="H14" s="19">
        <v>0.28000000000000003</v>
      </c>
      <c r="I14" s="19">
        <f t="shared" si="0"/>
        <v>0.31</v>
      </c>
    </row>
    <row r="15" spans="1:9" ht="18" customHeight="1" x14ac:dyDescent="0.25">
      <c r="A15" s="39" t="s">
        <v>341</v>
      </c>
      <c r="B15" s="57" t="s">
        <v>106</v>
      </c>
      <c r="C15" s="57" t="s">
        <v>16</v>
      </c>
      <c r="D15" s="3">
        <v>1.32</v>
      </c>
      <c r="E15" s="3">
        <v>9.56</v>
      </c>
      <c r="F15" s="3">
        <v>4.46</v>
      </c>
      <c r="G15" s="3">
        <v>102.27</v>
      </c>
      <c r="H15" s="19">
        <v>0.24</v>
      </c>
      <c r="I15" s="19">
        <f t="shared" si="0"/>
        <v>0.26</v>
      </c>
    </row>
    <row r="16" spans="1:9" ht="18" customHeight="1" x14ac:dyDescent="0.25">
      <c r="A16" s="39" t="s">
        <v>424</v>
      </c>
      <c r="B16" s="105"/>
      <c r="C16" s="105" t="s">
        <v>432</v>
      </c>
      <c r="D16" s="3">
        <v>0.1</v>
      </c>
      <c r="E16" s="3">
        <v>0.06</v>
      </c>
      <c r="F16" s="3">
        <v>1.29</v>
      </c>
      <c r="G16" s="3">
        <v>4.34</v>
      </c>
      <c r="H16" s="19">
        <v>0.12</v>
      </c>
      <c r="I16" s="19">
        <f t="shared" si="0"/>
        <v>0.13</v>
      </c>
    </row>
    <row r="17" spans="1:9" ht="18" customHeight="1" x14ac:dyDescent="0.25">
      <c r="A17" s="39" t="s">
        <v>425</v>
      </c>
      <c r="B17" s="105"/>
      <c r="C17" s="105" t="s">
        <v>16</v>
      </c>
      <c r="D17" s="3">
        <v>0.4</v>
      </c>
      <c r="E17" s="3">
        <v>0.4</v>
      </c>
      <c r="F17" s="3">
        <v>13</v>
      </c>
      <c r="G17" s="3">
        <v>53</v>
      </c>
      <c r="H17" s="19">
        <v>0.33</v>
      </c>
      <c r="I17" s="19">
        <f t="shared" si="0"/>
        <v>0.36</v>
      </c>
    </row>
    <row r="18" spans="1:9" ht="15.75" customHeight="1" x14ac:dyDescent="0.3">
      <c r="A18" s="58" t="s">
        <v>1</v>
      </c>
      <c r="B18" s="61"/>
      <c r="C18" s="61"/>
      <c r="D18" s="10">
        <f>SUM(D12:D17)</f>
        <v>36.305</v>
      </c>
      <c r="E18" s="10">
        <f>SUM(E12:E17)</f>
        <v>17.594999999999995</v>
      </c>
      <c r="F18" s="10">
        <f>SUM(F12:F17)</f>
        <v>49.824999999999996</v>
      </c>
      <c r="G18" s="56">
        <f>SUM(G12:G17)</f>
        <v>480.49499999999995</v>
      </c>
      <c r="H18" s="87">
        <f>+H12+H13+H14+H15+H16+H17</f>
        <v>1.9300000000000002</v>
      </c>
      <c r="I18" s="87">
        <f>+I12+I13+I14+I15+I16+I17</f>
        <v>2.11</v>
      </c>
    </row>
    <row r="19" spans="1:9" s="65" customFormat="1" ht="27" customHeight="1" x14ac:dyDescent="0.3">
      <c r="A19" s="118" t="s">
        <v>359</v>
      </c>
      <c r="B19" s="118"/>
      <c r="C19" s="118"/>
      <c r="D19" s="118"/>
      <c r="E19" s="118"/>
      <c r="F19" s="118"/>
      <c r="G19" s="118"/>
      <c r="H19" s="25"/>
      <c r="I19" s="25"/>
    </row>
    <row r="20" spans="1:9" ht="18" customHeight="1" x14ac:dyDescent="0.25">
      <c r="A20" s="122" t="s">
        <v>95</v>
      </c>
      <c r="B20" s="124" t="s">
        <v>0</v>
      </c>
      <c r="C20" s="124" t="s">
        <v>5</v>
      </c>
      <c r="D20" s="125" t="s">
        <v>6</v>
      </c>
      <c r="E20" s="125"/>
      <c r="F20" s="125"/>
      <c r="G20" s="116" t="s">
        <v>7</v>
      </c>
      <c r="H20" s="116" t="s">
        <v>419</v>
      </c>
      <c r="I20" s="116" t="s">
        <v>418</v>
      </c>
    </row>
    <row r="21" spans="1:9" ht="18" customHeight="1" x14ac:dyDescent="0.25">
      <c r="A21" s="123"/>
      <c r="B21" s="117"/>
      <c r="C21" s="117"/>
      <c r="D21" s="62" t="s">
        <v>8</v>
      </c>
      <c r="E21" s="62" t="s">
        <v>9</v>
      </c>
      <c r="F21" s="62" t="s">
        <v>105</v>
      </c>
      <c r="G21" s="117"/>
      <c r="H21" s="117"/>
      <c r="I21" s="117"/>
    </row>
    <row r="22" spans="1:9" ht="24" customHeight="1" x14ac:dyDescent="0.25">
      <c r="A22" s="7" t="s">
        <v>206</v>
      </c>
      <c r="B22" s="57" t="s">
        <v>67</v>
      </c>
      <c r="C22" s="57" t="s">
        <v>15</v>
      </c>
      <c r="D22" s="3">
        <v>21.73</v>
      </c>
      <c r="E22" s="3">
        <v>16.670000000000002</v>
      </c>
      <c r="F22" s="3">
        <v>19.23</v>
      </c>
      <c r="G22" s="3">
        <v>314.37</v>
      </c>
      <c r="H22" s="19">
        <v>0.84</v>
      </c>
      <c r="I22" s="19">
        <f t="shared" ref="I22:I25" si="1">ROUND(H22*1.09,2)</f>
        <v>0.92</v>
      </c>
    </row>
    <row r="23" spans="1:9" ht="18" customHeight="1" x14ac:dyDescent="0.25">
      <c r="A23" s="7" t="s">
        <v>83</v>
      </c>
      <c r="B23" s="57" t="s">
        <v>110</v>
      </c>
      <c r="C23" s="57" t="s">
        <v>108</v>
      </c>
      <c r="D23" s="3">
        <v>1.32</v>
      </c>
      <c r="E23" s="3">
        <v>0.47</v>
      </c>
      <c r="F23" s="3">
        <v>8.98</v>
      </c>
      <c r="G23" s="3">
        <v>40.200000000000003</v>
      </c>
      <c r="H23" s="19">
        <v>0.52</v>
      </c>
      <c r="I23" s="19">
        <f t="shared" si="1"/>
        <v>0.56999999999999995</v>
      </c>
    </row>
    <row r="24" spans="1:9" ht="18" customHeight="1" x14ac:dyDescent="0.25">
      <c r="A24" s="7" t="s">
        <v>426</v>
      </c>
      <c r="B24" s="105"/>
      <c r="C24" s="105" t="s">
        <v>427</v>
      </c>
      <c r="D24" s="3">
        <v>2.98</v>
      </c>
      <c r="E24" s="3">
        <v>0.2</v>
      </c>
      <c r="F24" s="3">
        <v>12.85</v>
      </c>
      <c r="G24" s="3">
        <v>65.38</v>
      </c>
      <c r="H24" s="19">
        <v>0.4</v>
      </c>
      <c r="I24" s="19">
        <f t="shared" si="1"/>
        <v>0.44</v>
      </c>
    </row>
    <row r="25" spans="1:9" ht="18" customHeight="1" x14ac:dyDescent="0.25">
      <c r="A25" s="39" t="s">
        <v>424</v>
      </c>
      <c r="B25" s="105"/>
      <c r="C25" s="105" t="s">
        <v>432</v>
      </c>
      <c r="D25" s="3">
        <v>0.1</v>
      </c>
      <c r="E25" s="3">
        <v>0.06</v>
      </c>
      <c r="F25" s="3">
        <v>1.29</v>
      </c>
      <c r="G25" s="3">
        <v>4.34</v>
      </c>
      <c r="H25" s="19">
        <v>0.12</v>
      </c>
      <c r="I25" s="19">
        <f t="shared" si="1"/>
        <v>0.13</v>
      </c>
    </row>
    <row r="26" spans="1:9" ht="26.25" customHeight="1" x14ac:dyDescent="0.3">
      <c r="A26" s="58" t="s">
        <v>1</v>
      </c>
      <c r="B26" s="61"/>
      <c r="C26" s="61"/>
      <c r="D26" s="10">
        <f>SUM(D22:D25)</f>
        <v>26.130000000000003</v>
      </c>
      <c r="E26" s="10">
        <f>SUM(E22:E25)</f>
        <v>17.399999999999999</v>
      </c>
      <c r="F26" s="10">
        <f>SUM(F22:F25)</f>
        <v>42.35</v>
      </c>
      <c r="G26" s="10">
        <f>SUM(G22:G25)</f>
        <v>424.28999999999996</v>
      </c>
      <c r="H26" s="87">
        <f>+H22+H23+H25+H24</f>
        <v>1.88</v>
      </c>
      <c r="I26" s="87">
        <f>+I22+I23+I25+I24</f>
        <v>2.06</v>
      </c>
    </row>
    <row r="27" spans="1:9" ht="18" customHeight="1" x14ac:dyDescent="0.25">
      <c r="A27" s="118" t="s">
        <v>359</v>
      </c>
      <c r="B27" s="118"/>
      <c r="C27" s="118"/>
      <c r="D27" s="118"/>
      <c r="E27" s="118"/>
      <c r="F27" s="118"/>
      <c r="G27" s="118"/>
    </row>
    <row r="28" spans="1:9" ht="18" customHeight="1" x14ac:dyDescent="0.25">
      <c r="A28" s="122" t="s">
        <v>96</v>
      </c>
      <c r="B28" s="124" t="s">
        <v>0</v>
      </c>
      <c r="C28" s="124" t="s">
        <v>5</v>
      </c>
      <c r="D28" s="125" t="s">
        <v>6</v>
      </c>
      <c r="E28" s="125"/>
      <c r="F28" s="125"/>
      <c r="G28" s="116" t="s">
        <v>7</v>
      </c>
      <c r="H28" s="116" t="s">
        <v>419</v>
      </c>
      <c r="I28" s="116" t="s">
        <v>418</v>
      </c>
    </row>
    <row r="29" spans="1:9" ht="18" customHeight="1" x14ac:dyDescent="0.25">
      <c r="A29" s="123"/>
      <c r="B29" s="117"/>
      <c r="C29" s="117"/>
      <c r="D29" s="62" t="s">
        <v>8</v>
      </c>
      <c r="E29" s="62" t="s">
        <v>9</v>
      </c>
      <c r="F29" s="62" t="s">
        <v>105</v>
      </c>
      <c r="G29" s="117"/>
      <c r="H29" s="117"/>
      <c r="I29" s="117"/>
    </row>
    <row r="30" spans="1:9" ht="31.5" customHeight="1" x14ac:dyDescent="0.25">
      <c r="A30" s="7" t="s">
        <v>99</v>
      </c>
      <c r="B30" s="57" t="s">
        <v>88</v>
      </c>
      <c r="C30" s="57" t="s">
        <v>12</v>
      </c>
      <c r="D30" s="57">
        <v>4.54</v>
      </c>
      <c r="E30" s="57">
        <v>20.64</v>
      </c>
      <c r="F30" s="57">
        <v>22.27</v>
      </c>
      <c r="G30" s="57">
        <v>275.08999999999997</v>
      </c>
      <c r="H30" s="19">
        <v>1.34</v>
      </c>
      <c r="I30" s="19">
        <f t="shared" ref="I30:I33" si="2">ROUND(H30*1.09,2)</f>
        <v>1.46</v>
      </c>
    </row>
    <row r="31" spans="1:9" ht="18" customHeight="1" x14ac:dyDescent="0.25">
      <c r="A31" s="7" t="s">
        <v>243</v>
      </c>
      <c r="B31" s="57" t="s">
        <v>2</v>
      </c>
      <c r="C31" s="57" t="s">
        <v>14</v>
      </c>
      <c r="D31" s="3">
        <v>1.07</v>
      </c>
      <c r="E31" s="3">
        <v>5.1100000000000003</v>
      </c>
      <c r="F31" s="3">
        <v>4.3600000000000003</v>
      </c>
      <c r="G31" s="3">
        <v>70.05</v>
      </c>
      <c r="H31" s="19">
        <v>0.1</v>
      </c>
      <c r="I31" s="19">
        <f t="shared" si="2"/>
        <v>0.11</v>
      </c>
    </row>
    <row r="32" spans="1:9" ht="18" customHeight="1" x14ac:dyDescent="0.25">
      <c r="A32" s="39" t="s">
        <v>424</v>
      </c>
      <c r="B32" s="105"/>
      <c r="C32" s="105" t="s">
        <v>432</v>
      </c>
      <c r="D32" s="3">
        <v>0.1</v>
      </c>
      <c r="E32" s="3">
        <v>0.06</v>
      </c>
      <c r="F32" s="3">
        <v>1.29</v>
      </c>
      <c r="G32" s="3">
        <v>4.34</v>
      </c>
      <c r="H32" s="19">
        <v>0.12</v>
      </c>
      <c r="I32" s="19">
        <f t="shared" si="2"/>
        <v>0.13</v>
      </c>
    </row>
    <row r="33" spans="1:9" ht="18" customHeight="1" x14ac:dyDescent="0.25">
      <c r="A33" s="39" t="s">
        <v>425</v>
      </c>
      <c r="B33" s="105"/>
      <c r="C33" s="105" t="s">
        <v>16</v>
      </c>
      <c r="D33" s="3">
        <v>0.4</v>
      </c>
      <c r="E33" s="3">
        <v>0.4</v>
      </c>
      <c r="F33" s="3">
        <v>13</v>
      </c>
      <c r="G33" s="3">
        <v>53</v>
      </c>
      <c r="H33" s="19">
        <v>0.33</v>
      </c>
      <c r="I33" s="19">
        <f t="shared" si="2"/>
        <v>0.36</v>
      </c>
    </row>
    <row r="34" spans="1:9" ht="27" customHeight="1" x14ac:dyDescent="0.3">
      <c r="A34" s="119" t="s">
        <v>1</v>
      </c>
      <c r="B34" s="120"/>
      <c r="C34" s="121"/>
      <c r="D34" s="10">
        <f>SUM(D30:D33)</f>
        <v>6.11</v>
      </c>
      <c r="E34" s="10">
        <f t="shared" ref="E34:G34" si="3">SUM(E30:E33)</f>
        <v>26.209999999999997</v>
      </c>
      <c r="F34" s="10">
        <f t="shared" si="3"/>
        <v>40.92</v>
      </c>
      <c r="G34" s="10">
        <f t="shared" si="3"/>
        <v>402.47999999999996</v>
      </c>
      <c r="H34" s="87">
        <f>+H30+H31+H32+H33</f>
        <v>1.8900000000000001</v>
      </c>
      <c r="I34" s="87">
        <f>+I30+I31+I32+I33</f>
        <v>2.06</v>
      </c>
    </row>
    <row r="35" spans="1:9" ht="18" customHeight="1" x14ac:dyDescent="0.25">
      <c r="A35" s="126" t="s">
        <v>357</v>
      </c>
      <c r="B35" s="126"/>
      <c r="C35" s="126"/>
      <c r="D35" s="126"/>
      <c r="E35" s="126"/>
      <c r="F35" s="126"/>
      <c r="G35" s="126"/>
    </row>
    <row r="36" spans="1:9" ht="18" customHeight="1" x14ac:dyDescent="0.25">
      <c r="A36" s="122" t="s">
        <v>186</v>
      </c>
      <c r="B36" s="124" t="s">
        <v>0</v>
      </c>
      <c r="C36" s="124" t="s">
        <v>5</v>
      </c>
      <c r="D36" s="125" t="s">
        <v>6</v>
      </c>
      <c r="E36" s="125"/>
      <c r="F36" s="125"/>
      <c r="G36" s="116" t="s">
        <v>7</v>
      </c>
      <c r="H36" s="116" t="s">
        <v>419</v>
      </c>
      <c r="I36" s="116" t="s">
        <v>418</v>
      </c>
    </row>
    <row r="37" spans="1:9" ht="18" customHeight="1" x14ac:dyDescent="0.25">
      <c r="A37" s="123"/>
      <c r="B37" s="117"/>
      <c r="C37" s="117"/>
      <c r="D37" s="62" t="s">
        <v>8</v>
      </c>
      <c r="E37" s="62" t="s">
        <v>9</v>
      </c>
      <c r="F37" s="62" t="s">
        <v>105</v>
      </c>
      <c r="G37" s="117"/>
      <c r="H37" s="117"/>
      <c r="I37" s="117"/>
    </row>
    <row r="38" spans="1:9" ht="28.5" customHeight="1" x14ac:dyDescent="0.25">
      <c r="A38" s="6" t="s">
        <v>73</v>
      </c>
      <c r="B38" s="18" t="s">
        <v>72</v>
      </c>
      <c r="C38" s="18" t="s">
        <v>31</v>
      </c>
      <c r="D38" s="19">
        <v>18.5</v>
      </c>
      <c r="E38" s="19">
        <v>7.69</v>
      </c>
      <c r="F38" s="19">
        <v>7.13</v>
      </c>
      <c r="G38" s="19">
        <v>171.36</v>
      </c>
      <c r="H38" s="19">
        <v>0.95</v>
      </c>
      <c r="I38" s="19">
        <f t="shared" ref="I38:I42" si="4">ROUND(H38*1.09,2)</f>
        <v>1.04</v>
      </c>
    </row>
    <row r="39" spans="1:9" ht="18" customHeight="1" x14ac:dyDescent="0.25">
      <c r="A39" s="7" t="s">
        <v>244</v>
      </c>
      <c r="B39" s="57" t="s">
        <v>22</v>
      </c>
      <c r="C39" s="57" t="s">
        <v>31</v>
      </c>
      <c r="D39" s="3">
        <v>4.5975000000000001</v>
      </c>
      <c r="E39" s="3">
        <v>4.1399999999999997</v>
      </c>
      <c r="F39" s="3">
        <v>25.17</v>
      </c>
      <c r="G39" s="3">
        <v>153.495</v>
      </c>
      <c r="H39" s="19">
        <v>0.1</v>
      </c>
      <c r="I39" s="19">
        <f t="shared" si="4"/>
        <v>0.11</v>
      </c>
    </row>
    <row r="40" spans="1:9" ht="18" customHeight="1" x14ac:dyDescent="0.25">
      <c r="A40" s="6" t="s">
        <v>245</v>
      </c>
      <c r="B40" s="18" t="s">
        <v>76</v>
      </c>
      <c r="C40" s="18" t="s">
        <v>31</v>
      </c>
      <c r="D40" s="3">
        <v>1.26</v>
      </c>
      <c r="E40" s="3">
        <v>3.93</v>
      </c>
      <c r="F40" s="3">
        <v>5.07</v>
      </c>
      <c r="G40" s="3">
        <v>55.365000000000002</v>
      </c>
      <c r="H40" s="19">
        <v>0.39</v>
      </c>
      <c r="I40" s="19">
        <f t="shared" si="4"/>
        <v>0.43</v>
      </c>
    </row>
    <row r="41" spans="1:9" ht="18" customHeight="1" x14ac:dyDescent="0.25">
      <c r="A41" s="39" t="s">
        <v>424</v>
      </c>
      <c r="B41" s="105"/>
      <c r="C41" s="105" t="s">
        <v>432</v>
      </c>
      <c r="D41" s="3">
        <v>0.1</v>
      </c>
      <c r="E41" s="3">
        <v>0.06</v>
      </c>
      <c r="F41" s="3">
        <v>1.29</v>
      </c>
      <c r="G41" s="3">
        <v>4.34</v>
      </c>
      <c r="H41" s="19">
        <v>0.12</v>
      </c>
      <c r="I41" s="19">
        <f t="shared" si="4"/>
        <v>0.13</v>
      </c>
    </row>
    <row r="42" spans="1:9" ht="18" customHeight="1" x14ac:dyDescent="0.25">
      <c r="A42" s="39" t="s">
        <v>425</v>
      </c>
      <c r="B42" s="105"/>
      <c r="C42" s="105" t="s">
        <v>16</v>
      </c>
      <c r="D42" s="3">
        <v>0.4</v>
      </c>
      <c r="E42" s="3">
        <v>0.4</v>
      </c>
      <c r="F42" s="3">
        <v>13</v>
      </c>
      <c r="G42" s="3">
        <v>53</v>
      </c>
      <c r="H42" s="19">
        <v>0.33</v>
      </c>
      <c r="I42" s="19">
        <f t="shared" si="4"/>
        <v>0.36</v>
      </c>
    </row>
    <row r="43" spans="1:9" ht="27" customHeight="1" x14ac:dyDescent="0.3">
      <c r="A43" s="119" t="s">
        <v>1</v>
      </c>
      <c r="B43" s="120"/>
      <c r="C43" s="121"/>
      <c r="D43" s="10">
        <f>SUM(D38:D42)</f>
        <v>24.857500000000002</v>
      </c>
      <c r="E43" s="10">
        <f t="shared" ref="E43:G43" si="5">SUM(E38:E42)</f>
        <v>16.22</v>
      </c>
      <c r="F43" s="10">
        <f t="shared" si="5"/>
        <v>51.660000000000004</v>
      </c>
      <c r="G43" s="10">
        <f t="shared" si="5"/>
        <v>437.56</v>
      </c>
      <c r="H43" s="87">
        <f>+H38+H39+H40+H41+H42</f>
        <v>1.8900000000000001</v>
      </c>
      <c r="I43" s="87">
        <f>+I38+I39+I40+I41+I42</f>
        <v>2.0699999999999998</v>
      </c>
    </row>
    <row r="44" spans="1:9" ht="26.25" customHeight="1" x14ac:dyDescent="0.25">
      <c r="A44" s="126" t="s">
        <v>357</v>
      </c>
      <c r="B44" s="126"/>
      <c r="C44" s="126"/>
      <c r="D44" s="126"/>
      <c r="E44" s="126"/>
      <c r="F44" s="126"/>
      <c r="G44" s="126"/>
    </row>
    <row r="45" spans="1:9" ht="18" customHeight="1" x14ac:dyDescent="0.25">
      <c r="A45" s="122" t="s">
        <v>187</v>
      </c>
      <c r="B45" s="124" t="s">
        <v>0</v>
      </c>
      <c r="C45" s="124" t="s">
        <v>5</v>
      </c>
      <c r="D45" s="125" t="s">
        <v>6</v>
      </c>
      <c r="E45" s="125"/>
      <c r="F45" s="125"/>
      <c r="G45" s="116" t="s">
        <v>7</v>
      </c>
      <c r="H45" s="116" t="s">
        <v>419</v>
      </c>
      <c r="I45" s="116" t="s">
        <v>418</v>
      </c>
    </row>
    <row r="46" spans="1:9" ht="27" customHeight="1" x14ac:dyDescent="0.25">
      <c r="A46" s="123"/>
      <c r="B46" s="117"/>
      <c r="C46" s="117"/>
      <c r="D46" s="62" t="s">
        <v>8</v>
      </c>
      <c r="E46" s="62" t="s">
        <v>9</v>
      </c>
      <c r="F46" s="62" t="s">
        <v>105</v>
      </c>
      <c r="G46" s="117"/>
      <c r="H46" s="117"/>
      <c r="I46" s="117"/>
    </row>
    <row r="47" spans="1:9" ht="38.25" customHeight="1" x14ac:dyDescent="0.25">
      <c r="A47" s="6" t="s">
        <v>136</v>
      </c>
      <c r="B47" s="18" t="s">
        <v>137</v>
      </c>
      <c r="C47" s="18" t="s">
        <v>15</v>
      </c>
      <c r="D47" s="19">
        <v>21.78</v>
      </c>
      <c r="E47" s="19">
        <v>11.56</v>
      </c>
      <c r="F47" s="19">
        <v>8.07</v>
      </c>
      <c r="G47" s="19">
        <v>217</v>
      </c>
      <c r="H47" s="19">
        <v>1.34</v>
      </c>
      <c r="I47" s="19">
        <f t="shared" ref="I47:I50" si="6">ROUND(H47*1.09,2)</f>
        <v>1.46</v>
      </c>
    </row>
    <row r="48" spans="1:9" ht="18" customHeight="1" x14ac:dyDescent="0.25">
      <c r="A48" s="7" t="s">
        <v>244</v>
      </c>
      <c r="B48" s="57" t="s">
        <v>22</v>
      </c>
      <c r="C48" s="57" t="s">
        <v>31</v>
      </c>
      <c r="D48" s="3">
        <v>4.5975000000000001</v>
      </c>
      <c r="E48" s="3">
        <v>4.1399999999999997</v>
      </c>
      <c r="F48" s="3">
        <v>25.17</v>
      </c>
      <c r="G48" s="3">
        <v>153.495</v>
      </c>
      <c r="H48" s="19">
        <v>0.1</v>
      </c>
      <c r="I48" s="19">
        <f t="shared" si="6"/>
        <v>0.11</v>
      </c>
    </row>
    <row r="49" spans="1:9" ht="18" customHeight="1" x14ac:dyDescent="0.25">
      <c r="A49" s="39" t="s">
        <v>424</v>
      </c>
      <c r="B49" s="105"/>
      <c r="C49" s="105" t="s">
        <v>432</v>
      </c>
      <c r="D49" s="3">
        <v>0.1</v>
      </c>
      <c r="E49" s="3">
        <v>0.06</v>
      </c>
      <c r="F49" s="3">
        <v>1.29</v>
      </c>
      <c r="G49" s="3">
        <v>4.34</v>
      </c>
      <c r="H49" s="19">
        <v>0.12</v>
      </c>
      <c r="I49" s="19">
        <f t="shared" si="6"/>
        <v>0.13</v>
      </c>
    </row>
    <row r="50" spans="1:9" ht="18" customHeight="1" x14ac:dyDescent="0.25">
      <c r="A50" s="39" t="s">
        <v>425</v>
      </c>
      <c r="B50" s="105"/>
      <c r="C50" s="105" t="s">
        <v>16</v>
      </c>
      <c r="D50" s="3">
        <v>0.4</v>
      </c>
      <c r="E50" s="3">
        <v>0.4</v>
      </c>
      <c r="F50" s="3">
        <v>13</v>
      </c>
      <c r="G50" s="3">
        <v>53</v>
      </c>
      <c r="H50" s="19">
        <v>0.33</v>
      </c>
      <c r="I50" s="19">
        <f t="shared" si="6"/>
        <v>0.36</v>
      </c>
    </row>
    <row r="51" spans="1:9" ht="27" customHeight="1" x14ac:dyDescent="0.3">
      <c r="A51" s="119" t="s">
        <v>1</v>
      </c>
      <c r="B51" s="120"/>
      <c r="C51" s="121"/>
      <c r="D51" s="10">
        <f>SUM(D47:D50)</f>
        <v>26.877500000000001</v>
      </c>
      <c r="E51" s="10">
        <f t="shared" ref="E51:G51" si="7">SUM(E47:E50)</f>
        <v>16.16</v>
      </c>
      <c r="F51" s="10">
        <f t="shared" si="7"/>
        <v>47.53</v>
      </c>
      <c r="G51" s="10">
        <f t="shared" si="7"/>
        <v>427.83499999999998</v>
      </c>
      <c r="H51" s="87">
        <f>+H46+H47+H48+H49+H50</f>
        <v>1.8900000000000001</v>
      </c>
      <c r="I51" s="87">
        <f>+I46+I47+I48+I49+I50</f>
        <v>2.06</v>
      </c>
    </row>
    <row r="52" spans="1:9" ht="26.25" customHeight="1" x14ac:dyDescent="0.25">
      <c r="A52" s="126" t="s">
        <v>357</v>
      </c>
      <c r="B52" s="126"/>
      <c r="C52" s="126"/>
      <c r="D52" s="126"/>
      <c r="E52" s="126"/>
      <c r="F52" s="126"/>
      <c r="G52" s="126"/>
    </row>
    <row r="53" spans="1:9" ht="18" customHeight="1" x14ac:dyDescent="0.25">
      <c r="A53" s="122" t="s">
        <v>376</v>
      </c>
      <c r="B53" s="124" t="s">
        <v>0</v>
      </c>
      <c r="C53" s="124" t="s">
        <v>5</v>
      </c>
      <c r="D53" s="125" t="s">
        <v>6</v>
      </c>
      <c r="E53" s="125"/>
      <c r="F53" s="125"/>
      <c r="G53" s="116" t="s">
        <v>7</v>
      </c>
      <c r="H53" s="116" t="s">
        <v>419</v>
      </c>
      <c r="I53" s="116" t="s">
        <v>418</v>
      </c>
    </row>
    <row r="54" spans="1:9" ht="27" customHeight="1" x14ac:dyDescent="0.25">
      <c r="A54" s="123"/>
      <c r="B54" s="117"/>
      <c r="C54" s="117"/>
      <c r="D54" s="62" t="s">
        <v>8</v>
      </c>
      <c r="E54" s="62" t="s">
        <v>9</v>
      </c>
      <c r="F54" s="62" t="s">
        <v>105</v>
      </c>
      <c r="G54" s="117"/>
      <c r="H54" s="117"/>
      <c r="I54" s="117"/>
    </row>
    <row r="55" spans="1:9" ht="18" customHeight="1" x14ac:dyDescent="0.25">
      <c r="A55" s="6" t="s">
        <v>377</v>
      </c>
      <c r="B55" s="18" t="s">
        <v>378</v>
      </c>
      <c r="C55" s="18">
        <v>200</v>
      </c>
      <c r="D55" s="19">
        <v>4.72</v>
      </c>
      <c r="E55" s="19">
        <v>8.11</v>
      </c>
      <c r="F55" s="19">
        <v>31.19</v>
      </c>
      <c r="G55" s="19">
        <v>216.61</v>
      </c>
      <c r="H55" s="19">
        <v>1.19</v>
      </c>
      <c r="I55" s="19">
        <f t="shared" ref="I55:I58" si="8">ROUND(H55*1.09,2)</f>
        <v>1.3</v>
      </c>
    </row>
    <row r="56" spans="1:9" s="1" customFormat="1" ht="18" customHeight="1" x14ac:dyDescent="0.25">
      <c r="A56" s="4" t="s">
        <v>416</v>
      </c>
      <c r="B56" s="50" t="s">
        <v>227</v>
      </c>
      <c r="C56" s="50" t="s">
        <v>14</v>
      </c>
      <c r="D56" s="79">
        <v>1.2</v>
      </c>
      <c r="E56" s="79">
        <v>15</v>
      </c>
      <c r="F56" s="79">
        <v>1.55</v>
      </c>
      <c r="G56" s="79">
        <v>146.5</v>
      </c>
      <c r="H56" s="19">
        <v>0.25</v>
      </c>
      <c r="I56" s="19">
        <f t="shared" si="8"/>
        <v>0.27</v>
      </c>
    </row>
    <row r="57" spans="1:9" ht="18" customHeight="1" x14ac:dyDescent="0.25">
      <c r="A57" s="39" t="s">
        <v>424</v>
      </c>
      <c r="B57" s="105"/>
      <c r="C57" s="105" t="s">
        <v>432</v>
      </c>
      <c r="D57" s="3">
        <v>0.1</v>
      </c>
      <c r="E57" s="3">
        <v>0.06</v>
      </c>
      <c r="F57" s="3">
        <v>1.29</v>
      </c>
      <c r="G57" s="3">
        <v>4.34</v>
      </c>
      <c r="H57" s="19">
        <v>0.12</v>
      </c>
      <c r="I57" s="19">
        <f t="shared" si="8"/>
        <v>0.13</v>
      </c>
    </row>
    <row r="58" spans="1:9" ht="18" customHeight="1" x14ac:dyDescent="0.25">
      <c r="A58" s="39" t="s">
        <v>425</v>
      </c>
      <c r="B58" s="105"/>
      <c r="C58" s="105" t="s">
        <v>16</v>
      </c>
      <c r="D58" s="3">
        <v>0.4</v>
      </c>
      <c r="E58" s="3">
        <v>0.4</v>
      </c>
      <c r="F58" s="3">
        <v>13</v>
      </c>
      <c r="G58" s="3">
        <v>53</v>
      </c>
      <c r="H58" s="19">
        <v>0.33</v>
      </c>
      <c r="I58" s="19">
        <f t="shared" si="8"/>
        <v>0.36</v>
      </c>
    </row>
    <row r="59" spans="1:9" ht="27" customHeight="1" x14ac:dyDescent="0.3">
      <c r="A59" s="119" t="s">
        <v>1</v>
      </c>
      <c r="B59" s="120"/>
      <c r="C59" s="121"/>
      <c r="D59" s="10">
        <f>SUM(D55:D58)</f>
        <v>6.42</v>
      </c>
      <c r="E59" s="10">
        <f t="shared" ref="E59:G59" si="9">SUM(E55:E58)</f>
        <v>23.569999999999997</v>
      </c>
      <c r="F59" s="10">
        <f t="shared" si="9"/>
        <v>47.03</v>
      </c>
      <c r="G59" s="10">
        <f t="shared" si="9"/>
        <v>420.45</v>
      </c>
      <c r="H59" s="87">
        <f>+H54+H55+H56+H57+H58</f>
        <v>1.8900000000000001</v>
      </c>
      <c r="I59" s="87">
        <f>+I54+I55+I56+I57+I58</f>
        <v>2.06</v>
      </c>
    </row>
    <row r="60" spans="1:9" ht="18" customHeight="1" x14ac:dyDescent="0.25">
      <c r="A60" s="131" t="s">
        <v>439</v>
      </c>
      <c r="B60" s="131"/>
      <c r="C60" s="131"/>
      <c r="D60" s="131"/>
      <c r="E60" s="131"/>
      <c r="F60" s="131"/>
      <c r="G60" s="131"/>
    </row>
    <row r="61" spans="1:9" ht="18" customHeight="1" thickBot="1" x14ac:dyDescent="0.3">
      <c r="A61" s="36"/>
      <c r="B61" s="55"/>
      <c r="C61" s="55"/>
      <c r="D61" s="16"/>
      <c r="E61" s="16"/>
      <c r="F61" s="16"/>
      <c r="G61" s="16"/>
    </row>
    <row r="62" spans="1:9" ht="39" customHeight="1" x14ac:dyDescent="0.25">
      <c r="A62" s="85"/>
      <c r="B62" s="129"/>
      <c r="C62" s="130"/>
      <c r="D62" s="130"/>
      <c r="E62" s="130"/>
      <c r="F62" s="130"/>
      <c r="G62" s="130"/>
      <c r="H62" s="88" t="s">
        <v>419</v>
      </c>
      <c r="I62" s="89" t="s">
        <v>418</v>
      </c>
    </row>
    <row r="63" spans="1:9" ht="18" customHeight="1" x14ac:dyDescent="0.25">
      <c r="B63" s="127" t="s">
        <v>420</v>
      </c>
      <c r="C63" s="128"/>
      <c r="D63" s="128"/>
      <c r="E63" s="128"/>
      <c r="F63" s="128"/>
      <c r="G63" s="128"/>
      <c r="H63" s="92">
        <f>+SUM(H18+H26+H34+H43+H51+H59)/6+H8</f>
        <v>2.2150000000000003</v>
      </c>
      <c r="I63" s="91">
        <f>+SUM(I18+I26+I34+I43+I51+I59)/6+I8</f>
        <v>2.4200000000000004</v>
      </c>
    </row>
  </sheetData>
  <mergeCells count="65">
    <mergeCell ref="H53:H54"/>
    <mergeCell ref="I53:I54"/>
    <mergeCell ref="B63:G63"/>
    <mergeCell ref="B62:G62"/>
    <mergeCell ref="H28:H29"/>
    <mergeCell ref="I28:I29"/>
    <mergeCell ref="H36:H37"/>
    <mergeCell ref="I36:I37"/>
    <mergeCell ref="H45:H46"/>
    <mergeCell ref="I45:I46"/>
    <mergeCell ref="A60:G60"/>
    <mergeCell ref="A52:G52"/>
    <mergeCell ref="A53:A54"/>
    <mergeCell ref="B53:B54"/>
    <mergeCell ref="C53:C54"/>
    <mergeCell ref="D53:F53"/>
    <mergeCell ref="I4:I5"/>
    <mergeCell ref="H10:H11"/>
    <mergeCell ref="I10:I11"/>
    <mergeCell ref="H20:H21"/>
    <mergeCell ref="I20:I21"/>
    <mergeCell ref="A4:A5"/>
    <mergeCell ref="C10:C11"/>
    <mergeCell ref="B4:B5"/>
    <mergeCell ref="C4:C5"/>
    <mergeCell ref="H4:H5"/>
    <mergeCell ref="G10:G11"/>
    <mergeCell ref="G36:G37"/>
    <mergeCell ref="B20:B21"/>
    <mergeCell ref="C20:C21"/>
    <mergeCell ref="A10:A11"/>
    <mergeCell ref="B10:B11"/>
    <mergeCell ref="D20:F20"/>
    <mergeCell ref="G20:G21"/>
    <mergeCell ref="A35:G35"/>
    <mergeCell ref="A36:A37"/>
    <mergeCell ref="B36:B37"/>
    <mergeCell ref="C36:C37"/>
    <mergeCell ref="D36:F36"/>
    <mergeCell ref="A20:A21"/>
    <mergeCell ref="A59:C59"/>
    <mergeCell ref="A51:C51"/>
    <mergeCell ref="A43:C43"/>
    <mergeCell ref="A44:G44"/>
    <mergeCell ref="A45:A46"/>
    <mergeCell ref="B45:B46"/>
    <mergeCell ref="C45:C46"/>
    <mergeCell ref="D45:F45"/>
    <mergeCell ref="G45:G46"/>
    <mergeCell ref="H3:I3"/>
    <mergeCell ref="G53:G54"/>
    <mergeCell ref="A3:G3"/>
    <mergeCell ref="A34:C34"/>
    <mergeCell ref="A27:G27"/>
    <mergeCell ref="A28:A29"/>
    <mergeCell ref="B28:B29"/>
    <mergeCell ref="C28:C29"/>
    <mergeCell ref="D28:F28"/>
    <mergeCell ref="G28:G29"/>
    <mergeCell ref="A9:G9"/>
    <mergeCell ref="D10:F10"/>
    <mergeCell ref="A19:G19"/>
    <mergeCell ref="D4:F4"/>
    <mergeCell ref="G4:G5"/>
    <mergeCell ref="A8:C8"/>
  </mergeCells>
  <pageMargins left="0.59055118110236227" right="0.59055118110236227" top="0.59055118110236227" bottom="0.59055118110236227" header="0" footer="0"/>
  <pageSetup paperSize="9" scale="7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view="pageBreakPreview" zoomScaleNormal="100" zoomScaleSheetLayoutView="100" workbookViewId="0">
      <selection activeCell="J60" sqref="J60"/>
    </sheetView>
  </sheetViews>
  <sheetFormatPr defaultColWidth="8.7265625" defaultRowHeight="18" customHeight="1" x14ac:dyDescent="0.25"/>
  <cols>
    <col min="1" max="1" width="37.54296875" style="70" customWidth="1"/>
    <col min="2" max="2" width="11.26953125" style="21" customWidth="1"/>
    <col min="3" max="3" width="7.453125" style="21" customWidth="1"/>
    <col min="4" max="4" width="9.81640625" style="26" customWidth="1"/>
    <col min="5" max="5" width="8.1796875" style="26" customWidth="1"/>
    <col min="6" max="6" width="10.54296875" style="26" customWidth="1"/>
    <col min="7" max="7" width="9" style="26" customWidth="1"/>
    <col min="8" max="8" width="9.1796875" style="26" customWidth="1"/>
    <col min="9" max="9" width="9.1796875" style="21" customWidth="1"/>
    <col min="10" max="16384" width="8.7265625" style="70"/>
  </cols>
  <sheetData>
    <row r="1" spans="1:9" ht="18.75" customHeight="1" x14ac:dyDescent="0.25">
      <c r="A1" s="76" t="s">
        <v>171</v>
      </c>
      <c r="D1" s="27"/>
      <c r="E1" s="27"/>
      <c r="F1" s="27"/>
      <c r="G1" s="67"/>
    </row>
    <row r="2" spans="1:9" ht="18.75" customHeight="1" x14ac:dyDescent="0.25">
      <c r="A2" s="82" t="s">
        <v>19</v>
      </c>
      <c r="D2" s="27"/>
      <c r="E2" s="27"/>
      <c r="F2" s="27"/>
      <c r="G2" s="27"/>
    </row>
    <row r="3" spans="1:9" ht="18.75" customHeight="1" x14ac:dyDescent="0.25">
      <c r="A3" s="118" t="s">
        <v>422</v>
      </c>
      <c r="B3" s="118"/>
      <c r="C3" s="118"/>
      <c r="D3" s="118"/>
      <c r="E3" s="118"/>
      <c r="F3" s="118"/>
      <c r="G3" s="118"/>
    </row>
    <row r="4" spans="1:9" ht="18.75" customHeight="1" x14ac:dyDescent="0.25">
      <c r="A4" s="122" t="s">
        <v>4</v>
      </c>
      <c r="B4" s="124" t="s">
        <v>0</v>
      </c>
      <c r="C4" s="124" t="s">
        <v>5</v>
      </c>
      <c r="D4" s="125" t="s">
        <v>6</v>
      </c>
      <c r="E4" s="125"/>
      <c r="F4" s="125"/>
      <c r="G4" s="116" t="s">
        <v>7</v>
      </c>
      <c r="H4" s="116" t="s">
        <v>419</v>
      </c>
      <c r="I4" s="116" t="s">
        <v>418</v>
      </c>
    </row>
    <row r="5" spans="1:9" ht="18.75" customHeight="1" x14ac:dyDescent="0.25">
      <c r="A5" s="123"/>
      <c r="B5" s="117"/>
      <c r="C5" s="117"/>
      <c r="D5" s="62" t="s">
        <v>8</v>
      </c>
      <c r="E5" s="62" t="s">
        <v>9</v>
      </c>
      <c r="F5" s="62" t="s">
        <v>105</v>
      </c>
      <c r="G5" s="117"/>
      <c r="H5" s="117"/>
      <c r="I5" s="117"/>
    </row>
    <row r="6" spans="1:9" ht="25.5" customHeight="1" x14ac:dyDescent="0.25">
      <c r="A6" s="4" t="s">
        <v>438</v>
      </c>
      <c r="B6" s="57" t="s">
        <v>240</v>
      </c>
      <c r="C6" s="57" t="s">
        <v>15</v>
      </c>
      <c r="D6" s="3">
        <v>1.06</v>
      </c>
      <c r="E6" s="3">
        <v>3.27</v>
      </c>
      <c r="F6" s="3">
        <v>9.33</v>
      </c>
      <c r="G6" s="3">
        <v>66.84</v>
      </c>
      <c r="H6" s="19">
        <v>0.22</v>
      </c>
      <c r="I6" s="19">
        <f>ROUND(H6*1.09,2)</f>
        <v>0.24</v>
      </c>
    </row>
    <row r="7" spans="1:9" ht="18.75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v>0.1</v>
      </c>
      <c r="I7" s="19">
        <f>ROUND(H7*1.09,2)</f>
        <v>0.11</v>
      </c>
    </row>
    <row r="8" spans="1:9" ht="27.75" customHeight="1" x14ac:dyDescent="0.3">
      <c r="A8" s="119" t="s">
        <v>1</v>
      </c>
      <c r="B8" s="120"/>
      <c r="C8" s="121"/>
      <c r="D8" s="10">
        <f>SUM(D6:D7)</f>
        <v>4.0199999999999996</v>
      </c>
      <c r="E8" s="10">
        <f>SUM(E6:E7)</f>
        <v>3.91</v>
      </c>
      <c r="F8" s="10">
        <f>SUM(F6:F7)</f>
        <v>26.39</v>
      </c>
      <c r="G8" s="10">
        <f>SUM(G6:G7)</f>
        <v>152.92000000000002</v>
      </c>
      <c r="H8" s="87">
        <f>+H6+H7</f>
        <v>0.32</v>
      </c>
      <c r="I8" s="87">
        <f>+I6+I7</f>
        <v>0.35</v>
      </c>
    </row>
    <row r="9" spans="1:9" s="71" customFormat="1" ht="18.75" customHeight="1" x14ac:dyDescent="0.25">
      <c r="A9" s="149" t="s">
        <v>359</v>
      </c>
      <c r="B9" s="138"/>
      <c r="C9" s="138"/>
      <c r="D9" s="138"/>
      <c r="E9" s="138"/>
      <c r="F9" s="138"/>
      <c r="G9" s="150"/>
      <c r="H9" s="26"/>
      <c r="I9" s="26"/>
    </row>
    <row r="10" spans="1:9" ht="18.75" customHeight="1" x14ac:dyDescent="0.25">
      <c r="A10" s="136" t="s">
        <v>94</v>
      </c>
      <c r="B10" s="134" t="s">
        <v>0</v>
      </c>
      <c r="C10" s="134" t="s">
        <v>5</v>
      </c>
      <c r="D10" s="125" t="s">
        <v>6</v>
      </c>
      <c r="E10" s="125"/>
      <c r="F10" s="125"/>
      <c r="G10" s="116" t="s">
        <v>7</v>
      </c>
      <c r="H10" s="116" t="s">
        <v>419</v>
      </c>
      <c r="I10" s="116" t="s">
        <v>418</v>
      </c>
    </row>
    <row r="11" spans="1:9" ht="18.75" customHeight="1" x14ac:dyDescent="0.25">
      <c r="A11" s="137"/>
      <c r="B11" s="135"/>
      <c r="C11" s="135"/>
      <c r="D11" s="62" t="s">
        <v>8</v>
      </c>
      <c r="E11" s="62" t="s">
        <v>9</v>
      </c>
      <c r="F11" s="62" t="s">
        <v>105</v>
      </c>
      <c r="G11" s="117"/>
      <c r="H11" s="117"/>
      <c r="I11" s="117"/>
    </row>
    <row r="12" spans="1:9" ht="18.75" customHeight="1" x14ac:dyDescent="0.25">
      <c r="A12" s="49" t="s">
        <v>119</v>
      </c>
      <c r="B12" s="50" t="s">
        <v>120</v>
      </c>
      <c r="C12" s="50" t="s">
        <v>31</v>
      </c>
      <c r="D12" s="47">
        <v>18.38</v>
      </c>
      <c r="E12" s="47">
        <v>5.28</v>
      </c>
      <c r="F12" s="47">
        <v>6.62</v>
      </c>
      <c r="G12" s="57">
        <v>147.79</v>
      </c>
      <c r="H12" s="19">
        <v>0.87</v>
      </c>
      <c r="I12" s="19">
        <f t="shared" ref="I12:I17" si="0">ROUND(H12*1.09,2)</f>
        <v>0.95</v>
      </c>
    </row>
    <row r="13" spans="1:9" ht="18.75" customHeight="1" x14ac:dyDescent="0.25">
      <c r="A13" s="7" t="s">
        <v>278</v>
      </c>
      <c r="B13" s="57" t="s">
        <v>189</v>
      </c>
      <c r="C13" s="57" t="s">
        <v>13</v>
      </c>
      <c r="D13" s="3">
        <v>1.33</v>
      </c>
      <c r="E13" s="3">
        <v>1.85</v>
      </c>
      <c r="F13" s="3">
        <v>10.039999999999999</v>
      </c>
      <c r="G13" s="3">
        <v>59.07</v>
      </c>
      <c r="H13" s="19">
        <v>0.05</v>
      </c>
      <c r="I13" s="19">
        <f t="shared" si="0"/>
        <v>0.05</v>
      </c>
    </row>
    <row r="14" spans="1:9" ht="24.75" customHeight="1" x14ac:dyDescent="0.25">
      <c r="A14" s="40" t="s">
        <v>286</v>
      </c>
      <c r="B14" s="41" t="s">
        <v>176</v>
      </c>
      <c r="C14" s="41" t="s">
        <v>31</v>
      </c>
      <c r="D14" s="42">
        <v>5.51</v>
      </c>
      <c r="E14" s="42">
        <v>9.8800000000000008</v>
      </c>
      <c r="F14" s="42">
        <v>18.3</v>
      </c>
      <c r="G14" s="42">
        <v>167.92</v>
      </c>
      <c r="H14" s="19">
        <v>0.26</v>
      </c>
      <c r="I14" s="19">
        <f t="shared" si="0"/>
        <v>0.28000000000000003</v>
      </c>
    </row>
    <row r="15" spans="1:9" ht="18" customHeight="1" x14ac:dyDescent="0.25">
      <c r="A15" s="39" t="s">
        <v>314</v>
      </c>
      <c r="B15" s="57" t="s">
        <v>35</v>
      </c>
      <c r="C15" s="57" t="s">
        <v>14</v>
      </c>
      <c r="D15" s="3">
        <v>0.4</v>
      </c>
      <c r="E15" s="3">
        <v>0.1</v>
      </c>
      <c r="F15" s="3">
        <v>1.1499999999999999</v>
      </c>
      <c r="G15" s="3">
        <v>5.5</v>
      </c>
      <c r="H15" s="19">
        <v>0.34</v>
      </c>
      <c r="I15" s="19">
        <f t="shared" si="0"/>
        <v>0.37</v>
      </c>
    </row>
    <row r="16" spans="1:9" s="52" customFormat="1" ht="18" customHeight="1" x14ac:dyDescent="0.25">
      <c r="A16" s="39" t="s">
        <v>431</v>
      </c>
      <c r="B16" s="106"/>
      <c r="C16" s="106" t="s">
        <v>12</v>
      </c>
      <c r="D16" s="3">
        <v>0</v>
      </c>
      <c r="E16" s="3">
        <v>0</v>
      </c>
      <c r="F16" s="3">
        <v>0</v>
      </c>
      <c r="G16" s="3">
        <v>0</v>
      </c>
      <c r="H16" s="19">
        <v>0.05</v>
      </c>
      <c r="I16" s="19">
        <f t="shared" si="0"/>
        <v>0.05</v>
      </c>
    </row>
    <row r="17" spans="1:9" s="52" customFormat="1" ht="18" customHeight="1" x14ac:dyDescent="0.25">
      <c r="A17" s="39" t="s">
        <v>425</v>
      </c>
      <c r="B17" s="106"/>
      <c r="C17" s="106" t="s">
        <v>16</v>
      </c>
      <c r="D17" s="3">
        <v>0.4</v>
      </c>
      <c r="E17" s="3">
        <v>0.4</v>
      </c>
      <c r="F17" s="3">
        <v>13</v>
      </c>
      <c r="G17" s="3">
        <v>53</v>
      </c>
      <c r="H17" s="19">
        <v>0.33</v>
      </c>
      <c r="I17" s="19">
        <f t="shared" si="0"/>
        <v>0.36</v>
      </c>
    </row>
    <row r="18" spans="1:9" ht="27" customHeight="1" x14ac:dyDescent="0.3">
      <c r="A18" s="142" t="s">
        <v>1</v>
      </c>
      <c r="B18" s="142"/>
      <c r="C18" s="142"/>
      <c r="D18" s="10">
        <f>SUM(D12:D17)</f>
        <v>26.019999999999996</v>
      </c>
      <c r="E18" s="10">
        <f t="shared" ref="E18:G18" si="1">SUM(E12:E17)</f>
        <v>17.510000000000002</v>
      </c>
      <c r="F18" s="10">
        <f t="shared" si="1"/>
        <v>49.11</v>
      </c>
      <c r="G18" s="10">
        <f t="shared" si="1"/>
        <v>433.28</v>
      </c>
      <c r="H18" s="87">
        <f>+H12+H13+H14+H15+H16+H17</f>
        <v>1.9000000000000004</v>
      </c>
      <c r="I18" s="87">
        <f>+I12+I13+I14+I15+I16+I17</f>
        <v>2.06</v>
      </c>
    </row>
    <row r="19" spans="1:9" ht="18" customHeight="1" x14ac:dyDescent="0.25">
      <c r="A19" s="138" t="s">
        <v>359</v>
      </c>
      <c r="B19" s="138"/>
      <c r="C19" s="138"/>
      <c r="D19" s="138"/>
      <c r="E19" s="138"/>
      <c r="F19" s="138"/>
      <c r="G19" s="138"/>
    </row>
    <row r="20" spans="1:9" ht="18.75" customHeight="1" x14ac:dyDescent="0.25">
      <c r="A20" s="136" t="s">
        <v>95</v>
      </c>
      <c r="B20" s="134" t="s">
        <v>0</v>
      </c>
      <c r="C20" s="134" t="s">
        <v>5</v>
      </c>
      <c r="D20" s="125" t="s">
        <v>6</v>
      </c>
      <c r="E20" s="125"/>
      <c r="F20" s="125"/>
      <c r="G20" s="116" t="s">
        <v>7</v>
      </c>
      <c r="H20" s="116" t="s">
        <v>419</v>
      </c>
      <c r="I20" s="116" t="s">
        <v>418</v>
      </c>
    </row>
    <row r="21" spans="1:9" ht="18.75" customHeight="1" x14ac:dyDescent="0.25">
      <c r="A21" s="137"/>
      <c r="B21" s="135"/>
      <c r="C21" s="135"/>
      <c r="D21" s="62" t="s">
        <v>8</v>
      </c>
      <c r="E21" s="62" t="s">
        <v>9</v>
      </c>
      <c r="F21" s="62" t="s">
        <v>105</v>
      </c>
      <c r="G21" s="117"/>
      <c r="H21" s="117"/>
      <c r="I21" s="117"/>
    </row>
    <row r="22" spans="1:9" ht="25.5" customHeight="1" x14ac:dyDescent="0.25">
      <c r="A22" s="7" t="s">
        <v>99</v>
      </c>
      <c r="B22" s="57" t="s">
        <v>88</v>
      </c>
      <c r="C22" s="57" t="s">
        <v>12</v>
      </c>
      <c r="D22" s="57">
        <v>4.54</v>
      </c>
      <c r="E22" s="57">
        <v>20.64</v>
      </c>
      <c r="F22" s="57">
        <v>22.27</v>
      </c>
      <c r="G22" s="57">
        <v>275.08999999999997</v>
      </c>
      <c r="H22" s="19">
        <v>1.39</v>
      </c>
      <c r="I22" s="19">
        <f>ROUND(H22*1.09,2)</f>
        <v>1.52</v>
      </c>
    </row>
    <row r="23" spans="1:9" ht="18.75" customHeight="1" x14ac:dyDescent="0.25">
      <c r="A23" s="4" t="s">
        <v>252</v>
      </c>
      <c r="B23" s="50" t="s">
        <v>2</v>
      </c>
      <c r="C23" s="50" t="s">
        <v>14</v>
      </c>
      <c r="D23" s="3">
        <v>1.07</v>
      </c>
      <c r="E23" s="3">
        <v>5.1100000000000003</v>
      </c>
      <c r="F23" s="3">
        <v>4.3600000000000003</v>
      </c>
      <c r="G23" s="3">
        <v>70.05</v>
      </c>
      <c r="H23" s="19">
        <v>0.13</v>
      </c>
      <c r="I23" s="19">
        <f>ROUND(H23*1.09,2)</f>
        <v>0.14000000000000001</v>
      </c>
    </row>
    <row r="24" spans="1:9" s="52" customFormat="1" ht="18" customHeight="1" x14ac:dyDescent="0.25">
      <c r="A24" s="39" t="s">
        <v>431</v>
      </c>
      <c r="B24" s="106"/>
      <c r="C24" s="106" t="s">
        <v>12</v>
      </c>
      <c r="D24" s="3">
        <v>0</v>
      </c>
      <c r="E24" s="3">
        <v>0</v>
      </c>
      <c r="F24" s="3">
        <v>0</v>
      </c>
      <c r="G24" s="3">
        <v>0</v>
      </c>
      <c r="H24" s="19">
        <v>0.05</v>
      </c>
      <c r="I24" s="19">
        <f>ROUND(H24*1.09,2)</f>
        <v>0.05</v>
      </c>
    </row>
    <row r="25" spans="1:9" s="52" customFormat="1" ht="18" customHeight="1" x14ac:dyDescent="0.25">
      <c r="A25" s="39" t="s">
        <v>425</v>
      </c>
      <c r="B25" s="106"/>
      <c r="C25" s="106" t="s">
        <v>16</v>
      </c>
      <c r="D25" s="3">
        <v>0.4</v>
      </c>
      <c r="E25" s="3">
        <v>0.4</v>
      </c>
      <c r="F25" s="3">
        <v>13</v>
      </c>
      <c r="G25" s="3">
        <v>53</v>
      </c>
      <c r="H25" s="19">
        <v>0.33</v>
      </c>
      <c r="I25" s="19">
        <f>ROUND(H25*1.09,2)</f>
        <v>0.36</v>
      </c>
    </row>
    <row r="26" spans="1:9" ht="26.25" customHeight="1" x14ac:dyDescent="0.3">
      <c r="A26" s="142" t="s">
        <v>1</v>
      </c>
      <c r="B26" s="142"/>
      <c r="C26" s="142"/>
      <c r="D26" s="10">
        <f>SUM(D22:D25)</f>
        <v>6.0100000000000007</v>
      </c>
      <c r="E26" s="10">
        <f t="shared" ref="E26:G26" si="2">SUM(E22:E25)</f>
        <v>26.15</v>
      </c>
      <c r="F26" s="10">
        <f t="shared" si="2"/>
        <v>39.629999999999995</v>
      </c>
      <c r="G26" s="10">
        <f t="shared" si="2"/>
        <v>398.14</v>
      </c>
      <c r="H26" s="87">
        <f>+H22+H23+H24+H25</f>
        <v>1.9000000000000001</v>
      </c>
      <c r="I26" s="87">
        <f>+I22+I23+I24+I25</f>
        <v>2.0700000000000003</v>
      </c>
    </row>
    <row r="27" spans="1:9" ht="18.75" customHeight="1" x14ac:dyDescent="0.25">
      <c r="A27" s="138" t="s">
        <v>359</v>
      </c>
      <c r="B27" s="138"/>
      <c r="C27" s="138"/>
      <c r="D27" s="138"/>
      <c r="E27" s="138"/>
      <c r="F27" s="138"/>
      <c r="G27" s="138"/>
    </row>
    <row r="28" spans="1:9" ht="18.75" customHeight="1" x14ac:dyDescent="0.25">
      <c r="A28" s="136" t="s">
        <v>96</v>
      </c>
      <c r="B28" s="134" t="s">
        <v>0</v>
      </c>
      <c r="C28" s="134" t="s">
        <v>5</v>
      </c>
      <c r="D28" s="125" t="s">
        <v>6</v>
      </c>
      <c r="E28" s="125"/>
      <c r="F28" s="125"/>
      <c r="G28" s="116" t="s">
        <v>7</v>
      </c>
      <c r="H28" s="116" t="s">
        <v>419</v>
      </c>
      <c r="I28" s="116" t="s">
        <v>418</v>
      </c>
    </row>
    <row r="29" spans="1:9" ht="18.75" customHeight="1" x14ac:dyDescent="0.25">
      <c r="A29" s="137"/>
      <c r="B29" s="135"/>
      <c r="C29" s="135"/>
      <c r="D29" s="62" t="s">
        <v>8</v>
      </c>
      <c r="E29" s="62" t="s">
        <v>9</v>
      </c>
      <c r="F29" s="62" t="s">
        <v>105</v>
      </c>
      <c r="G29" s="117"/>
      <c r="H29" s="117"/>
      <c r="I29" s="117"/>
    </row>
    <row r="30" spans="1:9" ht="31.5" customHeight="1" x14ac:dyDescent="0.25">
      <c r="A30" s="4" t="s">
        <v>98</v>
      </c>
      <c r="B30" s="50" t="s">
        <v>87</v>
      </c>
      <c r="C30" s="50" t="s">
        <v>12</v>
      </c>
      <c r="D30" s="57">
        <v>7.64</v>
      </c>
      <c r="E30" s="57">
        <v>4.4000000000000004</v>
      </c>
      <c r="F30" s="57">
        <v>49.9</v>
      </c>
      <c r="G30" s="57">
        <v>259.14999999999998</v>
      </c>
      <c r="H30" s="19">
        <v>1.39</v>
      </c>
      <c r="I30" s="19">
        <f>ROUND(H30*1.09,2)</f>
        <v>1.52</v>
      </c>
    </row>
    <row r="31" spans="1:9" ht="18.75" customHeight="1" x14ac:dyDescent="0.25">
      <c r="A31" s="4" t="s">
        <v>252</v>
      </c>
      <c r="B31" s="50" t="s">
        <v>2</v>
      </c>
      <c r="C31" s="50" t="s">
        <v>14</v>
      </c>
      <c r="D31" s="3">
        <v>1.07</v>
      </c>
      <c r="E31" s="3">
        <v>5.1100000000000003</v>
      </c>
      <c r="F31" s="3">
        <v>4.3600000000000003</v>
      </c>
      <c r="G31" s="3">
        <v>70.05</v>
      </c>
      <c r="H31" s="19">
        <v>0.13</v>
      </c>
      <c r="I31" s="19">
        <f>ROUND(H31*1.09,2)</f>
        <v>0.14000000000000001</v>
      </c>
    </row>
    <row r="32" spans="1:9" s="52" customFormat="1" ht="18" customHeight="1" x14ac:dyDescent="0.25">
      <c r="A32" s="39" t="s">
        <v>431</v>
      </c>
      <c r="B32" s="106"/>
      <c r="C32" s="106" t="s">
        <v>12</v>
      </c>
      <c r="D32" s="3">
        <v>0</v>
      </c>
      <c r="E32" s="3">
        <v>0</v>
      </c>
      <c r="F32" s="3">
        <v>0</v>
      </c>
      <c r="G32" s="3">
        <v>0</v>
      </c>
      <c r="H32" s="19">
        <v>0.05</v>
      </c>
      <c r="I32" s="19">
        <f>ROUND(H32*1.09,2)</f>
        <v>0.05</v>
      </c>
    </row>
    <row r="33" spans="1:9" s="52" customFormat="1" ht="18" customHeight="1" x14ac:dyDescent="0.25">
      <c r="A33" s="39" t="s">
        <v>425</v>
      </c>
      <c r="B33" s="106"/>
      <c r="C33" s="106" t="s">
        <v>16</v>
      </c>
      <c r="D33" s="3">
        <v>0.4</v>
      </c>
      <c r="E33" s="3">
        <v>0.4</v>
      </c>
      <c r="F33" s="3">
        <v>13</v>
      </c>
      <c r="G33" s="3">
        <v>53</v>
      </c>
      <c r="H33" s="19">
        <v>0.33</v>
      </c>
      <c r="I33" s="19">
        <f>ROUND(H33*1.09,2)</f>
        <v>0.36</v>
      </c>
    </row>
    <row r="34" spans="1:9" ht="26.25" customHeight="1" x14ac:dyDescent="0.3">
      <c r="A34" s="119" t="s">
        <v>1</v>
      </c>
      <c r="B34" s="120"/>
      <c r="C34" s="121"/>
      <c r="D34" s="10">
        <f>SUM(D30:D33)</f>
        <v>9.11</v>
      </c>
      <c r="E34" s="10">
        <f t="shared" ref="E34:G34" si="3">SUM(E30:E33)</f>
        <v>9.9100000000000019</v>
      </c>
      <c r="F34" s="10">
        <f t="shared" si="3"/>
        <v>67.259999999999991</v>
      </c>
      <c r="G34" s="10">
        <f t="shared" si="3"/>
        <v>382.2</v>
      </c>
      <c r="H34" s="87">
        <f>+H30+H31+H32+H33</f>
        <v>1.9000000000000001</v>
      </c>
      <c r="I34" s="87">
        <f>+I30+I31+I32+I33</f>
        <v>2.0700000000000003</v>
      </c>
    </row>
    <row r="35" spans="1:9" s="71" customFormat="1" ht="18" customHeight="1" x14ac:dyDescent="0.25">
      <c r="A35" s="14"/>
      <c r="B35" s="14"/>
      <c r="C35" s="14"/>
      <c r="D35" s="15"/>
      <c r="E35" s="15"/>
      <c r="F35" s="15"/>
      <c r="G35" s="67"/>
      <c r="H35" s="26"/>
      <c r="I35" s="26"/>
    </row>
    <row r="36" spans="1:9" s="71" customFormat="1" ht="18.75" customHeight="1" x14ac:dyDescent="0.25">
      <c r="A36" s="126" t="s">
        <v>358</v>
      </c>
      <c r="B36" s="126"/>
      <c r="C36" s="126"/>
      <c r="D36" s="126"/>
      <c r="E36" s="126"/>
      <c r="F36" s="126"/>
      <c r="G36" s="126"/>
      <c r="H36" s="26"/>
      <c r="I36" s="26"/>
    </row>
    <row r="37" spans="1:9" s="71" customFormat="1" ht="18.75" customHeight="1" x14ac:dyDescent="0.25">
      <c r="A37" s="122" t="s">
        <v>186</v>
      </c>
      <c r="B37" s="134" t="s">
        <v>0</v>
      </c>
      <c r="C37" s="134" t="s">
        <v>5</v>
      </c>
      <c r="D37" s="125" t="s">
        <v>6</v>
      </c>
      <c r="E37" s="125"/>
      <c r="F37" s="125"/>
      <c r="G37" s="116" t="s">
        <v>7</v>
      </c>
      <c r="H37" s="116" t="s">
        <v>419</v>
      </c>
      <c r="I37" s="116" t="s">
        <v>418</v>
      </c>
    </row>
    <row r="38" spans="1:9" s="71" customFormat="1" ht="18.75" customHeight="1" x14ac:dyDescent="0.25">
      <c r="A38" s="123"/>
      <c r="B38" s="135"/>
      <c r="C38" s="135"/>
      <c r="D38" s="62" t="s">
        <v>8</v>
      </c>
      <c r="E38" s="62" t="s">
        <v>9</v>
      </c>
      <c r="F38" s="62" t="s">
        <v>105</v>
      </c>
      <c r="G38" s="117"/>
      <c r="H38" s="117"/>
      <c r="I38" s="117"/>
    </row>
    <row r="39" spans="1:9" s="71" customFormat="1" ht="30" customHeight="1" x14ac:dyDescent="0.25">
      <c r="A39" s="4" t="s">
        <v>182</v>
      </c>
      <c r="B39" s="50" t="s">
        <v>153</v>
      </c>
      <c r="C39" s="50" t="s">
        <v>183</v>
      </c>
      <c r="D39" s="3">
        <v>22.07</v>
      </c>
      <c r="E39" s="3">
        <v>7.64</v>
      </c>
      <c r="F39" s="3">
        <v>9.4600000000000009</v>
      </c>
      <c r="G39" s="3">
        <v>189.97</v>
      </c>
      <c r="H39" s="19">
        <v>0.79</v>
      </c>
      <c r="I39" s="19">
        <f>ROUND(H39*1.09,2)</f>
        <v>0.86</v>
      </c>
    </row>
    <row r="40" spans="1:9" s="71" customFormat="1" ht="18.75" customHeight="1" x14ac:dyDescent="0.25">
      <c r="A40" s="4" t="s">
        <v>259</v>
      </c>
      <c r="B40" s="50" t="s">
        <v>50</v>
      </c>
      <c r="C40" s="50" t="s">
        <v>13</v>
      </c>
      <c r="D40" s="3">
        <v>1.0900000000000001</v>
      </c>
      <c r="E40" s="3">
        <v>1.88</v>
      </c>
      <c r="F40" s="3">
        <v>11.58</v>
      </c>
      <c r="G40" s="3">
        <v>65.5</v>
      </c>
      <c r="H40" s="19">
        <v>0.17</v>
      </c>
      <c r="I40" s="19">
        <f>ROUND(H40*1.09,2)</f>
        <v>0.19</v>
      </c>
    </row>
    <row r="41" spans="1:9" s="71" customFormat="1" ht="26.25" customHeight="1" x14ac:dyDescent="0.25">
      <c r="A41" s="7" t="s">
        <v>291</v>
      </c>
      <c r="B41" s="57" t="s">
        <v>107</v>
      </c>
      <c r="C41" s="57" t="s">
        <v>31</v>
      </c>
      <c r="D41" s="3">
        <v>1.665</v>
      </c>
      <c r="E41" s="3">
        <v>7.53</v>
      </c>
      <c r="F41" s="3">
        <v>6.2175000000000002</v>
      </c>
      <c r="G41" s="3">
        <v>92.07</v>
      </c>
      <c r="H41" s="19">
        <v>0.55000000000000004</v>
      </c>
      <c r="I41" s="19">
        <f>ROUND(H41*1.09,2)</f>
        <v>0.6</v>
      </c>
    </row>
    <row r="42" spans="1:9" s="52" customFormat="1" ht="18" customHeight="1" x14ac:dyDescent="0.25">
      <c r="A42" s="39" t="s">
        <v>431</v>
      </c>
      <c r="B42" s="106"/>
      <c r="C42" s="106" t="s">
        <v>12</v>
      </c>
      <c r="D42" s="3">
        <v>0</v>
      </c>
      <c r="E42" s="3">
        <v>0</v>
      </c>
      <c r="F42" s="3">
        <v>0</v>
      </c>
      <c r="G42" s="3">
        <v>0</v>
      </c>
      <c r="H42" s="19">
        <v>0.05</v>
      </c>
      <c r="I42" s="19">
        <f>ROUND(H42*1.09,2)</f>
        <v>0.05</v>
      </c>
    </row>
    <row r="43" spans="1:9" s="52" customFormat="1" ht="18" customHeight="1" x14ac:dyDescent="0.25">
      <c r="A43" s="39" t="s">
        <v>425</v>
      </c>
      <c r="B43" s="106"/>
      <c r="C43" s="106" t="s">
        <v>16</v>
      </c>
      <c r="D43" s="3">
        <v>0.4</v>
      </c>
      <c r="E43" s="3">
        <v>0.4</v>
      </c>
      <c r="F43" s="3">
        <v>13</v>
      </c>
      <c r="G43" s="3">
        <v>53</v>
      </c>
      <c r="H43" s="19">
        <v>0.33</v>
      </c>
      <c r="I43" s="19">
        <f>ROUND(H43*1.09,2)</f>
        <v>0.36</v>
      </c>
    </row>
    <row r="44" spans="1:9" s="71" customFormat="1" ht="18.75" customHeight="1" x14ac:dyDescent="0.3">
      <c r="A44" s="119" t="s">
        <v>1</v>
      </c>
      <c r="B44" s="120"/>
      <c r="C44" s="121"/>
      <c r="D44" s="10">
        <f>SUM(D39:D43)</f>
        <v>25.224999999999998</v>
      </c>
      <c r="E44" s="10">
        <f t="shared" ref="E44:G44" si="4">SUM(E39:E43)</f>
        <v>17.45</v>
      </c>
      <c r="F44" s="10">
        <f t="shared" si="4"/>
        <v>40.2575</v>
      </c>
      <c r="G44" s="10">
        <f t="shared" si="4"/>
        <v>400.53999999999996</v>
      </c>
      <c r="H44" s="87">
        <f>+H39+H40+H41+H42+H43</f>
        <v>1.8900000000000003</v>
      </c>
      <c r="I44" s="87">
        <f>+I39+I40+I41+I42+I43</f>
        <v>2.06</v>
      </c>
    </row>
    <row r="45" spans="1:9" s="71" customFormat="1" ht="26.25" customHeight="1" x14ac:dyDescent="0.25">
      <c r="A45" s="126" t="s">
        <v>358</v>
      </c>
      <c r="B45" s="126"/>
      <c r="C45" s="126"/>
      <c r="D45" s="126"/>
      <c r="E45" s="126"/>
      <c r="F45" s="126"/>
      <c r="G45" s="126"/>
      <c r="H45" s="26"/>
      <c r="I45" s="26"/>
    </row>
    <row r="46" spans="1:9" ht="18.75" customHeight="1" x14ac:dyDescent="0.25">
      <c r="A46" s="122" t="s">
        <v>187</v>
      </c>
      <c r="B46" s="134" t="s">
        <v>0</v>
      </c>
      <c r="C46" s="134" t="s">
        <v>5</v>
      </c>
      <c r="D46" s="125" t="s">
        <v>6</v>
      </c>
      <c r="E46" s="125"/>
      <c r="F46" s="125"/>
      <c r="G46" s="116" t="s">
        <v>7</v>
      </c>
      <c r="H46" s="116" t="s">
        <v>419</v>
      </c>
      <c r="I46" s="116" t="s">
        <v>418</v>
      </c>
    </row>
    <row r="47" spans="1:9" ht="18.75" customHeight="1" x14ac:dyDescent="0.25">
      <c r="A47" s="123"/>
      <c r="B47" s="135"/>
      <c r="C47" s="135"/>
      <c r="D47" s="62" t="s">
        <v>8</v>
      </c>
      <c r="E47" s="62" t="s">
        <v>9</v>
      </c>
      <c r="F47" s="62" t="s">
        <v>105</v>
      </c>
      <c r="G47" s="117"/>
      <c r="H47" s="117"/>
      <c r="I47" s="117"/>
    </row>
    <row r="48" spans="1:9" ht="18.75" customHeight="1" x14ac:dyDescent="0.25">
      <c r="A48" s="4" t="s">
        <v>140</v>
      </c>
      <c r="B48" s="50" t="s">
        <v>141</v>
      </c>
      <c r="C48" s="50" t="s">
        <v>31</v>
      </c>
      <c r="D48" s="3">
        <v>19.07</v>
      </c>
      <c r="E48" s="3">
        <v>4.58</v>
      </c>
      <c r="F48" s="3">
        <v>3.05</v>
      </c>
      <c r="G48" s="3">
        <v>126.73</v>
      </c>
      <c r="H48" s="19">
        <v>1.03</v>
      </c>
      <c r="I48" s="19">
        <f>ROUND(H48*1.09,2)</f>
        <v>1.1200000000000001</v>
      </c>
    </row>
    <row r="49" spans="1:16" ht="18.75" customHeight="1" x14ac:dyDescent="0.25">
      <c r="A49" s="7" t="s">
        <v>285</v>
      </c>
      <c r="B49" s="57" t="s">
        <v>188</v>
      </c>
      <c r="C49" s="57" t="s">
        <v>16</v>
      </c>
      <c r="D49" s="3">
        <v>2.2200000000000002</v>
      </c>
      <c r="E49" s="3">
        <v>3.84</v>
      </c>
      <c r="F49" s="3">
        <v>15.3</v>
      </c>
      <c r="G49" s="3">
        <v>102.15</v>
      </c>
      <c r="H49" s="19">
        <v>0.17</v>
      </c>
      <c r="I49" s="19">
        <f>ROUND(H49*1.09,2)</f>
        <v>0.19</v>
      </c>
    </row>
    <row r="50" spans="1:16" ht="27" customHeight="1" x14ac:dyDescent="0.25">
      <c r="A50" s="7" t="s">
        <v>134</v>
      </c>
      <c r="B50" s="57" t="s">
        <v>135</v>
      </c>
      <c r="C50" s="57" t="s">
        <v>16</v>
      </c>
      <c r="D50" s="3">
        <v>1.6</v>
      </c>
      <c r="E50" s="3">
        <v>9.8800000000000008</v>
      </c>
      <c r="F50" s="3">
        <v>6.6</v>
      </c>
      <c r="G50" s="3">
        <v>112.06</v>
      </c>
      <c r="H50" s="19">
        <v>0.31</v>
      </c>
      <c r="I50" s="19">
        <f>ROUND(H50*1.09,2)</f>
        <v>0.34</v>
      </c>
    </row>
    <row r="51" spans="1:16" s="52" customFormat="1" ht="18" customHeight="1" x14ac:dyDescent="0.25">
      <c r="A51" s="39" t="s">
        <v>431</v>
      </c>
      <c r="B51" s="106"/>
      <c r="C51" s="106" t="s">
        <v>12</v>
      </c>
      <c r="D51" s="3">
        <v>0</v>
      </c>
      <c r="E51" s="3">
        <v>0</v>
      </c>
      <c r="F51" s="3">
        <v>0</v>
      </c>
      <c r="G51" s="3">
        <v>0</v>
      </c>
      <c r="H51" s="19">
        <v>0.05</v>
      </c>
      <c r="I51" s="19">
        <f>ROUND(H51*1.09,2)</f>
        <v>0.05</v>
      </c>
    </row>
    <row r="52" spans="1:16" s="52" customFormat="1" ht="18" customHeight="1" x14ac:dyDescent="0.25">
      <c r="A52" s="39" t="s">
        <v>425</v>
      </c>
      <c r="B52" s="106"/>
      <c r="C52" s="106" t="s">
        <v>16</v>
      </c>
      <c r="D52" s="3">
        <v>0.4</v>
      </c>
      <c r="E52" s="3">
        <v>0.4</v>
      </c>
      <c r="F52" s="3">
        <v>13</v>
      </c>
      <c r="G52" s="3">
        <v>53</v>
      </c>
      <c r="H52" s="19">
        <v>0.33</v>
      </c>
      <c r="I52" s="19">
        <f>ROUND(H52*1.09,2)</f>
        <v>0.36</v>
      </c>
    </row>
    <row r="53" spans="1:16" ht="18.75" customHeight="1" x14ac:dyDescent="0.3">
      <c r="A53" s="119" t="s">
        <v>1</v>
      </c>
      <c r="B53" s="120"/>
      <c r="C53" s="121"/>
      <c r="D53" s="10">
        <f>SUM(D48:D52)</f>
        <v>23.29</v>
      </c>
      <c r="E53" s="10">
        <f t="shared" ref="E53:G53" si="5">SUM(E48:E52)</f>
        <v>18.7</v>
      </c>
      <c r="F53" s="10">
        <f t="shared" si="5"/>
        <v>37.950000000000003</v>
      </c>
      <c r="G53" s="10">
        <f t="shared" si="5"/>
        <v>393.94</v>
      </c>
      <c r="H53" s="87">
        <f>+H48+H49+H50+H51+H52</f>
        <v>1.8900000000000001</v>
      </c>
      <c r="I53" s="87">
        <f>+I48+I49+I50+I51+I52</f>
        <v>2.06</v>
      </c>
    </row>
    <row r="54" spans="1:16" s="71" customFormat="1" ht="26.25" customHeight="1" x14ac:dyDescent="0.25">
      <c r="A54" s="126" t="s">
        <v>357</v>
      </c>
      <c r="B54" s="126"/>
      <c r="C54" s="126"/>
      <c r="D54" s="126"/>
      <c r="E54" s="126"/>
      <c r="F54" s="126"/>
      <c r="G54" s="126"/>
      <c r="H54" s="26"/>
      <c r="I54" s="26"/>
    </row>
    <row r="55" spans="1:16" s="71" customFormat="1" ht="18" customHeight="1" x14ac:dyDescent="0.25">
      <c r="A55" s="122" t="s">
        <v>376</v>
      </c>
      <c r="B55" s="124" t="s">
        <v>0</v>
      </c>
      <c r="C55" s="124" t="s">
        <v>5</v>
      </c>
      <c r="D55" s="125" t="s">
        <v>6</v>
      </c>
      <c r="E55" s="125"/>
      <c r="F55" s="125"/>
      <c r="G55" s="116" t="s">
        <v>7</v>
      </c>
      <c r="H55" s="116" t="s">
        <v>419</v>
      </c>
      <c r="I55" s="116" t="s">
        <v>418</v>
      </c>
    </row>
    <row r="56" spans="1:16" s="71" customFormat="1" ht="27" customHeight="1" x14ac:dyDescent="0.25">
      <c r="A56" s="123"/>
      <c r="B56" s="117"/>
      <c r="C56" s="117"/>
      <c r="D56" s="62" t="s">
        <v>8</v>
      </c>
      <c r="E56" s="62" t="s">
        <v>9</v>
      </c>
      <c r="F56" s="62" t="s">
        <v>105</v>
      </c>
      <c r="G56" s="117"/>
      <c r="H56" s="117"/>
      <c r="I56" s="117"/>
    </row>
    <row r="57" spans="1:16" s="71" customFormat="1" ht="32.15" customHeight="1" x14ac:dyDescent="0.25">
      <c r="A57" s="7" t="s">
        <v>412</v>
      </c>
      <c r="B57" s="57" t="s">
        <v>413</v>
      </c>
      <c r="C57" s="57">
        <v>150</v>
      </c>
      <c r="D57" s="3">
        <v>25.64</v>
      </c>
      <c r="E57" s="3">
        <v>12.99</v>
      </c>
      <c r="F57" s="3">
        <v>31.24</v>
      </c>
      <c r="G57" s="3">
        <v>344.41</v>
      </c>
      <c r="H57" s="19">
        <v>0.86</v>
      </c>
      <c r="I57" s="19">
        <f>ROUND(H57*1.09,2)</f>
        <v>0.94</v>
      </c>
    </row>
    <row r="58" spans="1:16" ht="18" customHeight="1" x14ac:dyDescent="0.25">
      <c r="A58" s="7" t="s">
        <v>262</v>
      </c>
      <c r="B58" s="57" t="s">
        <v>227</v>
      </c>
      <c r="C58" s="57" t="s">
        <v>13</v>
      </c>
      <c r="D58" s="3">
        <v>1.36</v>
      </c>
      <c r="E58" s="3">
        <v>4</v>
      </c>
      <c r="F58" s="3">
        <v>1.68</v>
      </c>
      <c r="G58" s="3">
        <v>48</v>
      </c>
      <c r="H58" s="19">
        <v>0.25</v>
      </c>
      <c r="I58" s="19">
        <f>ROUND(H58*1.09,2)</f>
        <v>0.27</v>
      </c>
      <c r="J58" s="21"/>
      <c r="K58" s="21"/>
      <c r="L58" s="21"/>
      <c r="M58" s="21"/>
      <c r="N58" s="21"/>
      <c r="O58" s="21"/>
      <c r="P58" s="21"/>
    </row>
    <row r="59" spans="1:16" s="52" customFormat="1" ht="18" customHeight="1" x14ac:dyDescent="0.25">
      <c r="A59" s="7" t="s">
        <v>426</v>
      </c>
      <c r="B59" s="106"/>
      <c r="C59" s="106" t="s">
        <v>427</v>
      </c>
      <c r="D59" s="3">
        <v>2.98</v>
      </c>
      <c r="E59" s="3">
        <v>0.2</v>
      </c>
      <c r="F59" s="3">
        <v>12.85</v>
      </c>
      <c r="G59" s="3">
        <v>65.38</v>
      </c>
      <c r="H59" s="19">
        <v>0.4</v>
      </c>
      <c r="I59" s="19">
        <f>ROUND(H59*1.09,2)</f>
        <v>0.44</v>
      </c>
    </row>
    <row r="60" spans="1:16" s="52" customFormat="1" ht="18" customHeight="1" x14ac:dyDescent="0.25">
      <c r="A60" s="39" t="s">
        <v>431</v>
      </c>
      <c r="B60" s="106"/>
      <c r="C60" s="106" t="s">
        <v>12</v>
      </c>
      <c r="D60" s="3">
        <v>0</v>
      </c>
      <c r="E60" s="3">
        <v>0</v>
      </c>
      <c r="F60" s="3">
        <v>0</v>
      </c>
      <c r="G60" s="3">
        <v>0</v>
      </c>
      <c r="H60" s="19">
        <v>0.05</v>
      </c>
      <c r="I60" s="19">
        <f>ROUND(H60*1.09,2)</f>
        <v>0.05</v>
      </c>
    </row>
    <row r="61" spans="1:16" s="52" customFormat="1" ht="18" customHeight="1" x14ac:dyDescent="0.25">
      <c r="A61" s="39" t="s">
        <v>425</v>
      </c>
      <c r="B61" s="106"/>
      <c r="C61" s="106" t="s">
        <v>16</v>
      </c>
      <c r="D61" s="3">
        <v>0.4</v>
      </c>
      <c r="E61" s="3">
        <v>0.4</v>
      </c>
      <c r="F61" s="3">
        <v>13</v>
      </c>
      <c r="G61" s="3">
        <v>53</v>
      </c>
      <c r="H61" s="19">
        <v>0.33</v>
      </c>
      <c r="I61" s="19">
        <f>ROUND(H61*1.09,2)</f>
        <v>0.36</v>
      </c>
    </row>
    <row r="62" spans="1:16" s="71" customFormat="1" ht="27" customHeight="1" x14ac:dyDescent="0.3">
      <c r="A62" s="119" t="s">
        <v>1</v>
      </c>
      <c r="B62" s="120"/>
      <c r="C62" s="121"/>
      <c r="D62" s="10">
        <f>SUM(D57:D61)</f>
        <v>30.38</v>
      </c>
      <c r="E62" s="10">
        <f t="shared" ref="E62:G62" si="6">SUM(E57:E61)</f>
        <v>17.59</v>
      </c>
      <c r="F62" s="10">
        <f t="shared" si="6"/>
        <v>58.77</v>
      </c>
      <c r="G62" s="10">
        <f t="shared" si="6"/>
        <v>510.79</v>
      </c>
      <c r="H62" s="87">
        <f>+H57+H58+H59+H60+H61</f>
        <v>1.89</v>
      </c>
      <c r="I62" s="87">
        <f>+I57+I58+I59+I60+I61</f>
        <v>2.06</v>
      </c>
    </row>
    <row r="63" spans="1:16" ht="18.75" customHeight="1" x14ac:dyDescent="0.25">
      <c r="A63" s="131" t="s">
        <v>439</v>
      </c>
      <c r="B63" s="131"/>
      <c r="C63" s="131"/>
      <c r="D63" s="131"/>
      <c r="E63" s="131"/>
      <c r="F63" s="131"/>
      <c r="G63" s="131"/>
    </row>
    <row r="64" spans="1:16" ht="18.75" customHeight="1" thickBot="1" x14ac:dyDescent="0.3"/>
    <row r="65" spans="1:9" s="52" customFormat="1" ht="39" customHeight="1" x14ac:dyDescent="0.25">
      <c r="A65" s="85"/>
      <c r="B65" s="129"/>
      <c r="C65" s="130"/>
      <c r="D65" s="130"/>
      <c r="E65" s="130"/>
      <c r="F65" s="130"/>
      <c r="G65" s="130"/>
      <c r="H65" s="88" t="s">
        <v>419</v>
      </c>
      <c r="I65" s="89" t="s">
        <v>418</v>
      </c>
    </row>
    <row r="66" spans="1:9" s="52" customFormat="1" ht="18" customHeight="1" thickBot="1" x14ac:dyDescent="0.3">
      <c r="A66" s="86"/>
      <c r="B66" s="127" t="s">
        <v>420</v>
      </c>
      <c r="C66" s="128"/>
      <c r="D66" s="128"/>
      <c r="E66" s="128"/>
      <c r="F66" s="128"/>
      <c r="G66" s="128"/>
      <c r="H66" s="92">
        <f>+SUM(H18+H26+H34+H44+H53+H62)/6+H8</f>
        <v>2.2150000000000003</v>
      </c>
      <c r="I66" s="91">
        <f>+SUM(I18+I26+I34+I44+I53+I62)/6+I8</f>
        <v>2.413333333333334</v>
      </c>
    </row>
    <row r="67" spans="1:9" s="52" customFormat="1" ht="18" customHeight="1" x14ac:dyDescent="0.25">
      <c r="A67" s="86"/>
      <c r="B67" s="132" t="s">
        <v>421</v>
      </c>
      <c r="C67" s="133"/>
      <c r="D67" s="133"/>
      <c r="E67" s="24"/>
      <c r="F67" s="24"/>
      <c r="G67" s="24"/>
      <c r="H67" s="23"/>
      <c r="I67" s="23"/>
    </row>
    <row r="68" spans="1:9" ht="18.75" customHeight="1" x14ac:dyDescent="0.25"/>
    <row r="69" spans="1:9" ht="18.75" customHeight="1" x14ac:dyDescent="0.25"/>
    <row r="70" spans="1:9" ht="18.75" customHeight="1" x14ac:dyDescent="0.25"/>
    <row r="71" spans="1:9" ht="27" customHeight="1" x14ac:dyDescent="0.25"/>
    <row r="72" spans="1:9" ht="27" customHeight="1" x14ac:dyDescent="0.25"/>
    <row r="73" spans="1:9" ht="18.75" customHeight="1" x14ac:dyDescent="0.25"/>
    <row r="74" spans="1:9" ht="18.75" customHeight="1" x14ac:dyDescent="0.25"/>
    <row r="75" spans="1:9" ht="18.75" customHeight="1" x14ac:dyDescent="0.25"/>
    <row r="76" spans="1:9" ht="18.75" customHeight="1" x14ac:dyDescent="0.25"/>
  </sheetData>
  <mergeCells count="67">
    <mergeCell ref="B65:G65"/>
    <mergeCell ref="B66:G66"/>
    <mergeCell ref="B67:D67"/>
    <mergeCell ref="H4:H5"/>
    <mergeCell ref="I4:I5"/>
    <mergeCell ref="H20:H21"/>
    <mergeCell ref="I20:I21"/>
    <mergeCell ref="H28:H29"/>
    <mergeCell ref="I28:I29"/>
    <mergeCell ref="A63:G63"/>
    <mergeCell ref="H10:H11"/>
    <mergeCell ref="I10:I11"/>
    <mergeCell ref="H37:H38"/>
    <mergeCell ref="I37:I38"/>
    <mergeCell ref="H46:H47"/>
    <mergeCell ref="I46:I47"/>
    <mergeCell ref="H55:H56"/>
    <mergeCell ref="I55:I56"/>
    <mergeCell ref="A34:C34"/>
    <mergeCell ref="A36:G36"/>
    <mergeCell ref="A37:A38"/>
    <mergeCell ref="B37:B38"/>
    <mergeCell ref="C37:C38"/>
    <mergeCell ref="A53:C53"/>
    <mergeCell ref="D37:F37"/>
    <mergeCell ref="G37:G38"/>
    <mergeCell ref="A44:C44"/>
    <mergeCell ref="A45:G45"/>
    <mergeCell ref="A46:A47"/>
    <mergeCell ref="B46:B47"/>
    <mergeCell ref="C46:C47"/>
    <mergeCell ref="D46:F46"/>
    <mergeCell ref="A26:C26"/>
    <mergeCell ref="A27:G27"/>
    <mergeCell ref="A28:A29"/>
    <mergeCell ref="B28:B29"/>
    <mergeCell ref="C28:C29"/>
    <mergeCell ref="D28:F28"/>
    <mergeCell ref="G28:G29"/>
    <mergeCell ref="A18:C18"/>
    <mergeCell ref="A19:G19"/>
    <mergeCell ref="A20:A21"/>
    <mergeCell ref="B20:B21"/>
    <mergeCell ref="C20:C21"/>
    <mergeCell ref="D20:F20"/>
    <mergeCell ref="G20:G21"/>
    <mergeCell ref="A3:G3"/>
    <mergeCell ref="A9:G9"/>
    <mergeCell ref="A10:A11"/>
    <mergeCell ref="B10:B11"/>
    <mergeCell ref="C10:C11"/>
    <mergeCell ref="D10:F10"/>
    <mergeCell ref="G10:G11"/>
    <mergeCell ref="A4:A5"/>
    <mergeCell ref="B4:B5"/>
    <mergeCell ref="C4:C5"/>
    <mergeCell ref="D4:F4"/>
    <mergeCell ref="G4:G5"/>
    <mergeCell ref="A8:C8"/>
    <mergeCell ref="G46:G47"/>
    <mergeCell ref="A62:C62"/>
    <mergeCell ref="A54:G54"/>
    <mergeCell ref="A55:A56"/>
    <mergeCell ref="B55:B56"/>
    <mergeCell ref="C55:C56"/>
    <mergeCell ref="D55:F55"/>
    <mergeCell ref="G55:G56"/>
  </mergeCells>
  <pageMargins left="0.59055118110236227" right="0.59055118110236227" top="0.59055118110236227" bottom="0.59055118110236227" header="0" footer="0"/>
  <pageSetup paperSize="9" scale="76" orientation="portrait" verticalDpi="200" r:id="rId1"/>
  <headerFooter alignWithMargins="0"/>
  <rowBreaks count="1" manualBreakCount="1">
    <brk id="34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view="pageBreakPreview" zoomScaleNormal="100" zoomScaleSheetLayoutView="100" workbookViewId="0">
      <selection activeCell="H56" sqref="H56"/>
    </sheetView>
  </sheetViews>
  <sheetFormatPr defaultColWidth="8.7265625" defaultRowHeight="18" customHeight="1" x14ac:dyDescent="0.25"/>
  <cols>
    <col min="1" max="1" width="41.81640625" style="52" customWidth="1"/>
    <col min="2" max="2" width="11.54296875" style="23" customWidth="1"/>
    <col min="3" max="3" width="7.453125" style="23" customWidth="1"/>
    <col min="4" max="4" width="8.453125" style="23" customWidth="1"/>
    <col min="5" max="5" width="9.453125" style="23" customWidth="1"/>
    <col min="6" max="6" width="9.1796875" style="23" customWidth="1"/>
    <col min="7" max="7" width="9" style="23" customWidth="1"/>
    <col min="8" max="9" width="9.1796875" style="23" customWidth="1"/>
    <col min="10" max="16384" width="8.7265625" style="1"/>
  </cols>
  <sheetData>
    <row r="1" spans="1:9" ht="18" customHeight="1" x14ac:dyDescent="0.3">
      <c r="A1" s="11" t="s">
        <v>171</v>
      </c>
      <c r="D1" s="24"/>
      <c r="E1" s="24"/>
      <c r="F1" s="24"/>
      <c r="G1" s="35"/>
    </row>
    <row r="2" spans="1:9" ht="18" customHeight="1" x14ac:dyDescent="0.3">
      <c r="A2" s="12" t="s">
        <v>20</v>
      </c>
      <c r="D2" s="24"/>
      <c r="E2" s="24"/>
      <c r="F2" s="24"/>
      <c r="G2" s="24"/>
    </row>
    <row r="3" spans="1:9" ht="18" customHeight="1" x14ac:dyDescent="0.25">
      <c r="A3" s="118" t="s">
        <v>422</v>
      </c>
      <c r="B3" s="118"/>
      <c r="C3" s="118"/>
      <c r="D3" s="118"/>
      <c r="E3" s="118"/>
      <c r="F3" s="118"/>
      <c r="G3" s="118"/>
    </row>
    <row r="4" spans="1:9" ht="18" customHeight="1" x14ac:dyDescent="0.25">
      <c r="A4" s="122" t="s">
        <v>4</v>
      </c>
      <c r="B4" s="124" t="s">
        <v>0</v>
      </c>
      <c r="C4" s="124" t="s">
        <v>5</v>
      </c>
      <c r="D4" s="125" t="s">
        <v>6</v>
      </c>
      <c r="E4" s="125"/>
      <c r="F4" s="125"/>
      <c r="G4" s="116" t="s">
        <v>7</v>
      </c>
      <c r="H4" s="116" t="s">
        <v>419</v>
      </c>
      <c r="I4" s="116" t="s">
        <v>418</v>
      </c>
    </row>
    <row r="5" spans="1:9" ht="18" customHeight="1" x14ac:dyDescent="0.25">
      <c r="A5" s="123"/>
      <c r="B5" s="117"/>
      <c r="C5" s="117"/>
      <c r="D5" s="62" t="s">
        <v>8</v>
      </c>
      <c r="E5" s="62" t="s">
        <v>9</v>
      </c>
      <c r="F5" s="62" t="s">
        <v>105</v>
      </c>
      <c r="G5" s="117"/>
      <c r="H5" s="117"/>
      <c r="I5" s="117"/>
    </row>
    <row r="6" spans="1:9" ht="18" customHeight="1" x14ac:dyDescent="0.25">
      <c r="A6" s="40" t="s">
        <v>313</v>
      </c>
      <c r="B6" s="41" t="s">
        <v>160</v>
      </c>
      <c r="C6" s="41" t="s">
        <v>15</v>
      </c>
      <c r="D6" s="42">
        <v>1.47</v>
      </c>
      <c r="E6" s="42">
        <v>3.17</v>
      </c>
      <c r="F6" s="42">
        <v>8.43</v>
      </c>
      <c r="G6" s="42">
        <v>63.27</v>
      </c>
      <c r="H6" s="19">
        <v>0.22</v>
      </c>
      <c r="I6" s="19">
        <f>ROUND(H6*1.09,2)</f>
        <v>0.24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v>0.1</v>
      </c>
      <c r="I7" s="19">
        <f>ROUND(H7*1.09,2)</f>
        <v>0.11</v>
      </c>
    </row>
    <row r="8" spans="1:9" ht="26.25" customHeight="1" x14ac:dyDescent="0.3">
      <c r="A8" s="119" t="s">
        <v>1</v>
      </c>
      <c r="B8" s="120"/>
      <c r="C8" s="121"/>
      <c r="D8" s="10">
        <f>SUM(D6:D7)</f>
        <v>4.43</v>
      </c>
      <c r="E8" s="10">
        <f>SUM(E6:E7)</f>
        <v>3.81</v>
      </c>
      <c r="F8" s="10">
        <f>SUM(F6:F7)</f>
        <v>25.49</v>
      </c>
      <c r="G8" s="10">
        <f>SUM(G6:G7)</f>
        <v>149.35</v>
      </c>
      <c r="H8" s="87">
        <f>+H6+H7</f>
        <v>0.32</v>
      </c>
      <c r="I8" s="87">
        <f>+I6+I7</f>
        <v>0.35</v>
      </c>
    </row>
    <row r="9" spans="1:9" ht="18" customHeight="1" x14ac:dyDescent="0.25">
      <c r="A9" s="149" t="s">
        <v>355</v>
      </c>
      <c r="B9" s="138"/>
      <c r="C9" s="138"/>
      <c r="D9" s="138"/>
      <c r="E9" s="138"/>
      <c r="F9" s="138"/>
      <c r="G9" s="150"/>
    </row>
    <row r="10" spans="1:9" ht="18" customHeight="1" x14ac:dyDescent="0.25">
      <c r="A10" s="122" t="s">
        <v>94</v>
      </c>
      <c r="B10" s="124" t="s">
        <v>0</v>
      </c>
      <c r="C10" s="124" t="s">
        <v>5</v>
      </c>
      <c r="D10" s="125" t="s">
        <v>6</v>
      </c>
      <c r="E10" s="125"/>
      <c r="F10" s="125"/>
      <c r="G10" s="116" t="s">
        <v>7</v>
      </c>
      <c r="H10" s="116" t="s">
        <v>419</v>
      </c>
      <c r="I10" s="116" t="s">
        <v>418</v>
      </c>
    </row>
    <row r="11" spans="1:9" ht="18" customHeight="1" x14ac:dyDescent="0.25">
      <c r="A11" s="123"/>
      <c r="B11" s="117"/>
      <c r="C11" s="117"/>
      <c r="D11" s="62" t="s">
        <v>8</v>
      </c>
      <c r="E11" s="62" t="s">
        <v>9</v>
      </c>
      <c r="F11" s="62" t="s">
        <v>105</v>
      </c>
      <c r="G11" s="117"/>
      <c r="H11" s="117"/>
      <c r="I11" s="117"/>
    </row>
    <row r="12" spans="1:9" ht="18" customHeight="1" x14ac:dyDescent="0.25">
      <c r="A12" s="9" t="s">
        <v>132</v>
      </c>
      <c r="B12" s="17" t="s">
        <v>133</v>
      </c>
      <c r="C12" s="17" t="s">
        <v>31</v>
      </c>
      <c r="D12" s="19">
        <v>15.8</v>
      </c>
      <c r="E12" s="19">
        <v>12.29</v>
      </c>
      <c r="F12" s="19">
        <v>8.5</v>
      </c>
      <c r="G12" s="19">
        <v>207.72</v>
      </c>
      <c r="H12" s="19">
        <v>0.84</v>
      </c>
      <c r="I12" s="19">
        <f>ROUND(H12*1.09,2)</f>
        <v>0.92</v>
      </c>
    </row>
    <row r="13" spans="1:9" ht="18" customHeight="1" x14ac:dyDescent="0.25">
      <c r="A13" s="7" t="s">
        <v>256</v>
      </c>
      <c r="B13" s="57" t="s">
        <v>22</v>
      </c>
      <c r="C13" s="57" t="s">
        <v>13</v>
      </c>
      <c r="D13" s="3">
        <v>2.4500000000000002</v>
      </c>
      <c r="E13" s="3">
        <v>2.21</v>
      </c>
      <c r="F13" s="3">
        <v>13.42</v>
      </c>
      <c r="G13" s="3">
        <v>81.86</v>
      </c>
      <c r="H13" s="19">
        <v>0.12</v>
      </c>
      <c r="I13" s="19">
        <f>ROUND(H13*1.09,2)</f>
        <v>0.13</v>
      </c>
    </row>
    <row r="14" spans="1:9" ht="34" customHeight="1" x14ac:dyDescent="0.25">
      <c r="A14" s="7" t="s">
        <v>299</v>
      </c>
      <c r="B14" s="57" t="s">
        <v>54</v>
      </c>
      <c r="C14" s="57" t="s">
        <v>31</v>
      </c>
      <c r="D14" s="3">
        <v>1.0049999999999999</v>
      </c>
      <c r="E14" s="3">
        <v>7.43</v>
      </c>
      <c r="F14" s="3">
        <v>4.8499999999999996</v>
      </c>
      <c r="G14" s="3">
        <v>82.88</v>
      </c>
      <c r="H14" s="19">
        <v>0.49</v>
      </c>
      <c r="I14" s="19">
        <f>ROUND(H14*1.09,2)</f>
        <v>0.53</v>
      </c>
    </row>
    <row r="15" spans="1:9" s="52" customFormat="1" ht="18" customHeight="1" x14ac:dyDescent="0.25">
      <c r="A15" s="39" t="s">
        <v>424</v>
      </c>
      <c r="B15" s="106"/>
      <c r="C15" s="106" t="s">
        <v>432</v>
      </c>
      <c r="D15" s="3">
        <v>0.1</v>
      </c>
      <c r="E15" s="3">
        <v>0.06</v>
      </c>
      <c r="F15" s="3">
        <v>1.29</v>
      </c>
      <c r="G15" s="3">
        <v>4.34</v>
      </c>
      <c r="H15" s="19">
        <v>0.12</v>
      </c>
      <c r="I15" s="19">
        <f>ROUND(H15*1.09,2)</f>
        <v>0.13</v>
      </c>
    </row>
    <row r="16" spans="1:9" s="52" customFormat="1" ht="18" customHeight="1" x14ac:dyDescent="0.25">
      <c r="A16" s="39" t="s">
        <v>425</v>
      </c>
      <c r="B16" s="106"/>
      <c r="C16" s="106" t="s">
        <v>16</v>
      </c>
      <c r="D16" s="3">
        <v>0.4</v>
      </c>
      <c r="E16" s="3">
        <v>0.4</v>
      </c>
      <c r="F16" s="3">
        <v>13</v>
      </c>
      <c r="G16" s="3">
        <v>53</v>
      </c>
      <c r="H16" s="19">
        <v>0.33</v>
      </c>
      <c r="I16" s="19">
        <f>ROUND(H16*1.09,2)</f>
        <v>0.36</v>
      </c>
    </row>
    <row r="17" spans="1:9" ht="18" customHeight="1" x14ac:dyDescent="0.3">
      <c r="A17" s="125" t="s">
        <v>1</v>
      </c>
      <c r="B17" s="125"/>
      <c r="C17" s="125"/>
      <c r="D17" s="10">
        <f>SUM(D12:D16)</f>
        <v>19.754999999999999</v>
      </c>
      <c r="E17" s="10">
        <f t="shared" ref="E17:G17" si="0">SUM(E12:E16)</f>
        <v>22.389999999999997</v>
      </c>
      <c r="F17" s="10">
        <f t="shared" si="0"/>
        <v>41.06</v>
      </c>
      <c r="G17" s="10">
        <f t="shared" si="0"/>
        <v>429.79999999999995</v>
      </c>
      <c r="H17" s="87">
        <f>+H12+H13+H14+H15+H16</f>
        <v>1.9</v>
      </c>
      <c r="I17" s="87">
        <f>+I12+I13+I14+I15+I16</f>
        <v>2.0699999999999998</v>
      </c>
    </row>
    <row r="18" spans="1:9" ht="27" customHeight="1" x14ac:dyDescent="0.25">
      <c r="A18" s="118" t="s">
        <v>355</v>
      </c>
      <c r="B18" s="118"/>
      <c r="C18" s="118"/>
      <c r="D18" s="118"/>
      <c r="E18" s="118"/>
      <c r="F18" s="118"/>
      <c r="G18" s="118"/>
    </row>
    <row r="19" spans="1:9" ht="18" customHeight="1" x14ac:dyDescent="0.25">
      <c r="A19" s="122" t="s">
        <v>95</v>
      </c>
      <c r="B19" s="124" t="s">
        <v>0</v>
      </c>
      <c r="C19" s="124" t="s">
        <v>5</v>
      </c>
      <c r="D19" s="125" t="s">
        <v>6</v>
      </c>
      <c r="E19" s="125"/>
      <c r="F19" s="125"/>
      <c r="G19" s="116" t="s">
        <v>7</v>
      </c>
      <c r="H19" s="116" t="s">
        <v>419</v>
      </c>
      <c r="I19" s="116" t="s">
        <v>418</v>
      </c>
    </row>
    <row r="20" spans="1:9" ht="18" customHeight="1" x14ac:dyDescent="0.25">
      <c r="A20" s="123"/>
      <c r="B20" s="117"/>
      <c r="C20" s="117"/>
      <c r="D20" s="62" t="s">
        <v>8</v>
      </c>
      <c r="E20" s="62" t="s">
        <v>9</v>
      </c>
      <c r="F20" s="62" t="s">
        <v>105</v>
      </c>
      <c r="G20" s="117"/>
      <c r="H20" s="117"/>
      <c r="I20" s="117"/>
    </row>
    <row r="21" spans="1:9" ht="28.5" customHeight="1" x14ac:dyDescent="0.25">
      <c r="A21" s="4" t="s">
        <v>112</v>
      </c>
      <c r="B21" s="50" t="s">
        <v>78</v>
      </c>
      <c r="C21" s="50" t="s">
        <v>15</v>
      </c>
      <c r="D21" s="3">
        <v>18.420000000000002</v>
      </c>
      <c r="E21" s="3">
        <v>13.23</v>
      </c>
      <c r="F21" s="3">
        <v>22.34</v>
      </c>
      <c r="G21" s="3">
        <v>275.83999999999997</v>
      </c>
      <c r="H21" s="19">
        <v>1.31</v>
      </c>
      <c r="I21" s="19">
        <f>ROUND(H21*1.09,2)</f>
        <v>1.43</v>
      </c>
    </row>
    <row r="22" spans="1:9" ht="18" customHeight="1" x14ac:dyDescent="0.25">
      <c r="A22" s="4" t="s">
        <v>243</v>
      </c>
      <c r="B22" s="50" t="s">
        <v>2</v>
      </c>
      <c r="C22" s="50" t="s">
        <v>114</v>
      </c>
      <c r="D22" s="3">
        <v>1.26</v>
      </c>
      <c r="E22" s="3">
        <v>6.12</v>
      </c>
      <c r="F22" s="3">
        <v>5.22</v>
      </c>
      <c r="G22" s="3">
        <v>84.06</v>
      </c>
      <c r="H22" s="19">
        <v>0.13</v>
      </c>
      <c r="I22" s="19">
        <f>ROUND(H22*1.09,2)</f>
        <v>0.14000000000000001</v>
      </c>
    </row>
    <row r="23" spans="1:9" s="52" customFormat="1" ht="18" customHeight="1" x14ac:dyDescent="0.25">
      <c r="A23" s="39" t="s">
        <v>424</v>
      </c>
      <c r="B23" s="106"/>
      <c r="C23" s="106" t="s">
        <v>432</v>
      </c>
      <c r="D23" s="3">
        <v>0.1</v>
      </c>
      <c r="E23" s="3">
        <v>0.06</v>
      </c>
      <c r="F23" s="3">
        <v>1.29</v>
      </c>
      <c r="G23" s="3">
        <v>4.34</v>
      </c>
      <c r="H23" s="19">
        <v>0.12</v>
      </c>
      <c r="I23" s="19">
        <f>ROUND(H23*1.09,2)</f>
        <v>0.13</v>
      </c>
    </row>
    <row r="24" spans="1:9" s="52" customFormat="1" ht="18" customHeight="1" x14ac:dyDescent="0.25">
      <c r="A24" s="39" t="s">
        <v>425</v>
      </c>
      <c r="B24" s="106"/>
      <c r="C24" s="106" t="s">
        <v>16</v>
      </c>
      <c r="D24" s="3">
        <v>0.4</v>
      </c>
      <c r="E24" s="3">
        <v>0.4</v>
      </c>
      <c r="F24" s="3">
        <v>13</v>
      </c>
      <c r="G24" s="3">
        <v>53</v>
      </c>
      <c r="H24" s="19">
        <v>0.33</v>
      </c>
      <c r="I24" s="19">
        <f>ROUND(H24*1.09,2)</f>
        <v>0.36</v>
      </c>
    </row>
    <row r="25" spans="1:9" ht="27" customHeight="1" x14ac:dyDescent="0.3">
      <c r="A25" s="142" t="s">
        <v>1</v>
      </c>
      <c r="B25" s="142"/>
      <c r="C25" s="142"/>
      <c r="D25" s="10">
        <f>SUM(D21:D24)</f>
        <v>20.180000000000003</v>
      </c>
      <c r="E25" s="10">
        <f t="shared" ref="E25:G25" si="1">SUM(E21:E24)</f>
        <v>19.809999999999999</v>
      </c>
      <c r="F25" s="10">
        <f t="shared" si="1"/>
        <v>41.849999999999994</v>
      </c>
      <c r="G25" s="10">
        <f t="shared" si="1"/>
        <v>417.23999999999995</v>
      </c>
      <c r="H25" s="87">
        <f>+H21+H22+H23+H24</f>
        <v>1.8900000000000001</v>
      </c>
      <c r="I25" s="87">
        <f>+I21+I22+I23+I24</f>
        <v>2.0599999999999996</v>
      </c>
    </row>
    <row r="26" spans="1:9" ht="18" customHeight="1" x14ac:dyDescent="0.25">
      <c r="A26" s="118" t="s">
        <v>355</v>
      </c>
      <c r="B26" s="118"/>
      <c r="C26" s="118"/>
      <c r="D26" s="118"/>
      <c r="E26" s="118"/>
      <c r="F26" s="118"/>
      <c r="G26" s="118"/>
    </row>
    <row r="27" spans="1:9" ht="18" customHeight="1" x14ac:dyDescent="0.25">
      <c r="A27" s="122" t="s">
        <v>96</v>
      </c>
      <c r="B27" s="124" t="s">
        <v>0</v>
      </c>
      <c r="C27" s="124" t="s">
        <v>5</v>
      </c>
      <c r="D27" s="125" t="s">
        <v>6</v>
      </c>
      <c r="E27" s="125"/>
      <c r="F27" s="125"/>
      <c r="G27" s="116" t="s">
        <v>7</v>
      </c>
      <c r="H27" s="116" t="s">
        <v>419</v>
      </c>
      <c r="I27" s="116" t="s">
        <v>418</v>
      </c>
    </row>
    <row r="28" spans="1:9" ht="18" customHeight="1" x14ac:dyDescent="0.25">
      <c r="A28" s="123"/>
      <c r="B28" s="117"/>
      <c r="C28" s="117"/>
      <c r="D28" s="62" t="s">
        <v>8</v>
      </c>
      <c r="E28" s="62" t="s">
        <v>9</v>
      </c>
      <c r="F28" s="62" t="s">
        <v>105</v>
      </c>
      <c r="G28" s="117"/>
      <c r="H28" s="117"/>
      <c r="I28" s="117"/>
    </row>
    <row r="29" spans="1:9" ht="18" customHeight="1" x14ac:dyDescent="0.25">
      <c r="A29" s="7" t="s">
        <v>102</v>
      </c>
      <c r="B29" s="57" t="s">
        <v>91</v>
      </c>
      <c r="C29" s="57" t="s">
        <v>12</v>
      </c>
      <c r="D29" s="57">
        <v>3.59</v>
      </c>
      <c r="E29" s="57">
        <v>3.39</v>
      </c>
      <c r="F29" s="57">
        <v>25.65</v>
      </c>
      <c r="G29" s="57">
        <v>133.19999999999999</v>
      </c>
      <c r="H29" s="19">
        <v>0.98</v>
      </c>
      <c r="I29" s="19">
        <f>ROUND(H29*1.09,2)</f>
        <v>1.07</v>
      </c>
    </row>
    <row r="30" spans="1:9" ht="18" customHeight="1" x14ac:dyDescent="0.25">
      <c r="A30" s="7" t="s">
        <v>252</v>
      </c>
      <c r="B30" s="57" t="s">
        <v>2</v>
      </c>
      <c r="C30" s="57" t="s">
        <v>13</v>
      </c>
      <c r="D30" s="3">
        <v>0.85</v>
      </c>
      <c r="E30" s="3">
        <v>4.09</v>
      </c>
      <c r="F30" s="3">
        <v>3.49</v>
      </c>
      <c r="G30" s="3">
        <v>56.04</v>
      </c>
      <c r="H30" s="19">
        <v>0.13</v>
      </c>
      <c r="I30" s="19">
        <f>ROUND(H30*1.09,2)</f>
        <v>0.14000000000000001</v>
      </c>
    </row>
    <row r="31" spans="1:9" ht="26.25" customHeight="1" x14ac:dyDescent="0.25">
      <c r="A31" s="7" t="s">
        <v>263</v>
      </c>
      <c r="B31" s="57" t="s">
        <v>64</v>
      </c>
      <c r="C31" s="57" t="s">
        <v>16</v>
      </c>
      <c r="D31" s="3">
        <v>1.08</v>
      </c>
      <c r="E31" s="3">
        <v>9.6999999999999993</v>
      </c>
      <c r="F31" s="3">
        <v>10.050000000000001</v>
      </c>
      <c r="G31" s="3">
        <v>127.27</v>
      </c>
      <c r="H31" s="19">
        <v>0.33</v>
      </c>
      <c r="I31" s="19">
        <f>ROUND(H31*1.09,2)</f>
        <v>0.36</v>
      </c>
    </row>
    <row r="32" spans="1:9" s="52" customFormat="1" ht="18" customHeight="1" x14ac:dyDescent="0.25">
      <c r="A32" s="39" t="s">
        <v>424</v>
      </c>
      <c r="B32" s="106"/>
      <c r="C32" s="106" t="s">
        <v>432</v>
      </c>
      <c r="D32" s="3">
        <v>0.1</v>
      </c>
      <c r="E32" s="3">
        <v>0.06</v>
      </c>
      <c r="F32" s="3">
        <v>1.29</v>
      </c>
      <c r="G32" s="3">
        <v>4.34</v>
      </c>
      <c r="H32" s="19">
        <v>0.12</v>
      </c>
      <c r="I32" s="19">
        <f>ROUND(H32*1.09,2)</f>
        <v>0.13</v>
      </c>
    </row>
    <row r="33" spans="1:9" s="52" customFormat="1" ht="18" customHeight="1" x14ac:dyDescent="0.25">
      <c r="A33" s="39" t="s">
        <v>425</v>
      </c>
      <c r="B33" s="106"/>
      <c r="C33" s="106" t="s">
        <v>16</v>
      </c>
      <c r="D33" s="3">
        <v>0.4</v>
      </c>
      <c r="E33" s="3">
        <v>0.4</v>
      </c>
      <c r="F33" s="3">
        <v>13</v>
      </c>
      <c r="G33" s="3">
        <v>53</v>
      </c>
      <c r="H33" s="19">
        <v>0.33</v>
      </c>
      <c r="I33" s="19">
        <f>ROUND(H33*1.09,2)</f>
        <v>0.36</v>
      </c>
    </row>
    <row r="34" spans="1:9" ht="18" customHeight="1" x14ac:dyDescent="0.3">
      <c r="A34" s="119" t="s">
        <v>1</v>
      </c>
      <c r="B34" s="120"/>
      <c r="C34" s="121"/>
      <c r="D34" s="10">
        <f>SUM(D29:D33)</f>
        <v>6.02</v>
      </c>
      <c r="E34" s="10">
        <f t="shared" ref="E34:G34" si="2">SUM(E29:E33)</f>
        <v>17.639999999999997</v>
      </c>
      <c r="F34" s="10">
        <f t="shared" si="2"/>
        <v>53.48</v>
      </c>
      <c r="G34" s="10">
        <f t="shared" si="2"/>
        <v>373.84999999999997</v>
      </c>
      <c r="H34" s="87">
        <f>+H29+H30+H31+H32+H33</f>
        <v>1.8900000000000001</v>
      </c>
      <c r="I34" s="87">
        <f>+I29+I30+I31+I32+I33</f>
        <v>2.0599999999999996</v>
      </c>
    </row>
    <row r="35" spans="1:9" ht="26.25" customHeight="1" x14ac:dyDescent="0.25">
      <c r="A35" s="126" t="s">
        <v>358</v>
      </c>
      <c r="B35" s="126"/>
      <c r="C35" s="126"/>
      <c r="D35" s="126"/>
      <c r="E35" s="126"/>
      <c r="F35" s="126"/>
      <c r="G35" s="126"/>
    </row>
    <row r="36" spans="1:9" ht="18" customHeight="1" x14ac:dyDescent="0.25">
      <c r="A36" s="122" t="s">
        <v>186</v>
      </c>
      <c r="B36" s="134" t="s">
        <v>0</v>
      </c>
      <c r="C36" s="134" t="s">
        <v>5</v>
      </c>
      <c r="D36" s="125" t="s">
        <v>6</v>
      </c>
      <c r="E36" s="125"/>
      <c r="F36" s="125"/>
      <c r="G36" s="116" t="s">
        <v>7</v>
      </c>
      <c r="H36" s="116" t="s">
        <v>419</v>
      </c>
      <c r="I36" s="116" t="s">
        <v>418</v>
      </c>
    </row>
    <row r="37" spans="1:9" ht="18" customHeight="1" x14ac:dyDescent="0.25">
      <c r="A37" s="123"/>
      <c r="B37" s="135"/>
      <c r="C37" s="135"/>
      <c r="D37" s="62" t="s">
        <v>8</v>
      </c>
      <c r="E37" s="62" t="s">
        <v>9</v>
      </c>
      <c r="F37" s="62" t="s">
        <v>105</v>
      </c>
      <c r="G37" s="117"/>
      <c r="H37" s="117"/>
      <c r="I37" s="117"/>
    </row>
    <row r="38" spans="1:9" ht="18" customHeight="1" x14ac:dyDescent="0.25">
      <c r="A38" s="6" t="s">
        <v>179</v>
      </c>
      <c r="B38" s="18" t="s">
        <v>151</v>
      </c>
      <c r="C38" s="18">
        <v>87.5</v>
      </c>
      <c r="D38" s="19">
        <v>16.86</v>
      </c>
      <c r="E38" s="19">
        <v>9.86</v>
      </c>
      <c r="F38" s="19">
        <v>8.6300000000000008</v>
      </c>
      <c r="G38" s="19">
        <v>186.67</v>
      </c>
      <c r="H38" s="19">
        <v>1.17</v>
      </c>
      <c r="I38" s="19">
        <f>ROUND(H38*1.09,2)</f>
        <v>1.28</v>
      </c>
    </row>
    <row r="39" spans="1:9" ht="18" customHeight="1" x14ac:dyDescent="0.25">
      <c r="A39" s="6" t="s">
        <v>290</v>
      </c>
      <c r="B39" s="18" t="s">
        <v>152</v>
      </c>
      <c r="C39" s="18" t="s">
        <v>16</v>
      </c>
      <c r="D39" s="19">
        <v>1.06</v>
      </c>
      <c r="E39" s="19">
        <v>9.5399999999999991</v>
      </c>
      <c r="F39" s="19">
        <v>8.9600000000000009</v>
      </c>
      <c r="G39" s="19">
        <v>115.85</v>
      </c>
      <c r="H39" s="19">
        <v>0.27</v>
      </c>
      <c r="I39" s="19">
        <f>ROUND(H39*1.09,2)</f>
        <v>0.28999999999999998</v>
      </c>
    </row>
    <row r="40" spans="1:9" s="52" customFormat="1" ht="18" customHeight="1" x14ac:dyDescent="0.25">
      <c r="A40" s="39" t="s">
        <v>424</v>
      </c>
      <c r="B40" s="106"/>
      <c r="C40" s="106" t="s">
        <v>432</v>
      </c>
      <c r="D40" s="3">
        <v>0.1</v>
      </c>
      <c r="E40" s="3">
        <v>0.06</v>
      </c>
      <c r="F40" s="3">
        <v>1.29</v>
      </c>
      <c r="G40" s="3">
        <v>4.34</v>
      </c>
      <c r="H40" s="19">
        <v>0.12</v>
      </c>
      <c r="I40" s="19">
        <f>ROUND(H40*1.09,2)</f>
        <v>0.13</v>
      </c>
    </row>
    <row r="41" spans="1:9" s="52" customFormat="1" ht="18" customHeight="1" x14ac:dyDescent="0.25">
      <c r="A41" s="39" t="s">
        <v>425</v>
      </c>
      <c r="B41" s="106"/>
      <c r="C41" s="106" t="s">
        <v>16</v>
      </c>
      <c r="D41" s="3">
        <v>0.4</v>
      </c>
      <c r="E41" s="3">
        <v>0.4</v>
      </c>
      <c r="F41" s="3">
        <v>13</v>
      </c>
      <c r="G41" s="3">
        <v>53</v>
      </c>
      <c r="H41" s="19">
        <v>0.33</v>
      </c>
      <c r="I41" s="19">
        <f>ROUND(H41*1.09,2)</f>
        <v>0.36</v>
      </c>
    </row>
    <row r="42" spans="1:9" ht="18" customHeight="1" x14ac:dyDescent="0.3">
      <c r="A42" s="119" t="s">
        <v>1</v>
      </c>
      <c r="B42" s="120"/>
      <c r="C42" s="121"/>
      <c r="D42" s="10">
        <f>SUM(D38:D39)</f>
        <v>17.919999999999998</v>
      </c>
      <c r="E42" s="10">
        <f t="shared" ref="E42:G42" si="3">SUM(E38:E39)</f>
        <v>19.399999999999999</v>
      </c>
      <c r="F42" s="10">
        <f t="shared" si="3"/>
        <v>17.590000000000003</v>
      </c>
      <c r="G42" s="10">
        <f t="shared" si="3"/>
        <v>302.52</v>
      </c>
      <c r="H42" s="87">
        <f>+H38+H39+H40+H41</f>
        <v>1.8900000000000001</v>
      </c>
      <c r="I42" s="87">
        <f>+I38+I39+I40+I41</f>
        <v>2.06</v>
      </c>
    </row>
    <row r="43" spans="1:9" ht="26.25" customHeight="1" x14ac:dyDescent="0.25">
      <c r="A43" s="126" t="s">
        <v>358</v>
      </c>
      <c r="B43" s="126"/>
      <c r="C43" s="126"/>
      <c r="D43" s="126"/>
      <c r="E43" s="126"/>
      <c r="F43" s="126"/>
      <c r="G43" s="126"/>
    </row>
    <row r="44" spans="1:9" ht="18" customHeight="1" x14ac:dyDescent="0.25">
      <c r="A44" s="122" t="s">
        <v>187</v>
      </c>
      <c r="B44" s="134" t="s">
        <v>0</v>
      </c>
      <c r="C44" s="134" t="s">
        <v>5</v>
      </c>
      <c r="D44" s="125" t="s">
        <v>6</v>
      </c>
      <c r="E44" s="125"/>
      <c r="F44" s="125"/>
      <c r="G44" s="116" t="s">
        <v>7</v>
      </c>
      <c r="H44" s="116" t="s">
        <v>419</v>
      </c>
      <c r="I44" s="116" t="s">
        <v>418</v>
      </c>
    </row>
    <row r="45" spans="1:9" ht="18" customHeight="1" x14ac:dyDescent="0.25">
      <c r="A45" s="123"/>
      <c r="B45" s="135"/>
      <c r="C45" s="135"/>
      <c r="D45" s="62" t="s">
        <v>8</v>
      </c>
      <c r="E45" s="62" t="s">
        <v>9</v>
      </c>
      <c r="F45" s="62" t="s">
        <v>105</v>
      </c>
      <c r="G45" s="117"/>
      <c r="H45" s="117"/>
      <c r="I45" s="117"/>
    </row>
    <row r="46" spans="1:9" ht="18" customHeight="1" x14ac:dyDescent="0.25">
      <c r="A46" s="9" t="s">
        <v>130</v>
      </c>
      <c r="B46" s="17" t="s">
        <v>131</v>
      </c>
      <c r="C46" s="17" t="s">
        <v>14</v>
      </c>
      <c r="D46" s="3">
        <v>13.44</v>
      </c>
      <c r="E46" s="3">
        <v>9.1</v>
      </c>
      <c r="F46" s="3">
        <v>4.2699999999999996</v>
      </c>
      <c r="G46" s="3">
        <v>152.83000000000001</v>
      </c>
      <c r="H46" s="19">
        <v>0.93</v>
      </c>
      <c r="I46" s="19">
        <f>ROUND(H46*1.09,2)</f>
        <v>1.01</v>
      </c>
    </row>
    <row r="47" spans="1:9" ht="18" customHeight="1" x14ac:dyDescent="0.25">
      <c r="A47" s="9" t="s">
        <v>253</v>
      </c>
      <c r="B47" s="17" t="s">
        <v>50</v>
      </c>
      <c r="C47" s="17" t="s">
        <v>14</v>
      </c>
      <c r="D47" s="3">
        <v>1.36</v>
      </c>
      <c r="E47" s="3">
        <v>2.35</v>
      </c>
      <c r="F47" s="3">
        <v>14.48</v>
      </c>
      <c r="G47" s="3">
        <v>81.88</v>
      </c>
      <c r="H47" s="19">
        <v>0.18</v>
      </c>
      <c r="I47" s="19">
        <f>ROUND(H47*1.09,2)</f>
        <v>0.2</v>
      </c>
    </row>
    <row r="48" spans="1:9" ht="30" customHeight="1" x14ac:dyDescent="0.25">
      <c r="A48" s="7" t="s">
        <v>289</v>
      </c>
      <c r="B48" s="57" t="s">
        <v>64</v>
      </c>
      <c r="C48" s="57" t="s">
        <v>31</v>
      </c>
      <c r="D48" s="3">
        <v>0.81</v>
      </c>
      <c r="E48" s="3">
        <v>7.2750000000000004</v>
      </c>
      <c r="F48" s="3">
        <v>7.5369999999999999</v>
      </c>
      <c r="G48" s="3">
        <v>95.45</v>
      </c>
      <c r="H48" s="19">
        <v>0.33</v>
      </c>
      <c r="I48" s="19">
        <f>ROUND(H48*1.09,2)</f>
        <v>0.36</v>
      </c>
    </row>
    <row r="49" spans="1:9" s="52" customFormat="1" ht="18" customHeight="1" x14ac:dyDescent="0.25">
      <c r="A49" s="39" t="s">
        <v>424</v>
      </c>
      <c r="B49" s="106"/>
      <c r="C49" s="106" t="s">
        <v>432</v>
      </c>
      <c r="D49" s="3">
        <v>0.1</v>
      </c>
      <c r="E49" s="3">
        <v>0.06</v>
      </c>
      <c r="F49" s="3">
        <v>1.29</v>
      </c>
      <c r="G49" s="3">
        <v>4.34</v>
      </c>
      <c r="H49" s="19">
        <v>0.12</v>
      </c>
      <c r="I49" s="19">
        <f>ROUND(H49*1.09,2)</f>
        <v>0.13</v>
      </c>
    </row>
    <row r="50" spans="1:9" s="52" customFormat="1" ht="18" customHeight="1" x14ac:dyDescent="0.25">
      <c r="A50" s="39" t="s">
        <v>425</v>
      </c>
      <c r="B50" s="106"/>
      <c r="C50" s="106" t="s">
        <v>16</v>
      </c>
      <c r="D50" s="3">
        <v>0.4</v>
      </c>
      <c r="E50" s="3">
        <v>0.4</v>
      </c>
      <c r="F50" s="3">
        <v>13</v>
      </c>
      <c r="G50" s="3">
        <v>53</v>
      </c>
      <c r="H50" s="19">
        <v>0.33</v>
      </c>
      <c r="I50" s="19">
        <f>ROUND(H50*1.09,2)</f>
        <v>0.36</v>
      </c>
    </row>
    <row r="51" spans="1:9" ht="18" customHeight="1" x14ac:dyDescent="0.3">
      <c r="A51" s="119" t="s">
        <v>1</v>
      </c>
      <c r="B51" s="120"/>
      <c r="C51" s="121"/>
      <c r="D51" s="10">
        <f>SUM(D46:D50)</f>
        <v>16.11</v>
      </c>
      <c r="E51" s="10">
        <f t="shared" ref="E51:G51" si="4">SUM(E46:E50)</f>
        <v>19.184999999999999</v>
      </c>
      <c r="F51" s="10">
        <f t="shared" si="4"/>
        <v>40.576999999999998</v>
      </c>
      <c r="G51" s="10">
        <f t="shared" si="4"/>
        <v>387.5</v>
      </c>
      <c r="H51" s="87">
        <f>+H46+H47+H48+H49+H50</f>
        <v>1.8900000000000001</v>
      </c>
      <c r="I51" s="87">
        <f>+I46+I47+I48+I49+I50</f>
        <v>2.0599999999999996</v>
      </c>
    </row>
    <row r="52" spans="1:9" s="52" customFormat="1" ht="26.25" customHeight="1" x14ac:dyDescent="0.25">
      <c r="A52" s="126" t="s">
        <v>357</v>
      </c>
      <c r="B52" s="126"/>
      <c r="C52" s="126"/>
      <c r="D52" s="126"/>
      <c r="E52" s="126"/>
      <c r="F52" s="126"/>
      <c r="G52" s="126"/>
      <c r="H52" s="23"/>
      <c r="I52" s="23"/>
    </row>
    <row r="53" spans="1:9" s="52" customFormat="1" ht="18" customHeight="1" x14ac:dyDescent="0.25">
      <c r="A53" s="122" t="s">
        <v>376</v>
      </c>
      <c r="B53" s="124" t="s">
        <v>0</v>
      </c>
      <c r="C53" s="124" t="s">
        <v>5</v>
      </c>
      <c r="D53" s="125" t="s">
        <v>6</v>
      </c>
      <c r="E53" s="125"/>
      <c r="F53" s="125"/>
      <c r="G53" s="116" t="s">
        <v>7</v>
      </c>
      <c r="H53" s="116" t="s">
        <v>419</v>
      </c>
      <c r="I53" s="116" t="s">
        <v>418</v>
      </c>
    </row>
    <row r="54" spans="1:9" s="52" customFormat="1" ht="27" customHeight="1" x14ac:dyDescent="0.25">
      <c r="A54" s="123"/>
      <c r="B54" s="117"/>
      <c r="C54" s="117"/>
      <c r="D54" s="62" t="s">
        <v>8</v>
      </c>
      <c r="E54" s="62" t="s">
        <v>9</v>
      </c>
      <c r="F54" s="62" t="s">
        <v>105</v>
      </c>
      <c r="G54" s="117"/>
      <c r="H54" s="117"/>
      <c r="I54" s="117"/>
    </row>
    <row r="55" spans="1:9" s="71" customFormat="1" ht="40.5" customHeight="1" x14ac:dyDescent="0.25">
      <c r="A55" s="7" t="s">
        <v>402</v>
      </c>
      <c r="B55" s="57" t="s">
        <v>403</v>
      </c>
      <c r="C55" s="57">
        <v>200</v>
      </c>
      <c r="D55" s="3">
        <v>6.49</v>
      </c>
      <c r="E55" s="3">
        <v>7.39</v>
      </c>
      <c r="F55" s="3">
        <v>40.01</v>
      </c>
      <c r="G55" s="3">
        <v>252.47</v>
      </c>
      <c r="H55" s="19">
        <v>1.17</v>
      </c>
      <c r="I55" s="19">
        <f>ROUND(H55*1.09,2)</f>
        <v>1.28</v>
      </c>
    </row>
    <row r="56" spans="1:9" ht="18" customHeight="1" x14ac:dyDescent="0.25">
      <c r="A56" s="6" t="s">
        <v>290</v>
      </c>
      <c r="B56" s="18" t="s">
        <v>152</v>
      </c>
      <c r="C56" s="18" t="s">
        <v>16</v>
      </c>
      <c r="D56" s="19">
        <v>1.06</v>
      </c>
      <c r="E56" s="19">
        <v>9.5399999999999991</v>
      </c>
      <c r="F56" s="19">
        <v>8.9600000000000009</v>
      </c>
      <c r="G56" s="19">
        <v>115.85</v>
      </c>
      <c r="H56" s="19">
        <v>0.27</v>
      </c>
      <c r="I56" s="19">
        <f>ROUND(H56*1.09,2)</f>
        <v>0.28999999999999998</v>
      </c>
    </row>
    <row r="57" spans="1:9" s="52" customFormat="1" ht="18" customHeight="1" x14ac:dyDescent="0.25">
      <c r="A57" s="39" t="s">
        <v>424</v>
      </c>
      <c r="B57" s="106"/>
      <c r="C57" s="106" t="s">
        <v>432</v>
      </c>
      <c r="D57" s="3">
        <v>0.1</v>
      </c>
      <c r="E57" s="3">
        <v>0.06</v>
      </c>
      <c r="F57" s="3">
        <v>1.29</v>
      </c>
      <c r="G57" s="3">
        <v>4.34</v>
      </c>
      <c r="H57" s="19">
        <v>0.12</v>
      </c>
      <c r="I57" s="19">
        <f>ROUND(H57*1.09,2)</f>
        <v>0.13</v>
      </c>
    </row>
    <row r="58" spans="1:9" s="52" customFormat="1" ht="18" customHeight="1" x14ac:dyDescent="0.25">
      <c r="A58" s="39" t="s">
        <v>425</v>
      </c>
      <c r="B58" s="106"/>
      <c r="C58" s="106" t="s">
        <v>16</v>
      </c>
      <c r="D58" s="3">
        <v>0.4</v>
      </c>
      <c r="E58" s="3">
        <v>0.4</v>
      </c>
      <c r="F58" s="3">
        <v>13</v>
      </c>
      <c r="G58" s="3">
        <v>53</v>
      </c>
      <c r="H58" s="19">
        <v>0.33</v>
      </c>
      <c r="I58" s="19">
        <f>ROUND(H58*1.09,2)</f>
        <v>0.36</v>
      </c>
    </row>
    <row r="59" spans="1:9" s="52" customFormat="1" ht="27" customHeight="1" x14ac:dyDescent="0.3">
      <c r="A59" s="119" t="s">
        <v>1</v>
      </c>
      <c r="B59" s="120"/>
      <c r="C59" s="121"/>
      <c r="D59" s="10">
        <f>SUM(D55:D58)</f>
        <v>8.0500000000000007</v>
      </c>
      <c r="E59" s="10">
        <f t="shared" ref="E59:G59" si="5">SUM(E55:E58)</f>
        <v>17.389999999999997</v>
      </c>
      <c r="F59" s="10">
        <f t="shared" si="5"/>
        <v>63.26</v>
      </c>
      <c r="G59" s="10">
        <f t="shared" si="5"/>
        <v>425.65999999999997</v>
      </c>
      <c r="H59" s="87">
        <f>+H55+H56+H57+H58</f>
        <v>1.8900000000000001</v>
      </c>
      <c r="I59" s="87">
        <f>+I55+I56+I57+I58</f>
        <v>2.06</v>
      </c>
    </row>
    <row r="60" spans="1:9" ht="18" customHeight="1" x14ac:dyDescent="0.25">
      <c r="A60" s="131" t="s">
        <v>439</v>
      </c>
      <c r="B60" s="131"/>
      <c r="C60" s="131"/>
      <c r="D60" s="131"/>
      <c r="E60" s="131"/>
      <c r="F60" s="131"/>
      <c r="G60" s="131"/>
    </row>
    <row r="61" spans="1:9" ht="19.5" customHeight="1" thickBot="1" x14ac:dyDescent="0.3"/>
    <row r="62" spans="1:9" s="52" customFormat="1" ht="39" customHeight="1" x14ac:dyDescent="0.25">
      <c r="A62" s="85"/>
      <c r="B62" s="129"/>
      <c r="C62" s="130"/>
      <c r="D62" s="130"/>
      <c r="E62" s="130"/>
      <c r="F62" s="130"/>
      <c r="G62" s="130"/>
      <c r="H62" s="88" t="s">
        <v>419</v>
      </c>
      <c r="I62" s="89" t="s">
        <v>418</v>
      </c>
    </row>
    <row r="63" spans="1:9" s="52" customFormat="1" ht="18" customHeight="1" thickBot="1" x14ac:dyDescent="0.3">
      <c r="A63" s="86"/>
      <c r="B63" s="127" t="s">
        <v>420</v>
      </c>
      <c r="C63" s="128"/>
      <c r="D63" s="128"/>
      <c r="E63" s="128"/>
      <c r="F63" s="128"/>
      <c r="G63" s="128"/>
      <c r="H63" s="92">
        <f>+SUM(H17+H25+H34+H42+H51+H59)/6+H8</f>
        <v>2.2116666666666669</v>
      </c>
      <c r="I63" s="91">
        <f>+SUM(I17+I25+I34+I42+I51+I59)/6+I8</f>
        <v>2.4116666666666666</v>
      </c>
    </row>
    <row r="64" spans="1:9" s="52" customFormat="1" ht="18" customHeight="1" x14ac:dyDescent="0.25">
      <c r="A64" s="86"/>
      <c r="B64" s="132" t="s">
        <v>421</v>
      </c>
      <c r="C64" s="133"/>
      <c r="D64" s="133"/>
      <c r="E64" s="24"/>
      <c r="F64" s="24"/>
      <c r="G64" s="24"/>
      <c r="H64" s="23"/>
      <c r="I64" s="23"/>
    </row>
  </sheetData>
  <mergeCells count="67">
    <mergeCell ref="B62:G62"/>
    <mergeCell ref="B63:G63"/>
    <mergeCell ref="B64:D64"/>
    <mergeCell ref="H4:H5"/>
    <mergeCell ref="I4:I5"/>
    <mergeCell ref="H19:H20"/>
    <mergeCell ref="I19:I20"/>
    <mergeCell ref="H36:H37"/>
    <mergeCell ref="I36:I37"/>
    <mergeCell ref="A60:G60"/>
    <mergeCell ref="H10:H11"/>
    <mergeCell ref="I10:I11"/>
    <mergeCell ref="H27:H28"/>
    <mergeCell ref="I27:I28"/>
    <mergeCell ref="H44:H45"/>
    <mergeCell ref="I44:I45"/>
    <mergeCell ref="H53:H54"/>
    <mergeCell ref="I53:I54"/>
    <mergeCell ref="G19:G20"/>
    <mergeCell ref="A35:G35"/>
    <mergeCell ref="A25:C25"/>
    <mergeCell ref="A26:G26"/>
    <mergeCell ref="A27:A28"/>
    <mergeCell ref="B27:B28"/>
    <mergeCell ref="C27:C28"/>
    <mergeCell ref="D27:F27"/>
    <mergeCell ref="G27:G28"/>
    <mergeCell ref="A34:C34"/>
    <mergeCell ref="A36:A37"/>
    <mergeCell ref="B36:B37"/>
    <mergeCell ref="C36:C37"/>
    <mergeCell ref="D36:F36"/>
    <mergeCell ref="B4:B5"/>
    <mergeCell ref="C4:C5"/>
    <mergeCell ref="A19:A20"/>
    <mergeCell ref="B19:B20"/>
    <mergeCell ref="C19:C20"/>
    <mergeCell ref="A9:G9"/>
    <mergeCell ref="A10:A11"/>
    <mergeCell ref="B10:B11"/>
    <mergeCell ref="C10:C11"/>
    <mergeCell ref="D10:F10"/>
    <mergeCell ref="G10:G11"/>
    <mergeCell ref="D19:F19"/>
    <mergeCell ref="G36:G37"/>
    <mergeCell ref="A3:G3"/>
    <mergeCell ref="A51:C51"/>
    <mergeCell ref="A42:C42"/>
    <mergeCell ref="A43:G43"/>
    <mergeCell ref="A44:A45"/>
    <mergeCell ref="D4:F4"/>
    <mergeCell ref="G4:G5"/>
    <mergeCell ref="A8:C8"/>
    <mergeCell ref="A17:C17"/>
    <mergeCell ref="A18:G18"/>
    <mergeCell ref="B44:B45"/>
    <mergeCell ref="C44:C45"/>
    <mergeCell ref="D44:F44"/>
    <mergeCell ref="G44:G45"/>
    <mergeCell ref="A4:A5"/>
    <mergeCell ref="A59:C59"/>
    <mergeCell ref="A52:G52"/>
    <mergeCell ref="A53:A54"/>
    <mergeCell ref="B53:B54"/>
    <mergeCell ref="C53:C54"/>
    <mergeCell ref="D53:F53"/>
    <mergeCell ref="G53:G54"/>
  </mergeCells>
  <pageMargins left="0.59055118110236227" right="0.59055118110236227" top="0.59055118110236227" bottom="0.59055118110236227" header="0" footer="0"/>
  <pageSetup paperSize="9" scale="7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view="pageBreakPreview" zoomScale="150" zoomScaleNormal="100" zoomScaleSheetLayoutView="150" workbookViewId="0">
      <selection activeCell="H2" sqref="H2"/>
    </sheetView>
  </sheetViews>
  <sheetFormatPr defaultRowHeight="12.5" x14ac:dyDescent="0.25"/>
  <sheetData>
    <row r="1" spans="1:8" ht="26" x14ac:dyDescent="0.25">
      <c r="A1" s="129"/>
      <c r="B1" s="130"/>
      <c r="C1" s="130"/>
      <c r="D1" s="130"/>
      <c r="E1" s="130"/>
      <c r="F1" s="130"/>
      <c r="G1" s="88" t="s">
        <v>419</v>
      </c>
      <c r="H1" s="89" t="s">
        <v>418</v>
      </c>
    </row>
    <row r="2" spans="1:8" x14ac:dyDescent="0.25">
      <c r="A2" s="127" t="s">
        <v>420</v>
      </c>
      <c r="B2" s="128"/>
      <c r="C2" s="128"/>
      <c r="D2" s="128"/>
      <c r="E2" s="128"/>
      <c r="F2" s="128"/>
      <c r="G2" s="90">
        <f>+SUM('1-1'!H63+'1-2'!H65+'1-3'!H65+'1-4'!H65+'1-5'!H63+'2-1- '!H62+'2-2'!H65+'2-3 '!H64+'2-4-'!H66+'2-5'!H64+'3-1-'!H64+'3-2-'!H61+'3-3'!H66+'3-4-'!H66+'3-5'!H64+'4-1-'!H61+'4-2'!H64+'4-3-'!H64+'4-4 '!H66+'4-5'!H63)/20</f>
        <v>2.2165000000000008</v>
      </c>
      <c r="H2" s="91">
        <f>+SUM('1-1'!I63+'1-2'!I65+'1-3'!I65+'1-4'!I65+'1-5'!I63+'2-1- '!I62+'2-2'!I65+'2-3 '!I64+'2-4-'!I66+'2-5'!I64+'3-1-'!I64+'3-2-'!I61+'3-3'!I66+'3-4-'!I66+'3-5'!I64+'4-1-'!I61+'4-2'!I64+'4-3-'!I64+'4-4 '!I66+'4-5'!I63)/20</f>
        <v>2.4160833333333338</v>
      </c>
    </row>
    <row r="3" spans="1:8" x14ac:dyDescent="0.25">
      <c r="A3" s="155" t="s">
        <v>421</v>
      </c>
      <c r="B3" s="156"/>
      <c r="C3" s="156"/>
      <c r="D3" s="24"/>
      <c r="E3" s="24"/>
      <c r="F3" s="24"/>
      <c r="G3" s="23"/>
      <c r="H3" s="23"/>
    </row>
  </sheetData>
  <mergeCells count="3">
    <mergeCell ref="A1:F1"/>
    <mergeCell ref="A2:F2"/>
    <mergeCell ref="A3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view="pageBreakPreview" zoomScale="90" zoomScaleNormal="100" zoomScaleSheetLayoutView="90" workbookViewId="0">
      <selection activeCell="H38" sqref="H38"/>
    </sheetView>
  </sheetViews>
  <sheetFormatPr defaultColWidth="9.1796875" defaultRowHeight="18" customHeight="1" x14ac:dyDescent="0.25"/>
  <cols>
    <col min="1" max="1" width="38.54296875" style="72" customWidth="1"/>
    <col min="2" max="2" width="9.453125" style="26" customWidth="1"/>
    <col min="3" max="3" width="7.453125" style="26" customWidth="1"/>
    <col min="4" max="4" width="9.81640625" style="27" customWidth="1"/>
    <col min="5" max="5" width="9.453125" style="27" customWidth="1"/>
    <col min="6" max="6" width="13.7265625" style="27" customWidth="1"/>
    <col min="7" max="7" width="9" style="27" customWidth="1"/>
    <col min="8" max="9" width="9.1796875" style="23"/>
    <col min="10" max="16384" width="9.1796875" style="70"/>
  </cols>
  <sheetData>
    <row r="1" spans="1:9" s="68" customFormat="1" ht="18" customHeight="1" x14ac:dyDescent="0.3">
      <c r="A1" s="66" t="s">
        <v>24</v>
      </c>
      <c r="B1" s="26"/>
      <c r="C1" s="26"/>
      <c r="D1" s="27"/>
      <c r="E1" s="27"/>
      <c r="F1" s="27"/>
      <c r="G1" s="67"/>
      <c r="H1" s="25"/>
      <c r="I1" s="25"/>
    </row>
    <row r="2" spans="1:9" s="68" customFormat="1" ht="18" customHeight="1" x14ac:dyDescent="0.3">
      <c r="A2" s="69" t="s">
        <v>17</v>
      </c>
      <c r="B2" s="26"/>
      <c r="C2" s="26"/>
      <c r="D2" s="27"/>
      <c r="E2" s="27"/>
      <c r="F2" s="27"/>
      <c r="G2" s="27"/>
      <c r="H2" s="25"/>
      <c r="I2" s="25"/>
    </row>
    <row r="3" spans="1:9" s="68" customFormat="1" ht="18" customHeight="1" x14ac:dyDescent="0.3">
      <c r="A3" s="118" t="s">
        <v>422</v>
      </c>
      <c r="B3" s="118"/>
      <c r="C3" s="118"/>
      <c r="D3" s="118"/>
      <c r="E3" s="118"/>
      <c r="F3" s="118"/>
      <c r="G3" s="118"/>
      <c r="H3" s="25"/>
      <c r="I3" s="25"/>
    </row>
    <row r="4" spans="1:9" ht="18" customHeight="1" x14ac:dyDescent="0.25">
      <c r="A4" s="122" t="s">
        <v>4</v>
      </c>
      <c r="B4" s="124" t="s">
        <v>0</v>
      </c>
      <c r="C4" s="124" t="s">
        <v>5</v>
      </c>
      <c r="D4" s="125" t="s">
        <v>6</v>
      </c>
      <c r="E4" s="125"/>
      <c r="F4" s="125"/>
      <c r="G4" s="116" t="s">
        <v>7</v>
      </c>
      <c r="H4" s="116" t="s">
        <v>419</v>
      </c>
      <c r="I4" s="116" t="s">
        <v>418</v>
      </c>
    </row>
    <row r="5" spans="1:9" ht="18" customHeight="1" x14ac:dyDescent="0.25">
      <c r="A5" s="123"/>
      <c r="B5" s="117"/>
      <c r="C5" s="117"/>
      <c r="D5" s="62" t="s">
        <v>8</v>
      </c>
      <c r="E5" s="62" t="s">
        <v>9</v>
      </c>
      <c r="F5" s="62" t="s">
        <v>105</v>
      </c>
      <c r="G5" s="117"/>
      <c r="H5" s="117"/>
      <c r="I5" s="117"/>
    </row>
    <row r="6" spans="1:9" ht="26.25" customHeight="1" x14ac:dyDescent="0.25">
      <c r="A6" s="39" t="s">
        <v>428</v>
      </c>
      <c r="B6" s="57" t="s">
        <v>166</v>
      </c>
      <c r="C6" s="57" t="s">
        <v>306</v>
      </c>
      <c r="D6" s="3">
        <v>1.82</v>
      </c>
      <c r="E6" s="3">
        <v>5</v>
      </c>
      <c r="F6" s="3">
        <v>11.71</v>
      </c>
      <c r="G6" s="3">
        <v>96.03</v>
      </c>
      <c r="H6" s="19">
        <v>0.22</v>
      </c>
      <c r="I6" s="19">
        <f>ROUND(H6*1.09,2)</f>
        <v>0.24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v>0.1</v>
      </c>
      <c r="I7" s="19">
        <f>ROUND(H7*1.09,2)</f>
        <v>0.11</v>
      </c>
    </row>
    <row r="8" spans="1:9" ht="27" customHeight="1" x14ac:dyDescent="0.3">
      <c r="A8" s="125" t="s">
        <v>1</v>
      </c>
      <c r="B8" s="125"/>
      <c r="C8" s="125"/>
      <c r="D8" s="10">
        <f>SUM(D6:D7)</f>
        <v>4.78</v>
      </c>
      <c r="E8" s="10">
        <f>SUM(E6:E7)</f>
        <v>5.64</v>
      </c>
      <c r="F8" s="10">
        <f>SUM(F6:F7)</f>
        <v>28.77</v>
      </c>
      <c r="G8" s="10">
        <f>SUM(G6:G7)</f>
        <v>182.11</v>
      </c>
      <c r="H8" s="87">
        <f>+H6+H7</f>
        <v>0.32</v>
      </c>
      <c r="I8" s="87">
        <f>+I6+I7</f>
        <v>0.35</v>
      </c>
    </row>
    <row r="9" spans="1:9" ht="14.25" customHeight="1" x14ac:dyDescent="0.25">
      <c r="A9" s="118" t="s">
        <v>359</v>
      </c>
      <c r="B9" s="118"/>
      <c r="C9" s="118"/>
      <c r="D9" s="118"/>
      <c r="E9" s="118"/>
      <c r="F9" s="118"/>
      <c r="G9" s="118"/>
    </row>
    <row r="10" spans="1:9" ht="18" customHeight="1" x14ac:dyDescent="0.25">
      <c r="A10" s="122" t="s">
        <v>94</v>
      </c>
      <c r="B10" s="124" t="s">
        <v>0</v>
      </c>
      <c r="C10" s="124" t="s">
        <v>5</v>
      </c>
      <c r="D10" s="125" t="s">
        <v>6</v>
      </c>
      <c r="E10" s="125"/>
      <c r="F10" s="125"/>
      <c r="G10" s="116" t="s">
        <v>7</v>
      </c>
      <c r="H10" s="116" t="s">
        <v>419</v>
      </c>
      <c r="I10" s="116" t="s">
        <v>418</v>
      </c>
    </row>
    <row r="11" spans="1:9" ht="18" customHeight="1" x14ac:dyDescent="0.25">
      <c r="A11" s="123"/>
      <c r="B11" s="117"/>
      <c r="C11" s="117"/>
      <c r="D11" s="62" t="s">
        <v>8</v>
      </c>
      <c r="E11" s="62" t="s">
        <v>9</v>
      </c>
      <c r="F11" s="62" t="s">
        <v>105</v>
      </c>
      <c r="G11" s="117"/>
      <c r="H11" s="117"/>
      <c r="I11" s="117"/>
    </row>
    <row r="12" spans="1:9" ht="27" customHeight="1" x14ac:dyDescent="0.25">
      <c r="A12" s="7" t="s">
        <v>98</v>
      </c>
      <c r="B12" s="57" t="s">
        <v>87</v>
      </c>
      <c r="C12" s="57" t="s">
        <v>12</v>
      </c>
      <c r="D12" s="57">
        <v>7.64</v>
      </c>
      <c r="E12" s="57">
        <v>4.4000000000000004</v>
      </c>
      <c r="F12" s="57">
        <v>49.9</v>
      </c>
      <c r="G12" s="57">
        <v>259.14999999999998</v>
      </c>
      <c r="H12" s="19">
        <v>1.43</v>
      </c>
      <c r="I12" s="19">
        <f t="shared" ref="I12:I15" si="0">ROUND(H12*1.09,2)</f>
        <v>1.56</v>
      </c>
    </row>
    <row r="13" spans="1:9" ht="27" customHeight="1" x14ac:dyDescent="0.25">
      <c r="A13" s="7" t="s">
        <v>252</v>
      </c>
      <c r="B13" s="57" t="s">
        <v>2</v>
      </c>
      <c r="C13" s="57" t="s">
        <v>114</v>
      </c>
      <c r="D13" s="3">
        <v>1.92</v>
      </c>
      <c r="E13" s="3">
        <v>6.12</v>
      </c>
      <c r="F13" s="3">
        <v>5.22</v>
      </c>
      <c r="G13" s="3">
        <v>84.06</v>
      </c>
      <c r="H13" s="19">
        <v>0.08</v>
      </c>
      <c r="I13" s="19">
        <f t="shared" si="0"/>
        <v>0.09</v>
      </c>
    </row>
    <row r="14" spans="1:9" s="52" customFormat="1" ht="18" customHeight="1" x14ac:dyDescent="0.25">
      <c r="A14" s="39" t="s">
        <v>431</v>
      </c>
      <c r="B14" s="105"/>
      <c r="C14" s="105" t="s">
        <v>12</v>
      </c>
      <c r="D14" s="3">
        <v>0</v>
      </c>
      <c r="E14" s="3">
        <v>0</v>
      </c>
      <c r="F14" s="3">
        <v>0</v>
      </c>
      <c r="G14" s="3">
        <v>0</v>
      </c>
      <c r="H14" s="19">
        <v>0.05</v>
      </c>
      <c r="I14" s="19">
        <f t="shared" si="0"/>
        <v>0.05</v>
      </c>
    </row>
    <row r="15" spans="1:9" s="52" customFormat="1" ht="18" customHeight="1" x14ac:dyDescent="0.25">
      <c r="A15" s="39" t="s">
        <v>425</v>
      </c>
      <c r="B15" s="105"/>
      <c r="C15" s="105" t="s">
        <v>16</v>
      </c>
      <c r="D15" s="3">
        <v>0.4</v>
      </c>
      <c r="E15" s="3">
        <v>0.4</v>
      </c>
      <c r="F15" s="3">
        <v>13</v>
      </c>
      <c r="G15" s="3">
        <v>53</v>
      </c>
      <c r="H15" s="19">
        <v>0.33</v>
      </c>
      <c r="I15" s="19">
        <f t="shared" si="0"/>
        <v>0.36</v>
      </c>
    </row>
    <row r="16" spans="1:9" ht="27.75" customHeight="1" x14ac:dyDescent="0.3">
      <c r="A16" s="58" t="s">
        <v>1</v>
      </c>
      <c r="B16" s="61"/>
      <c r="C16" s="61"/>
      <c r="D16" s="10">
        <f>SUM(D12:D15)</f>
        <v>9.9599999999999991</v>
      </c>
      <c r="E16" s="10">
        <f t="shared" ref="E16:G16" si="1">SUM(E12:E15)</f>
        <v>10.92</v>
      </c>
      <c r="F16" s="10">
        <f t="shared" si="1"/>
        <v>68.12</v>
      </c>
      <c r="G16" s="10">
        <f t="shared" si="1"/>
        <v>396.21</v>
      </c>
      <c r="H16" s="87">
        <f>+H12+H13+H14+H15</f>
        <v>1.8900000000000001</v>
      </c>
      <c r="I16" s="87">
        <f>+I12+I13+I14+I15</f>
        <v>2.06</v>
      </c>
    </row>
    <row r="17" spans="1:9" ht="15.75" customHeight="1" x14ac:dyDescent="0.25">
      <c r="A17" s="118" t="s">
        <v>355</v>
      </c>
      <c r="B17" s="118"/>
      <c r="C17" s="118"/>
      <c r="D17" s="118"/>
      <c r="E17" s="118"/>
      <c r="F17" s="118"/>
      <c r="G17" s="118"/>
      <c r="H17" s="93"/>
      <c r="I17" s="95"/>
    </row>
    <row r="18" spans="1:9" ht="27.75" customHeight="1" x14ac:dyDescent="0.25">
      <c r="A18" s="122" t="s">
        <v>95</v>
      </c>
      <c r="B18" s="124" t="s">
        <v>0</v>
      </c>
      <c r="C18" s="124" t="s">
        <v>5</v>
      </c>
      <c r="D18" s="125" t="s">
        <v>6</v>
      </c>
      <c r="E18" s="125"/>
      <c r="F18" s="125"/>
      <c r="G18" s="116" t="s">
        <v>7</v>
      </c>
      <c r="H18" s="116" t="s">
        <v>419</v>
      </c>
      <c r="I18" s="116" t="s">
        <v>418</v>
      </c>
    </row>
    <row r="19" spans="1:9" ht="18" customHeight="1" x14ac:dyDescent="0.25">
      <c r="A19" s="123"/>
      <c r="B19" s="117"/>
      <c r="C19" s="117"/>
      <c r="D19" s="62" t="s">
        <v>8</v>
      </c>
      <c r="E19" s="62" t="s">
        <v>9</v>
      </c>
      <c r="F19" s="62" t="s">
        <v>105</v>
      </c>
      <c r="G19" s="117"/>
      <c r="H19" s="117"/>
      <c r="I19" s="117"/>
    </row>
    <row r="20" spans="1:9" ht="25.5" customHeight="1" x14ac:dyDescent="0.25">
      <c r="A20" s="7" t="s">
        <v>79</v>
      </c>
      <c r="B20" s="57" t="s">
        <v>59</v>
      </c>
      <c r="C20" s="57" t="s">
        <v>15</v>
      </c>
      <c r="D20" s="3">
        <v>24.15</v>
      </c>
      <c r="E20" s="3">
        <v>15.99</v>
      </c>
      <c r="F20" s="3">
        <v>31.48</v>
      </c>
      <c r="G20" s="3">
        <v>229.58</v>
      </c>
      <c r="H20" s="19">
        <v>1.08</v>
      </c>
      <c r="I20" s="19">
        <f t="shared" ref="I20:I23" si="2">ROUND(H20*1.09,2)</f>
        <v>1.18</v>
      </c>
    </row>
    <row r="21" spans="1:9" ht="18" customHeight="1" x14ac:dyDescent="0.25">
      <c r="A21" s="7" t="s">
        <v>370</v>
      </c>
      <c r="B21" s="57" t="s">
        <v>371</v>
      </c>
      <c r="C21" s="57" t="s">
        <v>361</v>
      </c>
      <c r="D21" s="3">
        <v>3.7</v>
      </c>
      <c r="E21" s="3">
        <v>1.9</v>
      </c>
      <c r="F21" s="3">
        <v>19.399999999999999</v>
      </c>
      <c r="G21" s="3">
        <v>102</v>
      </c>
      <c r="H21" s="19">
        <v>0.36</v>
      </c>
      <c r="I21" s="19">
        <f t="shared" si="2"/>
        <v>0.39</v>
      </c>
    </row>
    <row r="22" spans="1:9" s="52" customFormat="1" ht="18" customHeight="1" x14ac:dyDescent="0.25">
      <c r="A22" s="39" t="s">
        <v>431</v>
      </c>
      <c r="B22" s="105"/>
      <c r="C22" s="105" t="s">
        <v>12</v>
      </c>
      <c r="D22" s="3">
        <v>0</v>
      </c>
      <c r="E22" s="3">
        <v>0</v>
      </c>
      <c r="F22" s="3">
        <v>0</v>
      </c>
      <c r="G22" s="3">
        <v>0</v>
      </c>
      <c r="H22" s="19">
        <v>0.05</v>
      </c>
      <c r="I22" s="19">
        <f t="shared" si="2"/>
        <v>0.05</v>
      </c>
    </row>
    <row r="23" spans="1:9" s="52" customFormat="1" ht="18" customHeight="1" x14ac:dyDescent="0.25">
      <c r="A23" s="7" t="s">
        <v>426</v>
      </c>
      <c r="B23" s="106"/>
      <c r="C23" s="106" t="s">
        <v>427</v>
      </c>
      <c r="D23" s="3">
        <v>2.98</v>
      </c>
      <c r="E23" s="3">
        <v>0.2</v>
      </c>
      <c r="F23" s="3">
        <v>12.85</v>
      </c>
      <c r="G23" s="3">
        <v>65.38</v>
      </c>
      <c r="H23" s="19">
        <v>0.4</v>
      </c>
      <c r="I23" s="19">
        <f t="shared" si="2"/>
        <v>0.44</v>
      </c>
    </row>
    <row r="24" spans="1:9" ht="28.5" customHeight="1" x14ac:dyDescent="0.3">
      <c r="A24" s="119" t="s">
        <v>1</v>
      </c>
      <c r="B24" s="120"/>
      <c r="C24" s="121"/>
      <c r="D24" s="10">
        <f>SUM(D20:D23)</f>
        <v>30.83</v>
      </c>
      <c r="E24" s="10">
        <f>SUM(E20:E23)</f>
        <v>18.09</v>
      </c>
      <c r="F24" s="10">
        <f>SUM(F20:F23)</f>
        <v>63.73</v>
      </c>
      <c r="G24" s="10">
        <f>SUM(G20:G23)</f>
        <v>396.96000000000004</v>
      </c>
      <c r="H24" s="87">
        <f>+H20+H21+H22+H23</f>
        <v>1.8900000000000001</v>
      </c>
      <c r="I24" s="87">
        <f>+I20+I21+I22+I23</f>
        <v>2.06</v>
      </c>
    </row>
    <row r="25" spans="1:9" ht="27" customHeight="1" x14ac:dyDescent="0.25">
      <c r="A25" s="126" t="s">
        <v>357</v>
      </c>
      <c r="B25" s="126"/>
      <c r="C25" s="126"/>
      <c r="D25" s="126"/>
      <c r="E25" s="126"/>
      <c r="F25" s="126"/>
      <c r="G25" s="126"/>
      <c r="H25" s="95"/>
      <c r="I25" s="95"/>
    </row>
    <row r="26" spans="1:9" ht="18" customHeight="1" x14ac:dyDescent="0.25">
      <c r="A26" s="122" t="s">
        <v>96</v>
      </c>
      <c r="B26" s="124" t="s">
        <v>0</v>
      </c>
      <c r="C26" s="124" t="s">
        <v>5</v>
      </c>
      <c r="D26" s="125" t="s">
        <v>6</v>
      </c>
      <c r="E26" s="125"/>
      <c r="F26" s="125"/>
      <c r="G26" s="116" t="s">
        <v>7</v>
      </c>
      <c r="H26" s="116" t="s">
        <v>419</v>
      </c>
      <c r="I26" s="116" t="s">
        <v>418</v>
      </c>
    </row>
    <row r="27" spans="1:9" ht="18" customHeight="1" x14ac:dyDescent="0.25">
      <c r="A27" s="123"/>
      <c r="B27" s="117"/>
      <c r="C27" s="117"/>
      <c r="D27" s="84" t="s">
        <v>8</v>
      </c>
      <c r="E27" s="84" t="s">
        <v>9</v>
      </c>
      <c r="F27" s="84" t="s">
        <v>105</v>
      </c>
      <c r="G27" s="117"/>
      <c r="H27" s="117"/>
      <c r="I27" s="117"/>
    </row>
    <row r="28" spans="1:9" ht="18" customHeight="1" x14ac:dyDescent="0.25">
      <c r="A28" s="7" t="s">
        <v>144</v>
      </c>
      <c r="B28" s="83" t="s">
        <v>143</v>
      </c>
      <c r="C28" s="83" t="s">
        <v>31</v>
      </c>
      <c r="D28" s="3">
        <v>14.51</v>
      </c>
      <c r="E28" s="3">
        <v>5.99</v>
      </c>
      <c r="F28" s="3">
        <v>4.05</v>
      </c>
      <c r="G28" s="3">
        <v>130.27000000000001</v>
      </c>
      <c r="H28" s="19">
        <v>0.77</v>
      </c>
      <c r="I28" s="19">
        <f t="shared" ref="I28:I32" si="3">ROUND(H28*1.09,2)</f>
        <v>0.84</v>
      </c>
    </row>
    <row r="29" spans="1:9" ht="18" customHeight="1" x14ac:dyDescent="0.25">
      <c r="A29" s="7" t="s">
        <v>253</v>
      </c>
      <c r="B29" s="83" t="s">
        <v>50</v>
      </c>
      <c r="C29" s="83" t="s">
        <v>14</v>
      </c>
      <c r="D29" s="3">
        <v>1.36</v>
      </c>
      <c r="E29" s="3">
        <v>2.35</v>
      </c>
      <c r="F29" s="3">
        <v>14.48</v>
      </c>
      <c r="G29" s="3">
        <v>81.88</v>
      </c>
      <c r="H29" s="19">
        <v>0.23</v>
      </c>
      <c r="I29" s="19">
        <f t="shared" si="3"/>
        <v>0.25</v>
      </c>
    </row>
    <row r="30" spans="1:9" ht="25.5" customHeight="1" x14ac:dyDescent="0.25">
      <c r="A30" s="7" t="s">
        <v>258</v>
      </c>
      <c r="B30" s="83" t="s">
        <v>81</v>
      </c>
      <c r="C30" s="83" t="s">
        <v>16</v>
      </c>
      <c r="D30" s="3">
        <v>1.07</v>
      </c>
      <c r="E30" s="3">
        <v>9.8699999999999992</v>
      </c>
      <c r="F30" s="3">
        <v>7.06</v>
      </c>
      <c r="G30" s="3">
        <v>114.46</v>
      </c>
      <c r="H30" s="19">
        <v>0.51</v>
      </c>
      <c r="I30" s="19">
        <f t="shared" si="3"/>
        <v>0.56000000000000005</v>
      </c>
    </row>
    <row r="31" spans="1:9" s="52" customFormat="1" ht="18" customHeight="1" x14ac:dyDescent="0.25">
      <c r="A31" s="39" t="s">
        <v>431</v>
      </c>
      <c r="B31" s="105"/>
      <c r="C31" s="105" t="s">
        <v>12</v>
      </c>
      <c r="D31" s="3">
        <v>0</v>
      </c>
      <c r="E31" s="3">
        <v>0</v>
      </c>
      <c r="F31" s="3">
        <v>0</v>
      </c>
      <c r="G31" s="3">
        <v>0</v>
      </c>
      <c r="H31" s="19">
        <v>0.05</v>
      </c>
      <c r="I31" s="19">
        <f t="shared" si="3"/>
        <v>0.05</v>
      </c>
    </row>
    <row r="32" spans="1:9" s="52" customFormat="1" ht="18" customHeight="1" x14ac:dyDescent="0.25">
      <c r="A32" s="39" t="s">
        <v>425</v>
      </c>
      <c r="B32" s="105"/>
      <c r="C32" s="105" t="s">
        <v>16</v>
      </c>
      <c r="D32" s="3">
        <v>0.4</v>
      </c>
      <c r="E32" s="3">
        <v>0.4</v>
      </c>
      <c r="F32" s="3">
        <v>13</v>
      </c>
      <c r="G32" s="3">
        <v>53</v>
      </c>
      <c r="H32" s="19">
        <v>0.33</v>
      </c>
      <c r="I32" s="19">
        <f t="shared" si="3"/>
        <v>0.36</v>
      </c>
    </row>
    <row r="33" spans="1:9" ht="28.5" customHeight="1" x14ac:dyDescent="0.3">
      <c r="A33" s="125" t="s">
        <v>1</v>
      </c>
      <c r="B33" s="125"/>
      <c r="C33" s="125"/>
      <c r="D33" s="10">
        <f>SUM(D28:D31)</f>
        <v>16.939999999999998</v>
      </c>
      <c r="E33" s="10">
        <f>SUM(E28:E31)</f>
        <v>18.21</v>
      </c>
      <c r="F33" s="10">
        <f>SUM(F28:F31)</f>
        <v>25.59</v>
      </c>
      <c r="G33" s="10">
        <f>SUM(G28:G31)</f>
        <v>326.61</v>
      </c>
      <c r="H33" s="87">
        <f>+H28+H29+H30+H31+H32</f>
        <v>1.8900000000000001</v>
      </c>
      <c r="I33" s="87">
        <f>+I28+I29+I30+I31+I32</f>
        <v>2.06</v>
      </c>
    </row>
    <row r="34" spans="1:9" ht="26.25" customHeight="1" x14ac:dyDescent="0.3">
      <c r="A34" s="14"/>
      <c r="B34" s="14"/>
      <c r="C34" s="14"/>
      <c r="D34" s="15"/>
      <c r="E34" s="15"/>
      <c r="F34" s="15"/>
      <c r="G34" s="67"/>
      <c r="H34" s="96"/>
      <c r="I34" s="96"/>
    </row>
    <row r="35" spans="1:9" ht="18" customHeight="1" x14ac:dyDescent="0.25">
      <c r="A35" s="126" t="s">
        <v>357</v>
      </c>
      <c r="B35" s="126"/>
      <c r="C35" s="126"/>
      <c r="D35" s="126"/>
      <c r="E35" s="126"/>
      <c r="F35" s="126"/>
      <c r="G35" s="126"/>
    </row>
    <row r="36" spans="1:9" ht="18" customHeight="1" x14ac:dyDescent="0.25">
      <c r="A36" s="122" t="s">
        <v>186</v>
      </c>
      <c r="B36" s="124" t="s">
        <v>0</v>
      </c>
      <c r="C36" s="124" t="s">
        <v>5</v>
      </c>
      <c r="D36" s="125" t="s">
        <v>6</v>
      </c>
      <c r="E36" s="125"/>
      <c r="F36" s="125"/>
      <c r="G36" s="116" t="s">
        <v>7</v>
      </c>
      <c r="H36" s="116" t="s">
        <v>419</v>
      </c>
      <c r="I36" s="116" t="s">
        <v>418</v>
      </c>
    </row>
    <row r="37" spans="1:9" ht="18" customHeight="1" x14ac:dyDescent="0.25">
      <c r="A37" s="123"/>
      <c r="B37" s="117"/>
      <c r="C37" s="117"/>
      <c r="D37" s="62" t="s">
        <v>8</v>
      </c>
      <c r="E37" s="62" t="s">
        <v>9</v>
      </c>
      <c r="F37" s="62" t="s">
        <v>105</v>
      </c>
      <c r="G37" s="117"/>
      <c r="H37" s="117"/>
      <c r="I37" s="117"/>
    </row>
    <row r="38" spans="1:9" ht="18" customHeight="1" x14ac:dyDescent="0.25">
      <c r="A38" s="7" t="s">
        <v>209</v>
      </c>
      <c r="B38" s="57" t="s">
        <v>49</v>
      </c>
      <c r="C38" s="57" t="s">
        <v>114</v>
      </c>
      <c r="D38" s="3">
        <v>13.51</v>
      </c>
      <c r="E38" s="3">
        <v>13.2</v>
      </c>
      <c r="F38" s="3">
        <v>1.008</v>
      </c>
      <c r="G38" s="3">
        <v>184.482</v>
      </c>
      <c r="H38" s="19">
        <v>1.07</v>
      </c>
      <c r="I38" s="19">
        <f t="shared" ref="I38:I43" si="4">ROUND(H38*1.09,2)</f>
        <v>1.17</v>
      </c>
    </row>
    <row r="39" spans="1:9" ht="18" customHeight="1" x14ac:dyDescent="0.25">
      <c r="A39" s="7" t="s">
        <v>253</v>
      </c>
      <c r="B39" s="57" t="s">
        <v>50</v>
      </c>
      <c r="C39" s="57" t="s">
        <v>14</v>
      </c>
      <c r="D39" s="3">
        <v>1.36</v>
      </c>
      <c r="E39" s="3">
        <v>2.35</v>
      </c>
      <c r="F39" s="3">
        <v>14.48</v>
      </c>
      <c r="G39" s="3">
        <v>81.88</v>
      </c>
      <c r="H39" s="19">
        <v>0.1</v>
      </c>
      <c r="I39" s="19">
        <f t="shared" si="4"/>
        <v>0.11</v>
      </c>
    </row>
    <row r="40" spans="1:9" ht="18" customHeight="1" x14ac:dyDescent="0.25">
      <c r="A40" s="7" t="s">
        <v>294</v>
      </c>
      <c r="B40" s="57" t="s">
        <v>295</v>
      </c>
      <c r="C40" s="57" t="s">
        <v>14</v>
      </c>
      <c r="D40" s="3">
        <v>0.65</v>
      </c>
      <c r="E40" s="3">
        <v>0.25</v>
      </c>
      <c r="F40" s="3">
        <v>3.3</v>
      </c>
      <c r="G40" s="3">
        <v>14.5</v>
      </c>
      <c r="H40" s="19">
        <v>0.25</v>
      </c>
      <c r="I40" s="19">
        <f t="shared" si="4"/>
        <v>0.27</v>
      </c>
    </row>
    <row r="41" spans="1:9" ht="29.25" customHeight="1" x14ac:dyDescent="0.25">
      <c r="A41" s="7" t="s">
        <v>260</v>
      </c>
      <c r="B41" s="57" t="s">
        <v>210</v>
      </c>
      <c r="C41" s="57" t="s">
        <v>31</v>
      </c>
      <c r="D41" s="3">
        <v>3.6749999999999998</v>
      </c>
      <c r="E41" s="3">
        <v>0.15</v>
      </c>
      <c r="F41" s="3">
        <v>11.85</v>
      </c>
      <c r="G41" s="3">
        <v>48</v>
      </c>
      <c r="H41" s="90">
        <v>0.18</v>
      </c>
      <c r="I41" s="90">
        <f t="shared" si="4"/>
        <v>0.2</v>
      </c>
    </row>
    <row r="42" spans="1:9" s="52" customFormat="1" ht="18" customHeight="1" x14ac:dyDescent="0.25">
      <c r="A42" s="39" t="s">
        <v>431</v>
      </c>
      <c r="B42" s="105"/>
      <c r="C42" s="105" t="s">
        <v>12</v>
      </c>
      <c r="D42" s="3">
        <v>0</v>
      </c>
      <c r="E42" s="3">
        <v>0</v>
      </c>
      <c r="F42" s="3">
        <v>0</v>
      </c>
      <c r="G42" s="3">
        <v>0</v>
      </c>
      <c r="H42" s="19">
        <v>0.05</v>
      </c>
      <c r="I42" s="19">
        <f t="shared" si="4"/>
        <v>0.05</v>
      </c>
    </row>
    <row r="43" spans="1:9" s="52" customFormat="1" ht="18" customHeight="1" x14ac:dyDescent="0.25">
      <c r="A43" s="39" t="s">
        <v>425</v>
      </c>
      <c r="B43" s="105"/>
      <c r="C43" s="105" t="s">
        <v>16</v>
      </c>
      <c r="D43" s="3">
        <v>0.4</v>
      </c>
      <c r="E43" s="3">
        <v>0.4</v>
      </c>
      <c r="F43" s="3">
        <v>13</v>
      </c>
      <c r="G43" s="3">
        <v>53</v>
      </c>
      <c r="H43" s="19">
        <v>0.33</v>
      </c>
      <c r="I43" s="19">
        <f t="shared" si="4"/>
        <v>0.36</v>
      </c>
    </row>
    <row r="44" spans="1:9" ht="18" customHeight="1" x14ac:dyDescent="0.3">
      <c r="A44" s="119" t="s">
        <v>1</v>
      </c>
      <c r="B44" s="120"/>
      <c r="C44" s="121"/>
      <c r="D44" s="10">
        <f>SUM(D38:D43)</f>
        <v>19.594999999999999</v>
      </c>
      <c r="E44" s="10">
        <f t="shared" ref="E44:G44" si="5">SUM(E38:E43)</f>
        <v>16.349999999999998</v>
      </c>
      <c r="F44" s="10">
        <f t="shared" si="5"/>
        <v>43.637999999999998</v>
      </c>
      <c r="G44" s="10">
        <f t="shared" si="5"/>
        <v>381.86199999999997</v>
      </c>
      <c r="H44" s="87">
        <f>+H38+H39+H40+H41+H42+H43</f>
        <v>1.9800000000000002</v>
      </c>
      <c r="I44" s="87">
        <f>+I38+I39+I40+I41+I42+I43</f>
        <v>2.16</v>
      </c>
    </row>
    <row r="45" spans="1:9" ht="18" customHeight="1" x14ac:dyDescent="0.25">
      <c r="A45" s="126" t="s">
        <v>357</v>
      </c>
      <c r="B45" s="126"/>
      <c r="C45" s="126"/>
      <c r="D45" s="126"/>
      <c r="E45" s="126"/>
      <c r="F45" s="126"/>
      <c r="G45" s="126"/>
      <c r="H45" s="97"/>
      <c r="I45" s="99"/>
    </row>
    <row r="46" spans="1:9" ht="18" customHeight="1" x14ac:dyDescent="0.25">
      <c r="A46" s="122" t="s">
        <v>187</v>
      </c>
      <c r="B46" s="124" t="s">
        <v>0</v>
      </c>
      <c r="C46" s="124" t="s">
        <v>5</v>
      </c>
      <c r="D46" s="125" t="s">
        <v>6</v>
      </c>
      <c r="E46" s="125"/>
      <c r="F46" s="125"/>
      <c r="G46" s="116" t="s">
        <v>7</v>
      </c>
      <c r="H46" s="116" t="s">
        <v>419</v>
      </c>
      <c r="I46" s="116" t="s">
        <v>418</v>
      </c>
    </row>
    <row r="47" spans="1:9" ht="18" customHeight="1" x14ac:dyDescent="0.25">
      <c r="A47" s="123"/>
      <c r="B47" s="117"/>
      <c r="C47" s="117"/>
      <c r="D47" s="62" t="s">
        <v>8</v>
      </c>
      <c r="E47" s="62" t="s">
        <v>9</v>
      </c>
      <c r="F47" s="62" t="s">
        <v>105</v>
      </c>
      <c r="G47" s="117"/>
      <c r="H47" s="117"/>
      <c r="I47" s="117"/>
    </row>
    <row r="48" spans="1:9" ht="18" customHeight="1" x14ac:dyDescent="0.25">
      <c r="A48" s="7" t="s">
        <v>228</v>
      </c>
      <c r="B48" s="57" t="s">
        <v>229</v>
      </c>
      <c r="C48" s="57" t="s">
        <v>12</v>
      </c>
      <c r="D48" s="3">
        <v>13.6</v>
      </c>
      <c r="E48" s="3">
        <v>5.84</v>
      </c>
      <c r="F48" s="3">
        <v>47.66</v>
      </c>
      <c r="G48" s="3">
        <v>294.94</v>
      </c>
      <c r="H48" s="19">
        <v>0.92</v>
      </c>
      <c r="I48" s="19">
        <f t="shared" ref="I48:I52" si="6">ROUND(H48*1.09,2)</f>
        <v>1</v>
      </c>
    </row>
    <row r="49" spans="1:9" ht="18" customHeight="1" x14ac:dyDescent="0.25">
      <c r="A49" s="7" t="s">
        <v>262</v>
      </c>
      <c r="B49" s="57" t="s">
        <v>227</v>
      </c>
      <c r="C49" s="57" t="s">
        <v>13</v>
      </c>
      <c r="D49" s="3">
        <v>1.36</v>
      </c>
      <c r="E49" s="3">
        <v>4</v>
      </c>
      <c r="F49" s="3">
        <v>1.68</v>
      </c>
      <c r="G49" s="3">
        <v>48</v>
      </c>
      <c r="H49" s="19">
        <v>0.19</v>
      </c>
      <c r="I49" s="19">
        <f t="shared" si="6"/>
        <v>0.21</v>
      </c>
    </row>
    <row r="50" spans="1:9" s="52" customFormat="1" ht="18" customHeight="1" x14ac:dyDescent="0.25">
      <c r="A50" s="7" t="s">
        <v>426</v>
      </c>
      <c r="B50" s="106"/>
      <c r="C50" s="106" t="s">
        <v>427</v>
      </c>
      <c r="D50" s="3">
        <v>2.98</v>
      </c>
      <c r="E50" s="3">
        <v>0.2</v>
      </c>
      <c r="F50" s="3">
        <v>12.85</v>
      </c>
      <c r="G50" s="3">
        <v>65.38</v>
      </c>
      <c r="H50" s="19">
        <v>0.4</v>
      </c>
      <c r="I50" s="19">
        <f t="shared" si="6"/>
        <v>0.44</v>
      </c>
    </row>
    <row r="51" spans="1:9" s="52" customFormat="1" ht="18" customHeight="1" x14ac:dyDescent="0.25">
      <c r="A51" s="39" t="s">
        <v>431</v>
      </c>
      <c r="B51" s="105"/>
      <c r="C51" s="105" t="s">
        <v>12</v>
      </c>
      <c r="D51" s="3">
        <v>0</v>
      </c>
      <c r="E51" s="3">
        <v>0</v>
      </c>
      <c r="F51" s="3">
        <v>0</v>
      </c>
      <c r="G51" s="3">
        <v>0</v>
      </c>
      <c r="H51" s="19">
        <v>0.05</v>
      </c>
      <c r="I51" s="19">
        <f t="shared" si="6"/>
        <v>0.05</v>
      </c>
    </row>
    <row r="52" spans="1:9" s="52" customFormat="1" ht="18" customHeight="1" x14ac:dyDescent="0.25">
      <c r="A52" s="39" t="s">
        <v>425</v>
      </c>
      <c r="B52" s="105"/>
      <c r="C52" s="105" t="s">
        <v>16</v>
      </c>
      <c r="D52" s="3">
        <v>0.4</v>
      </c>
      <c r="E52" s="3">
        <v>0.4</v>
      </c>
      <c r="F52" s="3">
        <v>13</v>
      </c>
      <c r="G52" s="3">
        <v>53</v>
      </c>
      <c r="H52" s="19">
        <v>0.33</v>
      </c>
      <c r="I52" s="19">
        <f t="shared" si="6"/>
        <v>0.36</v>
      </c>
    </row>
    <row r="53" spans="1:9" ht="18" customHeight="1" x14ac:dyDescent="0.3">
      <c r="A53" s="119" t="s">
        <v>1</v>
      </c>
      <c r="B53" s="120"/>
      <c r="C53" s="121"/>
      <c r="D53" s="10">
        <f>SUM(D48:D52)</f>
        <v>18.339999999999996</v>
      </c>
      <c r="E53" s="10">
        <f t="shared" ref="E53:G53" si="7">SUM(E48:E52)</f>
        <v>10.44</v>
      </c>
      <c r="F53" s="10">
        <f t="shared" si="7"/>
        <v>75.19</v>
      </c>
      <c r="G53" s="10">
        <f t="shared" si="7"/>
        <v>461.32</v>
      </c>
      <c r="H53" s="87">
        <f>+H48+H49+H50+H51+H52</f>
        <v>1.8900000000000003</v>
      </c>
      <c r="I53" s="87">
        <f>+I48+I49+I50+I51+I52</f>
        <v>2.06</v>
      </c>
    </row>
    <row r="54" spans="1:9" s="71" customFormat="1" ht="26.25" customHeight="1" x14ac:dyDescent="0.25">
      <c r="A54" s="126" t="s">
        <v>357</v>
      </c>
      <c r="B54" s="126"/>
      <c r="C54" s="126"/>
      <c r="D54" s="126"/>
      <c r="E54" s="126"/>
      <c r="F54" s="126"/>
      <c r="G54" s="126"/>
      <c r="H54" s="98"/>
      <c r="I54" s="102"/>
    </row>
    <row r="55" spans="1:9" s="71" customFormat="1" ht="18" customHeight="1" x14ac:dyDescent="0.25">
      <c r="A55" s="122" t="s">
        <v>376</v>
      </c>
      <c r="B55" s="124" t="s">
        <v>0</v>
      </c>
      <c r="C55" s="124" t="s">
        <v>5</v>
      </c>
      <c r="D55" s="125" t="s">
        <v>6</v>
      </c>
      <c r="E55" s="125"/>
      <c r="F55" s="125"/>
      <c r="G55" s="116" t="s">
        <v>7</v>
      </c>
      <c r="H55" s="116" t="s">
        <v>419</v>
      </c>
      <c r="I55" s="116" t="s">
        <v>418</v>
      </c>
    </row>
    <row r="56" spans="1:9" s="71" customFormat="1" ht="27" customHeight="1" x14ac:dyDescent="0.25">
      <c r="A56" s="123"/>
      <c r="B56" s="117"/>
      <c r="C56" s="117"/>
      <c r="D56" s="62" t="s">
        <v>8</v>
      </c>
      <c r="E56" s="62" t="s">
        <v>9</v>
      </c>
      <c r="F56" s="62" t="s">
        <v>105</v>
      </c>
      <c r="G56" s="117"/>
      <c r="H56" s="117"/>
      <c r="I56" s="117"/>
    </row>
    <row r="57" spans="1:9" s="71" customFormat="1" ht="28" customHeight="1" x14ac:dyDescent="0.25">
      <c r="A57" s="7" t="s">
        <v>379</v>
      </c>
      <c r="B57" s="57" t="s">
        <v>380</v>
      </c>
      <c r="C57" s="57">
        <v>170</v>
      </c>
      <c r="D57" s="3">
        <v>15.941154999999998</v>
      </c>
      <c r="E57" s="3">
        <v>20.570186999999997</v>
      </c>
      <c r="F57" s="3">
        <v>35.860717999999999</v>
      </c>
      <c r="G57" s="3">
        <v>390.979175</v>
      </c>
      <c r="H57" s="19">
        <v>1.51</v>
      </c>
      <c r="I57" s="19">
        <f t="shared" ref="I57:I60" si="8">ROUND(H57*1.09,2)</f>
        <v>1.65</v>
      </c>
    </row>
    <row r="58" spans="1:9" s="71" customFormat="1" ht="18" hidden="1" customHeight="1" x14ac:dyDescent="0.25">
      <c r="A58" s="7"/>
      <c r="B58" s="57"/>
      <c r="C58" s="57"/>
      <c r="D58" s="3"/>
      <c r="E58" s="3"/>
      <c r="F58" s="3"/>
      <c r="G58" s="3"/>
      <c r="H58" s="19"/>
      <c r="I58" s="19">
        <f t="shared" si="8"/>
        <v>0</v>
      </c>
    </row>
    <row r="59" spans="1:9" s="52" customFormat="1" ht="18" customHeight="1" x14ac:dyDescent="0.25">
      <c r="A59" s="39" t="s">
        <v>431</v>
      </c>
      <c r="B59" s="105"/>
      <c r="C59" s="105" t="s">
        <v>12</v>
      </c>
      <c r="D59" s="3">
        <v>0</v>
      </c>
      <c r="E59" s="3">
        <v>0</v>
      </c>
      <c r="F59" s="3">
        <v>0</v>
      </c>
      <c r="G59" s="3">
        <v>0</v>
      </c>
      <c r="H59" s="19">
        <v>0.05</v>
      </c>
      <c r="I59" s="19">
        <f t="shared" si="8"/>
        <v>0.05</v>
      </c>
    </row>
    <row r="60" spans="1:9" s="52" customFormat="1" ht="18" customHeight="1" x14ac:dyDescent="0.25">
      <c r="A60" s="39" t="s">
        <v>425</v>
      </c>
      <c r="B60" s="105"/>
      <c r="C60" s="105" t="s">
        <v>16</v>
      </c>
      <c r="D60" s="3">
        <v>0.4</v>
      </c>
      <c r="E60" s="3">
        <v>0.4</v>
      </c>
      <c r="F60" s="3">
        <v>13</v>
      </c>
      <c r="G60" s="3">
        <v>53</v>
      </c>
      <c r="H60" s="19">
        <v>0.33</v>
      </c>
      <c r="I60" s="19">
        <f t="shared" si="8"/>
        <v>0.36</v>
      </c>
    </row>
    <row r="61" spans="1:9" s="71" customFormat="1" ht="27" customHeight="1" x14ac:dyDescent="0.3">
      <c r="A61" s="119" t="s">
        <v>1</v>
      </c>
      <c r="B61" s="120"/>
      <c r="C61" s="121"/>
      <c r="D61" s="10">
        <f>SUM(D57:D60)</f>
        <v>16.341154999999997</v>
      </c>
      <c r="E61" s="10">
        <f t="shared" ref="E61:G61" si="9">SUM(E57:E60)</f>
        <v>20.970186999999996</v>
      </c>
      <c r="F61" s="10">
        <f t="shared" si="9"/>
        <v>48.860717999999999</v>
      </c>
      <c r="G61" s="10">
        <f t="shared" si="9"/>
        <v>443.979175</v>
      </c>
      <c r="H61" s="87">
        <f>+H57+H59+H60</f>
        <v>1.8900000000000001</v>
      </c>
      <c r="I61" s="87">
        <f>+I57+I59+I60</f>
        <v>2.06</v>
      </c>
    </row>
    <row r="62" spans="1:9" ht="18" customHeight="1" x14ac:dyDescent="0.25">
      <c r="A62" s="131" t="s">
        <v>439</v>
      </c>
      <c r="B62" s="131"/>
      <c r="C62" s="131"/>
      <c r="D62" s="131"/>
      <c r="E62" s="131"/>
      <c r="F62" s="131"/>
      <c r="G62" s="131"/>
      <c r="H62" s="100"/>
      <c r="I62" s="100"/>
    </row>
    <row r="63" spans="1:9" ht="18" customHeight="1" thickBot="1" x14ac:dyDescent="0.3">
      <c r="H63" s="101"/>
      <c r="I63" s="101"/>
    </row>
    <row r="64" spans="1:9" s="52" customFormat="1" ht="39" customHeight="1" x14ac:dyDescent="0.25">
      <c r="A64" s="85"/>
      <c r="B64" s="129"/>
      <c r="C64" s="130"/>
      <c r="D64" s="130"/>
      <c r="E64" s="130"/>
      <c r="F64" s="130"/>
      <c r="G64" s="130"/>
      <c r="H64" s="88" t="s">
        <v>419</v>
      </c>
      <c r="I64" s="89" t="s">
        <v>418</v>
      </c>
    </row>
    <row r="65" spans="1:9" s="52" customFormat="1" ht="18" customHeight="1" thickBot="1" x14ac:dyDescent="0.3">
      <c r="A65" s="86"/>
      <c r="B65" s="127" t="s">
        <v>420</v>
      </c>
      <c r="C65" s="128"/>
      <c r="D65" s="128"/>
      <c r="E65" s="128"/>
      <c r="F65" s="128"/>
      <c r="G65" s="128"/>
      <c r="H65" s="92">
        <f>+SUM(H16+H24+H33+H44+H53+H61)/6+H8</f>
        <v>2.2250000000000001</v>
      </c>
      <c r="I65" s="91">
        <f>+SUM(I16+I24+I33+I44+I53+I61)/6+I8</f>
        <v>2.4266666666666667</v>
      </c>
    </row>
    <row r="66" spans="1:9" s="52" customFormat="1" ht="18" customHeight="1" x14ac:dyDescent="0.25">
      <c r="A66" s="86"/>
      <c r="B66" s="132" t="s">
        <v>421</v>
      </c>
      <c r="C66" s="133"/>
      <c r="D66" s="133"/>
      <c r="E66" s="24"/>
      <c r="F66" s="24"/>
      <c r="G66" s="24"/>
      <c r="H66" s="23"/>
      <c r="I66" s="23"/>
    </row>
    <row r="67" spans="1:9" ht="18" customHeight="1" x14ac:dyDescent="0.25">
      <c r="H67" s="101"/>
      <c r="I67" s="101"/>
    </row>
    <row r="68" spans="1:9" ht="18" customHeight="1" x14ac:dyDescent="0.25">
      <c r="H68" s="101"/>
      <c r="I68" s="101"/>
    </row>
    <row r="69" spans="1:9" ht="18" customHeight="1" x14ac:dyDescent="0.25">
      <c r="H69" s="100"/>
      <c r="I69" s="100"/>
    </row>
    <row r="80" spans="1:9" ht="29.25" customHeight="1" x14ac:dyDescent="0.25"/>
  </sheetData>
  <mergeCells count="66">
    <mergeCell ref="B64:G64"/>
    <mergeCell ref="B65:G65"/>
    <mergeCell ref="B66:D66"/>
    <mergeCell ref="H4:H5"/>
    <mergeCell ref="I4:I5"/>
    <mergeCell ref="H55:H56"/>
    <mergeCell ref="I55:I56"/>
    <mergeCell ref="H36:H37"/>
    <mergeCell ref="I36:I37"/>
    <mergeCell ref="H18:H19"/>
    <mergeCell ref="I18:I19"/>
    <mergeCell ref="H26:H27"/>
    <mergeCell ref="I26:I27"/>
    <mergeCell ref="H46:H47"/>
    <mergeCell ref="I46:I47"/>
    <mergeCell ref="A24:C24"/>
    <mergeCell ref="C26:C27"/>
    <mergeCell ref="A33:C33"/>
    <mergeCell ref="H10:H11"/>
    <mergeCell ref="I10:I11"/>
    <mergeCell ref="A62:G62"/>
    <mergeCell ref="A36:A37"/>
    <mergeCell ref="D26:F26"/>
    <mergeCell ref="G26:G27"/>
    <mergeCell ref="A25:G25"/>
    <mergeCell ref="A26:A27"/>
    <mergeCell ref="B26:B27"/>
    <mergeCell ref="B36:B37"/>
    <mergeCell ref="C36:C37"/>
    <mergeCell ref="D36:F36"/>
    <mergeCell ref="G36:G37"/>
    <mergeCell ref="A35:G35"/>
    <mergeCell ref="D18:F18"/>
    <mergeCell ref="D10:F10"/>
    <mergeCell ref="G18:G19"/>
    <mergeCell ref="G4:G5"/>
    <mergeCell ref="A8:C8"/>
    <mergeCell ref="A18:A19"/>
    <mergeCell ref="B18:B19"/>
    <mergeCell ref="A10:A11"/>
    <mergeCell ref="B10:B11"/>
    <mergeCell ref="C10:C11"/>
    <mergeCell ref="C4:C5"/>
    <mergeCell ref="A3:G3"/>
    <mergeCell ref="A9:G9"/>
    <mergeCell ref="A4:A5"/>
    <mergeCell ref="B4:B5"/>
    <mergeCell ref="A53:C53"/>
    <mergeCell ref="A45:G45"/>
    <mergeCell ref="A46:A47"/>
    <mergeCell ref="B46:B47"/>
    <mergeCell ref="A44:C44"/>
    <mergeCell ref="C46:C47"/>
    <mergeCell ref="D46:F46"/>
    <mergeCell ref="G46:G47"/>
    <mergeCell ref="C18:C19"/>
    <mergeCell ref="D4:F4"/>
    <mergeCell ref="A17:G17"/>
    <mergeCell ref="G10:G11"/>
    <mergeCell ref="A61:C61"/>
    <mergeCell ref="A54:G54"/>
    <mergeCell ref="A55:A56"/>
    <mergeCell ref="B55:B56"/>
    <mergeCell ref="C55:C56"/>
    <mergeCell ref="D55:F55"/>
    <mergeCell ref="G55:G56"/>
  </mergeCells>
  <pageMargins left="0.59055118110236227" right="0.59055118110236227" top="0.59055118110236227" bottom="0.59055118110236227" header="0" footer="0"/>
  <pageSetup paperSize="9" scale="73" orientation="portrait" r:id="rId1"/>
  <headerFooter alignWithMargins="0"/>
  <rowBreaks count="1" manualBreakCount="1">
    <brk id="33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view="pageBreakPreview" zoomScaleNormal="100" zoomScaleSheetLayoutView="100" workbookViewId="0">
      <selection activeCell="H58" sqref="H58"/>
    </sheetView>
  </sheetViews>
  <sheetFormatPr defaultColWidth="9.1796875" defaultRowHeight="18" customHeight="1" x14ac:dyDescent="0.25"/>
  <cols>
    <col min="1" max="1" width="34.1796875" style="72" customWidth="1"/>
    <col min="2" max="2" width="10" style="26" customWidth="1"/>
    <col min="3" max="3" width="8.54296875" style="26" customWidth="1"/>
    <col min="4" max="4" width="9.81640625" style="27" customWidth="1"/>
    <col min="5" max="5" width="9.453125" style="27" customWidth="1"/>
    <col min="6" max="6" width="12.54296875" style="27" customWidth="1"/>
    <col min="7" max="7" width="9" style="27" customWidth="1"/>
    <col min="8" max="16384" width="9.1796875" style="70"/>
  </cols>
  <sheetData>
    <row r="1" spans="1:9" s="68" customFormat="1" ht="18" customHeight="1" x14ac:dyDescent="0.25">
      <c r="A1" s="66" t="s">
        <v>24</v>
      </c>
      <c r="B1" s="26"/>
      <c r="C1" s="26"/>
      <c r="D1" s="27"/>
      <c r="E1" s="27"/>
      <c r="F1" s="27"/>
      <c r="G1" s="67"/>
    </row>
    <row r="2" spans="1:9" ht="18" customHeight="1" x14ac:dyDescent="0.25">
      <c r="A2" s="74" t="s">
        <v>18</v>
      </c>
    </row>
    <row r="3" spans="1:9" ht="18" customHeight="1" x14ac:dyDescent="0.25">
      <c r="A3" s="118" t="s">
        <v>422</v>
      </c>
      <c r="B3" s="118"/>
      <c r="C3" s="118"/>
      <c r="D3" s="118"/>
      <c r="E3" s="118"/>
      <c r="F3" s="118"/>
      <c r="G3" s="118"/>
    </row>
    <row r="4" spans="1:9" ht="18" customHeight="1" x14ac:dyDescent="0.25">
      <c r="A4" s="122" t="s">
        <v>4</v>
      </c>
      <c r="B4" s="124" t="s">
        <v>0</v>
      </c>
      <c r="C4" s="124" t="s">
        <v>5</v>
      </c>
      <c r="D4" s="125" t="s">
        <v>6</v>
      </c>
      <c r="E4" s="125"/>
      <c r="F4" s="125"/>
      <c r="G4" s="116" t="s">
        <v>7</v>
      </c>
      <c r="H4" s="116" t="s">
        <v>419</v>
      </c>
      <c r="I4" s="116" t="s">
        <v>418</v>
      </c>
    </row>
    <row r="5" spans="1:9" s="68" customFormat="1" ht="18" customHeight="1" x14ac:dyDescent="0.25">
      <c r="A5" s="123"/>
      <c r="B5" s="117"/>
      <c r="C5" s="117"/>
      <c r="D5" s="62" t="s">
        <v>8</v>
      </c>
      <c r="E5" s="62" t="s">
        <v>9</v>
      </c>
      <c r="F5" s="62" t="s">
        <v>105</v>
      </c>
      <c r="G5" s="117"/>
      <c r="H5" s="117"/>
      <c r="I5" s="117"/>
    </row>
    <row r="6" spans="1:9" s="68" customFormat="1" ht="27" customHeight="1" x14ac:dyDescent="0.25">
      <c r="A6" s="39" t="s">
        <v>225</v>
      </c>
      <c r="B6" s="57" t="s">
        <v>33</v>
      </c>
      <c r="C6" s="57" t="s">
        <v>15</v>
      </c>
      <c r="D6" s="3">
        <v>3.59</v>
      </c>
      <c r="E6" s="3">
        <v>3.26</v>
      </c>
      <c r="F6" s="3">
        <v>14.39</v>
      </c>
      <c r="G6" s="3">
        <v>94.77</v>
      </c>
      <c r="H6" s="19">
        <v>0.22</v>
      </c>
      <c r="I6" s="19">
        <f>ROUND(H6*1.09,2)</f>
        <v>0.24</v>
      </c>
    </row>
    <row r="7" spans="1:9" ht="27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v>0.1</v>
      </c>
      <c r="I7" s="19">
        <f>ROUND(H7*1.09,2)</f>
        <v>0.11</v>
      </c>
    </row>
    <row r="8" spans="1:9" ht="18" customHeight="1" x14ac:dyDescent="0.3">
      <c r="A8" s="125" t="s">
        <v>1</v>
      </c>
      <c r="B8" s="125"/>
      <c r="C8" s="125"/>
      <c r="D8" s="10">
        <f>SUM(D6:D7)</f>
        <v>6.55</v>
      </c>
      <c r="E8" s="10">
        <f>SUM(E6:E7)</f>
        <v>3.9</v>
      </c>
      <c r="F8" s="10">
        <f>SUM(F6:F7)</f>
        <v>31.45</v>
      </c>
      <c r="G8" s="10">
        <f>SUM(G6:G7)</f>
        <v>180.85</v>
      </c>
      <c r="H8" s="87">
        <f>+H6+H7</f>
        <v>0.32</v>
      </c>
      <c r="I8" s="87">
        <f>+I6+I7</f>
        <v>0.35</v>
      </c>
    </row>
    <row r="9" spans="1:9" ht="18" customHeight="1" x14ac:dyDescent="0.25">
      <c r="A9" s="124" t="s">
        <v>359</v>
      </c>
      <c r="B9" s="124"/>
      <c r="C9" s="124"/>
      <c r="D9" s="124"/>
      <c r="E9" s="124"/>
      <c r="F9" s="124"/>
      <c r="G9" s="124"/>
    </row>
    <row r="10" spans="1:9" ht="18" customHeight="1" x14ac:dyDescent="0.25">
      <c r="A10" s="122" t="s">
        <v>94</v>
      </c>
      <c r="B10" s="124" t="s">
        <v>0</v>
      </c>
      <c r="C10" s="124" t="s">
        <v>5</v>
      </c>
      <c r="D10" s="125" t="s">
        <v>6</v>
      </c>
      <c r="E10" s="125"/>
      <c r="F10" s="125"/>
      <c r="G10" s="116" t="s">
        <v>7</v>
      </c>
      <c r="H10" s="116" t="s">
        <v>419</v>
      </c>
      <c r="I10" s="116" t="s">
        <v>418</v>
      </c>
    </row>
    <row r="11" spans="1:9" ht="18" customHeight="1" x14ac:dyDescent="0.25">
      <c r="A11" s="123"/>
      <c r="B11" s="117"/>
      <c r="C11" s="117"/>
      <c r="D11" s="62" t="s">
        <v>8</v>
      </c>
      <c r="E11" s="62" t="s">
        <v>9</v>
      </c>
      <c r="F11" s="62" t="s">
        <v>105</v>
      </c>
      <c r="G11" s="117"/>
      <c r="H11" s="117"/>
      <c r="I11" s="117"/>
    </row>
    <row r="12" spans="1:9" ht="24" customHeight="1" x14ac:dyDescent="0.25">
      <c r="A12" s="7" t="s">
        <v>129</v>
      </c>
      <c r="B12" s="57" t="s">
        <v>77</v>
      </c>
      <c r="C12" s="57" t="s">
        <v>126</v>
      </c>
      <c r="D12" s="3">
        <v>22.35</v>
      </c>
      <c r="E12" s="3">
        <v>16.96</v>
      </c>
      <c r="F12" s="3">
        <v>7.57</v>
      </c>
      <c r="G12" s="3">
        <v>268.27</v>
      </c>
      <c r="H12" s="19">
        <v>0.61</v>
      </c>
      <c r="I12" s="19">
        <f>ROUND(H12*1.09,2)</f>
        <v>0.66</v>
      </c>
    </row>
    <row r="13" spans="1:9" ht="27" customHeight="1" x14ac:dyDescent="0.25">
      <c r="A13" s="7" t="s">
        <v>244</v>
      </c>
      <c r="B13" s="57" t="s">
        <v>22</v>
      </c>
      <c r="C13" s="57" t="s">
        <v>14</v>
      </c>
      <c r="D13" s="3">
        <v>3.07</v>
      </c>
      <c r="E13" s="3">
        <v>2.76</v>
      </c>
      <c r="F13" s="3">
        <v>16.78</v>
      </c>
      <c r="G13" s="3">
        <v>102.33</v>
      </c>
      <c r="H13" s="19">
        <v>0.16</v>
      </c>
      <c r="I13" s="19">
        <f>ROUND(H13*1.09,2)</f>
        <v>0.17</v>
      </c>
    </row>
    <row r="14" spans="1:9" ht="25.5" customHeight="1" x14ac:dyDescent="0.25">
      <c r="A14" s="7" t="s">
        <v>429</v>
      </c>
      <c r="B14" s="57" t="s">
        <v>35</v>
      </c>
      <c r="C14" s="57" t="s">
        <v>14</v>
      </c>
      <c r="D14" s="3">
        <v>0.4</v>
      </c>
      <c r="E14" s="3">
        <v>0.1</v>
      </c>
      <c r="F14" s="3">
        <v>1.1499999999999999</v>
      </c>
      <c r="G14" s="3">
        <v>5.5</v>
      </c>
      <c r="H14" s="19">
        <v>0.68</v>
      </c>
      <c r="I14" s="19">
        <f>ROUND(H14*1.09,2)</f>
        <v>0.74</v>
      </c>
    </row>
    <row r="15" spans="1:9" s="52" customFormat="1" ht="18" customHeight="1" x14ac:dyDescent="0.25">
      <c r="A15" s="39" t="s">
        <v>424</v>
      </c>
      <c r="B15" s="106"/>
      <c r="C15" s="106" t="s">
        <v>432</v>
      </c>
      <c r="D15" s="3">
        <v>0.1</v>
      </c>
      <c r="E15" s="3">
        <v>0.06</v>
      </c>
      <c r="F15" s="3">
        <v>1.29</v>
      </c>
      <c r="G15" s="3">
        <v>4.34</v>
      </c>
      <c r="H15" s="19">
        <v>0.12</v>
      </c>
      <c r="I15" s="19">
        <f>ROUND(H15*1.09,2)</f>
        <v>0.13</v>
      </c>
    </row>
    <row r="16" spans="1:9" s="52" customFormat="1" ht="18" customHeight="1" x14ac:dyDescent="0.25">
      <c r="A16" s="39" t="s">
        <v>425</v>
      </c>
      <c r="B16" s="105"/>
      <c r="C16" s="105" t="s">
        <v>16</v>
      </c>
      <c r="D16" s="3">
        <v>0.4</v>
      </c>
      <c r="E16" s="3">
        <v>0.4</v>
      </c>
      <c r="F16" s="3">
        <v>13</v>
      </c>
      <c r="G16" s="3">
        <v>53</v>
      </c>
      <c r="H16" s="19">
        <v>0.33</v>
      </c>
      <c r="I16" s="19">
        <f>ROUND(H16*1.09,2)</f>
        <v>0.36</v>
      </c>
    </row>
    <row r="17" spans="1:9" ht="18" customHeight="1" x14ac:dyDescent="0.3">
      <c r="A17" s="125" t="s">
        <v>1</v>
      </c>
      <c r="B17" s="125"/>
      <c r="C17" s="125"/>
      <c r="D17" s="10">
        <f>SUM(D12:D16)</f>
        <v>26.32</v>
      </c>
      <c r="E17" s="10">
        <f t="shared" ref="E17:G17" si="0">SUM(E12:E16)</f>
        <v>20.279999999999998</v>
      </c>
      <c r="F17" s="10">
        <f t="shared" si="0"/>
        <v>39.79</v>
      </c>
      <c r="G17" s="10">
        <f t="shared" si="0"/>
        <v>433.43999999999994</v>
      </c>
      <c r="H17" s="87">
        <f>+H12+H13+H14+H15+H16</f>
        <v>1.9000000000000004</v>
      </c>
      <c r="I17" s="87">
        <f>+I12+I13+I14+I15+I16</f>
        <v>2.06</v>
      </c>
    </row>
    <row r="18" spans="1:9" ht="18" customHeight="1" x14ac:dyDescent="0.25">
      <c r="A18" s="126" t="s">
        <v>355</v>
      </c>
      <c r="B18" s="126"/>
      <c r="C18" s="126"/>
      <c r="D18" s="126"/>
      <c r="E18" s="126"/>
      <c r="F18" s="126"/>
      <c r="G18" s="126"/>
    </row>
    <row r="19" spans="1:9" ht="18" customHeight="1" x14ac:dyDescent="0.25">
      <c r="A19" s="122" t="s">
        <v>95</v>
      </c>
      <c r="B19" s="124" t="s">
        <v>0</v>
      </c>
      <c r="C19" s="124" t="s">
        <v>5</v>
      </c>
      <c r="D19" s="125" t="s">
        <v>6</v>
      </c>
      <c r="E19" s="125"/>
      <c r="F19" s="125"/>
      <c r="G19" s="116" t="s">
        <v>7</v>
      </c>
      <c r="H19" s="116" t="s">
        <v>419</v>
      </c>
      <c r="I19" s="116" t="s">
        <v>418</v>
      </c>
    </row>
    <row r="20" spans="1:9" ht="18" customHeight="1" x14ac:dyDescent="0.25">
      <c r="A20" s="123"/>
      <c r="B20" s="117"/>
      <c r="C20" s="117"/>
      <c r="D20" s="62" t="s">
        <v>8</v>
      </c>
      <c r="E20" s="62" t="s">
        <v>9</v>
      </c>
      <c r="F20" s="62" t="s">
        <v>105</v>
      </c>
      <c r="G20" s="117"/>
      <c r="H20" s="117"/>
      <c r="I20" s="117"/>
    </row>
    <row r="21" spans="1:9" ht="12.75" customHeight="1" x14ac:dyDescent="0.25">
      <c r="A21" s="7" t="s">
        <v>116</v>
      </c>
      <c r="B21" s="57" t="s">
        <v>82</v>
      </c>
      <c r="C21" s="57" t="s">
        <v>15</v>
      </c>
      <c r="D21" s="3">
        <v>22.58</v>
      </c>
      <c r="E21" s="3">
        <v>15.55</v>
      </c>
      <c r="F21" s="3">
        <v>24.7</v>
      </c>
      <c r="G21" s="3">
        <v>331.31</v>
      </c>
      <c r="H21" s="19">
        <v>0.79</v>
      </c>
      <c r="I21" s="19">
        <f>ROUND(H21*1.09,2)</f>
        <v>0.86</v>
      </c>
    </row>
    <row r="22" spans="1:9" ht="18.75" customHeight="1" x14ac:dyDescent="0.25">
      <c r="A22" s="7" t="s">
        <v>362</v>
      </c>
      <c r="B22" s="57" t="s">
        <v>226</v>
      </c>
      <c r="C22" s="57" t="s">
        <v>14</v>
      </c>
      <c r="D22" s="3">
        <v>0.15</v>
      </c>
      <c r="E22" s="3">
        <v>0</v>
      </c>
      <c r="F22" s="3">
        <v>35.450000000000003</v>
      </c>
      <c r="G22" s="3">
        <v>135.5</v>
      </c>
      <c r="H22" s="19">
        <v>0.25</v>
      </c>
      <c r="I22" s="19">
        <f>ROUND(H22*1.09,2)</f>
        <v>0.27</v>
      </c>
    </row>
    <row r="23" spans="1:9" s="52" customFormat="1" ht="18" customHeight="1" x14ac:dyDescent="0.25">
      <c r="A23" s="7" t="s">
        <v>426</v>
      </c>
      <c r="B23" s="106"/>
      <c r="C23" s="106" t="s">
        <v>427</v>
      </c>
      <c r="D23" s="3">
        <v>2.98</v>
      </c>
      <c r="E23" s="3">
        <v>0.2</v>
      </c>
      <c r="F23" s="3">
        <v>12.85</v>
      </c>
      <c r="G23" s="3">
        <v>65.38</v>
      </c>
      <c r="H23" s="19">
        <v>0.4</v>
      </c>
      <c r="I23" s="19">
        <f>ROUND(H23*1.09,2)</f>
        <v>0.44</v>
      </c>
    </row>
    <row r="24" spans="1:9" s="52" customFormat="1" ht="18" customHeight="1" x14ac:dyDescent="0.25">
      <c r="A24" s="39" t="s">
        <v>424</v>
      </c>
      <c r="B24" s="106"/>
      <c r="C24" s="106" t="s">
        <v>432</v>
      </c>
      <c r="D24" s="3">
        <v>0.1</v>
      </c>
      <c r="E24" s="3">
        <v>0.06</v>
      </c>
      <c r="F24" s="3">
        <v>1.29</v>
      </c>
      <c r="G24" s="3">
        <v>4.34</v>
      </c>
      <c r="H24" s="19">
        <v>0.12</v>
      </c>
      <c r="I24" s="19">
        <f>ROUND(H24*1.09,2)</f>
        <v>0.13</v>
      </c>
    </row>
    <row r="25" spans="1:9" s="52" customFormat="1" ht="18" customHeight="1" x14ac:dyDescent="0.25">
      <c r="A25" s="39" t="s">
        <v>425</v>
      </c>
      <c r="B25" s="106"/>
      <c r="C25" s="106" t="s">
        <v>16</v>
      </c>
      <c r="D25" s="3">
        <v>0.4</v>
      </c>
      <c r="E25" s="3">
        <v>0.4</v>
      </c>
      <c r="F25" s="3">
        <v>13</v>
      </c>
      <c r="G25" s="3">
        <v>53</v>
      </c>
      <c r="H25" s="19">
        <v>0.33</v>
      </c>
      <c r="I25" s="19">
        <f>ROUND(H25*1.09,2)</f>
        <v>0.36</v>
      </c>
    </row>
    <row r="26" spans="1:9" ht="18" customHeight="1" x14ac:dyDescent="0.3">
      <c r="A26" s="125" t="s">
        <v>1</v>
      </c>
      <c r="B26" s="125"/>
      <c r="C26" s="125"/>
      <c r="D26" s="10">
        <f>SUM(D21:D25)</f>
        <v>26.209999999999997</v>
      </c>
      <c r="E26" s="10">
        <f t="shared" ref="E26:G26" si="1">SUM(E21:E25)</f>
        <v>16.21</v>
      </c>
      <c r="F26" s="10">
        <f t="shared" si="1"/>
        <v>87.29</v>
      </c>
      <c r="G26" s="10">
        <f t="shared" si="1"/>
        <v>589.53000000000009</v>
      </c>
      <c r="H26" s="87">
        <f>+H21+H22+H23+H24+H25</f>
        <v>1.8900000000000001</v>
      </c>
      <c r="I26" s="87">
        <f>+I21+I22+I23+I24+I25</f>
        <v>2.0599999999999996</v>
      </c>
    </row>
    <row r="27" spans="1:9" ht="18" customHeight="1" x14ac:dyDescent="0.25">
      <c r="A27" s="118" t="s">
        <v>359</v>
      </c>
      <c r="B27" s="118"/>
      <c r="C27" s="118"/>
      <c r="D27" s="118"/>
      <c r="E27" s="118"/>
      <c r="F27" s="118"/>
      <c r="G27" s="118"/>
    </row>
    <row r="28" spans="1:9" ht="18" customHeight="1" x14ac:dyDescent="0.25">
      <c r="A28" s="122" t="s">
        <v>96</v>
      </c>
      <c r="B28" s="124" t="s">
        <v>0</v>
      </c>
      <c r="C28" s="124" t="s">
        <v>5</v>
      </c>
      <c r="D28" s="125" t="s">
        <v>6</v>
      </c>
      <c r="E28" s="125"/>
      <c r="F28" s="125"/>
      <c r="G28" s="116" t="s">
        <v>7</v>
      </c>
      <c r="H28" s="116" t="s">
        <v>419</v>
      </c>
      <c r="I28" s="116" t="s">
        <v>418</v>
      </c>
    </row>
    <row r="29" spans="1:9" ht="18" customHeight="1" x14ac:dyDescent="0.25">
      <c r="A29" s="123"/>
      <c r="B29" s="117"/>
      <c r="C29" s="117"/>
      <c r="D29" s="62" t="s">
        <v>8</v>
      </c>
      <c r="E29" s="62" t="s">
        <v>9</v>
      </c>
      <c r="F29" s="62" t="s">
        <v>105</v>
      </c>
      <c r="G29" s="117"/>
      <c r="H29" s="117"/>
      <c r="I29" s="117"/>
    </row>
    <row r="30" spans="1:9" ht="25.5" customHeight="1" x14ac:dyDescent="0.25">
      <c r="A30" s="43" t="s">
        <v>217</v>
      </c>
      <c r="B30" s="57" t="s">
        <v>84</v>
      </c>
      <c r="C30" s="57" t="s">
        <v>208</v>
      </c>
      <c r="D30" s="3">
        <v>8.49</v>
      </c>
      <c r="E30" s="3">
        <v>8.25</v>
      </c>
      <c r="F30" s="3">
        <v>39.96</v>
      </c>
      <c r="G30" s="3">
        <v>236.1</v>
      </c>
      <c r="H30" s="19">
        <v>1.1100000000000001</v>
      </c>
      <c r="I30" s="19">
        <f>ROUND(H30*1.09,2)</f>
        <v>1.21</v>
      </c>
    </row>
    <row r="31" spans="1:9" ht="27" customHeight="1" x14ac:dyDescent="0.25">
      <c r="A31" s="7" t="s">
        <v>25</v>
      </c>
      <c r="B31" s="57" t="s">
        <v>36</v>
      </c>
      <c r="C31" s="57" t="s">
        <v>14</v>
      </c>
      <c r="D31" s="3">
        <v>0.5</v>
      </c>
      <c r="E31" s="3">
        <v>0.1</v>
      </c>
      <c r="F31" s="3">
        <v>2.0499999999999998</v>
      </c>
      <c r="G31" s="3">
        <v>8.5</v>
      </c>
      <c r="H31" s="19">
        <v>0.2</v>
      </c>
      <c r="I31" s="19">
        <f>ROUND(H31*1.09,2)</f>
        <v>0.22</v>
      </c>
    </row>
    <row r="32" spans="1:9" ht="18" customHeight="1" x14ac:dyDescent="0.25">
      <c r="A32" s="7" t="s">
        <v>243</v>
      </c>
      <c r="B32" s="57" t="s">
        <v>2</v>
      </c>
      <c r="C32" s="57" t="s">
        <v>114</v>
      </c>
      <c r="D32" s="3">
        <v>1.92</v>
      </c>
      <c r="E32" s="3">
        <v>6.12</v>
      </c>
      <c r="F32" s="3">
        <v>5.22</v>
      </c>
      <c r="G32" s="3">
        <v>84.06</v>
      </c>
      <c r="H32" s="19">
        <v>0.13</v>
      </c>
      <c r="I32" s="19">
        <f>ROUND(H32*1.09,2)</f>
        <v>0.14000000000000001</v>
      </c>
    </row>
    <row r="33" spans="1:9" s="52" customFormat="1" ht="18" customHeight="1" x14ac:dyDescent="0.25">
      <c r="A33" s="39" t="s">
        <v>424</v>
      </c>
      <c r="B33" s="105"/>
      <c r="C33" s="106" t="s">
        <v>432</v>
      </c>
      <c r="D33" s="3">
        <v>0.1</v>
      </c>
      <c r="E33" s="3">
        <v>0.06</v>
      </c>
      <c r="F33" s="3">
        <v>1.29</v>
      </c>
      <c r="G33" s="3">
        <v>4.34</v>
      </c>
      <c r="H33" s="19">
        <v>0.12</v>
      </c>
      <c r="I33" s="19">
        <f>ROUND(H33*1.09,2)</f>
        <v>0.13</v>
      </c>
    </row>
    <row r="34" spans="1:9" s="52" customFormat="1" ht="18" customHeight="1" x14ac:dyDescent="0.25">
      <c r="A34" s="39" t="s">
        <v>425</v>
      </c>
      <c r="B34" s="105"/>
      <c r="C34" s="105" t="s">
        <v>16</v>
      </c>
      <c r="D34" s="3">
        <v>0.4</v>
      </c>
      <c r="E34" s="3">
        <v>0.4</v>
      </c>
      <c r="F34" s="3">
        <v>13</v>
      </c>
      <c r="G34" s="3">
        <v>53</v>
      </c>
      <c r="H34" s="19">
        <v>0.33</v>
      </c>
      <c r="I34" s="19">
        <f>ROUND(H34*1.09,2)</f>
        <v>0.36</v>
      </c>
    </row>
    <row r="35" spans="1:9" ht="18" customHeight="1" x14ac:dyDescent="0.3">
      <c r="A35" s="119" t="s">
        <v>1</v>
      </c>
      <c r="B35" s="120"/>
      <c r="C35" s="121"/>
      <c r="D35" s="10">
        <f>SUM(D30:D34)</f>
        <v>11.41</v>
      </c>
      <c r="E35" s="10">
        <f t="shared" ref="E35:G35" si="2">SUM(E30:E34)</f>
        <v>14.93</v>
      </c>
      <c r="F35" s="10">
        <f t="shared" si="2"/>
        <v>61.519999999999996</v>
      </c>
      <c r="G35" s="10">
        <f t="shared" si="2"/>
        <v>385.99999999999994</v>
      </c>
      <c r="H35" s="87">
        <f>+H30+H31+H32+H33+H34</f>
        <v>1.8900000000000001</v>
      </c>
      <c r="I35" s="87">
        <f>+I30+I31+I32+I33+I34</f>
        <v>2.0599999999999996</v>
      </c>
    </row>
    <row r="36" spans="1:9" ht="18" customHeight="1" x14ac:dyDescent="0.25">
      <c r="A36" s="126" t="s">
        <v>357</v>
      </c>
      <c r="B36" s="126"/>
      <c r="C36" s="126"/>
      <c r="D36" s="126"/>
      <c r="E36" s="126"/>
      <c r="F36" s="126"/>
      <c r="G36" s="126"/>
    </row>
    <row r="37" spans="1:9" ht="18" customHeight="1" x14ac:dyDescent="0.25">
      <c r="A37" s="122" t="s">
        <v>186</v>
      </c>
      <c r="B37" s="124" t="s">
        <v>0</v>
      </c>
      <c r="C37" s="124" t="s">
        <v>5</v>
      </c>
      <c r="D37" s="125" t="s">
        <v>6</v>
      </c>
      <c r="E37" s="125"/>
      <c r="F37" s="125"/>
      <c r="G37" s="116" t="s">
        <v>7</v>
      </c>
      <c r="H37" s="116" t="s">
        <v>419</v>
      </c>
      <c r="I37" s="116" t="s">
        <v>418</v>
      </c>
    </row>
    <row r="38" spans="1:9" ht="18" customHeight="1" x14ac:dyDescent="0.25">
      <c r="A38" s="123"/>
      <c r="B38" s="117"/>
      <c r="C38" s="117"/>
      <c r="D38" s="62" t="s">
        <v>8</v>
      </c>
      <c r="E38" s="62" t="s">
        <v>9</v>
      </c>
      <c r="F38" s="62" t="s">
        <v>105</v>
      </c>
      <c r="G38" s="117"/>
      <c r="H38" s="117"/>
      <c r="I38" s="117"/>
    </row>
    <row r="39" spans="1:9" ht="27.75" customHeight="1" x14ac:dyDescent="0.25">
      <c r="A39" s="7" t="s">
        <v>164</v>
      </c>
      <c r="B39" s="57" t="s">
        <v>165</v>
      </c>
      <c r="C39" s="57" t="s">
        <v>195</v>
      </c>
      <c r="D39" s="3">
        <v>11.98</v>
      </c>
      <c r="E39" s="3">
        <v>21.49</v>
      </c>
      <c r="F39" s="3">
        <v>6.7</v>
      </c>
      <c r="G39" s="3">
        <v>264.24</v>
      </c>
      <c r="H39" s="19">
        <v>1.05</v>
      </c>
      <c r="I39" s="19">
        <f>ROUND(H39*1.09,2)</f>
        <v>1.1399999999999999</v>
      </c>
    </row>
    <row r="40" spans="1:9" ht="18" customHeight="1" x14ac:dyDescent="0.25">
      <c r="A40" s="7" t="s">
        <v>259</v>
      </c>
      <c r="B40" s="57" t="s">
        <v>50</v>
      </c>
      <c r="C40" s="57" t="s">
        <v>13</v>
      </c>
      <c r="D40" s="3">
        <v>1.0900000000000001</v>
      </c>
      <c r="E40" s="3">
        <v>1.88</v>
      </c>
      <c r="F40" s="3">
        <v>11.58</v>
      </c>
      <c r="G40" s="3">
        <v>65.5</v>
      </c>
      <c r="H40" s="19">
        <v>0.09</v>
      </c>
      <c r="I40" s="19">
        <f>ROUND(H40*1.09,2)</f>
        <v>0.1</v>
      </c>
    </row>
    <row r="41" spans="1:9" ht="27.75" customHeight="1" x14ac:dyDescent="0.25">
      <c r="A41" s="7" t="s">
        <v>293</v>
      </c>
      <c r="B41" s="57" t="s">
        <v>106</v>
      </c>
      <c r="C41" s="57" t="s">
        <v>16</v>
      </c>
      <c r="D41" s="3">
        <v>2.04</v>
      </c>
      <c r="E41" s="3">
        <v>0.4</v>
      </c>
      <c r="F41" s="3">
        <v>4.43</v>
      </c>
      <c r="G41" s="3">
        <v>24.1</v>
      </c>
      <c r="H41" s="19">
        <v>0.3</v>
      </c>
      <c r="I41" s="19">
        <f>ROUND(H41*1.09,2)</f>
        <v>0.33</v>
      </c>
    </row>
    <row r="42" spans="1:9" s="52" customFormat="1" ht="18" customHeight="1" x14ac:dyDescent="0.25">
      <c r="A42" s="39" t="s">
        <v>424</v>
      </c>
      <c r="B42" s="106"/>
      <c r="C42" s="106" t="s">
        <v>432</v>
      </c>
      <c r="D42" s="3">
        <v>0.1</v>
      </c>
      <c r="E42" s="3">
        <v>0.06</v>
      </c>
      <c r="F42" s="3">
        <v>1.29</v>
      </c>
      <c r="G42" s="3">
        <v>4.34</v>
      </c>
      <c r="H42" s="19">
        <v>0.12</v>
      </c>
      <c r="I42" s="19">
        <f>ROUND(H42*1.09,2)</f>
        <v>0.13</v>
      </c>
    </row>
    <row r="43" spans="1:9" s="52" customFormat="1" ht="18" customHeight="1" x14ac:dyDescent="0.25">
      <c r="A43" s="39" t="s">
        <v>425</v>
      </c>
      <c r="B43" s="106"/>
      <c r="C43" s="106" t="s">
        <v>16</v>
      </c>
      <c r="D43" s="3">
        <v>0.4</v>
      </c>
      <c r="E43" s="3">
        <v>0.4</v>
      </c>
      <c r="F43" s="3">
        <v>13</v>
      </c>
      <c r="G43" s="3">
        <v>53</v>
      </c>
      <c r="H43" s="19">
        <v>0.33</v>
      </c>
      <c r="I43" s="19">
        <f>ROUND(H43*1.09,2)</f>
        <v>0.36</v>
      </c>
    </row>
    <row r="44" spans="1:9" ht="18" customHeight="1" x14ac:dyDescent="0.3">
      <c r="A44" s="119" t="s">
        <v>1</v>
      </c>
      <c r="B44" s="120"/>
      <c r="C44" s="121"/>
      <c r="D44" s="10">
        <f>SUM(D39:D43)</f>
        <v>15.61</v>
      </c>
      <c r="E44" s="10">
        <f t="shared" ref="E44:G44" si="3">SUM(E39:E43)</f>
        <v>24.229999999999993</v>
      </c>
      <c r="F44" s="10">
        <f t="shared" si="3"/>
        <v>37</v>
      </c>
      <c r="G44" s="10">
        <f t="shared" si="3"/>
        <v>411.18</v>
      </c>
      <c r="H44" s="87">
        <f>+H39+H40+H41+H42+H43</f>
        <v>1.8900000000000001</v>
      </c>
      <c r="I44" s="87">
        <f>+I39+I40+I41+I42+I43</f>
        <v>2.06</v>
      </c>
    </row>
    <row r="45" spans="1:9" ht="27" customHeight="1" x14ac:dyDescent="0.25">
      <c r="A45" s="126" t="s">
        <v>358</v>
      </c>
      <c r="B45" s="126"/>
      <c r="C45" s="126"/>
      <c r="D45" s="126"/>
      <c r="E45" s="126"/>
      <c r="F45" s="126"/>
      <c r="G45" s="126"/>
    </row>
    <row r="46" spans="1:9" ht="17.25" customHeight="1" x14ac:dyDescent="0.25">
      <c r="A46" s="122" t="s">
        <v>187</v>
      </c>
      <c r="B46" s="124" t="s">
        <v>0</v>
      </c>
      <c r="C46" s="124" t="s">
        <v>5</v>
      </c>
      <c r="D46" s="125" t="s">
        <v>6</v>
      </c>
      <c r="E46" s="125"/>
      <c r="F46" s="125"/>
      <c r="G46" s="116" t="s">
        <v>7</v>
      </c>
      <c r="H46" s="116" t="s">
        <v>419</v>
      </c>
      <c r="I46" s="116" t="s">
        <v>418</v>
      </c>
    </row>
    <row r="47" spans="1:9" ht="18" customHeight="1" x14ac:dyDescent="0.25">
      <c r="A47" s="123"/>
      <c r="B47" s="117"/>
      <c r="C47" s="117"/>
      <c r="D47" s="62" t="s">
        <v>8</v>
      </c>
      <c r="E47" s="62" t="s">
        <v>9</v>
      </c>
      <c r="F47" s="62" t="s">
        <v>105</v>
      </c>
      <c r="G47" s="117"/>
      <c r="H47" s="117"/>
      <c r="I47" s="117"/>
    </row>
    <row r="48" spans="1:9" ht="18" customHeight="1" x14ac:dyDescent="0.25">
      <c r="A48" s="7" t="s">
        <v>130</v>
      </c>
      <c r="B48" s="57" t="s">
        <v>131</v>
      </c>
      <c r="C48" s="57" t="s">
        <v>31</v>
      </c>
      <c r="D48" s="3">
        <v>20.16</v>
      </c>
      <c r="E48" s="3">
        <v>13.66</v>
      </c>
      <c r="F48" s="3">
        <v>6.41</v>
      </c>
      <c r="G48" s="3">
        <v>229.25</v>
      </c>
      <c r="H48" s="19">
        <v>1.01</v>
      </c>
      <c r="I48" s="19">
        <f>ROUND(H48*1.09,2)</f>
        <v>1.1000000000000001</v>
      </c>
    </row>
    <row r="49" spans="1:9" ht="18" customHeight="1" x14ac:dyDescent="0.25">
      <c r="A49" s="7" t="s">
        <v>244</v>
      </c>
      <c r="B49" s="57" t="s">
        <v>22</v>
      </c>
      <c r="C49" s="57" t="s">
        <v>14</v>
      </c>
      <c r="D49" s="3">
        <v>3.07</v>
      </c>
      <c r="E49" s="3">
        <v>2.76</v>
      </c>
      <c r="F49" s="3">
        <v>16.78</v>
      </c>
      <c r="G49" s="3">
        <v>102.33</v>
      </c>
      <c r="H49" s="19">
        <v>0.08</v>
      </c>
      <c r="I49" s="19">
        <f>ROUND(H49*1.09,2)</f>
        <v>0.09</v>
      </c>
    </row>
    <row r="50" spans="1:9" ht="23.25" customHeight="1" x14ac:dyDescent="0.25">
      <c r="A50" s="7" t="s">
        <v>266</v>
      </c>
      <c r="B50" s="57" t="s">
        <v>45</v>
      </c>
      <c r="C50" s="57" t="s">
        <v>31</v>
      </c>
      <c r="D50" s="3">
        <v>0.67500000000000004</v>
      </c>
      <c r="E50" s="3">
        <v>7.2</v>
      </c>
      <c r="F50" s="3">
        <v>6.2850000000000001</v>
      </c>
      <c r="G50" s="3">
        <v>87.202500000000001</v>
      </c>
      <c r="H50" s="19">
        <v>0.35</v>
      </c>
      <c r="I50" s="19">
        <f>ROUND(H50*1.09,2)</f>
        <v>0.38</v>
      </c>
    </row>
    <row r="51" spans="1:9" s="52" customFormat="1" ht="18" customHeight="1" x14ac:dyDescent="0.25">
      <c r="A51" s="39" t="s">
        <v>424</v>
      </c>
      <c r="B51" s="106"/>
      <c r="C51" s="106" t="s">
        <v>432</v>
      </c>
      <c r="D51" s="3">
        <v>0.1</v>
      </c>
      <c r="E51" s="3">
        <v>0.06</v>
      </c>
      <c r="F51" s="3">
        <v>1.29</v>
      </c>
      <c r="G51" s="3">
        <v>4.34</v>
      </c>
      <c r="H51" s="19">
        <v>0.12</v>
      </c>
      <c r="I51" s="19">
        <f>ROUND(H51*1.09,2)</f>
        <v>0.13</v>
      </c>
    </row>
    <row r="52" spans="1:9" s="52" customFormat="1" ht="18" customHeight="1" x14ac:dyDescent="0.25">
      <c r="A52" s="39" t="s">
        <v>425</v>
      </c>
      <c r="B52" s="106"/>
      <c r="C52" s="106" t="s">
        <v>16</v>
      </c>
      <c r="D52" s="3">
        <v>0.4</v>
      </c>
      <c r="E52" s="3">
        <v>0.4</v>
      </c>
      <c r="F52" s="3">
        <v>13</v>
      </c>
      <c r="G52" s="3">
        <v>53</v>
      </c>
      <c r="H52" s="19">
        <v>0.33</v>
      </c>
      <c r="I52" s="19">
        <f>ROUND(H52*1.09,2)</f>
        <v>0.36</v>
      </c>
    </row>
    <row r="53" spans="1:9" ht="18" customHeight="1" x14ac:dyDescent="0.3">
      <c r="A53" s="119" t="s">
        <v>1</v>
      </c>
      <c r="B53" s="120"/>
      <c r="C53" s="121"/>
      <c r="D53" s="10">
        <f>SUM(D48:D52)</f>
        <v>24.405000000000001</v>
      </c>
      <c r="E53" s="10">
        <f t="shared" ref="E53:G53" si="4">SUM(E48:E52)</f>
        <v>24.08</v>
      </c>
      <c r="F53" s="10">
        <f t="shared" si="4"/>
        <v>43.765000000000001</v>
      </c>
      <c r="G53" s="10">
        <f t="shared" si="4"/>
        <v>476.12249999999995</v>
      </c>
      <c r="H53" s="87">
        <f>+H48+H49+H50+H51+H52</f>
        <v>1.8900000000000001</v>
      </c>
      <c r="I53" s="87">
        <f>+I48+I49+I50+I51+I52</f>
        <v>2.06</v>
      </c>
    </row>
    <row r="54" spans="1:9" s="71" customFormat="1" ht="26.25" customHeight="1" x14ac:dyDescent="0.25">
      <c r="A54" s="126" t="s">
        <v>357</v>
      </c>
      <c r="B54" s="126"/>
      <c r="C54" s="126"/>
      <c r="D54" s="126"/>
      <c r="E54" s="126"/>
      <c r="F54" s="126"/>
      <c r="G54" s="126"/>
    </row>
    <row r="55" spans="1:9" s="71" customFormat="1" ht="18" customHeight="1" x14ac:dyDescent="0.25">
      <c r="A55" s="122" t="s">
        <v>376</v>
      </c>
      <c r="B55" s="124" t="s">
        <v>0</v>
      </c>
      <c r="C55" s="124" t="s">
        <v>5</v>
      </c>
      <c r="D55" s="125" t="s">
        <v>6</v>
      </c>
      <c r="E55" s="125"/>
      <c r="F55" s="125"/>
      <c r="G55" s="116" t="s">
        <v>7</v>
      </c>
      <c r="H55" s="116" t="s">
        <v>419</v>
      </c>
      <c r="I55" s="116" t="s">
        <v>418</v>
      </c>
    </row>
    <row r="56" spans="1:9" s="71" customFormat="1" ht="27" customHeight="1" x14ac:dyDescent="0.25">
      <c r="A56" s="123"/>
      <c r="B56" s="117"/>
      <c r="C56" s="117"/>
      <c r="D56" s="62" t="s">
        <v>8</v>
      </c>
      <c r="E56" s="62" t="s">
        <v>9</v>
      </c>
      <c r="F56" s="62" t="s">
        <v>105</v>
      </c>
      <c r="G56" s="117"/>
      <c r="H56" s="117"/>
      <c r="I56" s="117"/>
    </row>
    <row r="57" spans="1:9" s="71" customFormat="1" ht="28.5" customHeight="1" x14ac:dyDescent="0.25">
      <c r="A57" s="7" t="s">
        <v>381</v>
      </c>
      <c r="B57" s="57" t="s">
        <v>382</v>
      </c>
      <c r="C57" s="48" t="s">
        <v>383</v>
      </c>
      <c r="D57" s="3">
        <v>21.92</v>
      </c>
      <c r="E57" s="3">
        <v>4.08</v>
      </c>
      <c r="F57" s="3">
        <v>17.75</v>
      </c>
      <c r="G57" s="3">
        <v>195.46</v>
      </c>
      <c r="H57" s="19">
        <v>1.0900000000000001</v>
      </c>
      <c r="I57" s="19">
        <f>ROUND(H57*1.09,2)</f>
        <v>1.19</v>
      </c>
    </row>
    <row r="58" spans="1:9" ht="27" customHeight="1" x14ac:dyDescent="0.25">
      <c r="A58" s="4" t="s">
        <v>417</v>
      </c>
      <c r="B58" s="50" t="s">
        <v>45</v>
      </c>
      <c r="C58" s="50" t="s">
        <v>16</v>
      </c>
      <c r="D58" s="79">
        <v>1.26</v>
      </c>
      <c r="E58" s="79">
        <v>13.44</v>
      </c>
      <c r="F58" s="79">
        <v>11.73</v>
      </c>
      <c r="G58" s="79">
        <v>116.27</v>
      </c>
      <c r="H58" s="19">
        <v>0.35</v>
      </c>
      <c r="I58" s="19">
        <f>ROUND(H58*1.09,2)</f>
        <v>0.38</v>
      </c>
    </row>
    <row r="59" spans="1:9" s="52" customFormat="1" ht="18" customHeight="1" x14ac:dyDescent="0.25">
      <c r="A59" s="39" t="s">
        <v>424</v>
      </c>
      <c r="B59" s="106"/>
      <c r="C59" s="106" t="s">
        <v>432</v>
      </c>
      <c r="D59" s="3">
        <v>0.1</v>
      </c>
      <c r="E59" s="3">
        <v>0.06</v>
      </c>
      <c r="F59" s="3">
        <v>1.29</v>
      </c>
      <c r="G59" s="3">
        <v>4.34</v>
      </c>
      <c r="H59" s="19">
        <v>0.12</v>
      </c>
      <c r="I59" s="19">
        <f>ROUND(H59*1.09,2)</f>
        <v>0.13</v>
      </c>
    </row>
    <row r="60" spans="1:9" s="52" customFormat="1" ht="18" customHeight="1" x14ac:dyDescent="0.25">
      <c r="A60" s="39" t="s">
        <v>425</v>
      </c>
      <c r="B60" s="106"/>
      <c r="C60" s="106" t="s">
        <v>16</v>
      </c>
      <c r="D60" s="3">
        <v>0.4</v>
      </c>
      <c r="E60" s="3">
        <v>0.4</v>
      </c>
      <c r="F60" s="3">
        <v>13</v>
      </c>
      <c r="G60" s="3">
        <v>53</v>
      </c>
      <c r="H60" s="19">
        <v>0.33</v>
      </c>
      <c r="I60" s="19">
        <f>ROUND(H60*1.09,2)</f>
        <v>0.36</v>
      </c>
    </row>
    <row r="61" spans="1:9" s="71" customFormat="1" ht="27" customHeight="1" x14ac:dyDescent="0.3">
      <c r="A61" s="119" t="s">
        <v>1</v>
      </c>
      <c r="B61" s="120"/>
      <c r="C61" s="121"/>
      <c r="D61" s="10">
        <f>SUM(D57:D60)</f>
        <v>23.680000000000003</v>
      </c>
      <c r="E61" s="10">
        <f t="shared" ref="E61:G61" si="5">SUM(E57:E60)</f>
        <v>17.979999999999997</v>
      </c>
      <c r="F61" s="10">
        <f t="shared" si="5"/>
        <v>43.769999999999996</v>
      </c>
      <c r="G61" s="10">
        <f t="shared" si="5"/>
        <v>369.07</v>
      </c>
      <c r="H61" s="87">
        <f>+H57+H58+H59+H60</f>
        <v>1.8900000000000001</v>
      </c>
      <c r="I61" s="87">
        <f>+I57+I58+I59+I60</f>
        <v>2.0599999999999996</v>
      </c>
    </row>
    <row r="62" spans="1:9" ht="18" customHeight="1" x14ac:dyDescent="0.25">
      <c r="A62" s="131" t="s">
        <v>439</v>
      </c>
      <c r="B62" s="131"/>
      <c r="C62" s="131"/>
      <c r="D62" s="131"/>
      <c r="E62" s="131"/>
      <c r="F62" s="131"/>
      <c r="G62" s="131"/>
    </row>
    <row r="63" spans="1:9" ht="17.25" customHeight="1" thickBot="1" x14ac:dyDescent="0.3"/>
    <row r="64" spans="1:9" s="52" customFormat="1" ht="39" customHeight="1" x14ac:dyDescent="0.25">
      <c r="A64" s="85"/>
      <c r="B64" s="129"/>
      <c r="C64" s="130"/>
      <c r="D64" s="130"/>
      <c r="E64" s="130"/>
      <c r="F64" s="130"/>
      <c r="G64" s="130"/>
      <c r="H64" s="88" t="s">
        <v>419</v>
      </c>
      <c r="I64" s="89" t="s">
        <v>418</v>
      </c>
    </row>
    <row r="65" spans="1:9" s="52" customFormat="1" ht="18" customHeight="1" thickBot="1" x14ac:dyDescent="0.3">
      <c r="A65" s="86"/>
      <c r="B65" s="127" t="s">
        <v>420</v>
      </c>
      <c r="C65" s="128"/>
      <c r="D65" s="128"/>
      <c r="E65" s="128"/>
      <c r="F65" s="128"/>
      <c r="G65" s="128"/>
      <c r="H65" s="92">
        <f>+SUM(H17+H26+H35+H44+H53+H61)/6+H8</f>
        <v>2.2116666666666669</v>
      </c>
      <c r="I65" s="91">
        <f>+SUM(I17+I26+I35+I44+I53+I61)/6+I8</f>
        <v>2.41</v>
      </c>
    </row>
    <row r="66" spans="1:9" s="52" customFormat="1" ht="18" customHeight="1" x14ac:dyDescent="0.25">
      <c r="A66" s="86"/>
      <c r="B66" s="132" t="s">
        <v>421</v>
      </c>
      <c r="C66" s="133"/>
      <c r="D66" s="133"/>
      <c r="E66" s="24"/>
      <c r="F66" s="24"/>
      <c r="G66" s="24"/>
      <c r="H66" s="23"/>
      <c r="I66" s="23"/>
    </row>
    <row r="73" spans="1:9" ht="27" customHeight="1" x14ac:dyDescent="0.25"/>
    <row r="80" spans="1:9" ht="27" customHeight="1" x14ac:dyDescent="0.25"/>
  </sheetData>
  <mergeCells count="67">
    <mergeCell ref="B65:G65"/>
    <mergeCell ref="B66:D66"/>
    <mergeCell ref="H55:H56"/>
    <mergeCell ref="A62:G62"/>
    <mergeCell ref="A61:C61"/>
    <mergeCell ref="I55:I56"/>
    <mergeCell ref="B64:G64"/>
    <mergeCell ref="H4:H5"/>
    <mergeCell ref="I4:I5"/>
    <mergeCell ref="H10:H11"/>
    <mergeCell ref="I10:I11"/>
    <mergeCell ref="H19:H20"/>
    <mergeCell ref="I19:I20"/>
    <mergeCell ref="H28:H29"/>
    <mergeCell ref="I28:I29"/>
    <mergeCell ref="H37:H38"/>
    <mergeCell ref="I37:I38"/>
    <mergeCell ref="H46:H47"/>
    <mergeCell ref="I46:I47"/>
    <mergeCell ref="A35:C35"/>
    <mergeCell ref="A17:C17"/>
    <mergeCell ref="G28:G29"/>
    <mergeCell ref="A53:C53"/>
    <mergeCell ref="A44:C44"/>
    <mergeCell ref="A45:G45"/>
    <mergeCell ref="G37:G38"/>
    <mergeCell ref="B46:B47"/>
    <mergeCell ref="C46:C47"/>
    <mergeCell ref="D46:F46"/>
    <mergeCell ref="G46:G47"/>
    <mergeCell ref="A36:G36"/>
    <mergeCell ref="A37:A38"/>
    <mergeCell ref="B37:B38"/>
    <mergeCell ref="C37:C38"/>
    <mergeCell ref="D37:F37"/>
    <mergeCell ref="D4:F4"/>
    <mergeCell ref="B28:B29"/>
    <mergeCell ref="C28:C29"/>
    <mergeCell ref="D28:F28"/>
    <mergeCell ref="D10:F10"/>
    <mergeCell ref="A26:C26"/>
    <mergeCell ref="A19:A20"/>
    <mergeCell ref="A9:G9"/>
    <mergeCell ref="A10:A11"/>
    <mergeCell ref="A4:A5"/>
    <mergeCell ref="B4:B5"/>
    <mergeCell ref="G10:G11"/>
    <mergeCell ref="B10:B11"/>
    <mergeCell ref="C10:C11"/>
    <mergeCell ref="A27:G27"/>
    <mergeCell ref="A28:A29"/>
    <mergeCell ref="A3:G3"/>
    <mergeCell ref="A54:G54"/>
    <mergeCell ref="A55:A56"/>
    <mergeCell ref="B55:B56"/>
    <mergeCell ref="C55:C56"/>
    <mergeCell ref="D55:F55"/>
    <mergeCell ref="G55:G56"/>
    <mergeCell ref="B19:B20"/>
    <mergeCell ref="C19:C20"/>
    <mergeCell ref="D19:F19"/>
    <mergeCell ref="G19:G20"/>
    <mergeCell ref="A18:G18"/>
    <mergeCell ref="G4:G5"/>
    <mergeCell ref="A46:A47"/>
    <mergeCell ref="A8:C8"/>
    <mergeCell ref="C4:C5"/>
  </mergeCells>
  <pageMargins left="0.59055118110236227" right="0.59055118110236227" top="0.59055118110236227" bottom="0.59055118110236227" header="0" footer="0"/>
  <pageSetup paperSize="9" scale="7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view="pageBreakPreview" zoomScale="80" zoomScaleNormal="100" zoomScaleSheetLayoutView="80" workbookViewId="0">
      <selection activeCell="H57" sqref="H57"/>
    </sheetView>
  </sheetViews>
  <sheetFormatPr defaultColWidth="9.1796875" defaultRowHeight="18" customHeight="1" x14ac:dyDescent="0.25"/>
  <cols>
    <col min="1" max="1" width="40.81640625" style="72" customWidth="1"/>
    <col min="2" max="2" width="9.54296875" style="26" customWidth="1"/>
    <col min="3" max="3" width="6.1796875" style="26" customWidth="1"/>
    <col min="4" max="4" width="8.1796875" style="27" customWidth="1"/>
    <col min="5" max="5" width="7.54296875" style="27" customWidth="1"/>
    <col min="6" max="6" width="14.54296875" style="27" customWidth="1"/>
    <col min="7" max="7" width="9" style="27" customWidth="1"/>
    <col min="8" max="16384" width="9.1796875" style="70"/>
  </cols>
  <sheetData>
    <row r="1" spans="1:9" s="68" customFormat="1" ht="18" customHeight="1" x14ac:dyDescent="0.25">
      <c r="A1" s="66" t="s">
        <v>24</v>
      </c>
      <c r="B1" s="26"/>
      <c r="C1" s="26"/>
      <c r="D1" s="27"/>
      <c r="E1" s="27"/>
      <c r="F1" s="27"/>
      <c r="G1" s="67"/>
    </row>
    <row r="2" spans="1:9" s="68" customFormat="1" ht="18" customHeight="1" x14ac:dyDescent="0.25">
      <c r="A2" s="69" t="s">
        <v>19</v>
      </c>
      <c r="B2" s="26"/>
      <c r="C2" s="26"/>
      <c r="D2" s="27"/>
      <c r="E2" s="27"/>
      <c r="F2" s="27"/>
      <c r="G2" s="27"/>
    </row>
    <row r="3" spans="1:9" s="68" customFormat="1" ht="18" customHeight="1" x14ac:dyDescent="0.25">
      <c r="A3" s="118" t="s">
        <v>422</v>
      </c>
      <c r="B3" s="118"/>
      <c r="C3" s="118"/>
      <c r="D3" s="118"/>
      <c r="E3" s="118"/>
      <c r="F3" s="118"/>
      <c r="G3" s="118"/>
    </row>
    <row r="4" spans="1:9" ht="18" customHeight="1" x14ac:dyDescent="0.25">
      <c r="A4" s="122" t="s">
        <v>4</v>
      </c>
      <c r="B4" s="124" t="s">
        <v>0</v>
      </c>
      <c r="C4" s="124" t="s">
        <v>5</v>
      </c>
      <c r="D4" s="125" t="s">
        <v>6</v>
      </c>
      <c r="E4" s="125"/>
      <c r="F4" s="125"/>
      <c r="G4" s="116" t="s">
        <v>7</v>
      </c>
      <c r="H4" s="116" t="s">
        <v>419</v>
      </c>
      <c r="I4" s="116" t="s">
        <v>418</v>
      </c>
    </row>
    <row r="5" spans="1:9" ht="18" customHeight="1" x14ac:dyDescent="0.25">
      <c r="A5" s="123"/>
      <c r="B5" s="117"/>
      <c r="C5" s="117"/>
      <c r="D5" s="62" t="s">
        <v>8</v>
      </c>
      <c r="E5" s="62" t="s">
        <v>9</v>
      </c>
      <c r="F5" s="62" t="s">
        <v>105</v>
      </c>
      <c r="G5" s="117"/>
      <c r="H5" s="117"/>
      <c r="I5" s="117"/>
    </row>
    <row r="6" spans="1:9" ht="30.75" customHeight="1" x14ac:dyDescent="0.25">
      <c r="A6" s="39" t="s">
        <v>430</v>
      </c>
      <c r="B6" s="57" t="s">
        <v>305</v>
      </c>
      <c r="C6" s="57" t="s">
        <v>306</v>
      </c>
      <c r="D6" s="3">
        <v>1.57</v>
      </c>
      <c r="E6" s="3">
        <v>4.9800000000000004</v>
      </c>
      <c r="F6" s="3">
        <v>8.85</v>
      </c>
      <c r="G6" s="3">
        <v>81.86</v>
      </c>
      <c r="H6" s="19">
        <v>0.22</v>
      </c>
      <c r="I6" s="19">
        <f>ROUND(H6*1.09,2)</f>
        <v>0.24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v>0.1</v>
      </c>
      <c r="I7" s="19">
        <f>ROUND(H7*1.09,2)</f>
        <v>0.11</v>
      </c>
    </row>
    <row r="8" spans="1:9" s="68" customFormat="1" ht="27.75" customHeight="1" x14ac:dyDescent="0.3">
      <c r="A8" s="125" t="s">
        <v>1</v>
      </c>
      <c r="B8" s="125"/>
      <c r="C8" s="125"/>
      <c r="D8" s="10">
        <f>SUM(D5:D7)</f>
        <v>4.53</v>
      </c>
      <c r="E8" s="10">
        <f>SUM(E5:E7)</f>
        <v>5.62</v>
      </c>
      <c r="F8" s="10">
        <f>SUM(F5:F7)</f>
        <v>25.909999999999997</v>
      </c>
      <c r="G8" s="10">
        <f>SUM(G5:G7)</f>
        <v>167.94</v>
      </c>
      <c r="H8" s="87">
        <f>+H6+H7</f>
        <v>0.32</v>
      </c>
      <c r="I8" s="87">
        <f>+I6+I7</f>
        <v>0.35</v>
      </c>
    </row>
    <row r="9" spans="1:9" ht="17.25" customHeight="1" x14ac:dyDescent="0.25">
      <c r="A9" s="124" t="s">
        <v>359</v>
      </c>
      <c r="B9" s="124"/>
      <c r="C9" s="124"/>
      <c r="D9" s="124"/>
      <c r="E9" s="124"/>
      <c r="F9" s="124"/>
      <c r="G9" s="124"/>
    </row>
    <row r="10" spans="1:9" ht="17.25" customHeight="1" x14ac:dyDescent="0.25">
      <c r="A10" s="122" t="s">
        <v>94</v>
      </c>
      <c r="B10" s="124" t="s">
        <v>0</v>
      </c>
      <c r="C10" s="124" t="s">
        <v>5</v>
      </c>
      <c r="D10" s="125" t="s">
        <v>6</v>
      </c>
      <c r="E10" s="125"/>
      <c r="F10" s="125"/>
      <c r="G10" s="116" t="s">
        <v>7</v>
      </c>
      <c r="H10" s="116" t="s">
        <v>419</v>
      </c>
      <c r="I10" s="116" t="s">
        <v>418</v>
      </c>
    </row>
    <row r="11" spans="1:9" ht="17.25" customHeight="1" x14ac:dyDescent="0.25">
      <c r="A11" s="123"/>
      <c r="B11" s="117"/>
      <c r="C11" s="117"/>
      <c r="D11" s="62" t="s">
        <v>8</v>
      </c>
      <c r="E11" s="62" t="s">
        <v>9</v>
      </c>
      <c r="F11" s="62" t="s">
        <v>105</v>
      </c>
      <c r="G11" s="117"/>
      <c r="H11" s="117"/>
      <c r="I11" s="117"/>
    </row>
    <row r="12" spans="1:9" ht="29.25" customHeight="1" x14ac:dyDescent="0.25">
      <c r="A12" s="7" t="s">
        <v>219</v>
      </c>
      <c r="B12" s="57" t="s">
        <v>68</v>
      </c>
      <c r="C12" s="57" t="s">
        <v>15</v>
      </c>
      <c r="D12" s="3">
        <v>23.6</v>
      </c>
      <c r="E12" s="3">
        <v>11.65</v>
      </c>
      <c r="F12" s="3">
        <v>14</v>
      </c>
      <c r="G12" s="3">
        <v>240.29</v>
      </c>
      <c r="H12" s="19">
        <v>1.02</v>
      </c>
      <c r="I12" s="19">
        <f>ROUND(H12*1.09,2)</f>
        <v>1.1100000000000001</v>
      </c>
    </row>
    <row r="13" spans="1:9" ht="17.25" customHeight="1" x14ac:dyDescent="0.25">
      <c r="A13" s="39" t="s">
        <v>247</v>
      </c>
      <c r="B13" s="57" t="s">
        <v>304</v>
      </c>
      <c r="C13" s="57" t="s">
        <v>31</v>
      </c>
      <c r="D13" s="3">
        <v>1.605</v>
      </c>
      <c r="E13" s="3">
        <v>9.7500000000000003E-2</v>
      </c>
      <c r="F13" s="3">
        <v>14.355</v>
      </c>
      <c r="G13" s="3">
        <v>63.9</v>
      </c>
      <c r="H13" s="19">
        <v>0.1</v>
      </c>
      <c r="I13" s="19">
        <f>ROUND(H13*1.09,2)</f>
        <v>0.11</v>
      </c>
    </row>
    <row r="14" spans="1:9" ht="27.75" customHeight="1" x14ac:dyDescent="0.25">
      <c r="A14" s="7" t="s">
        <v>251</v>
      </c>
      <c r="B14" s="57" t="s">
        <v>69</v>
      </c>
      <c r="C14" s="57" t="s">
        <v>31</v>
      </c>
      <c r="D14" s="3">
        <v>1.02</v>
      </c>
      <c r="E14" s="3">
        <v>3.8849999999999998</v>
      </c>
      <c r="F14" s="3">
        <v>4.6399999999999997</v>
      </c>
      <c r="G14" s="3">
        <v>51.727499999999999</v>
      </c>
      <c r="H14" s="19">
        <v>0.39</v>
      </c>
      <c r="I14" s="19">
        <f>ROUND(H14*1.09,2)</f>
        <v>0.43</v>
      </c>
    </row>
    <row r="15" spans="1:9" s="52" customFormat="1" ht="18" customHeight="1" x14ac:dyDescent="0.25">
      <c r="A15" s="39" t="s">
        <v>431</v>
      </c>
      <c r="B15" s="105"/>
      <c r="C15" s="105" t="s">
        <v>12</v>
      </c>
      <c r="D15" s="3">
        <v>0</v>
      </c>
      <c r="E15" s="3">
        <v>0</v>
      </c>
      <c r="F15" s="3">
        <v>0</v>
      </c>
      <c r="G15" s="3">
        <v>0</v>
      </c>
      <c r="H15" s="19">
        <v>0.05</v>
      </c>
      <c r="I15" s="19">
        <f>ROUND(H15*1.09,2)</f>
        <v>0.05</v>
      </c>
    </row>
    <row r="16" spans="1:9" s="52" customFormat="1" ht="18" customHeight="1" x14ac:dyDescent="0.25">
      <c r="A16" s="39" t="s">
        <v>425</v>
      </c>
      <c r="B16" s="105"/>
      <c r="C16" s="105" t="s">
        <v>16</v>
      </c>
      <c r="D16" s="3">
        <v>0.4</v>
      </c>
      <c r="E16" s="3">
        <v>0.4</v>
      </c>
      <c r="F16" s="3">
        <v>13</v>
      </c>
      <c r="G16" s="3">
        <v>53</v>
      </c>
      <c r="H16" s="19">
        <v>0.33</v>
      </c>
      <c r="I16" s="19">
        <f>ROUND(H16*1.09,2)</f>
        <v>0.36</v>
      </c>
    </row>
    <row r="17" spans="1:9" ht="17.25" customHeight="1" x14ac:dyDescent="0.3">
      <c r="A17" s="58" t="s">
        <v>1</v>
      </c>
      <c r="B17" s="61"/>
      <c r="C17" s="61"/>
      <c r="D17" s="10">
        <f>SUM(D12:D16)</f>
        <v>26.625</v>
      </c>
      <c r="E17" s="10">
        <f t="shared" ref="E17:G17" si="0">SUM(E12:E16)</f>
        <v>16.032499999999999</v>
      </c>
      <c r="F17" s="10">
        <f t="shared" si="0"/>
        <v>45.994999999999997</v>
      </c>
      <c r="G17" s="10">
        <f t="shared" si="0"/>
        <v>408.91750000000002</v>
      </c>
      <c r="H17" s="87">
        <f>+H12+H13+H14+H15+H16</f>
        <v>1.8900000000000003</v>
      </c>
      <c r="I17" s="87">
        <f>+I12+I13+I14+I15+I16</f>
        <v>2.06</v>
      </c>
    </row>
    <row r="18" spans="1:9" s="68" customFormat="1" ht="27.75" customHeight="1" x14ac:dyDescent="0.25">
      <c r="A18" s="118" t="s">
        <v>359</v>
      </c>
      <c r="B18" s="118"/>
      <c r="C18" s="118"/>
      <c r="D18" s="118"/>
      <c r="E18" s="118"/>
      <c r="F18" s="118"/>
      <c r="G18" s="118"/>
    </row>
    <row r="19" spans="1:9" s="68" customFormat="1" ht="17.25" customHeight="1" x14ac:dyDescent="0.25">
      <c r="A19" s="122" t="s">
        <v>95</v>
      </c>
      <c r="B19" s="124" t="s">
        <v>0</v>
      </c>
      <c r="C19" s="124" t="s">
        <v>5</v>
      </c>
      <c r="D19" s="125" t="s">
        <v>6</v>
      </c>
      <c r="E19" s="125"/>
      <c r="F19" s="125"/>
      <c r="G19" s="116" t="s">
        <v>7</v>
      </c>
      <c r="H19" s="116" t="s">
        <v>419</v>
      </c>
      <c r="I19" s="116" t="s">
        <v>418</v>
      </c>
    </row>
    <row r="20" spans="1:9" ht="17.25" customHeight="1" x14ac:dyDescent="0.25">
      <c r="A20" s="123"/>
      <c r="B20" s="117"/>
      <c r="C20" s="117"/>
      <c r="D20" s="62" t="s">
        <v>8</v>
      </c>
      <c r="E20" s="62" t="s">
        <v>9</v>
      </c>
      <c r="F20" s="62" t="s">
        <v>105</v>
      </c>
      <c r="G20" s="117"/>
      <c r="H20" s="117"/>
      <c r="I20" s="117"/>
    </row>
    <row r="21" spans="1:9" ht="28.5" customHeight="1" x14ac:dyDescent="0.25">
      <c r="A21" s="7" t="s">
        <v>97</v>
      </c>
      <c r="B21" s="57" t="s">
        <v>85</v>
      </c>
      <c r="C21" s="57" t="s">
        <v>15</v>
      </c>
      <c r="D21" s="57">
        <v>6.65</v>
      </c>
      <c r="E21" s="57">
        <v>16.399999999999999</v>
      </c>
      <c r="F21" s="57">
        <v>46.36</v>
      </c>
      <c r="G21" s="57">
        <v>307.12</v>
      </c>
      <c r="H21" s="19">
        <v>1.31</v>
      </c>
      <c r="I21" s="19">
        <f>ROUND(H21*1.09,2)</f>
        <v>1.43</v>
      </c>
    </row>
    <row r="22" spans="1:9" ht="17.25" customHeight="1" x14ac:dyDescent="0.25">
      <c r="A22" s="7" t="s">
        <v>25</v>
      </c>
      <c r="B22" s="57" t="s">
        <v>36</v>
      </c>
      <c r="C22" s="57" t="s">
        <v>14</v>
      </c>
      <c r="D22" s="3">
        <v>0.5</v>
      </c>
      <c r="E22" s="3">
        <v>0.1</v>
      </c>
      <c r="F22" s="3">
        <v>2.0499999999999998</v>
      </c>
      <c r="G22" s="3">
        <v>8.5</v>
      </c>
      <c r="H22" s="19">
        <v>0.2</v>
      </c>
      <c r="I22" s="19">
        <f>ROUND(H22*1.09,2)</f>
        <v>0.22</v>
      </c>
    </row>
    <row r="23" spans="1:9" s="52" customFormat="1" ht="18" customHeight="1" x14ac:dyDescent="0.25">
      <c r="A23" s="39" t="s">
        <v>431</v>
      </c>
      <c r="B23" s="106"/>
      <c r="C23" s="106" t="s">
        <v>12</v>
      </c>
      <c r="D23" s="3">
        <v>0</v>
      </c>
      <c r="E23" s="3">
        <v>0</v>
      </c>
      <c r="F23" s="3">
        <v>0</v>
      </c>
      <c r="G23" s="3">
        <v>0</v>
      </c>
      <c r="H23" s="19">
        <v>0.05</v>
      </c>
      <c r="I23" s="19">
        <f>ROUND(H23*1.09,2)</f>
        <v>0.05</v>
      </c>
    </row>
    <row r="24" spans="1:9" s="52" customFormat="1" ht="18" customHeight="1" x14ac:dyDescent="0.25">
      <c r="A24" s="39" t="s">
        <v>425</v>
      </c>
      <c r="B24" s="106"/>
      <c r="C24" s="106" t="s">
        <v>16</v>
      </c>
      <c r="D24" s="3">
        <v>0.4</v>
      </c>
      <c r="E24" s="3">
        <v>0.4</v>
      </c>
      <c r="F24" s="3">
        <v>13</v>
      </c>
      <c r="G24" s="3">
        <v>53</v>
      </c>
      <c r="H24" s="19">
        <v>0.33</v>
      </c>
      <c r="I24" s="19">
        <f>ROUND(H24*1.09,2)</f>
        <v>0.36</v>
      </c>
    </row>
    <row r="25" spans="1:9" ht="28.5" customHeight="1" x14ac:dyDescent="0.3">
      <c r="A25" s="58" t="s">
        <v>1</v>
      </c>
      <c r="B25" s="61"/>
      <c r="C25" s="61"/>
      <c r="D25" s="10">
        <f>SUM(D21:D24)</f>
        <v>7.5500000000000007</v>
      </c>
      <c r="E25" s="10">
        <f t="shared" ref="E25:G25" si="1">SUM(E21:E24)</f>
        <v>16.899999999999999</v>
      </c>
      <c r="F25" s="10">
        <f t="shared" si="1"/>
        <v>61.41</v>
      </c>
      <c r="G25" s="10">
        <f t="shared" si="1"/>
        <v>368.62</v>
      </c>
      <c r="H25" s="87">
        <f>+H21+H22+H23+H24</f>
        <v>1.8900000000000001</v>
      </c>
      <c r="I25" s="87">
        <f>+I21+I22+I23+I24</f>
        <v>2.06</v>
      </c>
    </row>
    <row r="26" spans="1:9" ht="17.25" customHeight="1" x14ac:dyDescent="0.25">
      <c r="A26" s="118" t="s">
        <v>359</v>
      </c>
      <c r="B26" s="118"/>
      <c r="C26" s="118"/>
      <c r="D26" s="118"/>
      <c r="E26" s="118"/>
      <c r="F26" s="118"/>
      <c r="G26" s="118"/>
    </row>
    <row r="27" spans="1:9" ht="17.25" customHeight="1" x14ac:dyDescent="0.25">
      <c r="A27" s="122" t="s">
        <v>96</v>
      </c>
      <c r="B27" s="124" t="s">
        <v>0</v>
      </c>
      <c r="C27" s="124" t="s">
        <v>5</v>
      </c>
      <c r="D27" s="125" t="s">
        <v>6</v>
      </c>
      <c r="E27" s="125"/>
      <c r="F27" s="125"/>
      <c r="G27" s="116" t="s">
        <v>7</v>
      </c>
      <c r="H27" s="116" t="s">
        <v>419</v>
      </c>
      <c r="I27" s="116" t="s">
        <v>418</v>
      </c>
    </row>
    <row r="28" spans="1:9" ht="17.25" customHeight="1" x14ac:dyDescent="0.25">
      <c r="A28" s="123"/>
      <c r="B28" s="117"/>
      <c r="C28" s="117"/>
      <c r="D28" s="62" t="s">
        <v>8</v>
      </c>
      <c r="E28" s="62" t="s">
        <v>9</v>
      </c>
      <c r="F28" s="62" t="s">
        <v>105</v>
      </c>
      <c r="G28" s="117"/>
      <c r="H28" s="117"/>
      <c r="I28" s="117"/>
    </row>
    <row r="29" spans="1:9" ht="17.25" customHeight="1" x14ac:dyDescent="0.25">
      <c r="A29" s="7" t="s">
        <v>350</v>
      </c>
      <c r="B29" s="57" t="s">
        <v>41</v>
      </c>
      <c r="C29" s="57" t="s">
        <v>15</v>
      </c>
      <c r="D29" s="3">
        <v>25.76</v>
      </c>
      <c r="E29" s="3">
        <v>16.07</v>
      </c>
      <c r="F29" s="3">
        <v>24.85</v>
      </c>
      <c r="G29" s="3">
        <v>344.4</v>
      </c>
      <c r="H29" s="19">
        <v>0.86</v>
      </c>
      <c r="I29" s="19">
        <f>ROUND(H29*1.09,2)</f>
        <v>0.94</v>
      </c>
    </row>
    <row r="30" spans="1:9" ht="17.25" customHeight="1" x14ac:dyDescent="0.25">
      <c r="A30" s="7" t="s">
        <v>362</v>
      </c>
      <c r="B30" s="57" t="s">
        <v>226</v>
      </c>
      <c r="C30" s="57" t="s">
        <v>14</v>
      </c>
      <c r="D30" s="3">
        <v>0.15</v>
      </c>
      <c r="E30" s="3">
        <v>0</v>
      </c>
      <c r="F30" s="3">
        <v>35.450000000000003</v>
      </c>
      <c r="G30" s="3">
        <v>135.5</v>
      </c>
      <c r="H30" s="19">
        <v>0.25</v>
      </c>
      <c r="I30" s="19">
        <f>ROUND(H30*1.09,2)</f>
        <v>0.27</v>
      </c>
    </row>
    <row r="31" spans="1:9" s="52" customFormat="1" ht="18" customHeight="1" x14ac:dyDescent="0.25">
      <c r="A31" s="7" t="s">
        <v>426</v>
      </c>
      <c r="B31" s="106"/>
      <c r="C31" s="106" t="s">
        <v>427</v>
      </c>
      <c r="D31" s="3">
        <v>2.98</v>
      </c>
      <c r="E31" s="3">
        <v>0.2</v>
      </c>
      <c r="F31" s="3">
        <v>12.85</v>
      </c>
      <c r="G31" s="3">
        <v>65.38</v>
      </c>
      <c r="H31" s="19">
        <v>0.4</v>
      </c>
      <c r="I31" s="19">
        <f>ROUND(H31*1.09,2)</f>
        <v>0.44</v>
      </c>
    </row>
    <row r="32" spans="1:9" s="52" customFormat="1" ht="18" customHeight="1" x14ac:dyDescent="0.25">
      <c r="A32" s="39" t="s">
        <v>431</v>
      </c>
      <c r="B32" s="106"/>
      <c r="C32" s="106" t="s">
        <v>12</v>
      </c>
      <c r="D32" s="3">
        <v>0</v>
      </c>
      <c r="E32" s="3">
        <v>0</v>
      </c>
      <c r="F32" s="3">
        <v>0</v>
      </c>
      <c r="G32" s="3">
        <v>0</v>
      </c>
      <c r="H32" s="19">
        <v>0.05</v>
      </c>
      <c r="I32" s="19">
        <f>ROUND(H32*1.09,2)</f>
        <v>0.05</v>
      </c>
    </row>
    <row r="33" spans="1:9" s="52" customFormat="1" ht="18" customHeight="1" x14ac:dyDescent="0.25">
      <c r="A33" s="39" t="s">
        <v>425</v>
      </c>
      <c r="B33" s="106"/>
      <c r="C33" s="106" t="s">
        <v>16</v>
      </c>
      <c r="D33" s="3">
        <v>0.4</v>
      </c>
      <c r="E33" s="3">
        <v>0.4</v>
      </c>
      <c r="F33" s="3">
        <v>13</v>
      </c>
      <c r="G33" s="3">
        <v>53</v>
      </c>
      <c r="H33" s="19">
        <v>0.33</v>
      </c>
      <c r="I33" s="19">
        <f>ROUND(H33*1.09,2)</f>
        <v>0.36</v>
      </c>
    </row>
    <row r="34" spans="1:9" ht="23.25" customHeight="1" x14ac:dyDescent="0.3">
      <c r="A34" s="119" t="s">
        <v>1</v>
      </c>
      <c r="B34" s="120"/>
      <c r="C34" s="121"/>
      <c r="D34" s="10">
        <f>SUM(D29:D33)</f>
        <v>29.29</v>
      </c>
      <c r="E34" s="10">
        <f t="shared" ref="E34:G34" si="2">SUM(E29:E33)</f>
        <v>16.669999999999998</v>
      </c>
      <c r="F34" s="10">
        <f t="shared" si="2"/>
        <v>86.15</v>
      </c>
      <c r="G34" s="10">
        <f t="shared" si="2"/>
        <v>598.28</v>
      </c>
      <c r="H34" s="87">
        <f>+H29+H30+H31+H32+H33</f>
        <v>1.89</v>
      </c>
      <c r="I34" s="87">
        <f>+I29+I30+I31+I32+I33</f>
        <v>2.06</v>
      </c>
    </row>
    <row r="35" spans="1:9" ht="17.25" customHeight="1" x14ac:dyDescent="0.25">
      <c r="A35" s="126" t="s">
        <v>357</v>
      </c>
      <c r="B35" s="126"/>
      <c r="C35" s="126"/>
      <c r="D35" s="126"/>
      <c r="E35" s="126"/>
      <c r="F35" s="126"/>
      <c r="G35" s="126"/>
    </row>
    <row r="36" spans="1:9" ht="17.25" customHeight="1" x14ac:dyDescent="0.25">
      <c r="A36" s="122" t="s">
        <v>186</v>
      </c>
      <c r="B36" s="124" t="s">
        <v>0</v>
      </c>
      <c r="C36" s="124" t="s">
        <v>5</v>
      </c>
      <c r="D36" s="125" t="s">
        <v>6</v>
      </c>
      <c r="E36" s="125"/>
      <c r="F36" s="125"/>
      <c r="G36" s="116" t="s">
        <v>7</v>
      </c>
      <c r="H36" s="116" t="s">
        <v>419</v>
      </c>
      <c r="I36" s="116" t="s">
        <v>418</v>
      </c>
    </row>
    <row r="37" spans="1:9" ht="17.25" customHeight="1" x14ac:dyDescent="0.25">
      <c r="A37" s="123"/>
      <c r="B37" s="117"/>
      <c r="C37" s="117"/>
      <c r="D37" s="62" t="s">
        <v>8</v>
      </c>
      <c r="E37" s="62" t="s">
        <v>9</v>
      </c>
      <c r="F37" s="62" t="s">
        <v>105</v>
      </c>
      <c r="G37" s="117"/>
      <c r="H37" s="117"/>
      <c r="I37" s="117"/>
    </row>
    <row r="38" spans="1:9" ht="17.25" customHeight="1" x14ac:dyDescent="0.25">
      <c r="A38" s="7" t="s">
        <v>139</v>
      </c>
      <c r="B38" s="57" t="s">
        <v>138</v>
      </c>
      <c r="C38" s="57" t="s">
        <v>31</v>
      </c>
      <c r="D38" s="3">
        <v>16.66</v>
      </c>
      <c r="E38" s="3">
        <v>8.83</v>
      </c>
      <c r="F38" s="3">
        <v>8.98</v>
      </c>
      <c r="G38" s="3">
        <v>180.94</v>
      </c>
      <c r="H38" s="19">
        <v>0.62</v>
      </c>
      <c r="I38" s="19">
        <f>ROUND(H38*1.09,2)</f>
        <v>0.68</v>
      </c>
    </row>
    <row r="39" spans="1:9" ht="17.25" customHeight="1" x14ac:dyDescent="0.25">
      <c r="A39" s="7" t="s">
        <v>302</v>
      </c>
      <c r="B39" s="57" t="s">
        <v>303</v>
      </c>
      <c r="C39" s="57" t="s">
        <v>31</v>
      </c>
      <c r="D39" s="3">
        <v>1.3574999999999999</v>
      </c>
      <c r="E39" s="3">
        <v>2.5649999999999999</v>
      </c>
      <c r="F39" s="3">
        <v>11.9</v>
      </c>
      <c r="G39" s="3">
        <v>75.284999999999997</v>
      </c>
      <c r="H39" s="19">
        <v>0.16</v>
      </c>
      <c r="I39" s="19">
        <f>ROUND(H39*1.09,2)</f>
        <v>0.17</v>
      </c>
    </row>
    <row r="40" spans="1:9" ht="17.25" customHeight="1" x14ac:dyDescent="0.25">
      <c r="A40" s="7" t="s">
        <v>254</v>
      </c>
      <c r="B40" s="57" t="s">
        <v>142</v>
      </c>
      <c r="C40" s="57" t="s">
        <v>16</v>
      </c>
      <c r="D40" s="3">
        <v>1.41</v>
      </c>
      <c r="E40" s="3">
        <v>9.86</v>
      </c>
      <c r="F40" s="3">
        <v>5.3</v>
      </c>
      <c r="G40" s="3">
        <v>109.91</v>
      </c>
      <c r="H40" s="19">
        <v>0.73</v>
      </c>
      <c r="I40" s="19">
        <f>ROUND(H40*1.09,2)</f>
        <v>0.8</v>
      </c>
    </row>
    <row r="41" spans="1:9" s="52" customFormat="1" ht="18" customHeight="1" x14ac:dyDescent="0.25">
      <c r="A41" s="39" t="s">
        <v>431</v>
      </c>
      <c r="B41" s="106"/>
      <c r="C41" s="106" t="s">
        <v>12</v>
      </c>
      <c r="D41" s="3">
        <v>0</v>
      </c>
      <c r="E41" s="3">
        <v>0</v>
      </c>
      <c r="F41" s="3">
        <v>0</v>
      </c>
      <c r="G41" s="3">
        <v>0</v>
      </c>
      <c r="H41" s="19">
        <v>0.05</v>
      </c>
      <c r="I41" s="19">
        <f>ROUND(H41*1.09,2)</f>
        <v>0.05</v>
      </c>
    </row>
    <row r="42" spans="1:9" s="52" customFormat="1" ht="18" customHeight="1" x14ac:dyDescent="0.25">
      <c r="A42" s="39" t="s">
        <v>425</v>
      </c>
      <c r="B42" s="106"/>
      <c r="C42" s="106" t="s">
        <v>16</v>
      </c>
      <c r="D42" s="3">
        <v>0.4</v>
      </c>
      <c r="E42" s="3">
        <v>0.4</v>
      </c>
      <c r="F42" s="3">
        <v>13</v>
      </c>
      <c r="G42" s="3">
        <v>53</v>
      </c>
      <c r="H42" s="19">
        <v>0.33</v>
      </c>
      <c r="I42" s="19">
        <f>ROUND(H42*1.09,2)</f>
        <v>0.36</v>
      </c>
    </row>
    <row r="43" spans="1:9" ht="17.25" customHeight="1" x14ac:dyDescent="0.3">
      <c r="A43" s="119" t="s">
        <v>1</v>
      </c>
      <c r="B43" s="120"/>
      <c r="C43" s="121"/>
      <c r="D43" s="10">
        <f>SUM(D38:D42)</f>
        <v>19.827499999999997</v>
      </c>
      <c r="E43" s="10">
        <f t="shared" ref="E43:G43" si="3">SUM(E38:E42)</f>
        <v>21.654999999999998</v>
      </c>
      <c r="F43" s="10">
        <f t="shared" si="3"/>
        <v>39.180000000000007</v>
      </c>
      <c r="G43" s="10">
        <f t="shared" si="3"/>
        <v>419.13499999999999</v>
      </c>
      <c r="H43" s="87">
        <f>+H38+H39+H40+H41+H42</f>
        <v>1.8900000000000001</v>
      </c>
      <c r="I43" s="87">
        <f>+I38+I39+I40+I41+I42</f>
        <v>2.06</v>
      </c>
    </row>
    <row r="44" spans="1:9" ht="17.25" customHeight="1" x14ac:dyDescent="0.25">
      <c r="A44" s="126" t="s">
        <v>357</v>
      </c>
      <c r="B44" s="126"/>
      <c r="C44" s="126"/>
      <c r="D44" s="126"/>
      <c r="E44" s="126"/>
      <c r="F44" s="126"/>
      <c r="G44" s="126"/>
    </row>
    <row r="45" spans="1:9" ht="27.75" customHeight="1" x14ac:dyDescent="0.25">
      <c r="A45" s="122" t="s">
        <v>187</v>
      </c>
      <c r="B45" s="124" t="s">
        <v>0</v>
      </c>
      <c r="C45" s="124" t="s">
        <v>5</v>
      </c>
      <c r="D45" s="125" t="s">
        <v>6</v>
      </c>
      <c r="E45" s="125"/>
      <c r="F45" s="125"/>
      <c r="G45" s="116" t="s">
        <v>7</v>
      </c>
      <c r="H45" s="116" t="s">
        <v>419</v>
      </c>
      <c r="I45" s="116" t="s">
        <v>418</v>
      </c>
    </row>
    <row r="46" spans="1:9" ht="17.25" customHeight="1" x14ac:dyDescent="0.25">
      <c r="A46" s="123"/>
      <c r="B46" s="117"/>
      <c r="C46" s="117"/>
      <c r="D46" s="62" t="s">
        <v>8</v>
      </c>
      <c r="E46" s="62" t="s">
        <v>9</v>
      </c>
      <c r="F46" s="62" t="s">
        <v>105</v>
      </c>
      <c r="G46" s="117"/>
      <c r="H46" s="117"/>
      <c r="I46" s="117"/>
    </row>
    <row r="47" spans="1:9" ht="17.25" customHeight="1" x14ac:dyDescent="0.25">
      <c r="A47" s="7" t="s">
        <v>255</v>
      </c>
      <c r="B47" s="57" t="s">
        <v>60</v>
      </c>
      <c r="C47" s="57" t="s">
        <v>31</v>
      </c>
      <c r="D47" s="3">
        <v>18.329999999999998</v>
      </c>
      <c r="E47" s="3">
        <v>12.5</v>
      </c>
      <c r="F47" s="3">
        <v>0.51</v>
      </c>
      <c r="G47" s="3">
        <v>190.29</v>
      </c>
      <c r="H47" s="19">
        <v>0.74</v>
      </c>
      <c r="I47" s="19">
        <f>ROUND(H47*1.09,2)</f>
        <v>0.81</v>
      </c>
    </row>
    <row r="48" spans="1:9" ht="17.25" customHeight="1" x14ac:dyDescent="0.25">
      <c r="A48" s="39" t="s">
        <v>285</v>
      </c>
      <c r="B48" s="57" t="s">
        <v>188</v>
      </c>
      <c r="C48" s="57" t="s">
        <v>16</v>
      </c>
      <c r="D48" s="3">
        <v>2.2200000000000002</v>
      </c>
      <c r="E48" s="3">
        <v>3.84</v>
      </c>
      <c r="F48" s="3">
        <v>15.3</v>
      </c>
      <c r="G48" s="3">
        <v>102.15</v>
      </c>
      <c r="H48" s="19">
        <v>0.38</v>
      </c>
      <c r="I48" s="19">
        <f>ROUND(H48*1.09,2)</f>
        <v>0.41</v>
      </c>
    </row>
    <row r="49" spans="1:14" ht="22.5" customHeight="1" x14ac:dyDescent="0.25">
      <c r="A49" s="7" t="s">
        <v>257</v>
      </c>
      <c r="B49" s="57" t="s">
        <v>69</v>
      </c>
      <c r="C49" s="57" t="s">
        <v>16</v>
      </c>
      <c r="D49" s="3">
        <v>1.36</v>
      </c>
      <c r="E49" s="3">
        <v>5.19</v>
      </c>
      <c r="F49" s="3">
        <v>6.19</v>
      </c>
      <c r="G49" s="3">
        <v>68.97</v>
      </c>
      <c r="H49" s="19">
        <v>0.39</v>
      </c>
      <c r="I49" s="19">
        <f>ROUND(H49*1.09,2)</f>
        <v>0.43</v>
      </c>
    </row>
    <row r="50" spans="1:14" s="52" customFormat="1" ht="18" customHeight="1" x14ac:dyDescent="0.25">
      <c r="A50" s="39" t="s">
        <v>431</v>
      </c>
      <c r="B50" s="106"/>
      <c r="C50" s="106" t="s">
        <v>12</v>
      </c>
      <c r="D50" s="3">
        <v>0</v>
      </c>
      <c r="E50" s="3">
        <v>0</v>
      </c>
      <c r="F50" s="3">
        <v>0</v>
      </c>
      <c r="G50" s="3">
        <v>0</v>
      </c>
      <c r="H50" s="19">
        <v>0.05</v>
      </c>
      <c r="I50" s="19">
        <f>ROUND(H50*1.09,2)</f>
        <v>0.05</v>
      </c>
    </row>
    <row r="51" spans="1:14" s="52" customFormat="1" ht="18" customHeight="1" x14ac:dyDescent="0.25">
      <c r="A51" s="39" t="s">
        <v>425</v>
      </c>
      <c r="B51" s="106"/>
      <c r="C51" s="106" t="s">
        <v>16</v>
      </c>
      <c r="D51" s="3">
        <v>0.4</v>
      </c>
      <c r="E51" s="3">
        <v>0.4</v>
      </c>
      <c r="F51" s="3">
        <v>13</v>
      </c>
      <c r="G51" s="3">
        <v>53</v>
      </c>
      <c r="H51" s="19">
        <v>0.33</v>
      </c>
      <c r="I51" s="19">
        <f>ROUND(H51*1.09,2)</f>
        <v>0.36</v>
      </c>
    </row>
    <row r="52" spans="1:14" ht="27.75" customHeight="1" x14ac:dyDescent="0.3">
      <c r="A52" s="119" t="s">
        <v>1</v>
      </c>
      <c r="B52" s="120"/>
      <c r="C52" s="121"/>
      <c r="D52" s="10">
        <f>SUM(D47:D51)</f>
        <v>22.309999999999995</v>
      </c>
      <c r="E52" s="10">
        <f t="shared" ref="E52:G52" si="4">SUM(E47:E51)</f>
        <v>21.93</v>
      </c>
      <c r="F52" s="10">
        <f t="shared" si="4"/>
        <v>35</v>
      </c>
      <c r="G52" s="10">
        <f t="shared" si="4"/>
        <v>414.40999999999997</v>
      </c>
      <c r="H52" s="87">
        <f>+H47+H48+H49+H50+H51</f>
        <v>1.8900000000000003</v>
      </c>
      <c r="I52" s="87">
        <f>+I47+I48+I49+I50+I51</f>
        <v>2.06</v>
      </c>
    </row>
    <row r="53" spans="1:14" s="71" customFormat="1" ht="26.25" customHeight="1" x14ac:dyDescent="0.25">
      <c r="A53" s="126" t="s">
        <v>357</v>
      </c>
      <c r="B53" s="126"/>
      <c r="C53" s="126"/>
      <c r="D53" s="126"/>
      <c r="E53" s="126"/>
      <c r="F53" s="126"/>
      <c r="G53" s="126"/>
      <c r="H53" s="26"/>
    </row>
    <row r="54" spans="1:14" s="71" customFormat="1" ht="18" customHeight="1" x14ac:dyDescent="0.25">
      <c r="A54" s="122" t="s">
        <v>376</v>
      </c>
      <c r="B54" s="124" t="s">
        <v>0</v>
      </c>
      <c r="C54" s="124" t="s">
        <v>5</v>
      </c>
      <c r="D54" s="125" t="s">
        <v>6</v>
      </c>
      <c r="E54" s="125"/>
      <c r="F54" s="125"/>
      <c r="G54" s="116" t="s">
        <v>7</v>
      </c>
      <c r="H54" s="116" t="s">
        <v>419</v>
      </c>
      <c r="I54" s="116" t="s">
        <v>418</v>
      </c>
    </row>
    <row r="55" spans="1:14" s="71" customFormat="1" ht="27" customHeight="1" x14ac:dyDescent="0.25">
      <c r="A55" s="123"/>
      <c r="B55" s="117"/>
      <c r="C55" s="117"/>
      <c r="D55" s="62" t="s">
        <v>8</v>
      </c>
      <c r="E55" s="62" t="s">
        <v>9</v>
      </c>
      <c r="F55" s="62" t="s">
        <v>105</v>
      </c>
      <c r="G55" s="117"/>
      <c r="H55" s="117"/>
      <c r="I55" s="117"/>
    </row>
    <row r="56" spans="1:14" s="71" customFormat="1" ht="29.25" customHeight="1" x14ac:dyDescent="0.25">
      <c r="A56" s="7" t="s">
        <v>385</v>
      </c>
      <c r="B56" s="57" t="s">
        <v>384</v>
      </c>
      <c r="C56" s="57">
        <v>200</v>
      </c>
      <c r="D56" s="3">
        <v>6.16</v>
      </c>
      <c r="E56" s="3">
        <v>13.02</v>
      </c>
      <c r="F56" s="3">
        <v>51</v>
      </c>
      <c r="G56" s="3">
        <v>345.82</v>
      </c>
      <c r="H56" s="19">
        <v>0.85</v>
      </c>
      <c r="I56" s="19">
        <f>ROUND(H56*1.09,2)</f>
        <v>0.93</v>
      </c>
    </row>
    <row r="57" spans="1:14" s="1" customFormat="1" ht="18" customHeight="1" x14ac:dyDescent="0.25">
      <c r="A57" s="7" t="s">
        <v>262</v>
      </c>
      <c r="B57" s="57" t="s">
        <v>227</v>
      </c>
      <c r="C57" s="57" t="s">
        <v>13</v>
      </c>
      <c r="D57" s="3">
        <v>1.36</v>
      </c>
      <c r="E57" s="3">
        <v>4</v>
      </c>
      <c r="F57" s="3">
        <v>1.68</v>
      </c>
      <c r="G57" s="3">
        <v>48</v>
      </c>
      <c r="H57" s="19">
        <v>0.25</v>
      </c>
      <c r="I57" s="19">
        <f>ROUND(H57*1.09,2)</f>
        <v>0.27</v>
      </c>
      <c r="J57" s="20"/>
      <c r="K57" s="20"/>
      <c r="L57" s="20"/>
      <c r="M57" s="20"/>
      <c r="N57" s="20"/>
    </row>
    <row r="58" spans="1:14" s="52" customFormat="1" ht="18" customHeight="1" x14ac:dyDescent="0.25">
      <c r="A58" s="7" t="s">
        <v>426</v>
      </c>
      <c r="B58" s="106"/>
      <c r="C58" s="106" t="s">
        <v>427</v>
      </c>
      <c r="D58" s="3">
        <v>2.98</v>
      </c>
      <c r="E58" s="3">
        <v>0.2</v>
      </c>
      <c r="F58" s="3">
        <v>12.85</v>
      </c>
      <c r="G58" s="3">
        <v>65.38</v>
      </c>
      <c r="H58" s="19">
        <v>0.4</v>
      </c>
      <c r="I58" s="19">
        <f>ROUND(H58*1.09,2)</f>
        <v>0.44</v>
      </c>
    </row>
    <row r="59" spans="1:14" s="52" customFormat="1" ht="18" customHeight="1" x14ac:dyDescent="0.25">
      <c r="A59" s="39" t="s">
        <v>431</v>
      </c>
      <c r="B59" s="106"/>
      <c r="C59" s="106" t="s">
        <v>12</v>
      </c>
      <c r="D59" s="3">
        <v>0</v>
      </c>
      <c r="E59" s="3">
        <v>0</v>
      </c>
      <c r="F59" s="3">
        <v>0</v>
      </c>
      <c r="G59" s="3">
        <v>0</v>
      </c>
      <c r="H59" s="19">
        <v>0.05</v>
      </c>
      <c r="I59" s="19">
        <f>ROUND(H59*1.09,2)</f>
        <v>0.05</v>
      </c>
    </row>
    <row r="60" spans="1:14" s="52" customFormat="1" ht="18" customHeight="1" x14ac:dyDescent="0.25">
      <c r="A60" s="39" t="s">
        <v>425</v>
      </c>
      <c r="B60" s="106"/>
      <c r="C60" s="106" t="s">
        <v>16</v>
      </c>
      <c r="D60" s="3">
        <v>0.4</v>
      </c>
      <c r="E60" s="3">
        <v>0.4</v>
      </c>
      <c r="F60" s="3">
        <v>13</v>
      </c>
      <c r="G60" s="3">
        <v>53</v>
      </c>
      <c r="H60" s="19">
        <v>0.33</v>
      </c>
      <c r="I60" s="19">
        <f>ROUND(H60*1.09,2)</f>
        <v>0.36</v>
      </c>
    </row>
    <row r="61" spans="1:14" s="71" customFormat="1" ht="27" customHeight="1" x14ac:dyDescent="0.3">
      <c r="A61" s="119" t="s">
        <v>1</v>
      </c>
      <c r="B61" s="120"/>
      <c r="C61" s="121"/>
      <c r="D61" s="10">
        <f>SUM(D56:D60)</f>
        <v>10.9</v>
      </c>
      <c r="E61" s="10">
        <f t="shared" ref="E61:G61" si="5">SUM(E56:E60)</f>
        <v>17.619999999999997</v>
      </c>
      <c r="F61" s="10">
        <f t="shared" si="5"/>
        <v>78.53</v>
      </c>
      <c r="G61" s="10">
        <f t="shared" si="5"/>
        <v>512.20000000000005</v>
      </c>
      <c r="H61" s="87">
        <f>+H56+H57+H58+H59+H60</f>
        <v>1.8800000000000001</v>
      </c>
      <c r="I61" s="87">
        <f>+I56+I57+I58+I59+I60</f>
        <v>2.0500000000000003</v>
      </c>
    </row>
    <row r="62" spans="1:14" ht="17.25" customHeight="1" x14ac:dyDescent="0.25">
      <c r="A62" s="131" t="s">
        <v>439</v>
      </c>
      <c r="B62" s="131"/>
      <c r="C62" s="131"/>
      <c r="D62" s="131"/>
      <c r="E62" s="131"/>
      <c r="F62" s="131"/>
      <c r="G62" s="131"/>
    </row>
    <row r="63" spans="1:14" ht="17.25" customHeight="1" thickBot="1" x14ac:dyDescent="0.3"/>
    <row r="64" spans="1:14" s="52" customFormat="1" ht="39" customHeight="1" x14ac:dyDescent="0.25">
      <c r="A64" s="85"/>
      <c r="B64" s="129"/>
      <c r="C64" s="130"/>
      <c r="D64" s="130"/>
      <c r="E64" s="130"/>
      <c r="F64" s="130"/>
      <c r="G64" s="130"/>
      <c r="H64" s="88" t="s">
        <v>419</v>
      </c>
      <c r="I64" s="89" t="s">
        <v>418</v>
      </c>
    </row>
    <row r="65" spans="1:9" s="52" customFormat="1" ht="18" customHeight="1" thickBot="1" x14ac:dyDescent="0.3">
      <c r="A65" s="86"/>
      <c r="B65" s="127" t="s">
        <v>420</v>
      </c>
      <c r="C65" s="128"/>
      <c r="D65" s="128"/>
      <c r="E65" s="128"/>
      <c r="F65" s="128"/>
      <c r="G65" s="128"/>
      <c r="H65" s="92">
        <f>+SUM(H17+H25+H34+H43+H52+H61)/6+H8</f>
        <v>2.2083333333333335</v>
      </c>
      <c r="I65" s="91">
        <f>+SUM(I17+I25+I34+I43+I52+I61)/6+I8</f>
        <v>2.4083333333333337</v>
      </c>
    </row>
    <row r="66" spans="1:9" s="52" customFormat="1" ht="18" customHeight="1" x14ac:dyDescent="0.25">
      <c r="A66" s="86"/>
      <c r="B66" s="132" t="s">
        <v>421</v>
      </c>
      <c r="C66" s="133"/>
      <c r="D66" s="133"/>
      <c r="E66" s="24"/>
      <c r="F66" s="24"/>
      <c r="G66" s="24"/>
      <c r="H66" s="23"/>
      <c r="I66" s="23"/>
    </row>
    <row r="67" spans="1:9" ht="17.25" customHeight="1" x14ac:dyDescent="0.25"/>
    <row r="68" spans="1:9" ht="17.25" customHeight="1" x14ac:dyDescent="0.25"/>
    <row r="69" spans="1:9" ht="17.25" customHeight="1" x14ac:dyDescent="0.25"/>
    <row r="70" spans="1:9" ht="27" customHeight="1" x14ac:dyDescent="0.25"/>
    <row r="71" spans="1:9" ht="17.25" customHeight="1" x14ac:dyDescent="0.25"/>
    <row r="72" spans="1:9" ht="27.75" customHeight="1" x14ac:dyDescent="0.25"/>
    <row r="73" spans="1:9" ht="17.25" customHeight="1" x14ac:dyDescent="0.25"/>
    <row r="74" spans="1:9" ht="17.25" customHeight="1" x14ac:dyDescent="0.25"/>
    <row r="75" spans="1:9" ht="17.25" customHeight="1" x14ac:dyDescent="0.25"/>
    <row r="76" spans="1:9" ht="17.25" customHeight="1" x14ac:dyDescent="0.25"/>
  </sheetData>
  <mergeCells count="65">
    <mergeCell ref="H54:H55"/>
    <mergeCell ref="I54:I55"/>
    <mergeCell ref="B64:G64"/>
    <mergeCell ref="B65:G65"/>
    <mergeCell ref="B66:D66"/>
    <mergeCell ref="A62:G62"/>
    <mergeCell ref="A61:C61"/>
    <mergeCell ref="H27:H28"/>
    <mergeCell ref="I27:I28"/>
    <mergeCell ref="H36:H37"/>
    <mergeCell ref="I36:I37"/>
    <mergeCell ref="H45:H46"/>
    <mergeCell ref="I45:I46"/>
    <mergeCell ref="H4:H5"/>
    <mergeCell ref="I4:I5"/>
    <mergeCell ref="H10:H11"/>
    <mergeCell ref="I10:I11"/>
    <mergeCell ref="H19:H20"/>
    <mergeCell ref="I19:I20"/>
    <mergeCell ref="C27:C28"/>
    <mergeCell ref="D27:F27"/>
    <mergeCell ref="A52:C52"/>
    <mergeCell ref="A34:C34"/>
    <mergeCell ref="A35:G35"/>
    <mergeCell ref="A44:G44"/>
    <mergeCell ref="A27:A28"/>
    <mergeCell ref="B27:B28"/>
    <mergeCell ref="G27:G28"/>
    <mergeCell ref="D36:F36"/>
    <mergeCell ref="G36:G37"/>
    <mergeCell ref="A36:A37"/>
    <mergeCell ref="B36:B37"/>
    <mergeCell ref="C36:C37"/>
    <mergeCell ref="A3:G3"/>
    <mergeCell ref="A45:A46"/>
    <mergeCell ref="B45:B46"/>
    <mergeCell ref="C45:C46"/>
    <mergeCell ref="D45:F45"/>
    <mergeCell ref="A43:C43"/>
    <mergeCell ref="A18:G18"/>
    <mergeCell ref="A19:A20"/>
    <mergeCell ref="B19:B20"/>
    <mergeCell ref="C19:C20"/>
    <mergeCell ref="D19:F19"/>
    <mergeCell ref="G19:G20"/>
    <mergeCell ref="A26:G26"/>
    <mergeCell ref="G45:G46"/>
    <mergeCell ref="A10:A11"/>
    <mergeCell ref="B10:B11"/>
    <mergeCell ref="C10:C11"/>
    <mergeCell ref="B4:B5"/>
    <mergeCell ref="C4:C5"/>
    <mergeCell ref="D10:F10"/>
    <mergeCell ref="G10:G11"/>
    <mergeCell ref="A9:G9"/>
    <mergeCell ref="A4:A5"/>
    <mergeCell ref="A8:C8"/>
    <mergeCell ref="D4:F4"/>
    <mergeCell ref="G4:G5"/>
    <mergeCell ref="A53:G53"/>
    <mergeCell ref="A54:A55"/>
    <mergeCell ref="B54:B55"/>
    <mergeCell ref="C54:C55"/>
    <mergeCell ref="D54:F54"/>
    <mergeCell ref="G54:G55"/>
  </mergeCells>
  <pageMargins left="0.59055118110236227" right="0.59055118110236227" top="0.59055118110236227" bottom="0.59055118110236227" header="0" footer="0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view="pageBreakPreview" zoomScale="110" zoomScaleNormal="100" zoomScaleSheetLayoutView="110" workbookViewId="0">
      <selection activeCell="J52" sqref="J52"/>
    </sheetView>
  </sheetViews>
  <sheetFormatPr defaultColWidth="9.1796875" defaultRowHeight="18" customHeight="1" x14ac:dyDescent="0.25"/>
  <cols>
    <col min="1" max="1" width="44.54296875" style="72" customWidth="1"/>
    <col min="2" max="2" width="9.1796875" style="26" customWidth="1"/>
    <col min="3" max="3" width="11.7265625" style="26" customWidth="1"/>
    <col min="4" max="4" width="8.54296875" style="27" customWidth="1"/>
    <col min="5" max="5" width="8.1796875" style="27" customWidth="1"/>
    <col min="6" max="6" width="14.453125" style="27" customWidth="1"/>
    <col min="7" max="7" width="9" style="27" customWidth="1"/>
    <col min="8" max="9" width="9.1796875" style="21"/>
    <col min="10" max="16384" width="9.1796875" style="70"/>
  </cols>
  <sheetData>
    <row r="1" spans="1:9" ht="18" customHeight="1" x14ac:dyDescent="0.25">
      <c r="A1" s="75" t="s">
        <v>24</v>
      </c>
      <c r="B1" s="55"/>
      <c r="C1" s="55"/>
      <c r="D1" s="16"/>
      <c r="E1" s="16"/>
      <c r="F1" s="16"/>
      <c r="G1" s="67"/>
    </row>
    <row r="2" spans="1:9" ht="18" customHeight="1" x14ac:dyDescent="0.25">
      <c r="A2" s="69" t="s">
        <v>20</v>
      </c>
      <c r="B2" s="55"/>
      <c r="C2" s="55"/>
      <c r="D2" s="16"/>
      <c r="E2" s="16"/>
      <c r="F2" s="16"/>
      <c r="G2" s="16"/>
    </row>
    <row r="3" spans="1:9" s="68" customFormat="1" ht="18" customHeight="1" x14ac:dyDescent="0.25">
      <c r="A3" s="118" t="s">
        <v>422</v>
      </c>
      <c r="B3" s="118"/>
      <c r="C3" s="118"/>
      <c r="D3" s="118"/>
      <c r="E3" s="118"/>
      <c r="F3" s="118"/>
      <c r="G3" s="118"/>
      <c r="H3" s="73"/>
      <c r="I3" s="73"/>
    </row>
    <row r="4" spans="1:9" s="68" customFormat="1" ht="18" customHeight="1" x14ac:dyDescent="0.25">
      <c r="A4" s="122" t="s">
        <v>4</v>
      </c>
      <c r="B4" s="124" t="s">
        <v>0</v>
      </c>
      <c r="C4" s="124" t="s">
        <v>5</v>
      </c>
      <c r="D4" s="125" t="s">
        <v>6</v>
      </c>
      <c r="E4" s="125"/>
      <c r="F4" s="125"/>
      <c r="G4" s="116" t="s">
        <v>7</v>
      </c>
      <c r="H4" s="116" t="s">
        <v>419</v>
      </c>
      <c r="I4" s="116" t="s">
        <v>418</v>
      </c>
    </row>
    <row r="5" spans="1:9" s="68" customFormat="1" ht="21" customHeight="1" x14ac:dyDescent="0.25">
      <c r="A5" s="123"/>
      <c r="B5" s="117"/>
      <c r="C5" s="117"/>
      <c r="D5" s="62" t="s">
        <v>8</v>
      </c>
      <c r="E5" s="62" t="s">
        <v>9</v>
      </c>
      <c r="F5" s="62" t="s">
        <v>105</v>
      </c>
      <c r="G5" s="117"/>
      <c r="H5" s="117"/>
      <c r="I5" s="117"/>
    </row>
    <row r="6" spans="1:9" ht="18" customHeight="1" x14ac:dyDescent="0.25">
      <c r="A6" s="39" t="s">
        <v>307</v>
      </c>
      <c r="B6" s="57" t="s">
        <v>74</v>
      </c>
      <c r="C6" s="57" t="s">
        <v>15</v>
      </c>
      <c r="D6" s="3">
        <v>1.73</v>
      </c>
      <c r="E6" s="3">
        <v>3.2</v>
      </c>
      <c r="F6" s="3">
        <v>9.86</v>
      </c>
      <c r="G6" s="3">
        <v>72.989999999999995</v>
      </c>
      <c r="H6" s="19">
        <v>0.22</v>
      </c>
      <c r="I6" s="19">
        <f>ROUND(H6*1.09,2)</f>
        <v>0.24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v>0.1</v>
      </c>
      <c r="I7" s="19">
        <f>ROUND(H7*1.09,2)</f>
        <v>0.11</v>
      </c>
    </row>
    <row r="8" spans="1:9" ht="18" customHeight="1" x14ac:dyDescent="0.3">
      <c r="A8" s="125" t="s">
        <v>1</v>
      </c>
      <c r="B8" s="125"/>
      <c r="C8" s="125"/>
      <c r="D8" s="10">
        <f>SUM(D6:D7)</f>
        <v>4.6899999999999995</v>
      </c>
      <c r="E8" s="10">
        <f>SUM(E6:E7)</f>
        <v>3.8400000000000003</v>
      </c>
      <c r="F8" s="10">
        <f>SUM(F6:F7)</f>
        <v>26.919999999999998</v>
      </c>
      <c r="G8" s="10">
        <f>SUM(G6:G7)</f>
        <v>159.07</v>
      </c>
      <c r="H8" s="87">
        <f>+H6+H7</f>
        <v>0.32</v>
      </c>
      <c r="I8" s="87">
        <f>+I6+I7</f>
        <v>0.35</v>
      </c>
    </row>
    <row r="9" spans="1:9" ht="18" customHeight="1" x14ac:dyDescent="0.25">
      <c r="A9" s="124" t="s">
        <v>359</v>
      </c>
      <c r="B9" s="124"/>
      <c r="C9" s="124"/>
      <c r="D9" s="124"/>
      <c r="E9" s="124"/>
      <c r="F9" s="124"/>
      <c r="G9" s="124"/>
    </row>
    <row r="10" spans="1:9" s="68" customFormat="1" ht="18" customHeight="1" x14ac:dyDescent="0.25">
      <c r="A10" s="122" t="s">
        <v>94</v>
      </c>
      <c r="B10" s="124" t="s">
        <v>0</v>
      </c>
      <c r="C10" s="124" t="s">
        <v>5</v>
      </c>
      <c r="D10" s="125" t="s">
        <v>6</v>
      </c>
      <c r="E10" s="125"/>
      <c r="F10" s="125"/>
      <c r="G10" s="116" t="s">
        <v>7</v>
      </c>
      <c r="H10" s="116" t="s">
        <v>419</v>
      </c>
      <c r="I10" s="116" t="s">
        <v>418</v>
      </c>
    </row>
    <row r="11" spans="1:9" ht="18" customHeight="1" x14ac:dyDescent="0.25">
      <c r="A11" s="123"/>
      <c r="B11" s="117"/>
      <c r="C11" s="117"/>
      <c r="D11" s="62" t="s">
        <v>8</v>
      </c>
      <c r="E11" s="62" t="s">
        <v>9</v>
      </c>
      <c r="F11" s="62" t="s">
        <v>105</v>
      </c>
      <c r="G11" s="117"/>
      <c r="H11" s="117"/>
      <c r="I11" s="117"/>
    </row>
    <row r="12" spans="1:9" ht="18" customHeight="1" x14ac:dyDescent="0.25">
      <c r="A12" s="7" t="s">
        <v>29</v>
      </c>
      <c r="B12" s="57" t="s">
        <v>30</v>
      </c>
      <c r="C12" s="57" t="s">
        <v>124</v>
      </c>
      <c r="D12" s="3">
        <v>20.34</v>
      </c>
      <c r="E12" s="3">
        <v>14.26</v>
      </c>
      <c r="F12" s="3">
        <v>1.67</v>
      </c>
      <c r="G12" s="3">
        <v>214.53</v>
      </c>
      <c r="H12" s="19">
        <v>0.79</v>
      </c>
      <c r="I12" s="19">
        <f>ROUND(H12*1.09,2)</f>
        <v>0.86</v>
      </c>
    </row>
    <row r="13" spans="1:9" ht="18" customHeight="1" x14ac:dyDescent="0.25">
      <c r="A13" s="7" t="s">
        <v>246</v>
      </c>
      <c r="B13" s="57" t="s">
        <v>34</v>
      </c>
      <c r="C13" s="57" t="s">
        <v>14</v>
      </c>
      <c r="D13" s="3">
        <v>1.17</v>
      </c>
      <c r="E13" s="3">
        <v>1.91</v>
      </c>
      <c r="F13" s="3">
        <v>8.24</v>
      </c>
      <c r="G13" s="3">
        <v>54.27</v>
      </c>
      <c r="H13" s="19">
        <v>0.13</v>
      </c>
      <c r="I13" s="19">
        <f>ROUND(H13*1.09,2)</f>
        <v>0.14000000000000001</v>
      </c>
    </row>
    <row r="14" spans="1:9" ht="26.15" customHeight="1" x14ac:dyDescent="0.25">
      <c r="A14" s="7" t="s">
        <v>296</v>
      </c>
      <c r="B14" s="57" t="s">
        <v>32</v>
      </c>
      <c r="C14" s="57" t="s">
        <v>31</v>
      </c>
      <c r="D14" s="3">
        <v>1.65</v>
      </c>
      <c r="E14" s="3">
        <v>7.6050000000000004</v>
      </c>
      <c r="F14" s="3">
        <v>5.2575000000000003</v>
      </c>
      <c r="G14" s="3">
        <v>87.53</v>
      </c>
      <c r="H14" s="19">
        <v>0.52</v>
      </c>
      <c r="I14" s="19">
        <f>ROUND(H14*1.09,2)</f>
        <v>0.56999999999999995</v>
      </c>
    </row>
    <row r="15" spans="1:9" s="52" customFormat="1" ht="18" customHeight="1" x14ac:dyDescent="0.25">
      <c r="A15" s="39" t="s">
        <v>424</v>
      </c>
      <c r="B15" s="106"/>
      <c r="C15" s="106" t="s">
        <v>432</v>
      </c>
      <c r="D15" s="3">
        <v>0.1</v>
      </c>
      <c r="E15" s="3">
        <v>0.06</v>
      </c>
      <c r="F15" s="3">
        <v>1.29</v>
      </c>
      <c r="G15" s="3">
        <v>4.34</v>
      </c>
      <c r="H15" s="19">
        <v>0.12</v>
      </c>
      <c r="I15" s="19">
        <f>ROUND(H15*1.09,2)</f>
        <v>0.13</v>
      </c>
    </row>
    <row r="16" spans="1:9" s="52" customFormat="1" ht="18" customHeight="1" x14ac:dyDescent="0.25">
      <c r="A16" s="39" t="s">
        <v>425</v>
      </c>
      <c r="B16" s="106"/>
      <c r="C16" s="106" t="s">
        <v>16</v>
      </c>
      <c r="D16" s="3">
        <v>0.4</v>
      </c>
      <c r="E16" s="3">
        <v>0.4</v>
      </c>
      <c r="F16" s="3">
        <v>13</v>
      </c>
      <c r="G16" s="3">
        <v>53</v>
      </c>
      <c r="H16" s="19">
        <v>0.33</v>
      </c>
      <c r="I16" s="19">
        <f>ROUND(H16*1.09,2)</f>
        <v>0.36</v>
      </c>
    </row>
    <row r="17" spans="1:9" ht="20.25" customHeight="1" x14ac:dyDescent="0.3">
      <c r="A17" s="125" t="s">
        <v>1</v>
      </c>
      <c r="B17" s="125"/>
      <c r="C17" s="125"/>
      <c r="D17" s="10">
        <f>SUM(D12:D16)</f>
        <v>23.659999999999997</v>
      </c>
      <c r="E17" s="10">
        <f t="shared" ref="E17:G17" si="0">SUM(E12:E16)</f>
        <v>24.234999999999996</v>
      </c>
      <c r="F17" s="10">
        <f t="shared" si="0"/>
        <v>29.4575</v>
      </c>
      <c r="G17" s="10">
        <f t="shared" si="0"/>
        <v>413.67</v>
      </c>
      <c r="H17" s="87">
        <f>+H12+H13+H14+H15+H16</f>
        <v>1.8900000000000001</v>
      </c>
      <c r="I17" s="87">
        <f>+I12+I13+I14+I15+I16</f>
        <v>2.0599999999999996</v>
      </c>
    </row>
    <row r="18" spans="1:9" ht="22.5" customHeight="1" x14ac:dyDescent="0.25">
      <c r="A18" s="118" t="s">
        <v>359</v>
      </c>
      <c r="B18" s="118"/>
      <c r="C18" s="118"/>
      <c r="D18" s="118"/>
      <c r="E18" s="118"/>
      <c r="F18" s="118"/>
      <c r="G18" s="118"/>
    </row>
    <row r="19" spans="1:9" ht="18" customHeight="1" x14ac:dyDescent="0.25">
      <c r="A19" s="122" t="s">
        <v>95</v>
      </c>
      <c r="B19" s="124" t="s">
        <v>0</v>
      </c>
      <c r="C19" s="124" t="s">
        <v>5</v>
      </c>
      <c r="D19" s="125" t="s">
        <v>6</v>
      </c>
      <c r="E19" s="125"/>
      <c r="F19" s="125"/>
      <c r="G19" s="116" t="s">
        <v>7</v>
      </c>
      <c r="H19" s="116" t="s">
        <v>419</v>
      </c>
      <c r="I19" s="116" t="s">
        <v>418</v>
      </c>
    </row>
    <row r="20" spans="1:9" ht="18" customHeight="1" x14ac:dyDescent="0.25">
      <c r="A20" s="123"/>
      <c r="B20" s="117"/>
      <c r="C20" s="117"/>
      <c r="D20" s="62" t="s">
        <v>8</v>
      </c>
      <c r="E20" s="62" t="s">
        <v>9</v>
      </c>
      <c r="F20" s="62" t="s">
        <v>105</v>
      </c>
      <c r="G20" s="117"/>
      <c r="H20" s="117"/>
      <c r="I20" s="117"/>
    </row>
    <row r="21" spans="1:9" s="68" customFormat="1" ht="18" customHeight="1" x14ac:dyDescent="0.25">
      <c r="A21" s="7" t="s">
        <v>216</v>
      </c>
      <c r="B21" s="57" t="s">
        <v>75</v>
      </c>
      <c r="C21" s="57" t="s">
        <v>15</v>
      </c>
      <c r="D21" s="3">
        <v>18.149999999999999</v>
      </c>
      <c r="E21" s="3">
        <v>12.14</v>
      </c>
      <c r="F21" s="3">
        <v>36.72</v>
      </c>
      <c r="G21" s="3">
        <v>326.38</v>
      </c>
      <c r="H21" s="19">
        <v>1.06</v>
      </c>
      <c r="I21" s="19">
        <f>ROUND(H21*1.09,2)</f>
        <v>1.1599999999999999</v>
      </c>
    </row>
    <row r="22" spans="1:9" ht="18" customHeight="1" x14ac:dyDescent="0.25">
      <c r="A22" s="7" t="s">
        <v>363</v>
      </c>
      <c r="B22" s="57" t="s">
        <v>364</v>
      </c>
      <c r="C22" s="57" t="s">
        <v>365</v>
      </c>
      <c r="D22" s="3">
        <v>1.64</v>
      </c>
      <c r="E22" s="3">
        <v>0.34</v>
      </c>
      <c r="F22" s="3">
        <v>18.41</v>
      </c>
      <c r="G22" s="3">
        <v>77.400000000000006</v>
      </c>
      <c r="H22" s="19">
        <v>0.31</v>
      </c>
      <c r="I22" s="19">
        <f>ROUND(H22*1.09,2)</f>
        <v>0.34</v>
      </c>
    </row>
    <row r="23" spans="1:9" s="52" customFormat="1" ht="18" customHeight="1" x14ac:dyDescent="0.25">
      <c r="A23" s="7" t="s">
        <v>426</v>
      </c>
      <c r="B23" s="106"/>
      <c r="C23" s="106" t="s">
        <v>427</v>
      </c>
      <c r="D23" s="3">
        <v>2.98</v>
      </c>
      <c r="E23" s="3">
        <v>0.2</v>
      </c>
      <c r="F23" s="3">
        <v>12.85</v>
      </c>
      <c r="G23" s="3">
        <v>65.38</v>
      </c>
      <c r="H23" s="19">
        <v>0.4</v>
      </c>
      <c r="I23" s="19">
        <f>ROUND(H23*1.09,2)</f>
        <v>0.44</v>
      </c>
    </row>
    <row r="24" spans="1:9" s="52" customFormat="1" ht="18" customHeight="1" x14ac:dyDescent="0.25">
      <c r="A24" s="39" t="s">
        <v>424</v>
      </c>
      <c r="B24" s="106"/>
      <c r="C24" s="106" t="s">
        <v>432</v>
      </c>
      <c r="D24" s="3">
        <v>0.1</v>
      </c>
      <c r="E24" s="3">
        <v>0.06</v>
      </c>
      <c r="F24" s="3">
        <v>1.29</v>
      </c>
      <c r="G24" s="3">
        <v>4.34</v>
      </c>
      <c r="H24" s="19">
        <v>0.12</v>
      </c>
      <c r="I24" s="19">
        <f>ROUND(H24*1.09,2)</f>
        <v>0.13</v>
      </c>
    </row>
    <row r="25" spans="1:9" ht="18" customHeight="1" x14ac:dyDescent="0.3">
      <c r="A25" s="125" t="s">
        <v>1</v>
      </c>
      <c r="B25" s="125"/>
      <c r="C25" s="125"/>
      <c r="D25" s="10">
        <f>SUM(D21:D24)</f>
        <v>22.87</v>
      </c>
      <c r="E25" s="10">
        <f t="shared" ref="E25:G25" si="1">SUM(E21:E24)</f>
        <v>12.74</v>
      </c>
      <c r="F25" s="10">
        <f t="shared" si="1"/>
        <v>69.27</v>
      </c>
      <c r="G25" s="10">
        <f t="shared" si="1"/>
        <v>473.49999999999994</v>
      </c>
      <c r="H25" s="87">
        <f>+H21+H22+H23+H24</f>
        <v>1.8900000000000001</v>
      </c>
      <c r="I25" s="87">
        <f>+I21+I22+I23+I24</f>
        <v>2.0699999999999998</v>
      </c>
    </row>
    <row r="26" spans="1:9" ht="18" customHeight="1" x14ac:dyDescent="0.25">
      <c r="A26" s="118" t="s">
        <v>11</v>
      </c>
      <c r="B26" s="118"/>
      <c r="C26" s="118"/>
      <c r="D26" s="118"/>
      <c r="E26" s="118"/>
      <c r="F26" s="118"/>
      <c r="G26" s="118"/>
    </row>
    <row r="27" spans="1:9" ht="18" customHeight="1" x14ac:dyDescent="0.25">
      <c r="A27" s="122" t="s">
        <v>96</v>
      </c>
      <c r="B27" s="124" t="s">
        <v>0</v>
      </c>
      <c r="C27" s="124" t="s">
        <v>5</v>
      </c>
      <c r="D27" s="125" t="s">
        <v>6</v>
      </c>
      <c r="E27" s="125"/>
      <c r="F27" s="125"/>
      <c r="G27" s="116" t="s">
        <v>7</v>
      </c>
      <c r="H27" s="116" t="s">
        <v>419</v>
      </c>
      <c r="I27" s="116" t="s">
        <v>418</v>
      </c>
    </row>
    <row r="28" spans="1:9" ht="18" customHeight="1" x14ac:dyDescent="0.25">
      <c r="A28" s="123"/>
      <c r="B28" s="117"/>
      <c r="C28" s="117"/>
      <c r="D28" s="62" t="s">
        <v>8</v>
      </c>
      <c r="E28" s="62" t="s">
        <v>9</v>
      </c>
      <c r="F28" s="62" t="s">
        <v>105</v>
      </c>
      <c r="G28" s="117"/>
      <c r="H28" s="117"/>
      <c r="I28" s="117"/>
    </row>
    <row r="29" spans="1:9" ht="23.5" customHeight="1" x14ac:dyDescent="0.25">
      <c r="A29" s="39" t="s">
        <v>115</v>
      </c>
      <c r="B29" s="57" t="s">
        <v>86</v>
      </c>
      <c r="C29" s="57" t="s">
        <v>12</v>
      </c>
      <c r="D29" s="3">
        <v>7.6895000000000007</v>
      </c>
      <c r="E29" s="3">
        <v>10.938000000000001</v>
      </c>
      <c r="F29" s="3">
        <v>44.7425</v>
      </c>
      <c r="G29" s="3">
        <v>286.89600000000002</v>
      </c>
      <c r="H29" s="19">
        <v>1.34</v>
      </c>
      <c r="I29" s="19">
        <f>ROUND(H29*1.09,2)</f>
        <v>1.46</v>
      </c>
    </row>
    <row r="30" spans="1:9" ht="18" customHeight="1" x14ac:dyDescent="0.25">
      <c r="A30" s="7" t="s">
        <v>252</v>
      </c>
      <c r="B30" s="57" t="s">
        <v>2</v>
      </c>
      <c r="C30" s="57" t="s">
        <v>114</v>
      </c>
      <c r="D30" s="3">
        <v>1.92</v>
      </c>
      <c r="E30" s="3">
        <v>6.12</v>
      </c>
      <c r="F30" s="3">
        <v>5.22</v>
      </c>
      <c r="G30" s="3">
        <v>84.06</v>
      </c>
      <c r="H30" s="19">
        <v>0.1</v>
      </c>
      <c r="I30" s="19">
        <f>ROUND(H30*1.09,2)</f>
        <v>0.11</v>
      </c>
    </row>
    <row r="31" spans="1:9" s="52" customFormat="1" ht="18" customHeight="1" x14ac:dyDescent="0.25">
      <c r="A31" s="39" t="s">
        <v>424</v>
      </c>
      <c r="B31" s="106"/>
      <c r="C31" s="106" t="s">
        <v>432</v>
      </c>
      <c r="D31" s="3">
        <v>0.1</v>
      </c>
      <c r="E31" s="3">
        <v>0.06</v>
      </c>
      <c r="F31" s="3">
        <v>1.29</v>
      </c>
      <c r="G31" s="3">
        <v>4.34</v>
      </c>
      <c r="H31" s="19">
        <v>0.12</v>
      </c>
      <c r="I31" s="19">
        <f>ROUND(H31*1.09,2)</f>
        <v>0.13</v>
      </c>
    </row>
    <row r="32" spans="1:9" s="52" customFormat="1" ht="18" customHeight="1" x14ac:dyDescent="0.25">
      <c r="A32" s="39" t="s">
        <v>425</v>
      </c>
      <c r="B32" s="106"/>
      <c r="C32" s="106" t="s">
        <v>16</v>
      </c>
      <c r="D32" s="3">
        <v>0.4</v>
      </c>
      <c r="E32" s="3">
        <v>0.4</v>
      </c>
      <c r="F32" s="3">
        <v>13</v>
      </c>
      <c r="G32" s="3">
        <v>53</v>
      </c>
      <c r="H32" s="19">
        <v>0.33</v>
      </c>
      <c r="I32" s="19">
        <f>ROUND(H32*1.09,2)</f>
        <v>0.36</v>
      </c>
    </row>
    <row r="33" spans="1:9" ht="27.75" customHeight="1" x14ac:dyDescent="0.3">
      <c r="A33" s="119" t="s">
        <v>1</v>
      </c>
      <c r="B33" s="120"/>
      <c r="C33" s="121"/>
      <c r="D33" s="10">
        <f>SUM(D29:D32)</f>
        <v>10.109500000000001</v>
      </c>
      <c r="E33" s="10">
        <f t="shared" ref="E33:G33" si="2">SUM(E29:E32)</f>
        <v>17.517999999999997</v>
      </c>
      <c r="F33" s="10">
        <f t="shared" si="2"/>
        <v>64.252499999999998</v>
      </c>
      <c r="G33" s="10">
        <f t="shared" si="2"/>
        <v>428.29599999999999</v>
      </c>
      <c r="H33" s="87">
        <f>+H29+H30+H31+H32</f>
        <v>1.8900000000000001</v>
      </c>
      <c r="I33" s="87">
        <f>+I29+I30+I31+I32</f>
        <v>2.06</v>
      </c>
    </row>
    <row r="34" spans="1:9" ht="18" customHeight="1" x14ac:dyDescent="0.25">
      <c r="A34" s="126" t="s">
        <v>358</v>
      </c>
      <c r="B34" s="126"/>
      <c r="C34" s="126"/>
      <c r="D34" s="126"/>
      <c r="E34" s="126"/>
      <c r="F34" s="126"/>
      <c r="G34" s="126"/>
    </row>
    <row r="35" spans="1:9" ht="18" customHeight="1" x14ac:dyDescent="0.25">
      <c r="A35" s="122" t="s">
        <v>186</v>
      </c>
      <c r="B35" s="124" t="s">
        <v>0</v>
      </c>
      <c r="C35" s="124" t="s">
        <v>5</v>
      </c>
      <c r="D35" s="125" t="s">
        <v>6</v>
      </c>
      <c r="E35" s="125"/>
      <c r="F35" s="125"/>
      <c r="G35" s="116" t="s">
        <v>7</v>
      </c>
      <c r="H35" s="116" t="s">
        <v>419</v>
      </c>
      <c r="I35" s="116" t="s">
        <v>418</v>
      </c>
    </row>
    <row r="36" spans="1:9" ht="18" customHeight="1" x14ac:dyDescent="0.25">
      <c r="A36" s="123"/>
      <c r="B36" s="117"/>
      <c r="C36" s="117"/>
      <c r="D36" s="62" t="s">
        <v>8</v>
      </c>
      <c r="E36" s="62" t="s">
        <v>9</v>
      </c>
      <c r="F36" s="62" t="s">
        <v>105</v>
      </c>
      <c r="G36" s="117"/>
      <c r="H36" s="117"/>
      <c r="I36" s="117"/>
    </row>
    <row r="37" spans="1:9" ht="18" customHeight="1" x14ac:dyDescent="0.25">
      <c r="A37" s="7" t="s">
        <v>218</v>
      </c>
      <c r="B37" s="57" t="s">
        <v>77</v>
      </c>
      <c r="C37" s="57" t="s">
        <v>198</v>
      </c>
      <c r="D37" s="3">
        <v>14.9</v>
      </c>
      <c r="E37" s="3">
        <v>11.31</v>
      </c>
      <c r="F37" s="3">
        <v>5.05</v>
      </c>
      <c r="G37" s="3">
        <v>178.84</v>
      </c>
      <c r="H37" s="19">
        <v>1.02</v>
      </c>
      <c r="I37" s="19">
        <f>ROUND(H37*1.09,2)</f>
        <v>1.1100000000000001</v>
      </c>
    </row>
    <row r="38" spans="1:9" ht="18" customHeight="1" x14ac:dyDescent="0.25">
      <c r="A38" s="7" t="s">
        <v>246</v>
      </c>
      <c r="B38" s="57" t="s">
        <v>34</v>
      </c>
      <c r="C38" s="57" t="s">
        <v>14</v>
      </c>
      <c r="D38" s="3">
        <v>1.17</v>
      </c>
      <c r="E38" s="3">
        <v>1.91</v>
      </c>
      <c r="F38" s="3">
        <v>8.24</v>
      </c>
      <c r="G38" s="3">
        <v>54.27</v>
      </c>
      <c r="H38" s="19">
        <v>0.13</v>
      </c>
      <c r="I38" s="19">
        <f>ROUND(H38*1.09,2)</f>
        <v>0.14000000000000001</v>
      </c>
    </row>
    <row r="39" spans="1:9" ht="25.5" customHeight="1" x14ac:dyDescent="0.25">
      <c r="A39" s="7" t="s">
        <v>128</v>
      </c>
      <c r="B39" s="57" t="s">
        <v>51</v>
      </c>
      <c r="C39" s="57" t="s">
        <v>16</v>
      </c>
      <c r="D39" s="3">
        <v>4.33</v>
      </c>
      <c r="E39" s="3">
        <v>5.29</v>
      </c>
      <c r="F39" s="3">
        <v>7.11</v>
      </c>
      <c r="G39" s="3">
        <v>85.85</v>
      </c>
      <c r="H39" s="19">
        <v>0.3</v>
      </c>
      <c r="I39" s="19">
        <f>ROUND(H39*1.09,2)</f>
        <v>0.33</v>
      </c>
    </row>
    <row r="40" spans="1:9" s="52" customFormat="1" ht="18" customHeight="1" x14ac:dyDescent="0.25">
      <c r="A40" s="39" t="s">
        <v>424</v>
      </c>
      <c r="B40" s="106"/>
      <c r="C40" s="106" t="s">
        <v>432</v>
      </c>
      <c r="D40" s="3">
        <v>0.1</v>
      </c>
      <c r="E40" s="3">
        <v>0.06</v>
      </c>
      <c r="F40" s="3">
        <v>1.29</v>
      </c>
      <c r="G40" s="3">
        <v>4.34</v>
      </c>
      <c r="H40" s="19">
        <v>0.12</v>
      </c>
      <c r="I40" s="19">
        <f>ROUND(H40*1.09,2)</f>
        <v>0.13</v>
      </c>
    </row>
    <row r="41" spans="1:9" s="52" customFormat="1" ht="18" customHeight="1" x14ac:dyDescent="0.25">
      <c r="A41" s="39" t="s">
        <v>425</v>
      </c>
      <c r="B41" s="106"/>
      <c r="C41" s="106" t="s">
        <v>16</v>
      </c>
      <c r="D41" s="3">
        <v>0.4</v>
      </c>
      <c r="E41" s="3">
        <v>0.4</v>
      </c>
      <c r="F41" s="3">
        <v>13</v>
      </c>
      <c r="G41" s="3">
        <v>53</v>
      </c>
      <c r="H41" s="19">
        <v>0.33</v>
      </c>
      <c r="I41" s="19">
        <f>ROUND(H41*1.09,2)</f>
        <v>0.36</v>
      </c>
    </row>
    <row r="42" spans="1:9" ht="28.5" customHeight="1" x14ac:dyDescent="0.3">
      <c r="A42" s="119" t="s">
        <v>1</v>
      </c>
      <c r="B42" s="120"/>
      <c r="C42" s="121"/>
      <c r="D42" s="10">
        <f>SUM(D37:D41)</f>
        <v>20.9</v>
      </c>
      <c r="E42" s="10">
        <f t="shared" ref="E42:G42" si="3">SUM(E37:E41)</f>
        <v>18.97</v>
      </c>
      <c r="F42" s="10">
        <f t="shared" si="3"/>
        <v>34.69</v>
      </c>
      <c r="G42" s="10">
        <f t="shared" si="3"/>
        <v>376.3</v>
      </c>
      <c r="H42" s="87">
        <f>+H37+H38+H39+H40+H41</f>
        <v>1.9</v>
      </c>
      <c r="I42" s="87">
        <f>+I37+I38+I39+I40+I41</f>
        <v>2.0699999999999998</v>
      </c>
    </row>
    <row r="43" spans="1:9" ht="21" customHeight="1" x14ac:dyDescent="0.25">
      <c r="A43" s="126" t="s">
        <v>358</v>
      </c>
      <c r="B43" s="126"/>
      <c r="C43" s="126"/>
      <c r="D43" s="126"/>
      <c r="E43" s="126"/>
      <c r="F43" s="126"/>
      <c r="G43" s="126"/>
    </row>
    <row r="44" spans="1:9" ht="39" customHeight="1" x14ac:dyDescent="0.25">
      <c r="A44" s="122" t="s">
        <v>187</v>
      </c>
      <c r="B44" s="124" t="s">
        <v>0</v>
      </c>
      <c r="C44" s="124" t="s">
        <v>5</v>
      </c>
      <c r="D44" s="125" t="s">
        <v>6</v>
      </c>
      <c r="E44" s="125"/>
      <c r="F44" s="125"/>
      <c r="G44" s="116" t="s">
        <v>7</v>
      </c>
      <c r="H44" s="116" t="s">
        <v>419</v>
      </c>
      <c r="I44" s="116" t="s">
        <v>418</v>
      </c>
    </row>
    <row r="45" spans="1:9" ht="18" customHeight="1" x14ac:dyDescent="0.25">
      <c r="A45" s="123"/>
      <c r="B45" s="117"/>
      <c r="C45" s="117"/>
      <c r="D45" s="62" t="s">
        <v>8</v>
      </c>
      <c r="E45" s="62" t="s">
        <v>9</v>
      </c>
      <c r="F45" s="62" t="s">
        <v>105</v>
      </c>
      <c r="G45" s="117"/>
      <c r="H45" s="117"/>
      <c r="I45" s="117"/>
    </row>
    <row r="46" spans="1:9" ht="18" customHeight="1" x14ac:dyDescent="0.25">
      <c r="A46" s="7" t="s">
        <v>327</v>
      </c>
      <c r="B46" s="57" t="s">
        <v>328</v>
      </c>
      <c r="C46" s="57" t="s">
        <v>16</v>
      </c>
      <c r="D46" s="3">
        <v>20</v>
      </c>
      <c r="E46" s="3">
        <v>11.91</v>
      </c>
      <c r="F46" s="3">
        <v>6.3</v>
      </c>
      <c r="G46" s="3">
        <v>210.02</v>
      </c>
      <c r="H46" s="19">
        <v>1.1399999999999999</v>
      </c>
      <c r="I46" s="19">
        <f>ROUND(H46*1.09,2)</f>
        <v>1.24</v>
      </c>
    </row>
    <row r="47" spans="1:9" ht="18" customHeight="1" x14ac:dyDescent="0.25">
      <c r="A47" s="7" t="s">
        <v>248</v>
      </c>
      <c r="B47" s="57" t="s">
        <v>188</v>
      </c>
      <c r="C47" s="57" t="s">
        <v>13</v>
      </c>
      <c r="D47" s="3">
        <v>0.89</v>
      </c>
      <c r="E47" s="3">
        <v>1.54</v>
      </c>
      <c r="F47" s="3">
        <v>6.12</v>
      </c>
      <c r="G47" s="3">
        <v>40.86</v>
      </c>
      <c r="H47" s="19">
        <v>0.12</v>
      </c>
      <c r="I47" s="19">
        <f>ROUND(H47*1.09,2)</f>
        <v>0.13</v>
      </c>
    </row>
    <row r="48" spans="1:9" ht="18" customHeight="1" x14ac:dyDescent="0.25">
      <c r="A48" s="7" t="s">
        <v>249</v>
      </c>
      <c r="B48" s="57" t="s">
        <v>127</v>
      </c>
      <c r="C48" s="57" t="s">
        <v>16</v>
      </c>
      <c r="D48" s="3">
        <v>1.02</v>
      </c>
      <c r="E48" s="3">
        <v>9.59</v>
      </c>
      <c r="F48" s="3">
        <v>11.53</v>
      </c>
      <c r="G48" s="3">
        <v>129.03</v>
      </c>
      <c r="H48" s="19">
        <v>0.18</v>
      </c>
      <c r="I48" s="19">
        <f>ROUND(H48*1.09,2)</f>
        <v>0.2</v>
      </c>
    </row>
    <row r="49" spans="1:9" s="52" customFormat="1" ht="18" customHeight="1" x14ac:dyDescent="0.25">
      <c r="A49" s="39" t="s">
        <v>424</v>
      </c>
      <c r="B49" s="106"/>
      <c r="C49" s="106" t="s">
        <v>432</v>
      </c>
      <c r="D49" s="3">
        <v>0.1</v>
      </c>
      <c r="E49" s="3">
        <v>0.06</v>
      </c>
      <c r="F49" s="3">
        <v>1.29</v>
      </c>
      <c r="G49" s="3">
        <v>4.34</v>
      </c>
      <c r="H49" s="19">
        <v>0.12</v>
      </c>
      <c r="I49" s="19">
        <f>ROUND(H49*1.09,2)</f>
        <v>0.13</v>
      </c>
    </row>
    <row r="50" spans="1:9" s="52" customFormat="1" ht="18" customHeight="1" x14ac:dyDescent="0.25">
      <c r="A50" s="39" t="s">
        <v>425</v>
      </c>
      <c r="B50" s="106"/>
      <c r="C50" s="106" t="s">
        <v>16</v>
      </c>
      <c r="D50" s="3">
        <v>0.4</v>
      </c>
      <c r="E50" s="3">
        <v>0.4</v>
      </c>
      <c r="F50" s="3">
        <v>13</v>
      </c>
      <c r="G50" s="3">
        <v>53</v>
      </c>
      <c r="H50" s="19">
        <v>0.33</v>
      </c>
      <c r="I50" s="19">
        <f>ROUND(H50*1.09,2)</f>
        <v>0.36</v>
      </c>
    </row>
    <row r="51" spans="1:9" ht="25.5" customHeight="1" x14ac:dyDescent="0.3">
      <c r="A51" s="119" t="s">
        <v>1</v>
      </c>
      <c r="B51" s="120"/>
      <c r="C51" s="121"/>
      <c r="D51" s="10">
        <f>SUM(D46:D50)</f>
        <v>22.41</v>
      </c>
      <c r="E51" s="10">
        <f t="shared" ref="E51:G51" si="4">SUM(E46:E50)</f>
        <v>23.499999999999996</v>
      </c>
      <c r="F51" s="10">
        <f t="shared" si="4"/>
        <v>38.239999999999995</v>
      </c>
      <c r="G51" s="10">
        <f t="shared" si="4"/>
        <v>437.24999999999994</v>
      </c>
      <c r="H51" s="87">
        <f>+H46+H47+H48+H49+H50</f>
        <v>1.8899999999999997</v>
      </c>
      <c r="I51" s="87">
        <f>+I46+I47+I48+I49+I50</f>
        <v>2.06</v>
      </c>
    </row>
    <row r="52" spans="1:9" s="71" customFormat="1" ht="26.25" customHeight="1" x14ac:dyDescent="0.25">
      <c r="A52" s="126" t="s">
        <v>357</v>
      </c>
      <c r="B52" s="126"/>
      <c r="C52" s="126"/>
      <c r="D52" s="126"/>
      <c r="E52" s="126"/>
      <c r="F52" s="126"/>
      <c r="G52" s="126"/>
      <c r="H52" s="26"/>
      <c r="I52" s="26"/>
    </row>
    <row r="53" spans="1:9" s="71" customFormat="1" ht="18" customHeight="1" x14ac:dyDescent="0.25">
      <c r="A53" s="122" t="s">
        <v>376</v>
      </c>
      <c r="B53" s="124" t="s">
        <v>0</v>
      </c>
      <c r="C53" s="124" t="s">
        <v>5</v>
      </c>
      <c r="D53" s="125" t="s">
        <v>6</v>
      </c>
      <c r="E53" s="125"/>
      <c r="F53" s="125"/>
      <c r="G53" s="116" t="s">
        <v>7</v>
      </c>
      <c r="H53" s="116" t="s">
        <v>419</v>
      </c>
      <c r="I53" s="116" t="s">
        <v>418</v>
      </c>
    </row>
    <row r="54" spans="1:9" s="71" customFormat="1" ht="27" customHeight="1" x14ac:dyDescent="0.25">
      <c r="A54" s="123"/>
      <c r="B54" s="117"/>
      <c r="C54" s="117"/>
      <c r="D54" s="62" t="s">
        <v>8</v>
      </c>
      <c r="E54" s="62" t="s">
        <v>9</v>
      </c>
      <c r="F54" s="62" t="s">
        <v>105</v>
      </c>
      <c r="G54" s="117"/>
      <c r="H54" s="117"/>
      <c r="I54" s="117"/>
    </row>
    <row r="55" spans="1:9" s="71" customFormat="1" ht="30.65" customHeight="1" x14ac:dyDescent="0.25">
      <c r="A55" s="7" t="s">
        <v>386</v>
      </c>
      <c r="B55" s="57" t="s">
        <v>387</v>
      </c>
      <c r="C55" s="57">
        <v>200</v>
      </c>
      <c r="D55" s="3">
        <v>10.97</v>
      </c>
      <c r="E55" s="3">
        <v>12</v>
      </c>
      <c r="F55" s="3">
        <v>45.25</v>
      </c>
      <c r="G55" s="3">
        <v>332.91</v>
      </c>
      <c r="H55" s="19">
        <v>1</v>
      </c>
      <c r="I55" s="19">
        <f>ROUND(H55*1.09,2)</f>
        <v>1.0900000000000001</v>
      </c>
    </row>
    <row r="56" spans="1:9" ht="26.15" customHeight="1" x14ac:dyDescent="0.25">
      <c r="A56" s="7" t="s">
        <v>296</v>
      </c>
      <c r="B56" s="57" t="s">
        <v>32</v>
      </c>
      <c r="C56" s="57" t="s">
        <v>31</v>
      </c>
      <c r="D56" s="3">
        <v>1.65</v>
      </c>
      <c r="E56" s="3">
        <v>7.6050000000000004</v>
      </c>
      <c r="F56" s="3">
        <v>5.2575000000000003</v>
      </c>
      <c r="G56" s="3">
        <v>87.53</v>
      </c>
      <c r="H56" s="19">
        <v>0.52</v>
      </c>
      <c r="I56" s="19">
        <f>ROUND(H56*1.09,2)</f>
        <v>0.56999999999999995</v>
      </c>
    </row>
    <row r="57" spans="1:9" s="52" customFormat="1" ht="18" customHeight="1" x14ac:dyDescent="0.25">
      <c r="A57" s="39" t="s">
        <v>424</v>
      </c>
      <c r="B57" s="106"/>
      <c r="C57" s="106" t="s">
        <v>432</v>
      </c>
      <c r="D57" s="3">
        <v>0.1</v>
      </c>
      <c r="E57" s="3">
        <v>0.06</v>
      </c>
      <c r="F57" s="3">
        <v>1.29</v>
      </c>
      <c r="G57" s="3">
        <v>4.34</v>
      </c>
      <c r="H57" s="19">
        <v>0.12</v>
      </c>
      <c r="I57" s="19">
        <f>ROUND(H57*1.09,2)</f>
        <v>0.13</v>
      </c>
    </row>
    <row r="58" spans="1:9" s="52" customFormat="1" ht="18" customHeight="1" x14ac:dyDescent="0.25">
      <c r="A58" s="39" t="s">
        <v>425</v>
      </c>
      <c r="B58" s="106"/>
      <c r="C58" s="106" t="s">
        <v>16</v>
      </c>
      <c r="D58" s="3">
        <v>0.4</v>
      </c>
      <c r="E58" s="3">
        <v>0.4</v>
      </c>
      <c r="F58" s="3">
        <v>13</v>
      </c>
      <c r="G58" s="3">
        <v>53</v>
      </c>
      <c r="H58" s="19">
        <v>0.25</v>
      </c>
      <c r="I58" s="19">
        <f>ROUND(H58*1.09,2)</f>
        <v>0.27</v>
      </c>
    </row>
    <row r="59" spans="1:9" s="71" customFormat="1" ht="27" customHeight="1" x14ac:dyDescent="0.3">
      <c r="A59" s="119" t="s">
        <v>1</v>
      </c>
      <c r="B59" s="120"/>
      <c r="C59" s="121"/>
      <c r="D59" s="10">
        <f>SUM(D55:D58)</f>
        <v>13.120000000000001</v>
      </c>
      <c r="E59" s="10">
        <f t="shared" ref="E59:G59" si="5">SUM(E55:E58)</f>
        <v>20.064999999999998</v>
      </c>
      <c r="F59" s="10">
        <f t="shared" si="5"/>
        <v>64.797499999999999</v>
      </c>
      <c r="G59" s="10">
        <f t="shared" si="5"/>
        <v>477.78000000000003</v>
      </c>
      <c r="H59" s="87">
        <f>+H55+H56+H57+H58</f>
        <v>1.8900000000000001</v>
      </c>
      <c r="I59" s="87">
        <f>+I55+I56+I57+I58</f>
        <v>2.06</v>
      </c>
    </row>
    <row r="60" spans="1:9" ht="21" customHeight="1" x14ac:dyDescent="0.25">
      <c r="A60" s="131" t="s">
        <v>439</v>
      </c>
      <c r="B60" s="131"/>
      <c r="C60" s="131"/>
      <c r="D60" s="131"/>
      <c r="E60" s="131"/>
      <c r="F60" s="131"/>
      <c r="G60" s="131"/>
    </row>
    <row r="61" spans="1:9" ht="18" customHeight="1" thickBot="1" x14ac:dyDescent="0.3"/>
    <row r="62" spans="1:9" s="52" customFormat="1" ht="39" customHeight="1" x14ac:dyDescent="0.25">
      <c r="A62" s="85"/>
      <c r="B62" s="129"/>
      <c r="C62" s="130"/>
      <c r="D62" s="130"/>
      <c r="E62" s="130"/>
      <c r="F62" s="130"/>
      <c r="G62" s="130"/>
      <c r="H62" s="88" t="s">
        <v>419</v>
      </c>
      <c r="I62" s="89" t="s">
        <v>418</v>
      </c>
    </row>
    <row r="63" spans="1:9" s="52" customFormat="1" ht="18" customHeight="1" thickBot="1" x14ac:dyDescent="0.3">
      <c r="A63" s="86"/>
      <c r="B63" s="127" t="s">
        <v>420</v>
      </c>
      <c r="C63" s="128"/>
      <c r="D63" s="128"/>
      <c r="E63" s="128"/>
      <c r="F63" s="128"/>
      <c r="G63" s="128"/>
      <c r="H63" s="92">
        <f>+SUM(H17+H25+H33+H42+H51+H59)/6+H8</f>
        <v>2.2116666666666669</v>
      </c>
      <c r="I63" s="91">
        <f>+SUM(I17+I25+I33+I42+I51+I59)/6+I8</f>
        <v>2.4133333333333336</v>
      </c>
    </row>
    <row r="64" spans="1:9" s="52" customFormat="1" ht="18" customHeight="1" x14ac:dyDescent="0.25">
      <c r="A64" s="86"/>
      <c r="B64" s="132" t="s">
        <v>421</v>
      </c>
      <c r="C64" s="133"/>
      <c r="D64" s="133"/>
      <c r="E64" s="24"/>
      <c r="F64" s="24"/>
      <c r="G64" s="24"/>
      <c r="H64" s="23"/>
      <c r="I64" s="23"/>
    </row>
    <row r="68" ht="27" customHeight="1" x14ac:dyDescent="0.25"/>
    <row r="70" ht="28.5" customHeight="1" x14ac:dyDescent="0.25"/>
  </sheetData>
  <mergeCells count="67">
    <mergeCell ref="H53:H54"/>
    <mergeCell ref="I53:I54"/>
    <mergeCell ref="B64:D64"/>
    <mergeCell ref="B62:G62"/>
    <mergeCell ref="B63:G63"/>
    <mergeCell ref="A60:G60"/>
    <mergeCell ref="A59:C59"/>
    <mergeCell ref="H27:H28"/>
    <mergeCell ref="I27:I28"/>
    <mergeCell ref="H35:H36"/>
    <mergeCell ref="I35:I36"/>
    <mergeCell ref="H44:H45"/>
    <mergeCell ref="I44:I45"/>
    <mergeCell ref="H4:H5"/>
    <mergeCell ref="I4:I5"/>
    <mergeCell ref="H10:H11"/>
    <mergeCell ref="I10:I11"/>
    <mergeCell ref="H19:H20"/>
    <mergeCell ref="I19:I20"/>
    <mergeCell ref="A51:C51"/>
    <mergeCell ref="A34:G34"/>
    <mergeCell ref="A35:A36"/>
    <mergeCell ref="B35:B36"/>
    <mergeCell ref="C35:C36"/>
    <mergeCell ref="D35:F35"/>
    <mergeCell ref="G35:G36"/>
    <mergeCell ref="A42:C42"/>
    <mergeCell ref="D27:F27"/>
    <mergeCell ref="A43:G43"/>
    <mergeCell ref="A44:A45"/>
    <mergeCell ref="B44:B45"/>
    <mergeCell ref="D44:F44"/>
    <mergeCell ref="G44:G45"/>
    <mergeCell ref="C44:C45"/>
    <mergeCell ref="A33:C33"/>
    <mergeCell ref="A3:G3"/>
    <mergeCell ref="G27:G28"/>
    <mergeCell ref="A25:C25"/>
    <mergeCell ref="G10:G11"/>
    <mergeCell ref="B10:B11"/>
    <mergeCell ref="C10:C11"/>
    <mergeCell ref="A19:A20"/>
    <mergeCell ref="G19:G20"/>
    <mergeCell ref="D19:F19"/>
    <mergeCell ref="A10:A11"/>
    <mergeCell ref="C19:C20"/>
    <mergeCell ref="B19:B20"/>
    <mergeCell ref="A26:G26"/>
    <mergeCell ref="A27:A28"/>
    <mergeCell ref="B27:B28"/>
    <mergeCell ref="C27:C28"/>
    <mergeCell ref="D4:F4"/>
    <mergeCell ref="G4:G5"/>
    <mergeCell ref="A8:C8"/>
    <mergeCell ref="A18:G18"/>
    <mergeCell ref="A17:C17"/>
    <mergeCell ref="A9:G9"/>
    <mergeCell ref="D10:F10"/>
    <mergeCell ref="A4:A5"/>
    <mergeCell ref="B4:B5"/>
    <mergeCell ref="C4:C5"/>
    <mergeCell ref="A52:G52"/>
    <mergeCell ref="A53:A54"/>
    <mergeCell ref="B53:B54"/>
    <mergeCell ref="C53:C54"/>
    <mergeCell ref="D53:F53"/>
    <mergeCell ref="G53:G54"/>
  </mergeCells>
  <phoneticPr fontId="0" type="noConversion"/>
  <pageMargins left="0.59055118110236227" right="0.59055118110236227" top="0.59055118110236227" bottom="0.59055118110236227" header="0" footer="0"/>
  <pageSetup paperSize="9" scale="6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view="pageBreakPreview" zoomScaleNormal="100" zoomScaleSheetLayoutView="100" workbookViewId="0">
      <selection activeCell="I57" sqref="I57"/>
    </sheetView>
  </sheetViews>
  <sheetFormatPr defaultColWidth="9.1796875" defaultRowHeight="18" customHeight="1" x14ac:dyDescent="0.25"/>
  <cols>
    <col min="1" max="1" width="45" style="78" customWidth="1"/>
    <col min="2" max="2" width="9.26953125" style="21" customWidth="1"/>
    <col min="3" max="3" width="14.54296875" style="21" customWidth="1"/>
    <col min="4" max="4" width="8.1796875" style="27" customWidth="1"/>
    <col min="5" max="5" width="7.453125" style="27" customWidth="1"/>
    <col min="6" max="6" width="14.1796875" style="27" customWidth="1"/>
    <col min="7" max="7" width="9" style="27" customWidth="1"/>
    <col min="8" max="8" width="9.453125" style="21" customWidth="1"/>
    <col min="9" max="9" width="9.1796875" style="21" customWidth="1"/>
    <col min="10" max="15" width="9.1796875" style="21"/>
    <col min="16" max="16384" width="9.1796875" style="70"/>
  </cols>
  <sheetData>
    <row r="1" spans="1:15" s="68" customFormat="1" ht="18" customHeight="1" x14ac:dyDescent="0.25">
      <c r="A1" s="76" t="s">
        <v>42</v>
      </c>
      <c r="B1" s="21"/>
      <c r="C1" s="21"/>
      <c r="D1" s="27"/>
      <c r="E1" s="27"/>
      <c r="F1" s="27"/>
      <c r="G1" s="67"/>
      <c r="H1" s="73"/>
      <c r="I1" s="73"/>
      <c r="J1" s="73"/>
      <c r="K1" s="73"/>
      <c r="L1" s="73"/>
      <c r="M1" s="73"/>
      <c r="N1" s="73"/>
      <c r="O1" s="73"/>
    </row>
    <row r="2" spans="1:15" s="68" customFormat="1" ht="18" customHeight="1" x14ac:dyDescent="0.25">
      <c r="A2" s="77" t="s">
        <v>10</v>
      </c>
      <c r="B2" s="21"/>
      <c r="C2" s="21"/>
      <c r="D2" s="27"/>
      <c r="E2" s="27"/>
      <c r="F2" s="27"/>
      <c r="G2" s="27"/>
      <c r="H2" s="73"/>
      <c r="I2" s="73"/>
      <c r="J2" s="73"/>
      <c r="K2" s="73"/>
      <c r="L2" s="73"/>
      <c r="M2" s="73"/>
      <c r="N2" s="73"/>
      <c r="O2" s="73"/>
    </row>
    <row r="3" spans="1:15" s="68" customFormat="1" ht="18" customHeight="1" x14ac:dyDescent="0.25">
      <c r="A3" s="118" t="s">
        <v>422</v>
      </c>
      <c r="B3" s="118"/>
      <c r="C3" s="118"/>
      <c r="D3" s="118"/>
      <c r="E3" s="118"/>
      <c r="F3" s="118"/>
      <c r="G3" s="118"/>
      <c r="H3" s="73"/>
      <c r="I3" s="73"/>
      <c r="J3" s="73"/>
      <c r="K3" s="73"/>
      <c r="L3" s="73"/>
      <c r="M3" s="73"/>
      <c r="N3" s="73"/>
      <c r="O3" s="73"/>
    </row>
    <row r="4" spans="1:15" s="68" customFormat="1" ht="17.25" customHeight="1" x14ac:dyDescent="0.25">
      <c r="A4" s="122" t="s">
        <v>4</v>
      </c>
      <c r="B4" s="124" t="s">
        <v>0</v>
      </c>
      <c r="C4" s="124" t="s">
        <v>5</v>
      </c>
      <c r="D4" s="125" t="s">
        <v>6</v>
      </c>
      <c r="E4" s="125"/>
      <c r="F4" s="125"/>
      <c r="G4" s="116" t="s">
        <v>7</v>
      </c>
      <c r="H4" s="116" t="s">
        <v>419</v>
      </c>
      <c r="I4" s="116" t="s">
        <v>418</v>
      </c>
      <c r="J4" s="73"/>
      <c r="K4" s="73"/>
      <c r="L4" s="73"/>
      <c r="M4" s="73"/>
      <c r="N4" s="73"/>
      <c r="O4" s="73"/>
    </row>
    <row r="5" spans="1:15" ht="18" customHeight="1" x14ac:dyDescent="0.25">
      <c r="A5" s="123"/>
      <c r="B5" s="117"/>
      <c r="C5" s="117"/>
      <c r="D5" s="62" t="s">
        <v>8</v>
      </c>
      <c r="E5" s="62" t="s">
        <v>9</v>
      </c>
      <c r="F5" s="62" t="s">
        <v>105</v>
      </c>
      <c r="G5" s="117"/>
      <c r="H5" s="117"/>
      <c r="I5" s="117"/>
    </row>
    <row r="6" spans="1:15" ht="24" customHeight="1" x14ac:dyDescent="0.25">
      <c r="A6" s="7" t="s">
        <v>366</v>
      </c>
      <c r="B6" s="57" t="s">
        <v>367</v>
      </c>
      <c r="C6" s="57" t="s">
        <v>15</v>
      </c>
      <c r="D6" s="3">
        <v>1.47</v>
      </c>
      <c r="E6" s="3">
        <v>3.17</v>
      </c>
      <c r="F6" s="3">
        <v>8.43</v>
      </c>
      <c r="G6" s="3">
        <v>63.27</v>
      </c>
      <c r="H6" s="19">
        <v>0.22</v>
      </c>
      <c r="I6" s="19">
        <f>ROUND(H6*1.09,2)</f>
        <v>0.24</v>
      </c>
    </row>
    <row r="7" spans="1:15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v>0.1</v>
      </c>
      <c r="I7" s="19">
        <f>ROUND(H7*1.09,2)</f>
        <v>0.11</v>
      </c>
    </row>
    <row r="8" spans="1:15" ht="18" customHeight="1" x14ac:dyDescent="0.3">
      <c r="A8" s="119" t="s">
        <v>1</v>
      </c>
      <c r="B8" s="120"/>
      <c r="C8" s="121"/>
      <c r="D8" s="10">
        <f>SUM(D6:D7)</f>
        <v>4.43</v>
      </c>
      <c r="E8" s="10">
        <f>SUM(E6:E7)</f>
        <v>3.81</v>
      </c>
      <c r="F8" s="10">
        <f>SUM(F6:F7)</f>
        <v>25.49</v>
      </c>
      <c r="G8" s="10">
        <f>SUM(G6:G7)</f>
        <v>149.35</v>
      </c>
      <c r="H8" s="87">
        <f>+H6+H7</f>
        <v>0.32</v>
      </c>
      <c r="I8" s="87">
        <f>+I6+I7</f>
        <v>0.35</v>
      </c>
    </row>
    <row r="9" spans="1:15" s="68" customFormat="1" ht="27" customHeight="1" x14ac:dyDescent="0.25">
      <c r="A9" s="134" t="s">
        <v>359</v>
      </c>
      <c r="B9" s="134"/>
      <c r="C9" s="134"/>
      <c r="D9" s="134"/>
      <c r="E9" s="134"/>
      <c r="F9" s="134"/>
      <c r="G9" s="134"/>
      <c r="H9" s="73"/>
      <c r="I9" s="73"/>
      <c r="J9" s="73"/>
      <c r="K9" s="73" t="s">
        <v>26</v>
      </c>
      <c r="L9" s="73"/>
      <c r="M9" s="73"/>
      <c r="N9" s="73"/>
      <c r="O9" s="73"/>
    </row>
    <row r="10" spans="1:15" s="68" customFormat="1" ht="17.25" customHeight="1" x14ac:dyDescent="0.25">
      <c r="A10" s="136" t="s">
        <v>94</v>
      </c>
      <c r="B10" s="134" t="s">
        <v>0</v>
      </c>
      <c r="C10" s="134" t="s">
        <v>5</v>
      </c>
      <c r="D10" s="125" t="s">
        <v>6</v>
      </c>
      <c r="E10" s="125"/>
      <c r="F10" s="125"/>
      <c r="G10" s="116" t="s">
        <v>7</v>
      </c>
      <c r="H10" s="116" t="s">
        <v>419</v>
      </c>
      <c r="I10" s="116" t="s">
        <v>418</v>
      </c>
      <c r="J10" s="73"/>
      <c r="K10" s="73"/>
      <c r="L10" s="73"/>
      <c r="M10" s="73"/>
      <c r="N10" s="73"/>
      <c r="O10" s="73"/>
    </row>
    <row r="11" spans="1:15" ht="18" customHeight="1" x14ac:dyDescent="0.25">
      <c r="A11" s="137"/>
      <c r="B11" s="135"/>
      <c r="C11" s="135"/>
      <c r="D11" s="62" t="s">
        <v>8</v>
      </c>
      <c r="E11" s="62" t="s">
        <v>9</v>
      </c>
      <c r="F11" s="62" t="s">
        <v>105</v>
      </c>
      <c r="G11" s="117"/>
      <c r="H11" s="117"/>
      <c r="I11" s="117"/>
    </row>
    <row r="12" spans="1:15" ht="24.75" customHeight="1" x14ac:dyDescent="0.25">
      <c r="A12" s="4" t="s">
        <v>345</v>
      </c>
      <c r="B12" s="50" t="s">
        <v>46</v>
      </c>
      <c r="C12" s="50" t="s">
        <v>125</v>
      </c>
      <c r="D12" s="3">
        <v>21.12</v>
      </c>
      <c r="E12" s="3">
        <v>9.58</v>
      </c>
      <c r="F12" s="3">
        <v>5.17</v>
      </c>
      <c r="G12" s="3">
        <v>187.48</v>
      </c>
      <c r="H12" s="19">
        <v>1.04</v>
      </c>
      <c r="I12" s="19">
        <f>ROUND(H12*1.09,2)</f>
        <v>1.1299999999999999</v>
      </c>
    </row>
    <row r="13" spans="1:15" ht="18" customHeight="1" x14ac:dyDescent="0.25">
      <c r="A13" s="4" t="s">
        <v>242</v>
      </c>
      <c r="B13" s="50" t="s">
        <v>197</v>
      </c>
      <c r="C13" s="50" t="s">
        <v>14</v>
      </c>
      <c r="D13" s="3">
        <v>6.39</v>
      </c>
      <c r="E13" s="3">
        <v>0.28999999999999998</v>
      </c>
      <c r="F13" s="3">
        <v>14.07</v>
      </c>
      <c r="G13" s="3">
        <v>78.89</v>
      </c>
      <c r="H13" s="19">
        <v>0.05</v>
      </c>
      <c r="I13" s="19">
        <f>ROUND(H13*1.09,2)</f>
        <v>0.05</v>
      </c>
    </row>
    <row r="14" spans="1:15" ht="26.5" customHeight="1" x14ac:dyDescent="0.25">
      <c r="A14" s="4" t="s">
        <v>265</v>
      </c>
      <c r="B14" s="50" t="s">
        <v>47</v>
      </c>
      <c r="C14" s="50" t="s">
        <v>207</v>
      </c>
      <c r="D14" s="3">
        <v>1.66</v>
      </c>
      <c r="E14" s="3">
        <v>10.89</v>
      </c>
      <c r="F14" s="3">
        <v>6.6660000000000004</v>
      </c>
      <c r="G14" s="3">
        <v>121.56</v>
      </c>
      <c r="H14" s="19">
        <v>0.36</v>
      </c>
      <c r="I14" s="19">
        <f>ROUND(H14*1.09,2)</f>
        <v>0.39</v>
      </c>
    </row>
    <row r="15" spans="1:15" s="52" customFormat="1" ht="18" customHeight="1" x14ac:dyDescent="0.25">
      <c r="A15" s="39" t="s">
        <v>424</v>
      </c>
      <c r="B15" s="106"/>
      <c r="C15" s="106" t="s">
        <v>432</v>
      </c>
      <c r="D15" s="3">
        <v>0.1</v>
      </c>
      <c r="E15" s="3">
        <v>0.06</v>
      </c>
      <c r="F15" s="3">
        <v>1.29</v>
      </c>
      <c r="G15" s="3">
        <v>4.34</v>
      </c>
      <c r="H15" s="19">
        <v>0.12</v>
      </c>
      <c r="I15" s="19">
        <f>ROUND(H15*1.09,2)</f>
        <v>0.13</v>
      </c>
    </row>
    <row r="16" spans="1:15" s="52" customFormat="1" ht="18" customHeight="1" x14ac:dyDescent="0.25">
      <c r="A16" s="39" t="s">
        <v>425</v>
      </c>
      <c r="B16" s="106"/>
      <c r="C16" s="106" t="s">
        <v>16</v>
      </c>
      <c r="D16" s="3">
        <v>0.4</v>
      </c>
      <c r="E16" s="3">
        <v>0.4</v>
      </c>
      <c r="F16" s="3">
        <v>13</v>
      </c>
      <c r="G16" s="3">
        <v>53</v>
      </c>
      <c r="H16" s="19">
        <v>0.33</v>
      </c>
      <c r="I16" s="19">
        <f>ROUND(H16*1.09,2)</f>
        <v>0.36</v>
      </c>
    </row>
    <row r="17" spans="1:15" ht="27" customHeight="1" x14ac:dyDescent="0.3">
      <c r="A17" s="139" t="s">
        <v>1</v>
      </c>
      <c r="B17" s="140"/>
      <c r="C17" s="141"/>
      <c r="D17" s="10">
        <f>SUM(D12:D16)</f>
        <v>29.67</v>
      </c>
      <c r="E17" s="10">
        <f t="shared" ref="E17:G17" si="0">SUM(E12:E16)</f>
        <v>21.219999999999995</v>
      </c>
      <c r="F17" s="10">
        <f t="shared" si="0"/>
        <v>40.195999999999998</v>
      </c>
      <c r="G17" s="10">
        <f t="shared" si="0"/>
        <v>445.27</v>
      </c>
      <c r="H17" s="87">
        <f>+H12+H13+H14+H15+H16</f>
        <v>1.9000000000000004</v>
      </c>
      <c r="I17" s="87">
        <f>+I12+I13+I14+I15+I16</f>
        <v>2.0599999999999996</v>
      </c>
    </row>
    <row r="18" spans="1:15" ht="18" customHeight="1" x14ac:dyDescent="0.25">
      <c r="A18" s="138" t="s">
        <v>359</v>
      </c>
      <c r="B18" s="138"/>
      <c r="C18" s="138"/>
      <c r="D18" s="138"/>
      <c r="E18" s="138"/>
      <c r="F18" s="138"/>
      <c r="G18" s="138"/>
    </row>
    <row r="19" spans="1:15" s="68" customFormat="1" ht="28.5" customHeight="1" x14ac:dyDescent="0.25">
      <c r="A19" s="136" t="s">
        <v>95</v>
      </c>
      <c r="B19" s="134" t="s">
        <v>0</v>
      </c>
      <c r="C19" s="134" t="s">
        <v>5</v>
      </c>
      <c r="D19" s="125" t="s">
        <v>6</v>
      </c>
      <c r="E19" s="125"/>
      <c r="F19" s="125"/>
      <c r="G19" s="116" t="s">
        <v>7</v>
      </c>
      <c r="H19" s="116" t="s">
        <v>419</v>
      </c>
      <c r="I19" s="116" t="s">
        <v>418</v>
      </c>
      <c r="J19" s="73"/>
      <c r="K19" s="73"/>
      <c r="L19" s="73"/>
      <c r="M19" s="73"/>
      <c r="N19" s="73"/>
      <c r="O19" s="73"/>
    </row>
    <row r="20" spans="1:15" ht="18" customHeight="1" x14ac:dyDescent="0.25">
      <c r="A20" s="137"/>
      <c r="B20" s="135"/>
      <c r="C20" s="135"/>
      <c r="D20" s="62" t="s">
        <v>8</v>
      </c>
      <c r="E20" s="62" t="s">
        <v>9</v>
      </c>
      <c r="F20" s="62" t="s">
        <v>105</v>
      </c>
      <c r="G20" s="117"/>
      <c r="H20" s="117"/>
      <c r="I20" s="117"/>
    </row>
    <row r="21" spans="1:15" ht="18" customHeight="1" x14ac:dyDescent="0.25">
      <c r="A21" s="7" t="s">
        <v>346</v>
      </c>
      <c r="B21" s="57" t="s">
        <v>71</v>
      </c>
      <c r="C21" s="57" t="s">
        <v>15</v>
      </c>
      <c r="D21" s="3">
        <v>18</v>
      </c>
      <c r="E21" s="3">
        <v>10.039999999999999</v>
      </c>
      <c r="F21" s="3">
        <v>30.48</v>
      </c>
      <c r="G21" s="3">
        <v>285.19</v>
      </c>
      <c r="H21" s="19">
        <v>0.91</v>
      </c>
      <c r="I21" s="19">
        <f>ROUND(H21*1.09,2)</f>
        <v>0.99</v>
      </c>
    </row>
    <row r="22" spans="1:15" ht="18" customHeight="1" x14ac:dyDescent="0.25">
      <c r="A22" s="7" t="s">
        <v>113</v>
      </c>
      <c r="B22" s="57" t="s">
        <v>109</v>
      </c>
      <c r="C22" s="57" t="s">
        <v>108</v>
      </c>
      <c r="D22" s="3">
        <v>1.4350000000000001</v>
      </c>
      <c r="E22" s="3">
        <v>0.41499999999999998</v>
      </c>
      <c r="F22" s="3">
        <v>15.725</v>
      </c>
      <c r="G22" s="3">
        <v>67.75</v>
      </c>
      <c r="H22" s="19">
        <v>0.46</v>
      </c>
      <c r="I22" s="19">
        <f>ROUND(H22*1.09,2)</f>
        <v>0.5</v>
      </c>
    </row>
    <row r="23" spans="1:15" s="52" customFormat="1" ht="18" customHeight="1" x14ac:dyDescent="0.25">
      <c r="A23" s="7" t="s">
        <v>426</v>
      </c>
      <c r="B23" s="106"/>
      <c r="C23" s="106" t="s">
        <v>427</v>
      </c>
      <c r="D23" s="3">
        <v>2.98</v>
      </c>
      <c r="E23" s="3">
        <v>0.2</v>
      </c>
      <c r="F23" s="3">
        <v>12.85</v>
      </c>
      <c r="G23" s="3">
        <v>65.38</v>
      </c>
      <c r="H23" s="19">
        <v>0.4</v>
      </c>
      <c r="I23" s="19">
        <f>ROUND(H23*1.09,2)</f>
        <v>0.44</v>
      </c>
    </row>
    <row r="24" spans="1:15" s="52" customFormat="1" ht="18" customHeight="1" x14ac:dyDescent="0.25">
      <c r="A24" s="39" t="s">
        <v>424</v>
      </c>
      <c r="B24" s="106"/>
      <c r="C24" s="106" t="s">
        <v>432</v>
      </c>
      <c r="D24" s="3">
        <v>0.1</v>
      </c>
      <c r="E24" s="3">
        <v>0.06</v>
      </c>
      <c r="F24" s="3">
        <v>1.29</v>
      </c>
      <c r="G24" s="3">
        <v>4.34</v>
      </c>
      <c r="H24" s="19">
        <v>0.12</v>
      </c>
      <c r="I24" s="19">
        <f>ROUND(H24*1.09,2)</f>
        <v>0.13</v>
      </c>
    </row>
    <row r="25" spans="1:15" ht="18" customHeight="1" x14ac:dyDescent="0.3">
      <c r="A25" s="142" t="s">
        <v>1</v>
      </c>
      <c r="B25" s="142"/>
      <c r="C25" s="142"/>
      <c r="D25" s="10">
        <f>SUM(D21:D24)</f>
        <v>22.515000000000001</v>
      </c>
      <c r="E25" s="10">
        <f>SUM(E21:E24)</f>
        <v>10.714999999999998</v>
      </c>
      <c r="F25" s="10">
        <f>SUM(F21:F24)</f>
        <v>60.344999999999999</v>
      </c>
      <c r="G25" s="10">
        <f>SUM(G21:G24)</f>
        <v>422.65999999999997</v>
      </c>
      <c r="H25" s="87">
        <f>+H21+H22+H23+H24</f>
        <v>1.8900000000000001</v>
      </c>
      <c r="I25" s="87">
        <f>+I21+I22+I23+I24</f>
        <v>2.06</v>
      </c>
    </row>
    <row r="26" spans="1:15" ht="27" customHeight="1" x14ac:dyDescent="0.25">
      <c r="A26" s="138" t="s">
        <v>355</v>
      </c>
      <c r="B26" s="138"/>
      <c r="C26" s="138"/>
      <c r="D26" s="138"/>
      <c r="E26" s="138"/>
      <c r="F26" s="138"/>
      <c r="G26" s="138"/>
    </row>
    <row r="27" spans="1:15" ht="18" customHeight="1" x14ac:dyDescent="0.25">
      <c r="A27" s="136" t="s">
        <v>96</v>
      </c>
      <c r="B27" s="134" t="s">
        <v>0</v>
      </c>
      <c r="C27" s="134" t="s">
        <v>5</v>
      </c>
      <c r="D27" s="125" t="s">
        <v>6</v>
      </c>
      <c r="E27" s="125"/>
      <c r="F27" s="125"/>
      <c r="G27" s="116" t="s">
        <v>7</v>
      </c>
      <c r="H27" s="116" t="s">
        <v>419</v>
      </c>
      <c r="I27" s="116" t="s">
        <v>418</v>
      </c>
    </row>
    <row r="28" spans="1:15" ht="18" customHeight="1" x14ac:dyDescent="0.25">
      <c r="A28" s="137"/>
      <c r="B28" s="135"/>
      <c r="C28" s="135"/>
      <c r="D28" s="62" t="s">
        <v>8</v>
      </c>
      <c r="E28" s="62" t="s">
        <v>9</v>
      </c>
      <c r="F28" s="62" t="s">
        <v>105</v>
      </c>
      <c r="G28" s="117"/>
      <c r="H28" s="117"/>
      <c r="I28" s="117"/>
    </row>
    <row r="29" spans="1:15" ht="21.75" customHeight="1" x14ac:dyDescent="0.25">
      <c r="A29" s="4" t="s">
        <v>98</v>
      </c>
      <c r="B29" s="50" t="s">
        <v>87</v>
      </c>
      <c r="C29" s="50" t="s">
        <v>12</v>
      </c>
      <c r="D29" s="57">
        <v>7.64</v>
      </c>
      <c r="E29" s="57">
        <v>4.4000000000000004</v>
      </c>
      <c r="F29" s="57">
        <v>49.9</v>
      </c>
      <c r="G29" s="57">
        <v>259.14999999999998</v>
      </c>
      <c r="H29" s="19">
        <v>1.31</v>
      </c>
      <c r="I29" s="19">
        <f>ROUND(H29*1.09,2)</f>
        <v>1.43</v>
      </c>
    </row>
    <row r="30" spans="1:15" ht="18" customHeight="1" x14ac:dyDescent="0.25">
      <c r="A30" s="4" t="s">
        <v>243</v>
      </c>
      <c r="B30" s="50" t="s">
        <v>2</v>
      </c>
      <c r="C30" s="50" t="s">
        <v>114</v>
      </c>
      <c r="D30" s="3">
        <v>1.26</v>
      </c>
      <c r="E30" s="3">
        <v>6.12</v>
      </c>
      <c r="F30" s="3">
        <v>5.22</v>
      </c>
      <c r="G30" s="3">
        <v>84.06</v>
      </c>
      <c r="H30" s="19">
        <v>0.13</v>
      </c>
      <c r="I30" s="19">
        <f>ROUND(H30*1.09,2)</f>
        <v>0.14000000000000001</v>
      </c>
    </row>
    <row r="31" spans="1:15" s="52" customFormat="1" ht="18" customHeight="1" x14ac:dyDescent="0.25">
      <c r="A31" s="39" t="s">
        <v>424</v>
      </c>
      <c r="B31" s="106"/>
      <c r="C31" s="106" t="s">
        <v>432</v>
      </c>
      <c r="D31" s="3">
        <v>0.1</v>
      </c>
      <c r="E31" s="3">
        <v>0.06</v>
      </c>
      <c r="F31" s="3">
        <v>1.29</v>
      </c>
      <c r="G31" s="3">
        <v>4.34</v>
      </c>
      <c r="H31" s="19">
        <v>0.12</v>
      </c>
      <c r="I31" s="19">
        <f>ROUND(H31*1.09,2)</f>
        <v>0.13</v>
      </c>
    </row>
    <row r="32" spans="1:15" s="52" customFormat="1" ht="18" customHeight="1" x14ac:dyDescent="0.25">
      <c r="A32" s="39" t="s">
        <v>425</v>
      </c>
      <c r="B32" s="106"/>
      <c r="C32" s="106" t="s">
        <v>16</v>
      </c>
      <c r="D32" s="3">
        <v>0.4</v>
      </c>
      <c r="E32" s="3">
        <v>0.4</v>
      </c>
      <c r="F32" s="3">
        <v>13</v>
      </c>
      <c r="G32" s="3">
        <v>53</v>
      </c>
      <c r="H32" s="19">
        <v>0.33</v>
      </c>
      <c r="I32" s="19">
        <f>ROUND(H32*1.09,2)</f>
        <v>0.36</v>
      </c>
    </row>
    <row r="33" spans="1:9" ht="18" customHeight="1" x14ac:dyDescent="0.3">
      <c r="A33" s="119" t="s">
        <v>1</v>
      </c>
      <c r="B33" s="120"/>
      <c r="C33" s="121"/>
      <c r="D33" s="10">
        <f>SUM(D29:D32)</f>
        <v>9.4</v>
      </c>
      <c r="E33" s="10">
        <f t="shared" ref="E33:G33" si="1">SUM(E29:E32)</f>
        <v>10.98</v>
      </c>
      <c r="F33" s="10">
        <f t="shared" si="1"/>
        <v>69.41</v>
      </c>
      <c r="G33" s="10">
        <f t="shared" si="1"/>
        <v>400.54999999999995</v>
      </c>
      <c r="H33" s="87">
        <f>+H29+H30+H31+H32</f>
        <v>1.8900000000000001</v>
      </c>
      <c r="I33" s="87">
        <f>+I29+I30+I31+I32</f>
        <v>2.0599999999999996</v>
      </c>
    </row>
    <row r="34" spans="1:9" ht="35.25" customHeight="1" x14ac:dyDescent="0.25">
      <c r="A34" s="126" t="s">
        <v>358</v>
      </c>
      <c r="B34" s="126"/>
      <c r="C34" s="126"/>
      <c r="D34" s="126"/>
      <c r="E34" s="126"/>
      <c r="F34" s="126"/>
      <c r="G34" s="126"/>
    </row>
    <row r="35" spans="1:9" ht="18" customHeight="1" x14ac:dyDescent="0.25">
      <c r="A35" s="122" t="s">
        <v>186</v>
      </c>
      <c r="B35" s="134" t="s">
        <v>0</v>
      </c>
      <c r="C35" s="134" t="s">
        <v>5</v>
      </c>
      <c r="D35" s="125" t="s">
        <v>6</v>
      </c>
      <c r="E35" s="125"/>
      <c r="F35" s="125"/>
      <c r="G35" s="116" t="s">
        <v>7</v>
      </c>
      <c r="H35" s="116" t="s">
        <v>419</v>
      </c>
      <c r="I35" s="116" t="s">
        <v>418</v>
      </c>
    </row>
    <row r="36" spans="1:9" ht="18" customHeight="1" x14ac:dyDescent="0.25">
      <c r="A36" s="123"/>
      <c r="B36" s="135"/>
      <c r="C36" s="135"/>
      <c r="D36" s="62" t="s">
        <v>8</v>
      </c>
      <c r="E36" s="62" t="s">
        <v>9</v>
      </c>
      <c r="F36" s="62" t="s">
        <v>105</v>
      </c>
      <c r="G36" s="117"/>
      <c r="H36" s="117"/>
      <c r="I36" s="117"/>
    </row>
    <row r="37" spans="1:9" ht="18" customHeight="1" x14ac:dyDescent="0.25">
      <c r="A37" s="4" t="s">
        <v>157</v>
      </c>
      <c r="B37" s="50" t="s">
        <v>65</v>
      </c>
      <c r="C37" s="50" t="s">
        <v>15</v>
      </c>
      <c r="D37" s="3">
        <v>28.61</v>
      </c>
      <c r="E37" s="3">
        <v>13.09</v>
      </c>
      <c r="F37" s="3">
        <v>23.06</v>
      </c>
      <c r="G37" s="3">
        <v>318.07</v>
      </c>
      <c r="H37" s="19">
        <v>0.87</v>
      </c>
      <c r="I37" s="19">
        <f>ROUND(H37*1.09,2)</f>
        <v>0.95</v>
      </c>
    </row>
    <row r="38" spans="1:9" ht="27" customHeight="1" x14ac:dyDescent="0.25">
      <c r="A38" s="4" t="s">
        <v>298</v>
      </c>
      <c r="B38" s="50" t="s">
        <v>156</v>
      </c>
      <c r="C38" s="50" t="s">
        <v>31</v>
      </c>
      <c r="D38" s="3">
        <v>1.0275000000000001</v>
      </c>
      <c r="E38" s="3">
        <v>7.3574999999999999</v>
      </c>
      <c r="F38" s="3">
        <v>3.0150000000000001</v>
      </c>
      <c r="G38" s="3">
        <v>78.457499999999996</v>
      </c>
      <c r="H38" s="19">
        <v>0.56999999999999995</v>
      </c>
      <c r="I38" s="19">
        <f>ROUND(H38*1.09,2)</f>
        <v>0.62</v>
      </c>
    </row>
    <row r="39" spans="1:9" s="52" customFormat="1" ht="18" customHeight="1" x14ac:dyDescent="0.25">
      <c r="A39" s="39" t="s">
        <v>424</v>
      </c>
      <c r="B39" s="106"/>
      <c r="C39" s="106" t="s">
        <v>432</v>
      </c>
      <c r="D39" s="3">
        <v>0.1</v>
      </c>
      <c r="E39" s="3">
        <v>0.06</v>
      </c>
      <c r="F39" s="3">
        <v>1.29</v>
      </c>
      <c r="G39" s="3">
        <v>4.34</v>
      </c>
      <c r="H39" s="19">
        <v>0.12</v>
      </c>
      <c r="I39" s="19">
        <f>ROUND(H39*1.09,2)</f>
        <v>0.13</v>
      </c>
    </row>
    <row r="40" spans="1:9" s="52" customFormat="1" ht="18" customHeight="1" x14ac:dyDescent="0.25">
      <c r="A40" s="39" t="s">
        <v>425</v>
      </c>
      <c r="B40" s="106"/>
      <c r="C40" s="106" t="s">
        <v>16</v>
      </c>
      <c r="D40" s="3">
        <v>0.4</v>
      </c>
      <c r="E40" s="3">
        <v>0.4</v>
      </c>
      <c r="F40" s="3">
        <v>13</v>
      </c>
      <c r="G40" s="3">
        <v>53</v>
      </c>
      <c r="H40" s="19">
        <v>0.33</v>
      </c>
      <c r="I40" s="19">
        <f>ROUND(H40*1.09,2)</f>
        <v>0.36</v>
      </c>
    </row>
    <row r="41" spans="1:9" ht="18" customHeight="1" x14ac:dyDescent="0.3">
      <c r="A41" s="119" t="s">
        <v>1</v>
      </c>
      <c r="B41" s="120"/>
      <c r="C41" s="121"/>
      <c r="D41" s="10">
        <f>SUM(D37:D40)</f>
        <v>30.137499999999999</v>
      </c>
      <c r="E41" s="10">
        <f t="shared" ref="E41:G41" si="2">SUM(E37:E40)</f>
        <v>20.907499999999995</v>
      </c>
      <c r="F41" s="10">
        <f t="shared" si="2"/>
        <v>40.364999999999995</v>
      </c>
      <c r="G41" s="10">
        <f t="shared" si="2"/>
        <v>453.86749999999995</v>
      </c>
      <c r="H41" s="87">
        <f>+H37+H38+H39+H40</f>
        <v>1.8900000000000001</v>
      </c>
      <c r="I41" s="87">
        <f>+I37+I38+I39+I40</f>
        <v>2.0599999999999996</v>
      </c>
    </row>
    <row r="42" spans="1:9" ht="18" customHeight="1" x14ac:dyDescent="0.25">
      <c r="A42" s="126" t="s">
        <v>358</v>
      </c>
      <c r="B42" s="126"/>
      <c r="C42" s="126"/>
      <c r="D42" s="126"/>
      <c r="E42" s="126"/>
      <c r="F42" s="126"/>
      <c r="G42" s="126"/>
    </row>
    <row r="43" spans="1:9" ht="36.75" customHeight="1" x14ac:dyDescent="0.25">
      <c r="A43" s="122" t="s">
        <v>187</v>
      </c>
      <c r="B43" s="134" t="s">
        <v>0</v>
      </c>
      <c r="C43" s="134" t="s">
        <v>5</v>
      </c>
      <c r="D43" s="125" t="s">
        <v>6</v>
      </c>
      <c r="E43" s="125"/>
      <c r="F43" s="125"/>
      <c r="G43" s="116" t="s">
        <v>7</v>
      </c>
      <c r="H43" s="116" t="s">
        <v>419</v>
      </c>
      <c r="I43" s="116" t="s">
        <v>418</v>
      </c>
    </row>
    <row r="44" spans="1:9" ht="29.25" customHeight="1" x14ac:dyDescent="0.25">
      <c r="A44" s="123"/>
      <c r="B44" s="135"/>
      <c r="C44" s="135"/>
      <c r="D44" s="62" t="s">
        <v>8</v>
      </c>
      <c r="E44" s="62" t="s">
        <v>9</v>
      </c>
      <c r="F44" s="62" t="s">
        <v>105</v>
      </c>
      <c r="G44" s="117"/>
      <c r="H44" s="117"/>
      <c r="I44" s="117"/>
    </row>
    <row r="45" spans="1:9" ht="27" customHeight="1" x14ac:dyDescent="0.25">
      <c r="A45" s="7" t="s">
        <v>261</v>
      </c>
      <c r="B45" s="57" t="s">
        <v>117</v>
      </c>
      <c r="C45" s="57" t="s">
        <v>15</v>
      </c>
      <c r="D45" s="3">
        <v>20.6</v>
      </c>
      <c r="E45" s="3">
        <v>10.119999999999999</v>
      </c>
      <c r="F45" s="3">
        <v>33.53</v>
      </c>
      <c r="G45" s="3">
        <v>302.83</v>
      </c>
      <c r="H45" s="19">
        <v>0.79</v>
      </c>
      <c r="I45" s="19">
        <f>ROUND(H45*1.09,2)</f>
        <v>0.86</v>
      </c>
    </row>
    <row r="46" spans="1:9" ht="18" customHeight="1" x14ac:dyDescent="0.25">
      <c r="A46" s="7" t="s">
        <v>262</v>
      </c>
      <c r="B46" s="57" t="s">
        <v>227</v>
      </c>
      <c r="C46" s="57" t="s">
        <v>13</v>
      </c>
      <c r="D46" s="3">
        <v>1.36</v>
      </c>
      <c r="E46" s="3">
        <v>4</v>
      </c>
      <c r="F46" s="3">
        <v>1.68</v>
      </c>
      <c r="G46" s="3">
        <v>48</v>
      </c>
      <c r="H46" s="19">
        <v>0.25</v>
      </c>
      <c r="I46" s="19">
        <f>ROUND(H46*1.09,2)</f>
        <v>0.27</v>
      </c>
    </row>
    <row r="47" spans="1:9" s="52" customFormat="1" ht="18" customHeight="1" x14ac:dyDescent="0.25">
      <c r="A47" s="7" t="s">
        <v>426</v>
      </c>
      <c r="B47" s="106"/>
      <c r="C47" s="106" t="s">
        <v>427</v>
      </c>
      <c r="D47" s="3">
        <v>2.98</v>
      </c>
      <c r="E47" s="3">
        <v>0.2</v>
      </c>
      <c r="F47" s="3">
        <v>12.85</v>
      </c>
      <c r="G47" s="3">
        <v>65.38</v>
      </c>
      <c r="H47" s="19">
        <v>0.4</v>
      </c>
      <c r="I47" s="19">
        <f>ROUND(H47*1.09,2)</f>
        <v>0.44</v>
      </c>
    </row>
    <row r="48" spans="1:9" s="52" customFormat="1" ht="18" customHeight="1" x14ac:dyDescent="0.25">
      <c r="A48" s="39" t="s">
        <v>424</v>
      </c>
      <c r="B48" s="106"/>
      <c r="C48" s="106" t="s">
        <v>432</v>
      </c>
      <c r="D48" s="3">
        <v>0.1</v>
      </c>
      <c r="E48" s="3">
        <v>0.06</v>
      </c>
      <c r="F48" s="3">
        <v>1.29</v>
      </c>
      <c r="G48" s="3">
        <v>4.34</v>
      </c>
      <c r="H48" s="19">
        <v>0.12</v>
      </c>
      <c r="I48" s="19">
        <f>ROUND(H48*1.09,2)</f>
        <v>0.13</v>
      </c>
    </row>
    <row r="49" spans="1:9" s="52" customFormat="1" ht="18" customHeight="1" x14ac:dyDescent="0.25">
      <c r="A49" s="39" t="s">
        <v>425</v>
      </c>
      <c r="B49" s="106"/>
      <c r="C49" s="106" t="s">
        <v>16</v>
      </c>
      <c r="D49" s="3">
        <v>0.4</v>
      </c>
      <c r="E49" s="3">
        <v>0.4</v>
      </c>
      <c r="F49" s="3">
        <v>13</v>
      </c>
      <c r="G49" s="3">
        <v>53</v>
      </c>
      <c r="H49" s="19">
        <v>0.33</v>
      </c>
      <c r="I49" s="19">
        <f>ROUND(H49*1.09,2)</f>
        <v>0.36</v>
      </c>
    </row>
    <row r="50" spans="1:9" ht="18" customHeight="1" x14ac:dyDescent="0.3">
      <c r="A50" s="125" t="s">
        <v>1</v>
      </c>
      <c r="B50" s="125"/>
      <c r="C50" s="125"/>
      <c r="D50" s="10">
        <f>SUM(D45:D49)</f>
        <v>25.44</v>
      </c>
      <c r="E50" s="10">
        <f t="shared" ref="E50:G50" si="3">SUM(E45:E49)</f>
        <v>14.78</v>
      </c>
      <c r="F50" s="10">
        <f t="shared" si="3"/>
        <v>62.35</v>
      </c>
      <c r="G50" s="10">
        <f t="shared" si="3"/>
        <v>473.54999999999995</v>
      </c>
      <c r="H50" s="87">
        <f>+H45+H46+H47+H48+H49</f>
        <v>1.8900000000000001</v>
      </c>
      <c r="I50" s="87">
        <f>+I45+I46+I47+I48+I49</f>
        <v>2.0599999999999996</v>
      </c>
    </row>
    <row r="51" spans="1:9" s="71" customFormat="1" ht="26.25" customHeight="1" x14ac:dyDescent="0.25">
      <c r="A51" s="126" t="s">
        <v>357</v>
      </c>
      <c r="B51" s="126"/>
      <c r="C51" s="126"/>
      <c r="D51" s="126"/>
      <c r="E51" s="126"/>
      <c r="F51" s="126"/>
      <c r="G51" s="126"/>
      <c r="H51" s="26"/>
      <c r="I51" s="26"/>
    </row>
    <row r="52" spans="1:9" s="71" customFormat="1" ht="18" customHeight="1" x14ac:dyDescent="0.25">
      <c r="A52" s="122" t="s">
        <v>376</v>
      </c>
      <c r="B52" s="124" t="s">
        <v>0</v>
      </c>
      <c r="C52" s="124" t="s">
        <v>5</v>
      </c>
      <c r="D52" s="125" t="s">
        <v>6</v>
      </c>
      <c r="E52" s="125"/>
      <c r="F52" s="125"/>
      <c r="G52" s="116" t="s">
        <v>7</v>
      </c>
      <c r="H52" s="116" t="s">
        <v>419</v>
      </c>
      <c r="I52" s="116" t="s">
        <v>418</v>
      </c>
    </row>
    <row r="53" spans="1:9" s="71" customFormat="1" ht="27" customHeight="1" x14ac:dyDescent="0.25">
      <c r="A53" s="123"/>
      <c r="B53" s="117"/>
      <c r="C53" s="117"/>
      <c r="D53" s="62" t="s">
        <v>8</v>
      </c>
      <c r="E53" s="62" t="s">
        <v>9</v>
      </c>
      <c r="F53" s="62" t="s">
        <v>105</v>
      </c>
      <c r="G53" s="117"/>
      <c r="H53" s="117"/>
      <c r="I53" s="117"/>
    </row>
    <row r="54" spans="1:9" s="71" customFormat="1" ht="18" customHeight="1" x14ac:dyDescent="0.25">
      <c r="A54" s="7" t="s">
        <v>388</v>
      </c>
      <c r="B54" s="57" t="s">
        <v>389</v>
      </c>
      <c r="C54" s="57">
        <v>170</v>
      </c>
      <c r="D54" s="3">
        <v>32.160600000000002</v>
      </c>
      <c r="E54" s="3">
        <v>22.560869999999998</v>
      </c>
      <c r="F54" s="3">
        <v>3.4564400000000002</v>
      </c>
      <c r="G54" s="3">
        <v>345.51598999999993</v>
      </c>
      <c r="H54" s="19">
        <v>1.38</v>
      </c>
      <c r="I54" s="19">
        <f>ROUND(H54*1.09,2)</f>
        <v>1.5</v>
      </c>
    </row>
    <row r="55" spans="1:9" ht="27" customHeight="1" x14ac:dyDescent="0.25">
      <c r="A55" s="4" t="s">
        <v>298</v>
      </c>
      <c r="B55" s="50" t="s">
        <v>156</v>
      </c>
      <c r="C55" s="50" t="s">
        <v>31</v>
      </c>
      <c r="D55" s="3">
        <v>1.0275000000000001</v>
      </c>
      <c r="E55" s="3">
        <v>7.3574999999999999</v>
      </c>
      <c r="F55" s="3">
        <v>3.0150000000000001</v>
      </c>
      <c r="G55" s="3">
        <v>78.457499999999996</v>
      </c>
      <c r="H55" s="19">
        <v>0.28999999999999998</v>
      </c>
      <c r="I55" s="19">
        <f>ROUND(H55*1.09,2)</f>
        <v>0.32</v>
      </c>
    </row>
    <row r="56" spans="1:9" s="52" customFormat="1" ht="18" customHeight="1" x14ac:dyDescent="0.25">
      <c r="A56" s="39" t="s">
        <v>424</v>
      </c>
      <c r="B56" s="106"/>
      <c r="C56" s="106" t="s">
        <v>432</v>
      </c>
      <c r="D56" s="3">
        <v>0.1</v>
      </c>
      <c r="E56" s="3">
        <v>0.06</v>
      </c>
      <c r="F56" s="3">
        <v>1.29</v>
      </c>
      <c r="G56" s="3">
        <v>4.34</v>
      </c>
      <c r="H56" s="19">
        <v>0.12</v>
      </c>
      <c r="I56" s="19">
        <f>ROUND(H56*1.09,2)</f>
        <v>0.13</v>
      </c>
    </row>
    <row r="57" spans="1:9" s="52" customFormat="1" ht="18" customHeight="1" x14ac:dyDescent="0.25">
      <c r="A57" s="39" t="s">
        <v>425</v>
      </c>
      <c r="B57" s="106"/>
      <c r="C57" s="106" t="s">
        <v>16</v>
      </c>
      <c r="D57" s="3">
        <v>0.4</v>
      </c>
      <c r="E57" s="3">
        <v>0.4</v>
      </c>
      <c r="F57" s="3">
        <v>13</v>
      </c>
      <c r="G57" s="3">
        <v>53</v>
      </c>
      <c r="H57" s="19">
        <v>0.33</v>
      </c>
      <c r="I57" s="19">
        <f>ROUND(H57*1.09,2)</f>
        <v>0.36</v>
      </c>
    </row>
    <row r="58" spans="1:9" s="71" customFormat="1" ht="27" customHeight="1" x14ac:dyDescent="0.3">
      <c r="A58" s="119" t="s">
        <v>1</v>
      </c>
      <c r="B58" s="120"/>
      <c r="C58" s="121"/>
      <c r="D58" s="10">
        <f>SUM(D54:D57)</f>
        <v>33.688100000000006</v>
      </c>
      <c r="E58" s="10">
        <f t="shared" ref="E58:G58" si="4">SUM(E54:E57)</f>
        <v>30.378369999999993</v>
      </c>
      <c r="F58" s="10">
        <f t="shared" si="4"/>
        <v>20.76144</v>
      </c>
      <c r="G58" s="10">
        <f t="shared" si="4"/>
        <v>481.31348999999989</v>
      </c>
      <c r="H58" s="87">
        <f>+H54+H55+H56+H57</f>
        <v>2.12</v>
      </c>
      <c r="I58" s="87">
        <f>+I54+I55+I56+I57</f>
        <v>2.31</v>
      </c>
    </row>
    <row r="59" spans="1:9" ht="18" customHeight="1" x14ac:dyDescent="0.25">
      <c r="A59" s="131" t="s">
        <v>439</v>
      </c>
      <c r="B59" s="131"/>
      <c r="C59" s="131"/>
      <c r="D59" s="131"/>
      <c r="E59" s="131"/>
      <c r="F59" s="131"/>
      <c r="G59" s="131"/>
    </row>
    <row r="60" spans="1:9" ht="18" customHeight="1" thickBot="1" x14ac:dyDescent="0.3"/>
    <row r="61" spans="1:9" s="52" customFormat="1" ht="39" customHeight="1" x14ac:dyDescent="0.25">
      <c r="A61" s="85"/>
      <c r="B61" s="129"/>
      <c r="C61" s="130"/>
      <c r="D61" s="130"/>
      <c r="E61" s="130"/>
      <c r="F61" s="130"/>
      <c r="G61" s="130"/>
      <c r="H61" s="88" t="s">
        <v>419</v>
      </c>
      <c r="I61" s="89" t="s">
        <v>418</v>
      </c>
    </row>
    <row r="62" spans="1:9" s="52" customFormat="1" ht="18" customHeight="1" thickBot="1" x14ac:dyDescent="0.3">
      <c r="A62" s="86"/>
      <c r="B62" s="127" t="s">
        <v>420</v>
      </c>
      <c r="C62" s="128"/>
      <c r="D62" s="128"/>
      <c r="E62" s="128"/>
      <c r="F62" s="128"/>
      <c r="G62" s="128"/>
      <c r="H62" s="92">
        <f>+SUM(H17+H25+H33+H41+H50+H58)/6+H8</f>
        <v>2.2500000000000004</v>
      </c>
      <c r="I62" s="91">
        <f>+SUM(I17+I25+I33+I41+I50+I58)/6+I8</f>
        <v>2.4516666666666662</v>
      </c>
    </row>
    <row r="63" spans="1:9" s="52" customFormat="1" ht="18" customHeight="1" x14ac:dyDescent="0.25">
      <c r="A63" s="86"/>
      <c r="B63" s="132" t="s">
        <v>421</v>
      </c>
      <c r="C63" s="133"/>
      <c r="D63" s="133"/>
      <c r="E63" s="24"/>
      <c r="F63" s="24"/>
      <c r="G63" s="24"/>
      <c r="H63" s="23"/>
      <c r="I63" s="23"/>
    </row>
    <row r="88" ht="27" customHeight="1" x14ac:dyDescent="0.25"/>
  </sheetData>
  <mergeCells count="67">
    <mergeCell ref="H52:H53"/>
    <mergeCell ref="I52:I53"/>
    <mergeCell ref="H4:H5"/>
    <mergeCell ref="I4:I5"/>
    <mergeCell ref="H10:H11"/>
    <mergeCell ref="H27:H28"/>
    <mergeCell ref="I27:I28"/>
    <mergeCell ref="I10:I11"/>
    <mergeCell ref="H19:H20"/>
    <mergeCell ref="I19:I20"/>
    <mergeCell ref="I35:I36"/>
    <mergeCell ref="H43:H44"/>
    <mergeCell ref="I43:I44"/>
    <mergeCell ref="A52:A53"/>
    <mergeCell ref="B52:B53"/>
    <mergeCell ref="C52:C53"/>
    <mergeCell ref="D52:F52"/>
    <mergeCell ref="G52:G53"/>
    <mergeCell ref="C27:C28"/>
    <mergeCell ref="A25:C25"/>
    <mergeCell ref="D27:F27"/>
    <mergeCell ref="G27:G28"/>
    <mergeCell ref="H35:H36"/>
    <mergeCell ref="A27:A28"/>
    <mergeCell ref="B27:B28"/>
    <mergeCell ref="A33:C33"/>
    <mergeCell ref="B63:D63"/>
    <mergeCell ref="B61:G61"/>
    <mergeCell ref="B62:G62"/>
    <mergeCell ref="A58:C58"/>
    <mergeCell ref="A59:G59"/>
    <mergeCell ref="A3:G3"/>
    <mergeCell ref="A26:G26"/>
    <mergeCell ref="C19:C20"/>
    <mergeCell ref="D19:F19"/>
    <mergeCell ref="G19:G20"/>
    <mergeCell ref="A10:A11"/>
    <mergeCell ref="B10:B11"/>
    <mergeCell ref="C10:C11"/>
    <mergeCell ref="D10:F10"/>
    <mergeCell ref="G10:G11"/>
    <mergeCell ref="A17:C17"/>
    <mergeCell ref="A4:A5"/>
    <mergeCell ref="B4:B5"/>
    <mergeCell ref="G4:G5"/>
    <mergeCell ref="A18:G18"/>
    <mergeCell ref="C4:C5"/>
    <mergeCell ref="D4:F4"/>
    <mergeCell ref="A8:C8"/>
    <mergeCell ref="A9:G9"/>
    <mergeCell ref="A19:A20"/>
    <mergeCell ref="B19:B20"/>
    <mergeCell ref="A41:C41"/>
    <mergeCell ref="A34:G34"/>
    <mergeCell ref="A35:A36"/>
    <mergeCell ref="B35:B36"/>
    <mergeCell ref="C35:C36"/>
    <mergeCell ref="D35:F35"/>
    <mergeCell ref="G35:G36"/>
    <mergeCell ref="A42:G42"/>
    <mergeCell ref="A43:A44"/>
    <mergeCell ref="D43:F43"/>
    <mergeCell ref="A50:C50"/>
    <mergeCell ref="A51:G51"/>
    <mergeCell ref="B43:B44"/>
    <mergeCell ref="C43:C44"/>
    <mergeCell ref="G43:G44"/>
  </mergeCells>
  <pageMargins left="0.59055118110236227" right="0.59055118110236227" top="0.59055118110236227" bottom="0.59055118110236227" header="0" footer="0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view="pageBreakPreview" zoomScaleNormal="100" zoomScaleSheetLayoutView="100" workbookViewId="0">
      <selection activeCell="J24" sqref="J24"/>
    </sheetView>
  </sheetViews>
  <sheetFormatPr defaultColWidth="9.1796875" defaultRowHeight="18" customHeight="1" x14ac:dyDescent="0.25"/>
  <cols>
    <col min="1" max="1" width="42.26953125" style="72" customWidth="1"/>
    <col min="2" max="2" width="9" style="26" customWidth="1"/>
    <col min="3" max="3" width="7.81640625" style="26" customWidth="1"/>
    <col min="4" max="4" width="8.453125" style="27" customWidth="1"/>
    <col min="5" max="5" width="7.54296875" style="27" customWidth="1"/>
    <col min="6" max="6" width="14.54296875" style="27" customWidth="1"/>
    <col min="7" max="7" width="9" style="27" customWidth="1"/>
    <col min="8" max="16384" width="9.1796875" style="70"/>
  </cols>
  <sheetData>
    <row r="1" spans="1:9" ht="18" customHeight="1" x14ac:dyDescent="0.25">
      <c r="A1" s="66" t="s">
        <v>42</v>
      </c>
      <c r="G1" s="67"/>
    </row>
    <row r="2" spans="1:9" ht="18" customHeight="1" x14ac:dyDescent="0.25">
      <c r="A2" s="69" t="s">
        <v>17</v>
      </c>
    </row>
    <row r="3" spans="1:9" ht="18" customHeight="1" x14ac:dyDescent="0.25">
      <c r="A3" s="118" t="s">
        <v>422</v>
      </c>
      <c r="B3" s="118"/>
      <c r="C3" s="118"/>
      <c r="D3" s="118"/>
      <c r="E3" s="118"/>
      <c r="F3" s="118"/>
      <c r="G3" s="118"/>
    </row>
    <row r="4" spans="1:9" ht="18" customHeight="1" x14ac:dyDescent="0.25">
      <c r="A4" s="122" t="s">
        <v>4</v>
      </c>
      <c r="B4" s="124" t="s">
        <v>0</v>
      </c>
      <c r="C4" s="124" t="s">
        <v>5</v>
      </c>
      <c r="D4" s="125" t="s">
        <v>6</v>
      </c>
      <c r="E4" s="125"/>
      <c r="F4" s="125"/>
      <c r="G4" s="116" t="s">
        <v>7</v>
      </c>
      <c r="H4" s="116" t="s">
        <v>419</v>
      </c>
      <c r="I4" s="116" t="s">
        <v>418</v>
      </c>
    </row>
    <row r="5" spans="1:9" ht="18" customHeight="1" x14ac:dyDescent="0.25">
      <c r="A5" s="123"/>
      <c r="B5" s="117"/>
      <c r="C5" s="117"/>
      <c r="D5" s="62" t="s">
        <v>8</v>
      </c>
      <c r="E5" s="62" t="s">
        <v>9</v>
      </c>
      <c r="F5" s="62" t="s">
        <v>105</v>
      </c>
      <c r="G5" s="117"/>
      <c r="H5" s="117"/>
      <c r="I5" s="117"/>
    </row>
    <row r="6" spans="1:9" ht="30.75" customHeight="1" x14ac:dyDescent="0.25">
      <c r="A6" s="39" t="s">
        <v>440</v>
      </c>
      <c r="B6" s="57" t="s">
        <v>27</v>
      </c>
      <c r="C6" s="57" t="s">
        <v>306</v>
      </c>
      <c r="D6" s="3">
        <v>2.83</v>
      </c>
      <c r="E6" s="3">
        <v>5.03</v>
      </c>
      <c r="F6" s="3">
        <v>13.83</v>
      </c>
      <c r="G6" s="3">
        <v>105.02</v>
      </c>
      <c r="H6" s="19">
        <v>0.22</v>
      </c>
      <c r="I6" s="19">
        <f>ROUND(H6*1.09,2)</f>
        <v>0.24</v>
      </c>
    </row>
    <row r="7" spans="1:9" ht="18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v>0.1</v>
      </c>
      <c r="I7" s="19">
        <f>ROUND(H7*1.09,2)</f>
        <v>0.11</v>
      </c>
    </row>
    <row r="8" spans="1:9" ht="27" customHeight="1" x14ac:dyDescent="0.3">
      <c r="A8" s="119" t="s">
        <v>1</v>
      </c>
      <c r="B8" s="120"/>
      <c r="C8" s="121"/>
      <c r="D8" s="10">
        <f>SUM(D6:D7)</f>
        <v>5.79</v>
      </c>
      <c r="E8" s="10">
        <f>SUM(E6:E7)</f>
        <v>5.67</v>
      </c>
      <c r="F8" s="10">
        <f>SUM(F6:F7)</f>
        <v>30.89</v>
      </c>
      <c r="G8" s="10">
        <f>SUM(G6:G7)</f>
        <v>191.1</v>
      </c>
      <c r="H8" s="87">
        <f>+H6+H7</f>
        <v>0.32</v>
      </c>
      <c r="I8" s="87">
        <f>+I6+I7</f>
        <v>0.35</v>
      </c>
    </row>
    <row r="9" spans="1:9" ht="18" customHeight="1" x14ac:dyDescent="0.25">
      <c r="A9" s="118" t="s">
        <v>355</v>
      </c>
      <c r="B9" s="118"/>
      <c r="C9" s="118"/>
      <c r="D9" s="118"/>
      <c r="E9" s="118"/>
      <c r="F9" s="118"/>
      <c r="G9" s="118"/>
    </row>
    <row r="10" spans="1:9" ht="18" customHeight="1" x14ac:dyDescent="0.25">
      <c r="A10" s="122" t="s">
        <v>94</v>
      </c>
      <c r="B10" s="124" t="s">
        <v>0</v>
      </c>
      <c r="C10" s="124" t="s">
        <v>5</v>
      </c>
      <c r="D10" s="125" t="s">
        <v>6</v>
      </c>
      <c r="E10" s="125"/>
      <c r="F10" s="125"/>
      <c r="G10" s="116" t="s">
        <v>7</v>
      </c>
      <c r="H10" s="116" t="s">
        <v>419</v>
      </c>
      <c r="I10" s="116" t="s">
        <v>418</v>
      </c>
    </row>
    <row r="11" spans="1:9" ht="18" customHeight="1" x14ac:dyDescent="0.25">
      <c r="A11" s="123"/>
      <c r="B11" s="117"/>
      <c r="C11" s="117"/>
      <c r="D11" s="62" t="s">
        <v>8</v>
      </c>
      <c r="E11" s="62" t="s">
        <v>9</v>
      </c>
      <c r="F11" s="62" t="s">
        <v>105</v>
      </c>
      <c r="G11" s="117"/>
      <c r="H11" s="117"/>
      <c r="I11" s="117"/>
    </row>
    <row r="12" spans="1:9" ht="18" customHeight="1" x14ac:dyDescent="0.25">
      <c r="A12" s="7" t="s">
        <v>347</v>
      </c>
      <c r="B12" s="57" t="s">
        <v>70</v>
      </c>
      <c r="C12" s="57" t="s">
        <v>15</v>
      </c>
      <c r="D12" s="3">
        <v>17.84</v>
      </c>
      <c r="E12" s="3">
        <v>8.58</v>
      </c>
      <c r="F12" s="3">
        <v>35.89</v>
      </c>
      <c r="G12" s="3">
        <v>286.83999999999997</v>
      </c>
      <c r="H12" s="19">
        <v>0.95</v>
      </c>
      <c r="I12" s="19">
        <f>ROUND(H12*1.09,2)</f>
        <v>1.04</v>
      </c>
    </row>
    <row r="13" spans="1:9" ht="18" customHeight="1" x14ac:dyDescent="0.25">
      <c r="A13" s="7" t="s">
        <v>113</v>
      </c>
      <c r="B13" s="57" t="s">
        <v>109</v>
      </c>
      <c r="C13" s="57" t="s">
        <v>108</v>
      </c>
      <c r="D13" s="3">
        <v>1.4350000000000001</v>
      </c>
      <c r="E13" s="3">
        <v>0.41499999999999998</v>
      </c>
      <c r="F13" s="3">
        <v>15.725</v>
      </c>
      <c r="G13" s="3">
        <v>67.75</v>
      </c>
      <c r="H13" s="19">
        <v>0.49</v>
      </c>
      <c r="I13" s="19">
        <f>ROUND(H13*1.09,2)</f>
        <v>0.53</v>
      </c>
    </row>
    <row r="14" spans="1:9" s="52" customFormat="1" ht="18" customHeight="1" x14ac:dyDescent="0.25">
      <c r="A14" s="39" t="s">
        <v>431</v>
      </c>
      <c r="B14" s="106"/>
      <c r="C14" s="106" t="s">
        <v>12</v>
      </c>
      <c r="D14" s="3">
        <v>0</v>
      </c>
      <c r="E14" s="3">
        <v>0</v>
      </c>
      <c r="F14" s="3">
        <v>0</v>
      </c>
      <c r="G14" s="3">
        <v>0</v>
      </c>
      <c r="H14" s="19">
        <v>0.05</v>
      </c>
      <c r="I14" s="19">
        <f>ROUND(H14*1.09,2)</f>
        <v>0.05</v>
      </c>
    </row>
    <row r="15" spans="1:9" s="52" customFormat="1" ht="18" customHeight="1" x14ac:dyDescent="0.25">
      <c r="A15" s="39" t="s">
        <v>433</v>
      </c>
      <c r="B15" s="105"/>
      <c r="C15" s="105" t="s">
        <v>196</v>
      </c>
      <c r="D15" s="3">
        <v>2.98</v>
      </c>
      <c r="E15" s="3">
        <v>0.2</v>
      </c>
      <c r="F15" s="3">
        <v>12.85</v>
      </c>
      <c r="G15" s="3">
        <v>65.38</v>
      </c>
      <c r="H15" s="19">
        <v>0.4</v>
      </c>
      <c r="I15" s="19">
        <f>ROUND(H15*1.09,2)</f>
        <v>0.44</v>
      </c>
    </row>
    <row r="16" spans="1:9" ht="18" customHeight="1" x14ac:dyDescent="0.3">
      <c r="A16" s="125" t="s">
        <v>1</v>
      </c>
      <c r="B16" s="125"/>
      <c r="C16" s="125"/>
      <c r="D16" s="10">
        <f>SUM(D12:D15)</f>
        <v>22.254999999999999</v>
      </c>
      <c r="E16" s="10">
        <f t="shared" ref="E16:G16" si="0">SUM(E12:E15)</f>
        <v>9.1949999999999985</v>
      </c>
      <c r="F16" s="10">
        <f t="shared" si="0"/>
        <v>64.465000000000003</v>
      </c>
      <c r="G16" s="10">
        <f t="shared" si="0"/>
        <v>419.96999999999997</v>
      </c>
      <c r="H16" s="87">
        <f>+H12+H13+H14+H15</f>
        <v>1.8900000000000001</v>
      </c>
      <c r="I16" s="87">
        <f>+I12+I13+I14+I15</f>
        <v>2.06</v>
      </c>
    </row>
    <row r="17" spans="1:9" ht="18" customHeight="1" x14ac:dyDescent="0.25">
      <c r="A17" s="118" t="s">
        <v>355</v>
      </c>
      <c r="B17" s="118"/>
      <c r="C17" s="118"/>
      <c r="D17" s="118"/>
      <c r="E17" s="118"/>
      <c r="F17" s="118"/>
      <c r="G17" s="118"/>
    </row>
    <row r="18" spans="1:9" ht="27" customHeight="1" x14ac:dyDescent="0.25">
      <c r="A18" s="122" t="s">
        <v>95</v>
      </c>
      <c r="B18" s="124" t="s">
        <v>0</v>
      </c>
      <c r="C18" s="124" t="s">
        <v>5</v>
      </c>
      <c r="D18" s="125" t="s">
        <v>6</v>
      </c>
      <c r="E18" s="125"/>
      <c r="F18" s="125"/>
      <c r="G18" s="116" t="s">
        <v>7</v>
      </c>
      <c r="H18" s="116" t="s">
        <v>419</v>
      </c>
      <c r="I18" s="116" t="s">
        <v>418</v>
      </c>
    </row>
    <row r="19" spans="1:9" ht="18" customHeight="1" x14ac:dyDescent="0.25">
      <c r="A19" s="123"/>
      <c r="B19" s="117"/>
      <c r="C19" s="117"/>
      <c r="D19" s="62" t="s">
        <v>8</v>
      </c>
      <c r="E19" s="62" t="s">
        <v>9</v>
      </c>
      <c r="F19" s="62" t="s">
        <v>105</v>
      </c>
      <c r="G19" s="117"/>
      <c r="H19" s="117"/>
      <c r="I19" s="117"/>
    </row>
    <row r="20" spans="1:9" ht="26.15" customHeight="1" x14ac:dyDescent="0.25">
      <c r="A20" s="7" t="s">
        <v>100</v>
      </c>
      <c r="B20" s="57" t="s">
        <v>89</v>
      </c>
      <c r="C20" s="57" t="s">
        <v>12</v>
      </c>
      <c r="D20" s="57">
        <v>9.31</v>
      </c>
      <c r="E20" s="57">
        <v>11.63</v>
      </c>
      <c r="F20" s="57">
        <v>34.81</v>
      </c>
      <c r="G20" s="57">
        <v>271.92</v>
      </c>
      <c r="H20" s="19">
        <v>1.43</v>
      </c>
      <c r="I20" s="19">
        <f>ROUND(H20*1.09,2)</f>
        <v>1.56</v>
      </c>
    </row>
    <row r="21" spans="1:9" ht="27.75" customHeight="1" x14ac:dyDescent="0.25">
      <c r="A21" s="7" t="s">
        <v>243</v>
      </c>
      <c r="B21" s="57" t="s">
        <v>2</v>
      </c>
      <c r="C21" s="57" t="s">
        <v>114</v>
      </c>
      <c r="D21" s="3">
        <v>1.26</v>
      </c>
      <c r="E21" s="3">
        <v>6.12</v>
      </c>
      <c r="F21" s="3">
        <v>5.22</v>
      </c>
      <c r="G21" s="3">
        <v>84.06</v>
      </c>
      <c r="H21" s="19">
        <v>0.08</v>
      </c>
      <c r="I21" s="19">
        <f>ROUND(H21*1.09,2)</f>
        <v>0.09</v>
      </c>
    </row>
    <row r="22" spans="1:9" s="52" customFormat="1" ht="18" customHeight="1" x14ac:dyDescent="0.25">
      <c r="A22" s="39" t="s">
        <v>431</v>
      </c>
      <c r="B22" s="106"/>
      <c r="C22" s="106" t="s">
        <v>12</v>
      </c>
      <c r="D22" s="3">
        <v>0</v>
      </c>
      <c r="E22" s="3">
        <v>0</v>
      </c>
      <c r="F22" s="3">
        <v>0</v>
      </c>
      <c r="G22" s="3">
        <v>0</v>
      </c>
      <c r="H22" s="19">
        <v>0.05</v>
      </c>
      <c r="I22" s="19">
        <f>ROUND(H22*1.09,2)</f>
        <v>0.05</v>
      </c>
    </row>
    <row r="23" spans="1:9" s="52" customFormat="1" ht="18" customHeight="1" x14ac:dyDescent="0.25">
      <c r="A23" s="39" t="s">
        <v>425</v>
      </c>
      <c r="B23" s="106"/>
      <c r="C23" s="106" t="s">
        <v>16</v>
      </c>
      <c r="D23" s="3">
        <v>0.4</v>
      </c>
      <c r="E23" s="3">
        <v>0.4</v>
      </c>
      <c r="F23" s="3">
        <v>13</v>
      </c>
      <c r="G23" s="3">
        <v>53</v>
      </c>
      <c r="H23" s="19">
        <v>0.33</v>
      </c>
      <c r="I23" s="19">
        <f>ROUND(H23*1.09,2)</f>
        <v>0.36</v>
      </c>
    </row>
    <row r="24" spans="1:9" ht="30" customHeight="1" x14ac:dyDescent="0.3">
      <c r="A24" s="119" t="s">
        <v>1</v>
      </c>
      <c r="B24" s="120"/>
      <c r="C24" s="121"/>
      <c r="D24" s="10">
        <f>SUM(D20:D23)</f>
        <v>10.97</v>
      </c>
      <c r="E24" s="10">
        <f t="shared" ref="E24:G24" si="1">SUM(E20:E23)</f>
        <v>18.149999999999999</v>
      </c>
      <c r="F24" s="10">
        <f t="shared" si="1"/>
        <v>53.03</v>
      </c>
      <c r="G24" s="10">
        <f t="shared" si="1"/>
        <v>408.98</v>
      </c>
      <c r="H24" s="87">
        <f>+H20+H21+H22+H23</f>
        <v>1.8900000000000001</v>
      </c>
      <c r="I24" s="87">
        <f>+I20+I21+I22+I23</f>
        <v>2.06</v>
      </c>
    </row>
    <row r="25" spans="1:9" ht="18.75" customHeight="1" x14ac:dyDescent="0.25">
      <c r="A25" s="126" t="s">
        <v>357</v>
      </c>
      <c r="B25" s="126"/>
      <c r="C25" s="126"/>
      <c r="D25" s="126"/>
      <c r="E25" s="126"/>
      <c r="F25" s="126"/>
      <c r="G25" s="126"/>
    </row>
    <row r="26" spans="1:9" ht="18.75" customHeight="1" x14ac:dyDescent="0.25">
      <c r="A26" s="122" t="s">
        <v>96</v>
      </c>
      <c r="B26" s="124" t="s">
        <v>0</v>
      </c>
      <c r="C26" s="124" t="s">
        <v>5</v>
      </c>
      <c r="D26" s="125" t="s">
        <v>6</v>
      </c>
      <c r="E26" s="125"/>
      <c r="F26" s="125"/>
      <c r="G26" s="116" t="s">
        <v>7</v>
      </c>
      <c r="H26" s="116" t="s">
        <v>419</v>
      </c>
      <c r="I26" s="116" t="s">
        <v>418</v>
      </c>
    </row>
    <row r="27" spans="1:9" ht="18" customHeight="1" x14ac:dyDescent="0.25">
      <c r="A27" s="123"/>
      <c r="B27" s="117"/>
      <c r="C27" s="117"/>
      <c r="D27" s="62" t="s">
        <v>8</v>
      </c>
      <c r="E27" s="62" t="s">
        <v>9</v>
      </c>
      <c r="F27" s="62" t="s">
        <v>105</v>
      </c>
      <c r="G27" s="117"/>
      <c r="H27" s="117"/>
      <c r="I27" s="117"/>
    </row>
    <row r="28" spans="1:9" ht="18" customHeight="1" x14ac:dyDescent="0.25">
      <c r="A28" s="7" t="s">
        <v>145</v>
      </c>
      <c r="B28" s="57" t="s">
        <v>77</v>
      </c>
      <c r="C28" s="57" t="s">
        <v>198</v>
      </c>
      <c r="D28" s="3">
        <v>15.14</v>
      </c>
      <c r="E28" s="3">
        <v>8.23</v>
      </c>
      <c r="F28" s="3">
        <v>5.28</v>
      </c>
      <c r="G28" s="3">
        <v>162.58000000000001</v>
      </c>
      <c r="H28" s="19">
        <v>0.88</v>
      </c>
      <c r="I28" s="19">
        <f>ROUND(H28*1.09,2)</f>
        <v>0.96</v>
      </c>
    </row>
    <row r="29" spans="1:9" ht="18" customHeight="1" x14ac:dyDescent="0.25">
      <c r="A29" s="7" t="s">
        <v>246</v>
      </c>
      <c r="B29" s="57" t="s">
        <v>34</v>
      </c>
      <c r="C29" s="57" t="s">
        <v>14</v>
      </c>
      <c r="D29" s="3">
        <v>1.17</v>
      </c>
      <c r="E29" s="3">
        <v>1.91</v>
      </c>
      <c r="F29" s="3">
        <v>8.24</v>
      </c>
      <c r="G29" s="3">
        <v>54.27</v>
      </c>
      <c r="H29" s="19">
        <v>0.13</v>
      </c>
      <c r="I29" s="19">
        <f>ROUND(H29*1.09,2)</f>
        <v>0.14000000000000001</v>
      </c>
    </row>
    <row r="30" spans="1:9" ht="29.25" customHeight="1" x14ac:dyDescent="0.25">
      <c r="A30" s="7" t="s">
        <v>267</v>
      </c>
      <c r="B30" s="57" t="s">
        <v>45</v>
      </c>
      <c r="C30" s="57" t="s">
        <v>196</v>
      </c>
      <c r="D30" s="3">
        <v>0.72</v>
      </c>
      <c r="E30" s="3">
        <v>7.68</v>
      </c>
      <c r="F30" s="3">
        <v>6.7</v>
      </c>
      <c r="G30" s="3">
        <v>93.016000000000005</v>
      </c>
      <c r="H30" s="19">
        <v>0.5</v>
      </c>
      <c r="I30" s="19">
        <f>ROUND(H30*1.09,2)</f>
        <v>0.55000000000000004</v>
      </c>
    </row>
    <row r="31" spans="1:9" s="52" customFormat="1" ht="18" customHeight="1" x14ac:dyDescent="0.25">
      <c r="A31" s="39" t="s">
        <v>431</v>
      </c>
      <c r="B31" s="106"/>
      <c r="C31" s="106" t="s">
        <v>12</v>
      </c>
      <c r="D31" s="3">
        <v>0</v>
      </c>
      <c r="E31" s="3">
        <v>0</v>
      </c>
      <c r="F31" s="3">
        <v>0</v>
      </c>
      <c r="G31" s="3">
        <v>0</v>
      </c>
      <c r="H31" s="19">
        <v>0.05</v>
      </c>
      <c r="I31" s="19">
        <f>ROUND(H31*1.09,2)</f>
        <v>0.05</v>
      </c>
    </row>
    <row r="32" spans="1:9" s="52" customFormat="1" ht="18" customHeight="1" x14ac:dyDescent="0.25">
      <c r="A32" s="39" t="s">
        <v>425</v>
      </c>
      <c r="B32" s="106"/>
      <c r="C32" s="106" t="s">
        <v>16</v>
      </c>
      <c r="D32" s="3">
        <v>0.4</v>
      </c>
      <c r="E32" s="3">
        <v>0.4</v>
      </c>
      <c r="F32" s="3">
        <v>13</v>
      </c>
      <c r="G32" s="3">
        <v>53</v>
      </c>
      <c r="H32" s="19">
        <v>0.33</v>
      </c>
      <c r="I32" s="19">
        <f>ROUND(H32*1.09,2)</f>
        <v>0.36</v>
      </c>
    </row>
    <row r="33" spans="1:9" ht="27" customHeight="1" x14ac:dyDescent="0.3">
      <c r="A33" s="119" t="s">
        <v>1</v>
      </c>
      <c r="B33" s="120"/>
      <c r="C33" s="121"/>
      <c r="D33" s="10">
        <f>SUM(D28:D32)</f>
        <v>17.43</v>
      </c>
      <c r="E33" s="10">
        <f t="shared" ref="E33:G33" si="2">SUM(E28:E32)</f>
        <v>18.22</v>
      </c>
      <c r="F33" s="10">
        <f t="shared" si="2"/>
        <v>33.22</v>
      </c>
      <c r="G33" s="10">
        <f t="shared" si="2"/>
        <v>362.86600000000004</v>
      </c>
      <c r="H33" s="87">
        <f>+H28+H29+H30+H31+H32</f>
        <v>1.8900000000000001</v>
      </c>
      <c r="I33" s="87">
        <f>+I28+I29+I30+I31+I32</f>
        <v>2.06</v>
      </c>
    </row>
    <row r="34" spans="1:9" ht="27.75" customHeight="1" x14ac:dyDescent="0.25">
      <c r="A34" s="126" t="s">
        <v>358</v>
      </c>
      <c r="B34" s="126"/>
      <c r="C34" s="126"/>
      <c r="D34" s="126"/>
      <c r="E34" s="126"/>
      <c r="F34" s="126"/>
      <c r="G34" s="126"/>
    </row>
    <row r="35" spans="1:9" ht="26.25" customHeight="1" x14ac:dyDescent="0.25">
      <c r="A35" s="122" t="s">
        <v>186</v>
      </c>
      <c r="B35" s="124" t="s">
        <v>0</v>
      </c>
      <c r="C35" s="124" t="s">
        <v>5</v>
      </c>
      <c r="D35" s="125" t="s">
        <v>6</v>
      </c>
      <c r="E35" s="125"/>
      <c r="F35" s="125"/>
      <c r="G35" s="116" t="s">
        <v>7</v>
      </c>
      <c r="H35" s="116" t="s">
        <v>419</v>
      </c>
      <c r="I35" s="116" t="s">
        <v>418</v>
      </c>
    </row>
    <row r="36" spans="1:9" ht="18" customHeight="1" x14ac:dyDescent="0.25">
      <c r="A36" s="123"/>
      <c r="B36" s="117"/>
      <c r="C36" s="117"/>
      <c r="D36" s="62" t="s">
        <v>8</v>
      </c>
      <c r="E36" s="62" t="s">
        <v>9</v>
      </c>
      <c r="F36" s="62" t="s">
        <v>105</v>
      </c>
      <c r="G36" s="117"/>
      <c r="H36" s="117"/>
      <c r="I36" s="117"/>
    </row>
    <row r="37" spans="1:9" ht="25" customHeight="1" x14ac:dyDescent="0.25">
      <c r="A37" s="7" t="s">
        <v>44</v>
      </c>
      <c r="B37" s="57" t="s">
        <v>43</v>
      </c>
      <c r="C37" s="57" t="s">
        <v>16</v>
      </c>
      <c r="D37" s="3">
        <v>21.3</v>
      </c>
      <c r="E37" s="3">
        <v>14.04</v>
      </c>
      <c r="F37" s="3">
        <v>11.62</v>
      </c>
      <c r="G37" s="3">
        <v>254.88</v>
      </c>
      <c r="H37" s="19">
        <v>1.05</v>
      </c>
      <c r="I37" s="19">
        <f>ROUND(H37*1.09,2)</f>
        <v>1.1399999999999999</v>
      </c>
    </row>
    <row r="38" spans="1:9" ht="18" customHeight="1" x14ac:dyDescent="0.25">
      <c r="A38" s="7" t="s">
        <v>268</v>
      </c>
      <c r="B38" s="57" t="s">
        <v>190</v>
      </c>
      <c r="C38" s="57" t="s">
        <v>13</v>
      </c>
      <c r="D38" s="3">
        <v>0.84</v>
      </c>
      <c r="E38" s="3">
        <v>1.52</v>
      </c>
      <c r="F38" s="3">
        <v>5.36</v>
      </c>
      <c r="G38" s="3">
        <v>37.799999999999997</v>
      </c>
      <c r="H38" s="19">
        <v>0.17</v>
      </c>
      <c r="I38" s="19">
        <f>ROUND(H38*1.09,2)</f>
        <v>0.19</v>
      </c>
    </row>
    <row r="39" spans="1:9" ht="37.5" customHeight="1" x14ac:dyDescent="0.25">
      <c r="A39" s="7" t="s">
        <v>301</v>
      </c>
      <c r="B39" s="57" t="s">
        <v>148</v>
      </c>
      <c r="C39" s="57" t="s">
        <v>14</v>
      </c>
      <c r="D39" s="3">
        <v>1.59</v>
      </c>
      <c r="E39" s="3">
        <v>6.07</v>
      </c>
      <c r="F39" s="3">
        <v>6.45</v>
      </c>
      <c r="G39" s="3">
        <v>80.599999999999994</v>
      </c>
      <c r="H39" s="19">
        <v>0.28999999999999998</v>
      </c>
      <c r="I39" s="19">
        <f>ROUND(H39*1.09,2)</f>
        <v>0.32</v>
      </c>
    </row>
    <row r="40" spans="1:9" s="52" customFormat="1" ht="18" customHeight="1" x14ac:dyDescent="0.25">
      <c r="A40" s="39" t="s">
        <v>431</v>
      </c>
      <c r="B40" s="106"/>
      <c r="C40" s="106" t="s">
        <v>12</v>
      </c>
      <c r="D40" s="3">
        <v>0</v>
      </c>
      <c r="E40" s="3">
        <v>0</v>
      </c>
      <c r="F40" s="3">
        <v>0</v>
      </c>
      <c r="G40" s="3">
        <v>0</v>
      </c>
      <c r="H40" s="19">
        <v>0.05</v>
      </c>
      <c r="I40" s="19">
        <f>ROUND(H40*1.09,2)</f>
        <v>0.05</v>
      </c>
    </row>
    <row r="41" spans="1:9" s="52" customFormat="1" ht="18" customHeight="1" x14ac:dyDescent="0.25">
      <c r="A41" s="39" t="s">
        <v>425</v>
      </c>
      <c r="B41" s="106"/>
      <c r="C41" s="106" t="s">
        <v>16</v>
      </c>
      <c r="D41" s="3">
        <v>0.4</v>
      </c>
      <c r="E41" s="3">
        <v>0.4</v>
      </c>
      <c r="F41" s="3">
        <v>13</v>
      </c>
      <c r="G41" s="3">
        <v>53</v>
      </c>
      <c r="H41" s="19">
        <v>0.33</v>
      </c>
      <c r="I41" s="19">
        <f>ROUND(H41*1.09,2)</f>
        <v>0.36</v>
      </c>
    </row>
    <row r="42" spans="1:9" ht="31.5" customHeight="1" x14ac:dyDescent="0.3">
      <c r="A42" s="119" t="s">
        <v>1</v>
      </c>
      <c r="B42" s="120"/>
      <c r="C42" s="121"/>
      <c r="D42" s="10">
        <f>SUM(D37:D41)</f>
        <v>24.13</v>
      </c>
      <c r="E42" s="10">
        <f t="shared" ref="E42:G42" si="3">SUM(E37:E41)</f>
        <v>22.029999999999998</v>
      </c>
      <c r="F42" s="10">
        <f t="shared" si="3"/>
        <v>36.43</v>
      </c>
      <c r="G42" s="10">
        <f t="shared" si="3"/>
        <v>426.28</v>
      </c>
      <c r="H42" s="87">
        <f>+H37+H38+H39+H40+H41</f>
        <v>1.8900000000000001</v>
      </c>
      <c r="I42" s="87">
        <f>+I37+I38+I39+I40+I41</f>
        <v>2.06</v>
      </c>
    </row>
    <row r="43" spans="1:9" ht="28.5" customHeight="1" x14ac:dyDescent="0.25">
      <c r="A43" s="126" t="s">
        <v>358</v>
      </c>
      <c r="B43" s="126"/>
      <c r="C43" s="126"/>
      <c r="D43" s="126"/>
      <c r="E43" s="126"/>
      <c r="F43" s="126"/>
      <c r="G43" s="126"/>
    </row>
    <row r="44" spans="1:9" ht="27" customHeight="1" x14ac:dyDescent="0.25">
      <c r="A44" s="122" t="s">
        <v>187</v>
      </c>
      <c r="B44" s="124" t="s">
        <v>0</v>
      </c>
      <c r="C44" s="124" t="s">
        <v>5</v>
      </c>
      <c r="D44" s="125" t="s">
        <v>6</v>
      </c>
      <c r="E44" s="125"/>
      <c r="F44" s="125"/>
      <c r="G44" s="116" t="s">
        <v>7</v>
      </c>
      <c r="H44" s="116" t="s">
        <v>419</v>
      </c>
      <c r="I44" s="116" t="s">
        <v>418</v>
      </c>
    </row>
    <row r="45" spans="1:9" ht="18" customHeight="1" x14ac:dyDescent="0.25">
      <c r="A45" s="123"/>
      <c r="B45" s="117"/>
      <c r="C45" s="117"/>
      <c r="D45" s="62" t="s">
        <v>8</v>
      </c>
      <c r="E45" s="62" t="s">
        <v>9</v>
      </c>
      <c r="F45" s="62" t="s">
        <v>105</v>
      </c>
      <c r="G45" s="117"/>
      <c r="H45" s="117"/>
      <c r="I45" s="117"/>
    </row>
    <row r="46" spans="1:9" ht="31" customHeight="1" x14ac:dyDescent="0.25">
      <c r="A46" s="7" t="s">
        <v>213</v>
      </c>
      <c r="B46" s="57" t="s">
        <v>211</v>
      </c>
      <c r="C46" s="57" t="s">
        <v>212</v>
      </c>
      <c r="D46" s="3">
        <v>14.5</v>
      </c>
      <c r="E46" s="3">
        <v>17.96</v>
      </c>
      <c r="F46" s="3">
        <v>15.14</v>
      </c>
      <c r="G46" s="3">
        <v>270.23</v>
      </c>
      <c r="H46" s="19">
        <v>0.8</v>
      </c>
      <c r="I46" s="19">
        <f t="shared" ref="I46:I51" si="4">ROUND(H46*1.09,2)</f>
        <v>0.87</v>
      </c>
    </row>
    <row r="47" spans="1:9" ht="25.5" customHeight="1" x14ac:dyDescent="0.25">
      <c r="A47" s="7" t="s">
        <v>250</v>
      </c>
      <c r="B47" s="57" t="s">
        <v>39</v>
      </c>
      <c r="C47" s="57" t="s">
        <v>14</v>
      </c>
      <c r="D47" s="3">
        <v>1.07</v>
      </c>
      <c r="E47" s="3">
        <v>7.0000000000000007E-2</v>
      </c>
      <c r="F47" s="3">
        <v>9.57</v>
      </c>
      <c r="G47" s="3">
        <v>42.6</v>
      </c>
      <c r="H47" s="19">
        <v>0.06</v>
      </c>
      <c r="I47" s="19">
        <f t="shared" si="4"/>
        <v>7.0000000000000007E-2</v>
      </c>
    </row>
    <row r="48" spans="1:9" ht="12" customHeight="1" x14ac:dyDescent="0.25">
      <c r="A48" s="7" t="s">
        <v>294</v>
      </c>
      <c r="B48" s="57" t="s">
        <v>36</v>
      </c>
      <c r="C48" s="57" t="s">
        <v>14</v>
      </c>
      <c r="D48" s="3">
        <v>0.65</v>
      </c>
      <c r="E48" s="3">
        <v>0.25</v>
      </c>
      <c r="F48" s="3">
        <v>3.3</v>
      </c>
      <c r="G48" s="3">
        <v>14.5</v>
      </c>
      <c r="H48" s="19">
        <v>0.31</v>
      </c>
      <c r="I48" s="19">
        <f t="shared" si="4"/>
        <v>0.34</v>
      </c>
    </row>
    <row r="49" spans="1:16" ht="24.75" customHeight="1" x14ac:dyDescent="0.3">
      <c r="A49" s="7" t="s">
        <v>214</v>
      </c>
      <c r="B49" s="57" t="s">
        <v>215</v>
      </c>
      <c r="C49" s="57" t="s">
        <v>14</v>
      </c>
      <c r="D49" s="3">
        <v>0.15</v>
      </c>
      <c r="E49" s="3">
        <v>0.1</v>
      </c>
      <c r="F49" s="3">
        <v>1.1499999999999999</v>
      </c>
      <c r="G49" s="3">
        <v>5.5</v>
      </c>
      <c r="H49" s="87">
        <v>0.34</v>
      </c>
      <c r="I49" s="87">
        <f t="shared" si="4"/>
        <v>0.37</v>
      </c>
    </row>
    <row r="50" spans="1:16" s="52" customFormat="1" ht="18" customHeight="1" x14ac:dyDescent="0.25">
      <c r="A50" s="39" t="s">
        <v>431</v>
      </c>
      <c r="B50" s="105"/>
      <c r="C50" s="105" t="s">
        <v>12</v>
      </c>
      <c r="D50" s="3">
        <v>0</v>
      </c>
      <c r="E50" s="3">
        <v>0</v>
      </c>
      <c r="F50" s="3">
        <v>0</v>
      </c>
      <c r="G50" s="3">
        <v>0</v>
      </c>
      <c r="H50" s="19">
        <v>0.05</v>
      </c>
      <c r="I50" s="19">
        <f t="shared" si="4"/>
        <v>0.05</v>
      </c>
    </row>
    <row r="51" spans="1:16" s="52" customFormat="1" ht="18" customHeight="1" x14ac:dyDescent="0.25">
      <c r="A51" s="39" t="s">
        <v>425</v>
      </c>
      <c r="B51" s="105"/>
      <c r="C51" s="105" t="s">
        <v>16</v>
      </c>
      <c r="D51" s="3">
        <v>0.4</v>
      </c>
      <c r="E51" s="3">
        <v>0.4</v>
      </c>
      <c r="F51" s="3">
        <v>13</v>
      </c>
      <c r="G51" s="3">
        <v>53</v>
      </c>
      <c r="H51" s="19">
        <v>0.33</v>
      </c>
      <c r="I51" s="19">
        <f t="shared" si="4"/>
        <v>0.36</v>
      </c>
    </row>
    <row r="52" spans="1:16" ht="18" customHeight="1" x14ac:dyDescent="0.3">
      <c r="A52" s="119" t="s">
        <v>1</v>
      </c>
      <c r="B52" s="120"/>
      <c r="C52" s="121"/>
      <c r="D52" s="10">
        <f>SUM(D46:D51)</f>
        <v>16.769999999999996</v>
      </c>
      <c r="E52" s="10">
        <f t="shared" ref="E52:G52" si="5">SUM(E46:E51)</f>
        <v>18.78</v>
      </c>
      <c r="F52" s="10">
        <f t="shared" si="5"/>
        <v>42.16</v>
      </c>
      <c r="G52" s="10">
        <f t="shared" si="5"/>
        <v>385.83000000000004</v>
      </c>
      <c r="H52" s="87">
        <f>+H46+H47+H48+H49+H50+H51</f>
        <v>1.8900000000000003</v>
      </c>
      <c r="I52" s="87">
        <f>+I46+I47+I48+I49+I50+I51</f>
        <v>2.06</v>
      </c>
    </row>
    <row r="53" spans="1:16" s="71" customFormat="1" ht="26.25" customHeight="1" x14ac:dyDescent="0.25">
      <c r="A53" s="126" t="s">
        <v>357</v>
      </c>
      <c r="B53" s="126"/>
      <c r="C53" s="126"/>
      <c r="D53" s="126"/>
      <c r="E53" s="126"/>
      <c r="F53" s="126"/>
      <c r="G53" s="126"/>
      <c r="H53" s="26"/>
      <c r="I53" s="26"/>
    </row>
    <row r="54" spans="1:16" s="71" customFormat="1" ht="18" customHeight="1" x14ac:dyDescent="0.25">
      <c r="A54" s="122" t="s">
        <v>376</v>
      </c>
      <c r="B54" s="124" t="s">
        <v>0</v>
      </c>
      <c r="C54" s="124" t="s">
        <v>5</v>
      </c>
      <c r="D54" s="125" t="s">
        <v>6</v>
      </c>
      <c r="E54" s="125"/>
      <c r="F54" s="125"/>
      <c r="G54" s="116" t="s">
        <v>7</v>
      </c>
      <c r="H54" s="116" t="s">
        <v>419</v>
      </c>
      <c r="I54" s="116" t="s">
        <v>418</v>
      </c>
    </row>
    <row r="55" spans="1:16" s="71" customFormat="1" ht="27" customHeight="1" x14ac:dyDescent="0.25">
      <c r="A55" s="123"/>
      <c r="B55" s="117"/>
      <c r="C55" s="117"/>
      <c r="D55" s="62" t="s">
        <v>8</v>
      </c>
      <c r="E55" s="62" t="s">
        <v>9</v>
      </c>
      <c r="F55" s="62" t="s">
        <v>105</v>
      </c>
      <c r="G55" s="117"/>
      <c r="H55" s="117"/>
      <c r="I55" s="117"/>
    </row>
    <row r="56" spans="1:16" s="71" customFormat="1" ht="18" customHeight="1" x14ac:dyDescent="0.25">
      <c r="A56" s="7" t="s">
        <v>441</v>
      </c>
      <c r="B56" s="57" t="s">
        <v>390</v>
      </c>
      <c r="C56" s="57">
        <v>170</v>
      </c>
      <c r="D56" s="3">
        <v>10.569750000000001</v>
      </c>
      <c r="E56" s="3">
        <v>9.6236999999999995</v>
      </c>
      <c r="F56" s="3">
        <v>49.520149999999994</v>
      </c>
      <c r="G56" s="3">
        <v>326.97289999999998</v>
      </c>
      <c r="H56" s="19">
        <v>0.86</v>
      </c>
      <c r="I56" s="19">
        <f>ROUND(H56*1.09,2)</f>
        <v>0.94</v>
      </c>
    </row>
    <row r="57" spans="1:16" customFormat="1" ht="18" customHeight="1" x14ac:dyDescent="0.3">
      <c r="A57" s="6" t="s">
        <v>223</v>
      </c>
      <c r="B57" s="18" t="s">
        <v>227</v>
      </c>
      <c r="C57" s="18" t="s">
        <v>13</v>
      </c>
      <c r="D57" s="3">
        <v>1.36</v>
      </c>
      <c r="E57" s="3">
        <v>4</v>
      </c>
      <c r="F57" s="3">
        <v>1.68</v>
      </c>
      <c r="G57" s="3">
        <v>48</v>
      </c>
      <c r="H57" s="19">
        <v>0.25</v>
      </c>
      <c r="I57" s="19">
        <f>ROUND(H57*1.09,2)</f>
        <v>0.27</v>
      </c>
      <c r="J57" s="22"/>
      <c r="K57" s="22"/>
      <c r="L57" s="22"/>
      <c r="M57" s="22"/>
      <c r="N57" s="22"/>
      <c r="O57" s="22"/>
      <c r="P57" s="22"/>
    </row>
    <row r="58" spans="1:16" s="52" customFormat="1" ht="18" customHeight="1" x14ac:dyDescent="0.25">
      <c r="A58" s="7" t="s">
        <v>426</v>
      </c>
      <c r="B58" s="105"/>
      <c r="C58" s="105" t="s">
        <v>427</v>
      </c>
      <c r="D58" s="3">
        <v>2.98</v>
      </c>
      <c r="E58" s="3">
        <v>0.2</v>
      </c>
      <c r="F58" s="3">
        <v>12.85</v>
      </c>
      <c r="G58" s="3">
        <v>65.38</v>
      </c>
      <c r="H58" s="19">
        <v>0.4</v>
      </c>
      <c r="I58" s="19">
        <f>ROUND(H58*1.09,2)</f>
        <v>0.44</v>
      </c>
    </row>
    <row r="59" spans="1:16" s="52" customFormat="1" ht="18" customHeight="1" x14ac:dyDescent="0.25">
      <c r="A59" s="39" t="s">
        <v>431</v>
      </c>
      <c r="B59" s="106"/>
      <c r="C59" s="106" t="s">
        <v>12</v>
      </c>
      <c r="D59" s="3">
        <v>0</v>
      </c>
      <c r="E59" s="3">
        <v>0</v>
      </c>
      <c r="F59" s="3">
        <v>0</v>
      </c>
      <c r="G59" s="3">
        <v>0</v>
      </c>
      <c r="H59" s="19">
        <v>0.05</v>
      </c>
      <c r="I59" s="19">
        <f>ROUND(H59*1.09,2)</f>
        <v>0.05</v>
      </c>
    </row>
    <row r="60" spans="1:16" s="52" customFormat="1" ht="18" customHeight="1" x14ac:dyDescent="0.25">
      <c r="A60" s="39" t="s">
        <v>425</v>
      </c>
      <c r="B60" s="105"/>
      <c r="C60" s="105" t="s">
        <v>16</v>
      </c>
      <c r="D60" s="3">
        <v>0.4</v>
      </c>
      <c r="E60" s="3">
        <v>0.4</v>
      </c>
      <c r="F60" s="3">
        <v>13</v>
      </c>
      <c r="G60" s="3">
        <v>53</v>
      </c>
      <c r="H60" s="19">
        <v>0.33</v>
      </c>
      <c r="I60" s="19">
        <f>ROUND(H60*1.09,2)</f>
        <v>0.36</v>
      </c>
    </row>
    <row r="61" spans="1:16" s="71" customFormat="1" ht="27" customHeight="1" x14ac:dyDescent="0.3">
      <c r="A61" s="119" t="s">
        <v>1</v>
      </c>
      <c r="B61" s="120"/>
      <c r="C61" s="121"/>
      <c r="D61" s="10">
        <f>SUM(D56:D60)</f>
        <v>15.309750000000001</v>
      </c>
      <c r="E61" s="10">
        <f t="shared" ref="E61:G61" si="6">SUM(E56:E60)</f>
        <v>14.223699999999999</v>
      </c>
      <c r="F61" s="10">
        <f t="shared" si="6"/>
        <v>77.050149999999988</v>
      </c>
      <c r="G61" s="10">
        <f t="shared" si="6"/>
        <v>493.35289999999998</v>
      </c>
      <c r="H61" s="87">
        <f>+H56+H57+H58+H59+H60</f>
        <v>1.89</v>
      </c>
      <c r="I61" s="87">
        <f>+I56+I57+I58+I59+I60</f>
        <v>2.06</v>
      </c>
    </row>
    <row r="62" spans="1:16" ht="18" customHeight="1" x14ac:dyDescent="0.25">
      <c r="A62" s="131" t="s">
        <v>439</v>
      </c>
      <c r="B62" s="131"/>
      <c r="C62" s="131"/>
      <c r="D62" s="131"/>
      <c r="E62" s="131"/>
      <c r="F62" s="131"/>
      <c r="G62" s="131"/>
    </row>
    <row r="63" spans="1:16" ht="18" customHeight="1" thickBot="1" x14ac:dyDescent="0.3"/>
    <row r="64" spans="1:16" s="52" customFormat="1" ht="39" customHeight="1" x14ac:dyDescent="0.25">
      <c r="A64" s="85"/>
      <c r="B64" s="129"/>
      <c r="C64" s="130"/>
      <c r="D64" s="130"/>
      <c r="E64" s="130"/>
      <c r="F64" s="130"/>
      <c r="G64" s="130"/>
      <c r="H64" s="88" t="s">
        <v>419</v>
      </c>
      <c r="I64" s="89" t="s">
        <v>418</v>
      </c>
    </row>
    <row r="65" spans="1:9" s="52" customFormat="1" ht="18" customHeight="1" thickBot="1" x14ac:dyDescent="0.3">
      <c r="A65" s="86"/>
      <c r="B65" s="127" t="s">
        <v>420</v>
      </c>
      <c r="C65" s="128"/>
      <c r="D65" s="128"/>
      <c r="E65" s="128"/>
      <c r="F65" s="128"/>
      <c r="G65" s="128"/>
      <c r="H65" s="92">
        <f>+SUM(H16+H24+H33+H42+H52+H61)/6+H8</f>
        <v>2.2100000000000004</v>
      </c>
      <c r="I65" s="91">
        <f>+SUM(I16+I24+I33+I42+I52+I61)/6+I8</f>
        <v>2.41</v>
      </c>
    </row>
    <row r="66" spans="1:9" s="52" customFormat="1" ht="18" customHeight="1" x14ac:dyDescent="0.25">
      <c r="A66" s="86"/>
      <c r="B66" s="132" t="s">
        <v>421</v>
      </c>
      <c r="C66" s="133"/>
      <c r="D66" s="133"/>
      <c r="E66" s="24"/>
      <c r="F66" s="24"/>
      <c r="G66" s="24"/>
      <c r="H66" s="23"/>
      <c r="I66" s="23"/>
    </row>
    <row r="70" spans="1:9" ht="27" customHeight="1" x14ac:dyDescent="0.25"/>
    <row r="71" spans="1:9" ht="15.75" customHeight="1" x14ac:dyDescent="0.25"/>
    <row r="72" spans="1:9" ht="27" customHeight="1" x14ac:dyDescent="0.25"/>
    <row r="77" spans="1:9" ht="27.75" customHeight="1" x14ac:dyDescent="0.25"/>
  </sheetData>
  <mergeCells count="67">
    <mergeCell ref="B66:D66"/>
    <mergeCell ref="B64:G64"/>
    <mergeCell ref="B65:G65"/>
    <mergeCell ref="A62:G62"/>
    <mergeCell ref="H4:H5"/>
    <mergeCell ref="A24:C24"/>
    <mergeCell ref="C18:C19"/>
    <mergeCell ref="A52:C52"/>
    <mergeCell ref="A42:C42"/>
    <mergeCell ref="A34:G34"/>
    <mergeCell ref="A35:A36"/>
    <mergeCell ref="B35:B36"/>
    <mergeCell ref="C35:C36"/>
    <mergeCell ref="D35:F35"/>
    <mergeCell ref="G35:G36"/>
    <mergeCell ref="A61:C61"/>
    <mergeCell ref="I4:I5"/>
    <mergeCell ref="H10:H11"/>
    <mergeCell ref="I10:I11"/>
    <mergeCell ref="H54:H55"/>
    <mergeCell ref="I54:I55"/>
    <mergeCell ref="H35:H36"/>
    <mergeCell ref="I35:I36"/>
    <mergeCell ref="H44:H45"/>
    <mergeCell ref="I44:I45"/>
    <mergeCell ref="H18:H19"/>
    <mergeCell ref="I18:I19"/>
    <mergeCell ref="H26:H27"/>
    <mergeCell ref="I26:I27"/>
    <mergeCell ref="A3:G3"/>
    <mergeCell ref="G4:G5"/>
    <mergeCell ref="D18:F18"/>
    <mergeCell ref="A17:G17"/>
    <mergeCell ref="G10:G11"/>
    <mergeCell ref="A8:C8"/>
    <mergeCell ref="A4:A5"/>
    <mergeCell ref="B4:B5"/>
    <mergeCell ref="C4:C5"/>
    <mergeCell ref="D4:F4"/>
    <mergeCell ref="B10:B11"/>
    <mergeCell ref="C10:C11"/>
    <mergeCell ref="D10:F10"/>
    <mergeCell ref="A9:G9"/>
    <mergeCell ref="G18:G19"/>
    <mergeCell ref="A10:A11"/>
    <mergeCell ref="A53:G53"/>
    <mergeCell ref="A54:A55"/>
    <mergeCell ref="B54:B55"/>
    <mergeCell ref="C54:C55"/>
    <mergeCell ref="D54:F54"/>
    <mergeCell ref="G54:G55"/>
    <mergeCell ref="A43:G43"/>
    <mergeCell ref="A44:A45"/>
    <mergeCell ref="A16:C16"/>
    <mergeCell ref="A18:A19"/>
    <mergeCell ref="B18:B19"/>
    <mergeCell ref="C26:C27"/>
    <mergeCell ref="D26:F26"/>
    <mergeCell ref="G26:G27"/>
    <mergeCell ref="B44:B45"/>
    <mergeCell ref="C44:C45"/>
    <mergeCell ref="D44:F44"/>
    <mergeCell ref="G44:G45"/>
    <mergeCell ref="A33:C33"/>
    <mergeCell ref="A25:G25"/>
    <mergeCell ref="A26:A27"/>
    <mergeCell ref="B26:B27"/>
  </mergeCells>
  <pageMargins left="0.59055118110236227" right="0.59055118110236227" top="0.59055118110236227" bottom="0.59055118110236227" header="0" footer="0"/>
  <pageSetup paperSize="9" scale="73" orientation="portrait" r:id="rId1"/>
  <headerFooter alignWithMargins="0"/>
  <rowBreaks count="1" manualBreakCount="1">
    <brk id="3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view="pageBreakPreview" zoomScaleNormal="100" zoomScaleSheetLayoutView="100" workbookViewId="0">
      <selection activeCell="H57" sqref="H57"/>
    </sheetView>
  </sheetViews>
  <sheetFormatPr defaultColWidth="8.7265625" defaultRowHeight="18" customHeight="1" x14ac:dyDescent="0.25"/>
  <cols>
    <col min="1" max="1" width="40.7265625" style="70" customWidth="1"/>
    <col min="2" max="2" width="10.54296875" style="21" customWidth="1"/>
    <col min="3" max="3" width="8.81640625" style="21" customWidth="1"/>
    <col min="4" max="4" width="9.81640625" style="26" customWidth="1"/>
    <col min="5" max="5" width="7.453125" style="26" customWidth="1"/>
    <col min="6" max="6" width="14.453125" style="26" customWidth="1"/>
    <col min="7" max="7" width="9" style="26" customWidth="1"/>
    <col min="8" max="15" width="9.1796875" style="21" customWidth="1"/>
    <col min="16" max="16384" width="8.7265625" style="70"/>
  </cols>
  <sheetData>
    <row r="1" spans="1:9" ht="17.25" customHeight="1" x14ac:dyDescent="0.25">
      <c r="A1" s="76" t="s">
        <v>42</v>
      </c>
      <c r="D1" s="27"/>
      <c r="E1" s="27"/>
      <c r="F1" s="27"/>
      <c r="G1" s="67"/>
    </row>
    <row r="2" spans="1:9" ht="17.25" customHeight="1" x14ac:dyDescent="0.25">
      <c r="A2" s="77" t="s">
        <v>18</v>
      </c>
      <c r="D2" s="27"/>
      <c r="E2" s="27"/>
      <c r="F2" s="27"/>
      <c r="G2" s="27"/>
    </row>
    <row r="3" spans="1:9" ht="17.25" customHeight="1" x14ac:dyDescent="0.25">
      <c r="A3" s="118" t="s">
        <v>422</v>
      </c>
      <c r="B3" s="118"/>
      <c r="C3" s="118"/>
      <c r="D3" s="118"/>
      <c r="E3" s="118"/>
      <c r="F3" s="118"/>
      <c r="G3" s="118"/>
    </row>
    <row r="4" spans="1:9" ht="17.25" customHeight="1" x14ac:dyDescent="0.25">
      <c r="A4" s="122" t="s">
        <v>4</v>
      </c>
      <c r="B4" s="124" t="s">
        <v>0</v>
      </c>
      <c r="C4" s="124" t="s">
        <v>5</v>
      </c>
      <c r="D4" s="125" t="s">
        <v>6</v>
      </c>
      <c r="E4" s="125"/>
      <c r="F4" s="125"/>
      <c r="G4" s="116" t="s">
        <v>7</v>
      </c>
      <c r="H4" s="116" t="s">
        <v>419</v>
      </c>
      <c r="I4" s="116" t="s">
        <v>418</v>
      </c>
    </row>
    <row r="5" spans="1:9" ht="17.25" customHeight="1" x14ac:dyDescent="0.25">
      <c r="A5" s="123"/>
      <c r="B5" s="117"/>
      <c r="C5" s="117"/>
      <c r="D5" s="62" t="s">
        <v>8</v>
      </c>
      <c r="E5" s="62" t="s">
        <v>9</v>
      </c>
      <c r="F5" s="62" t="s">
        <v>105</v>
      </c>
      <c r="G5" s="117"/>
      <c r="H5" s="117"/>
      <c r="I5" s="117"/>
    </row>
    <row r="6" spans="1:9" ht="24" customHeight="1" x14ac:dyDescent="0.25">
      <c r="A6" s="39" t="s">
        <v>308</v>
      </c>
      <c r="B6" s="57" t="s">
        <v>33</v>
      </c>
      <c r="C6" s="57" t="s">
        <v>15</v>
      </c>
      <c r="D6" s="57">
        <v>3.95</v>
      </c>
      <c r="E6" s="3">
        <v>3.24</v>
      </c>
      <c r="F6" s="3">
        <v>14.25</v>
      </c>
      <c r="G6" s="3">
        <v>96.21</v>
      </c>
      <c r="H6" s="19">
        <v>0.22</v>
      </c>
      <c r="I6" s="19">
        <f>ROUND(H6*1.09,2)</f>
        <v>0.24</v>
      </c>
    </row>
    <row r="7" spans="1:9" ht="17.25" customHeight="1" x14ac:dyDescent="0.25">
      <c r="A7" s="7" t="s">
        <v>28</v>
      </c>
      <c r="B7" s="57" t="s">
        <v>3</v>
      </c>
      <c r="C7" s="57" t="s">
        <v>13</v>
      </c>
      <c r="D7" s="3">
        <v>2.96</v>
      </c>
      <c r="E7" s="3">
        <v>0.64</v>
      </c>
      <c r="F7" s="3">
        <v>17.059999999999999</v>
      </c>
      <c r="G7" s="3">
        <v>86.08</v>
      </c>
      <c r="H7" s="19">
        <v>0.1</v>
      </c>
      <c r="I7" s="19">
        <f>ROUND(H7*1.09,2)</f>
        <v>0.11</v>
      </c>
    </row>
    <row r="8" spans="1:9" ht="27" customHeight="1" x14ac:dyDescent="0.3">
      <c r="A8" s="119" t="s">
        <v>1</v>
      </c>
      <c r="B8" s="120"/>
      <c r="C8" s="121"/>
      <c r="D8" s="10">
        <f>SUM(D6:D7)</f>
        <v>6.91</v>
      </c>
      <c r="E8" s="10">
        <f>SUM(E6:E7)</f>
        <v>3.8800000000000003</v>
      </c>
      <c r="F8" s="10">
        <f>SUM(F6:F7)</f>
        <v>31.31</v>
      </c>
      <c r="G8" s="10">
        <f>SUM(G6:G7)</f>
        <v>182.29</v>
      </c>
      <c r="H8" s="87">
        <f>+H6+H7</f>
        <v>0.32</v>
      </c>
      <c r="I8" s="87">
        <f>+I6+I7</f>
        <v>0.35</v>
      </c>
    </row>
    <row r="9" spans="1:9" ht="17.25" customHeight="1" x14ac:dyDescent="0.25">
      <c r="A9" s="134" t="s">
        <v>355</v>
      </c>
      <c r="B9" s="134"/>
      <c r="C9" s="134"/>
      <c r="D9" s="134"/>
      <c r="E9" s="134"/>
      <c r="F9" s="134"/>
      <c r="G9" s="134"/>
      <c r="H9" s="70"/>
      <c r="I9" s="70"/>
    </row>
    <row r="10" spans="1:9" ht="17.25" customHeight="1" x14ac:dyDescent="0.25">
      <c r="A10" s="136" t="s">
        <v>94</v>
      </c>
      <c r="B10" s="134" t="s">
        <v>0</v>
      </c>
      <c r="C10" s="134" t="s">
        <v>5</v>
      </c>
      <c r="D10" s="125" t="s">
        <v>6</v>
      </c>
      <c r="E10" s="125"/>
      <c r="F10" s="125"/>
      <c r="G10" s="116" t="s">
        <v>7</v>
      </c>
      <c r="H10" s="116" t="s">
        <v>419</v>
      </c>
      <c r="I10" s="116" t="s">
        <v>418</v>
      </c>
    </row>
    <row r="11" spans="1:9" ht="17.25" customHeight="1" x14ac:dyDescent="0.25">
      <c r="A11" s="137"/>
      <c r="B11" s="135"/>
      <c r="C11" s="135"/>
      <c r="D11" s="62" t="s">
        <v>8</v>
      </c>
      <c r="E11" s="62" t="s">
        <v>9</v>
      </c>
      <c r="F11" s="62" t="s">
        <v>105</v>
      </c>
      <c r="G11" s="117"/>
      <c r="H11" s="117"/>
      <c r="I11" s="117"/>
    </row>
    <row r="12" spans="1:9" ht="17.25" customHeight="1" x14ac:dyDescent="0.25">
      <c r="A12" s="38" t="s">
        <v>327</v>
      </c>
      <c r="B12" s="50" t="s">
        <v>328</v>
      </c>
      <c r="C12" s="50" t="s">
        <v>31</v>
      </c>
      <c r="D12" s="3">
        <v>15</v>
      </c>
      <c r="E12" s="3">
        <v>8.9324999999999992</v>
      </c>
      <c r="F12" s="3">
        <v>4.7249999999999996</v>
      </c>
      <c r="G12" s="3">
        <v>157.5</v>
      </c>
      <c r="H12" s="19">
        <v>1.04</v>
      </c>
      <c r="I12" s="19">
        <f>ROUND(H12*1.09,2)</f>
        <v>1.1299999999999999</v>
      </c>
    </row>
    <row r="13" spans="1:9" ht="17.25" customHeight="1" x14ac:dyDescent="0.25">
      <c r="A13" s="38" t="s">
        <v>329</v>
      </c>
      <c r="B13" s="50" t="s">
        <v>34</v>
      </c>
      <c r="C13" s="50" t="s">
        <v>14</v>
      </c>
      <c r="D13" s="3">
        <v>1.17</v>
      </c>
      <c r="E13" s="3">
        <v>1.91</v>
      </c>
      <c r="F13" s="3">
        <v>8.24</v>
      </c>
      <c r="G13" s="3">
        <v>54.27</v>
      </c>
      <c r="H13" s="19">
        <v>0.1</v>
      </c>
      <c r="I13" s="19">
        <f>ROUND(H13*1.09,2)</f>
        <v>0.11</v>
      </c>
    </row>
    <row r="14" spans="1:9" ht="36" customHeight="1" x14ac:dyDescent="0.3">
      <c r="A14" s="38" t="s">
        <v>330</v>
      </c>
      <c r="B14" s="50" t="s">
        <v>51</v>
      </c>
      <c r="C14" s="50" t="s">
        <v>16</v>
      </c>
      <c r="D14" s="3">
        <v>3.49</v>
      </c>
      <c r="E14" s="3">
        <v>14.47</v>
      </c>
      <c r="F14" s="3">
        <v>7.74</v>
      </c>
      <c r="G14" s="3">
        <v>166.02</v>
      </c>
      <c r="H14" s="87">
        <v>0.3</v>
      </c>
      <c r="I14" s="87">
        <f>ROUND(H14*1.09,2)</f>
        <v>0.33</v>
      </c>
    </row>
    <row r="15" spans="1:9" s="52" customFormat="1" ht="18" customHeight="1" x14ac:dyDescent="0.25">
      <c r="A15" s="39" t="s">
        <v>424</v>
      </c>
      <c r="B15" s="106"/>
      <c r="C15" s="106" t="s">
        <v>432</v>
      </c>
      <c r="D15" s="3">
        <v>0.1</v>
      </c>
      <c r="E15" s="3">
        <v>0.06</v>
      </c>
      <c r="F15" s="3">
        <v>1.29</v>
      </c>
      <c r="G15" s="3">
        <v>4.34</v>
      </c>
      <c r="H15" s="19">
        <v>0.12</v>
      </c>
      <c r="I15" s="19">
        <f>ROUND(H15*1.09,2)</f>
        <v>0.13</v>
      </c>
    </row>
    <row r="16" spans="1:9" s="52" customFormat="1" ht="18" customHeight="1" x14ac:dyDescent="0.25">
      <c r="A16" s="39" t="s">
        <v>425</v>
      </c>
      <c r="B16" s="106"/>
      <c r="C16" s="106" t="s">
        <v>16</v>
      </c>
      <c r="D16" s="3">
        <v>0.4</v>
      </c>
      <c r="E16" s="3">
        <v>0.4</v>
      </c>
      <c r="F16" s="3">
        <v>13</v>
      </c>
      <c r="G16" s="3">
        <v>53</v>
      </c>
      <c r="H16" s="19">
        <v>0.33</v>
      </c>
      <c r="I16" s="19">
        <f>ROUND(H16*1.09,2)</f>
        <v>0.36</v>
      </c>
    </row>
    <row r="17" spans="1:9" ht="17.25" customHeight="1" x14ac:dyDescent="0.3">
      <c r="A17" s="142" t="s">
        <v>1</v>
      </c>
      <c r="B17" s="142"/>
      <c r="C17" s="142"/>
      <c r="D17" s="10">
        <f>SUM(D12:D16)</f>
        <v>20.160000000000004</v>
      </c>
      <c r="E17" s="10">
        <f>SUM(E12:E16)</f>
        <v>25.772499999999997</v>
      </c>
      <c r="F17" s="10">
        <f>SUM(F12:F16)</f>
        <v>34.994999999999997</v>
      </c>
      <c r="G17" s="10">
        <f>SUM(G12:G16)</f>
        <v>435.13</v>
      </c>
      <c r="H17" s="87">
        <f>+H12+H13+H14+H15+H16</f>
        <v>1.8900000000000001</v>
      </c>
      <c r="I17" s="87">
        <f>+I12+I13+I14+I15+I16</f>
        <v>2.06</v>
      </c>
    </row>
    <row r="18" spans="1:9" ht="22.5" customHeight="1" x14ac:dyDescent="0.25">
      <c r="A18" s="138" t="s">
        <v>359</v>
      </c>
      <c r="B18" s="138"/>
      <c r="C18" s="138"/>
      <c r="D18" s="138"/>
      <c r="E18" s="138"/>
      <c r="F18" s="138"/>
      <c r="G18" s="138"/>
    </row>
    <row r="19" spans="1:9" ht="17.25" customHeight="1" x14ac:dyDescent="0.25">
      <c r="A19" s="136" t="s">
        <v>95</v>
      </c>
      <c r="B19" s="134" t="s">
        <v>0</v>
      </c>
      <c r="C19" s="134" t="s">
        <v>5</v>
      </c>
      <c r="D19" s="125" t="s">
        <v>6</v>
      </c>
      <c r="E19" s="125"/>
      <c r="F19" s="125"/>
      <c r="G19" s="143" t="s">
        <v>7</v>
      </c>
      <c r="H19" s="116" t="s">
        <v>419</v>
      </c>
      <c r="I19" s="116" t="s">
        <v>418</v>
      </c>
    </row>
    <row r="20" spans="1:9" ht="17.25" customHeight="1" x14ac:dyDescent="0.25">
      <c r="A20" s="137"/>
      <c r="B20" s="135"/>
      <c r="C20" s="135"/>
      <c r="D20" s="62" t="s">
        <v>8</v>
      </c>
      <c r="E20" s="62" t="s">
        <v>9</v>
      </c>
      <c r="F20" s="62" t="s">
        <v>105</v>
      </c>
      <c r="G20" s="144"/>
      <c r="H20" s="117"/>
      <c r="I20" s="117"/>
    </row>
    <row r="21" spans="1:9" ht="17.25" customHeight="1" x14ac:dyDescent="0.25">
      <c r="A21" s="4" t="s">
        <v>348</v>
      </c>
      <c r="B21" s="50" t="s">
        <v>41</v>
      </c>
      <c r="C21" s="50" t="s">
        <v>15</v>
      </c>
      <c r="D21" s="3">
        <v>25.76</v>
      </c>
      <c r="E21" s="3">
        <v>16.07</v>
      </c>
      <c r="F21" s="3">
        <v>24.85</v>
      </c>
      <c r="G21" s="103">
        <v>344.4</v>
      </c>
      <c r="H21" s="19">
        <v>1.02</v>
      </c>
      <c r="I21" s="19">
        <f>ROUND(H21*1.09,2)</f>
        <v>1.1100000000000001</v>
      </c>
    </row>
    <row r="22" spans="1:9" ht="17.25" customHeight="1" x14ac:dyDescent="0.25">
      <c r="A22" s="4" t="s">
        <v>122</v>
      </c>
      <c r="B22" s="50" t="s">
        <v>123</v>
      </c>
      <c r="C22" s="50" t="s">
        <v>121</v>
      </c>
      <c r="D22" s="3">
        <v>1.17</v>
      </c>
      <c r="E22" s="3">
        <v>0.29249999999999998</v>
      </c>
      <c r="F22" s="3">
        <v>14.775</v>
      </c>
      <c r="G22" s="103">
        <v>63.75</v>
      </c>
      <c r="H22" s="19">
        <v>0.35</v>
      </c>
      <c r="I22" s="19">
        <f>ROUND(H22*1.09,2)</f>
        <v>0.38</v>
      </c>
    </row>
    <row r="23" spans="1:9" s="52" customFormat="1" ht="18" customHeight="1" x14ac:dyDescent="0.25">
      <c r="A23" s="7" t="s">
        <v>426</v>
      </c>
      <c r="B23" s="106"/>
      <c r="C23" s="106" t="s">
        <v>427</v>
      </c>
      <c r="D23" s="3">
        <v>2.98</v>
      </c>
      <c r="E23" s="3">
        <v>0.2</v>
      </c>
      <c r="F23" s="3">
        <v>12.85</v>
      </c>
      <c r="G23" s="3">
        <v>65.38</v>
      </c>
      <c r="H23" s="19">
        <v>0.4</v>
      </c>
      <c r="I23" s="19">
        <f>ROUND(H23*1.09,2)</f>
        <v>0.44</v>
      </c>
    </row>
    <row r="24" spans="1:9" s="52" customFormat="1" ht="18" customHeight="1" x14ac:dyDescent="0.25">
      <c r="A24" s="39" t="s">
        <v>424</v>
      </c>
      <c r="B24" s="106"/>
      <c r="C24" s="106" t="s">
        <v>432</v>
      </c>
      <c r="D24" s="3">
        <v>0.1</v>
      </c>
      <c r="E24" s="3">
        <v>0.06</v>
      </c>
      <c r="F24" s="3">
        <v>1.29</v>
      </c>
      <c r="G24" s="3">
        <v>4.34</v>
      </c>
      <c r="H24" s="19">
        <v>0.12</v>
      </c>
      <c r="I24" s="19">
        <f>ROUND(H24*1.09,2)</f>
        <v>0.13</v>
      </c>
    </row>
    <row r="25" spans="1:9" ht="17.25" customHeight="1" x14ac:dyDescent="0.3">
      <c r="A25" s="142" t="s">
        <v>1</v>
      </c>
      <c r="B25" s="142"/>
      <c r="C25" s="142"/>
      <c r="D25" s="10">
        <f>SUM(D21:D24)</f>
        <v>30.01</v>
      </c>
      <c r="E25" s="10">
        <f t="shared" ref="E25:G25" si="0">SUM(E21:E24)</f>
        <v>16.622499999999999</v>
      </c>
      <c r="F25" s="10">
        <f t="shared" si="0"/>
        <v>53.765000000000001</v>
      </c>
      <c r="G25" s="10">
        <f t="shared" si="0"/>
        <v>477.86999999999995</v>
      </c>
      <c r="H25" s="87">
        <f>+H21+H22+H23+H24</f>
        <v>1.8900000000000001</v>
      </c>
      <c r="I25" s="87">
        <f>+I21+I22+I23+I24</f>
        <v>2.06</v>
      </c>
    </row>
    <row r="26" spans="1:9" ht="17.25" customHeight="1" x14ac:dyDescent="0.25">
      <c r="A26" s="138" t="s">
        <v>359</v>
      </c>
      <c r="B26" s="138"/>
      <c r="C26" s="138"/>
      <c r="D26" s="138"/>
      <c r="E26" s="138"/>
      <c r="F26" s="138"/>
      <c r="G26" s="138"/>
    </row>
    <row r="27" spans="1:9" ht="17.25" customHeight="1" x14ac:dyDescent="0.25">
      <c r="A27" s="136" t="s">
        <v>96</v>
      </c>
      <c r="B27" s="134" t="s">
        <v>0</v>
      </c>
      <c r="C27" s="134" t="s">
        <v>5</v>
      </c>
      <c r="D27" s="125" t="s">
        <v>6</v>
      </c>
      <c r="E27" s="125"/>
      <c r="F27" s="125"/>
      <c r="G27" s="143" t="s">
        <v>7</v>
      </c>
      <c r="H27" s="116" t="s">
        <v>419</v>
      </c>
      <c r="I27" s="116" t="s">
        <v>418</v>
      </c>
    </row>
    <row r="28" spans="1:9" ht="17.25" customHeight="1" x14ac:dyDescent="0.25">
      <c r="A28" s="137"/>
      <c r="B28" s="135"/>
      <c r="C28" s="135"/>
      <c r="D28" s="62" t="s">
        <v>8</v>
      </c>
      <c r="E28" s="62" t="s">
        <v>9</v>
      </c>
      <c r="F28" s="62" t="s">
        <v>105</v>
      </c>
      <c r="G28" s="144"/>
      <c r="H28" s="117"/>
      <c r="I28" s="117"/>
    </row>
    <row r="29" spans="1:9" ht="17.25" customHeight="1" x14ac:dyDescent="0.25">
      <c r="A29" s="4" t="s">
        <v>102</v>
      </c>
      <c r="B29" s="50" t="s">
        <v>91</v>
      </c>
      <c r="C29" s="50" t="s">
        <v>12</v>
      </c>
      <c r="D29" s="57">
        <v>3.59</v>
      </c>
      <c r="E29" s="57">
        <v>3.39</v>
      </c>
      <c r="F29" s="57">
        <v>25.65</v>
      </c>
      <c r="G29" s="104">
        <v>133.19999999999999</v>
      </c>
      <c r="H29" s="19">
        <v>0.69</v>
      </c>
      <c r="I29" s="19">
        <f>ROUND(H29*1.09,2)</f>
        <v>0.75</v>
      </c>
    </row>
    <row r="30" spans="1:9" ht="17.25" customHeight="1" x14ac:dyDescent="0.25">
      <c r="A30" s="4" t="s">
        <v>243</v>
      </c>
      <c r="B30" s="50" t="s">
        <v>2</v>
      </c>
      <c r="C30" s="50" t="s">
        <v>13</v>
      </c>
      <c r="D30" s="3">
        <v>0.85</v>
      </c>
      <c r="E30" s="3">
        <v>4.09</v>
      </c>
      <c r="F30" s="3">
        <v>3.49</v>
      </c>
      <c r="G30" s="103">
        <v>56.04</v>
      </c>
      <c r="H30" s="19">
        <v>0.1</v>
      </c>
      <c r="I30" s="19">
        <f>ROUND(H30*1.09,2)</f>
        <v>0.11</v>
      </c>
    </row>
    <row r="31" spans="1:9" ht="27" customHeight="1" x14ac:dyDescent="0.3">
      <c r="A31" s="7" t="s">
        <v>263</v>
      </c>
      <c r="B31" s="57" t="s">
        <v>64</v>
      </c>
      <c r="C31" s="57" t="s">
        <v>16</v>
      </c>
      <c r="D31" s="3">
        <v>1.08</v>
      </c>
      <c r="E31" s="3">
        <v>9.6999999999999993</v>
      </c>
      <c r="F31" s="3">
        <v>10.050000000000001</v>
      </c>
      <c r="G31" s="103">
        <v>127.27</v>
      </c>
      <c r="H31" s="87">
        <v>0.65</v>
      </c>
      <c r="I31" s="87">
        <f>ROUND(H31*1.09,2)</f>
        <v>0.71</v>
      </c>
    </row>
    <row r="32" spans="1:9" s="52" customFormat="1" ht="18" customHeight="1" x14ac:dyDescent="0.25">
      <c r="A32" s="39" t="s">
        <v>424</v>
      </c>
      <c r="B32" s="106"/>
      <c r="C32" s="106" t="s">
        <v>432</v>
      </c>
      <c r="D32" s="3">
        <v>0.1</v>
      </c>
      <c r="E32" s="3">
        <v>0.06</v>
      </c>
      <c r="F32" s="3">
        <v>1.29</v>
      </c>
      <c r="G32" s="3">
        <v>4.34</v>
      </c>
      <c r="H32" s="19">
        <v>0.12</v>
      </c>
      <c r="I32" s="19">
        <f>ROUND(H32*1.09,2)</f>
        <v>0.13</v>
      </c>
    </row>
    <row r="33" spans="1:9" s="52" customFormat="1" ht="18" customHeight="1" x14ac:dyDescent="0.25">
      <c r="A33" s="39" t="s">
        <v>425</v>
      </c>
      <c r="B33" s="106"/>
      <c r="C33" s="106" t="s">
        <v>16</v>
      </c>
      <c r="D33" s="3">
        <v>0.4</v>
      </c>
      <c r="E33" s="3">
        <v>0.4</v>
      </c>
      <c r="F33" s="3">
        <v>13</v>
      </c>
      <c r="G33" s="3">
        <v>53</v>
      </c>
      <c r="H33" s="19">
        <v>0.33</v>
      </c>
      <c r="I33" s="19">
        <f>ROUND(H33*1.09,2)</f>
        <v>0.36</v>
      </c>
    </row>
    <row r="34" spans="1:9" ht="18" customHeight="1" x14ac:dyDescent="0.3">
      <c r="A34" s="119" t="s">
        <v>1</v>
      </c>
      <c r="B34" s="120"/>
      <c r="C34" s="121"/>
      <c r="D34" s="10">
        <f>SUM(D29:D33)</f>
        <v>6.02</v>
      </c>
      <c r="E34" s="10">
        <f t="shared" ref="E34:G34" si="1">SUM(E29:E33)</f>
        <v>17.639999999999997</v>
      </c>
      <c r="F34" s="10">
        <f t="shared" si="1"/>
        <v>53.48</v>
      </c>
      <c r="G34" s="10">
        <f t="shared" si="1"/>
        <v>373.84999999999997</v>
      </c>
      <c r="H34" s="87">
        <f>+H29+H30+H31+H32+H33</f>
        <v>1.8900000000000001</v>
      </c>
      <c r="I34" s="87">
        <f>+I29+I30+I31+I32+I33</f>
        <v>2.0599999999999996</v>
      </c>
    </row>
    <row r="35" spans="1:9" ht="27.75" customHeight="1" x14ac:dyDescent="0.25">
      <c r="A35" s="126" t="s">
        <v>357</v>
      </c>
      <c r="B35" s="126"/>
      <c r="C35" s="126"/>
      <c r="D35" s="126"/>
      <c r="E35" s="126"/>
      <c r="F35" s="126"/>
      <c r="G35" s="126"/>
    </row>
    <row r="36" spans="1:9" ht="17.25" customHeight="1" x14ac:dyDescent="0.25">
      <c r="A36" s="122" t="s">
        <v>186</v>
      </c>
      <c r="B36" s="134" t="s">
        <v>0</v>
      </c>
      <c r="C36" s="134" t="s">
        <v>5</v>
      </c>
      <c r="D36" s="125" t="s">
        <v>6</v>
      </c>
      <c r="E36" s="125"/>
      <c r="F36" s="125"/>
      <c r="G36" s="143" t="s">
        <v>7</v>
      </c>
      <c r="H36" s="116" t="s">
        <v>419</v>
      </c>
      <c r="I36" s="116" t="s">
        <v>418</v>
      </c>
    </row>
    <row r="37" spans="1:9" ht="17.25" customHeight="1" x14ac:dyDescent="0.25">
      <c r="A37" s="123"/>
      <c r="B37" s="135"/>
      <c r="C37" s="135"/>
      <c r="D37" s="62" t="s">
        <v>8</v>
      </c>
      <c r="E37" s="62" t="s">
        <v>9</v>
      </c>
      <c r="F37" s="62" t="s">
        <v>105</v>
      </c>
      <c r="G37" s="144"/>
      <c r="H37" s="117"/>
      <c r="I37" s="117"/>
    </row>
    <row r="38" spans="1:9" ht="17.25" customHeight="1" x14ac:dyDescent="0.25">
      <c r="A38" s="4" t="s">
        <v>150</v>
      </c>
      <c r="B38" s="50" t="s">
        <v>151</v>
      </c>
      <c r="C38" s="50" t="s">
        <v>280</v>
      </c>
      <c r="D38" s="3">
        <v>24.94</v>
      </c>
      <c r="E38" s="3">
        <v>14.86</v>
      </c>
      <c r="F38" s="3">
        <v>13.53</v>
      </c>
      <c r="G38" s="103">
        <v>277.04000000000002</v>
      </c>
      <c r="H38" s="19">
        <v>1.1100000000000001</v>
      </c>
      <c r="I38" s="19">
        <f>ROUND(H38*1.09,2)</f>
        <v>1.21</v>
      </c>
    </row>
    <row r="39" spans="1:9" ht="24.75" customHeight="1" x14ac:dyDescent="0.25">
      <c r="A39" s="7" t="s">
        <v>299</v>
      </c>
      <c r="B39" s="57" t="s">
        <v>54</v>
      </c>
      <c r="C39" s="57" t="s">
        <v>31</v>
      </c>
      <c r="D39" s="3">
        <v>1.0049999999999999</v>
      </c>
      <c r="E39" s="3">
        <v>7.43</v>
      </c>
      <c r="F39" s="3">
        <v>4.8499999999999996</v>
      </c>
      <c r="G39" s="103">
        <v>82.88</v>
      </c>
      <c r="H39" s="19">
        <v>0.33</v>
      </c>
      <c r="I39" s="19">
        <f>ROUND(H39*1.09,2)</f>
        <v>0.36</v>
      </c>
    </row>
    <row r="40" spans="1:9" s="52" customFormat="1" ht="18" customHeight="1" x14ac:dyDescent="0.25">
      <c r="A40" s="39" t="s">
        <v>424</v>
      </c>
      <c r="B40" s="106"/>
      <c r="C40" s="106" t="s">
        <v>432</v>
      </c>
      <c r="D40" s="3">
        <v>0.1</v>
      </c>
      <c r="E40" s="3">
        <v>0.06</v>
      </c>
      <c r="F40" s="3">
        <v>1.29</v>
      </c>
      <c r="G40" s="3">
        <v>4.34</v>
      </c>
      <c r="H40" s="19">
        <v>0.12</v>
      </c>
      <c r="I40" s="19">
        <f>ROUND(H40*1.09,2)</f>
        <v>0.13</v>
      </c>
    </row>
    <row r="41" spans="1:9" s="52" customFormat="1" ht="18" customHeight="1" x14ac:dyDescent="0.25">
      <c r="A41" s="39" t="s">
        <v>425</v>
      </c>
      <c r="B41" s="106"/>
      <c r="C41" s="106" t="s">
        <v>16</v>
      </c>
      <c r="D41" s="3">
        <v>0.4</v>
      </c>
      <c r="E41" s="3">
        <v>0.4</v>
      </c>
      <c r="F41" s="3">
        <v>13</v>
      </c>
      <c r="G41" s="3">
        <v>53</v>
      </c>
      <c r="H41" s="19">
        <v>0.33</v>
      </c>
      <c r="I41" s="19">
        <f>ROUND(H41*1.09,2)</f>
        <v>0.36</v>
      </c>
    </row>
    <row r="42" spans="1:9" ht="13" x14ac:dyDescent="0.3">
      <c r="A42" s="119" t="s">
        <v>1</v>
      </c>
      <c r="B42" s="120"/>
      <c r="C42" s="121"/>
      <c r="D42" s="10">
        <f>SUM(D38:D41)</f>
        <v>26.445</v>
      </c>
      <c r="E42" s="10">
        <f t="shared" ref="E42:G42" si="2">SUM(E38:E41)</f>
        <v>22.749999999999996</v>
      </c>
      <c r="F42" s="10">
        <f t="shared" si="2"/>
        <v>32.67</v>
      </c>
      <c r="G42" s="10">
        <f t="shared" si="2"/>
        <v>417.26</v>
      </c>
      <c r="H42" s="87">
        <f>+H38+H39+H40+H41</f>
        <v>1.8900000000000001</v>
      </c>
      <c r="I42" s="87">
        <f>+I38+I39+I40+I41</f>
        <v>2.0599999999999996</v>
      </c>
    </row>
    <row r="43" spans="1:9" ht="30.75" customHeight="1" x14ac:dyDescent="0.25">
      <c r="A43" s="126" t="s">
        <v>358</v>
      </c>
      <c r="B43" s="126"/>
      <c r="C43" s="126"/>
      <c r="D43" s="126"/>
      <c r="E43" s="126"/>
      <c r="F43" s="126"/>
      <c r="G43" s="126"/>
      <c r="H43" s="94"/>
      <c r="I43" s="94"/>
    </row>
    <row r="44" spans="1:9" ht="30" customHeight="1" x14ac:dyDescent="0.25">
      <c r="A44" s="122" t="s">
        <v>187</v>
      </c>
      <c r="B44" s="134" t="s">
        <v>0</v>
      </c>
      <c r="C44" s="134" t="s">
        <v>5</v>
      </c>
      <c r="D44" s="125" t="s">
        <v>6</v>
      </c>
      <c r="E44" s="125"/>
      <c r="F44" s="125"/>
      <c r="G44" s="143" t="s">
        <v>7</v>
      </c>
      <c r="H44" s="116" t="s">
        <v>419</v>
      </c>
      <c r="I44" s="116" t="s">
        <v>418</v>
      </c>
    </row>
    <row r="45" spans="1:9" ht="27" customHeight="1" x14ac:dyDescent="0.25">
      <c r="A45" s="123"/>
      <c r="B45" s="135"/>
      <c r="C45" s="135"/>
      <c r="D45" s="62" t="s">
        <v>8</v>
      </c>
      <c r="E45" s="62" t="s">
        <v>9</v>
      </c>
      <c r="F45" s="62" t="s">
        <v>105</v>
      </c>
      <c r="G45" s="144"/>
      <c r="H45" s="117"/>
      <c r="I45" s="117"/>
    </row>
    <row r="46" spans="1:9" ht="17.25" customHeight="1" x14ac:dyDescent="0.25">
      <c r="A46" s="4" t="s">
        <v>111</v>
      </c>
      <c r="B46" s="50" t="s">
        <v>53</v>
      </c>
      <c r="C46" s="50" t="s">
        <v>31</v>
      </c>
      <c r="D46" s="3">
        <v>14.3</v>
      </c>
      <c r="E46" s="3">
        <v>12.55</v>
      </c>
      <c r="F46" s="3">
        <v>8.81</v>
      </c>
      <c r="G46" s="103">
        <v>204.55</v>
      </c>
      <c r="H46" s="19">
        <v>0.82</v>
      </c>
      <c r="I46" s="19">
        <f>ROUND(H46*1.09,2)</f>
        <v>0.89</v>
      </c>
    </row>
    <row r="47" spans="1:9" ht="17.25" customHeight="1" x14ac:dyDescent="0.25">
      <c r="A47" s="7" t="s">
        <v>248</v>
      </c>
      <c r="B47" s="57" t="s">
        <v>188</v>
      </c>
      <c r="C47" s="57" t="s">
        <v>31</v>
      </c>
      <c r="D47" s="3">
        <v>1.665</v>
      </c>
      <c r="E47" s="3">
        <v>2.88</v>
      </c>
      <c r="F47" s="3">
        <v>11.475</v>
      </c>
      <c r="G47" s="103">
        <v>76.61</v>
      </c>
      <c r="H47" s="19">
        <v>0.38</v>
      </c>
      <c r="I47" s="19">
        <f>ROUND(H47*1.09,2)</f>
        <v>0.41</v>
      </c>
    </row>
    <row r="48" spans="1:9" ht="26.25" customHeight="1" x14ac:dyDescent="0.3">
      <c r="A48" s="4" t="s">
        <v>191</v>
      </c>
      <c r="B48" s="50" t="s">
        <v>54</v>
      </c>
      <c r="C48" s="50" t="s">
        <v>31</v>
      </c>
      <c r="D48" s="3">
        <v>1.635</v>
      </c>
      <c r="E48" s="3">
        <v>0.54749999999999999</v>
      </c>
      <c r="F48" s="3">
        <v>4.38</v>
      </c>
      <c r="G48" s="103">
        <v>22.754999999999999</v>
      </c>
      <c r="H48" s="87">
        <v>0.25</v>
      </c>
      <c r="I48" s="87">
        <f>ROUND(H48*1.09,2)</f>
        <v>0.27</v>
      </c>
    </row>
    <row r="49" spans="1:9" s="52" customFormat="1" ht="18" customHeight="1" x14ac:dyDescent="0.25">
      <c r="A49" s="39" t="s">
        <v>424</v>
      </c>
      <c r="B49" s="106"/>
      <c r="C49" s="106" t="s">
        <v>432</v>
      </c>
      <c r="D49" s="3">
        <v>0.1</v>
      </c>
      <c r="E49" s="3">
        <v>0.06</v>
      </c>
      <c r="F49" s="3">
        <v>1.29</v>
      </c>
      <c r="G49" s="3">
        <v>4.34</v>
      </c>
      <c r="H49" s="19">
        <v>0.12</v>
      </c>
      <c r="I49" s="19">
        <f>ROUND(H49*1.09,2)</f>
        <v>0.13</v>
      </c>
    </row>
    <row r="50" spans="1:9" s="52" customFormat="1" ht="18" customHeight="1" x14ac:dyDescent="0.25">
      <c r="A50" s="39" t="s">
        <v>425</v>
      </c>
      <c r="B50" s="106"/>
      <c r="C50" s="106" t="s">
        <v>16</v>
      </c>
      <c r="D50" s="3">
        <v>0.4</v>
      </c>
      <c r="E50" s="3">
        <v>0.4</v>
      </c>
      <c r="F50" s="3">
        <v>13</v>
      </c>
      <c r="G50" s="3">
        <v>53</v>
      </c>
      <c r="H50" s="19">
        <v>0.33</v>
      </c>
      <c r="I50" s="19">
        <f>ROUND(H50*1.09,2)</f>
        <v>0.36</v>
      </c>
    </row>
    <row r="51" spans="1:9" ht="30" customHeight="1" x14ac:dyDescent="0.3">
      <c r="A51" s="119" t="s">
        <v>1</v>
      </c>
      <c r="B51" s="120"/>
      <c r="C51" s="121"/>
      <c r="D51" s="10">
        <f>SUM(D46:D50)</f>
        <v>18.100000000000001</v>
      </c>
      <c r="E51" s="10">
        <f t="shared" ref="E51:G51" si="3">SUM(E46:E50)</f>
        <v>16.437499999999996</v>
      </c>
      <c r="F51" s="10">
        <f t="shared" si="3"/>
        <v>38.954999999999998</v>
      </c>
      <c r="G51" s="10">
        <f t="shared" si="3"/>
        <v>361.255</v>
      </c>
      <c r="H51" s="87">
        <f>+H46+H47+H48+H49+H50</f>
        <v>1.9</v>
      </c>
      <c r="I51" s="87">
        <f>+I46+I47+I48+I49+I50</f>
        <v>2.06</v>
      </c>
    </row>
    <row r="52" spans="1:9" s="71" customFormat="1" ht="26.25" customHeight="1" x14ac:dyDescent="0.3">
      <c r="A52" s="126" t="s">
        <v>357</v>
      </c>
      <c r="B52" s="126"/>
      <c r="C52" s="126"/>
      <c r="D52" s="126"/>
      <c r="E52" s="126"/>
      <c r="F52" s="126"/>
      <c r="G52" s="126"/>
      <c r="H52" s="96"/>
      <c r="I52" s="96"/>
    </row>
    <row r="53" spans="1:9" s="71" customFormat="1" ht="18" customHeight="1" x14ac:dyDescent="0.25">
      <c r="A53" s="122" t="s">
        <v>376</v>
      </c>
      <c r="B53" s="124" t="s">
        <v>0</v>
      </c>
      <c r="C53" s="124" t="s">
        <v>5</v>
      </c>
      <c r="D53" s="125" t="s">
        <v>6</v>
      </c>
      <c r="E53" s="125"/>
      <c r="F53" s="125"/>
      <c r="G53" s="143" t="s">
        <v>7</v>
      </c>
      <c r="H53" s="116" t="s">
        <v>419</v>
      </c>
      <c r="I53" s="116" t="s">
        <v>418</v>
      </c>
    </row>
    <row r="54" spans="1:9" s="71" customFormat="1" ht="27" customHeight="1" x14ac:dyDescent="0.25">
      <c r="A54" s="123"/>
      <c r="B54" s="117"/>
      <c r="C54" s="117"/>
      <c r="D54" s="62" t="s">
        <v>8</v>
      </c>
      <c r="E54" s="62" t="s">
        <v>9</v>
      </c>
      <c r="F54" s="62" t="s">
        <v>105</v>
      </c>
      <c r="G54" s="144"/>
      <c r="H54" s="117"/>
      <c r="I54" s="117"/>
    </row>
    <row r="55" spans="1:9" s="71" customFormat="1" ht="32.5" customHeight="1" x14ac:dyDescent="0.25">
      <c r="A55" s="7" t="s">
        <v>434</v>
      </c>
      <c r="B55" s="57" t="s">
        <v>391</v>
      </c>
      <c r="C55" s="57">
        <v>180</v>
      </c>
      <c r="D55" s="3">
        <v>14.06</v>
      </c>
      <c r="E55" s="3">
        <v>18.59</v>
      </c>
      <c r="F55" s="3">
        <v>9.41</v>
      </c>
      <c r="G55" s="103">
        <v>261.16000000000003</v>
      </c>
      <c r="H55" s="19">
        <v>1.1100000000000001</v>
      </c>
      <c r="I55" s="19">
        <f>ROUND(H55*1.09,2)</f>
        <v>1.21</v>
      </c>
    </row>
    <row r="56" spans="1:9" ht="17.25" hidden="1" customHeight="1" x14ac:dyDescent="0.25">
      <c r="A56" s="7"/>
      <c r="B56" s="57"/>
      <c r="C56" s="57"/>
      <c r="D56" s="3"/>
      <c r="E56" s="3"/>
      <c r="F56" s="3"/>
      <c r="G56" s="103"/>
      <c r="H56" s="19"/>
      <c r="I56" s="19">
        <f>ROUND(H56*1.09,2)</f>
        <v>0</v>
      </c>
    </row>
    <row r="57" spans="1:9" ht="27" customHeight="1" x14ac:dyDescent="0.3">
      <c r="A57" s="7" t="s">
        <v>263</v>
      </c>
      <c r="B57" s="57" t="s">
        <v>64</v>
      </c>
      <c r="C57" s="57" t="s">
        <v>16</v>
      </c>
      <c r="D57" s="3">
        <v>1.08</v>
      </c>
      <c r="E57" s="3">
        <v>9.6999999999999993</v>
      </c>
      <c r="F57" s="3">
        <v>10.050000000000001</v>
      </c>
      <c r="G57" s="103">
        <v>127.27</v>
      </c>
      <c r="H57" s="87">
        <v>0.33</v>
      </c>
      <c r="I57" s="87">
        <f>ROUND(H57*1.09,2)</f>
        <v>0.36</v>
      </c>
    </row>
    <row r="58" spans="1:9" s="52" customFormat="1" ht="18" customHeight="1" x14ac:dyDescent="0.25">
      <c r="A58" s="39" t="s">
        <v>424</v>
      </c>
      <c r="B58" s="106"/>
      <c r="C58" s="106" t="s">
        <v>432</v>
      </c>
      <c r="D58" s="3">
        <v>0.1</v>
      </c>
      <c r="E58" s="3">
        <v>0.06</v>
      </c>
      <c r="F58" s="3">
        <v>1.29</v>
      </c>
      <c r="G58" s="3">
        <v>4.34</v>
      </c>
      <c r="H58" s="19">
        <v>0.12</v>
      </c>
      <c r="I58" s="19">
        <f>ROUND(H58*1.09,2)</f>
        <v>0.13</v>
      </c>
    </row>
    <row r="59" spans="1:9" s="52" customFormat="1" ht="18" customHeight="1" x14ac:dyDescent="0.25">
      <c r="A59" s="39" t="s">
        <v>425</v>
      </c>
      <c r="B59" s="106"/>
      <c r="C59" s="106" t="s">
        <v>16</v>
      </c>
      <c r="D59" s="3">
        <v>0.4</v>
      </c>
      <c r="E59" s="3">
        <v>0.4</v>
      </c>
      <c r="F59" s="3">
        <v>13</v>
      </c>
      <c r="G59" s="3">
        <v>53</v>
      </c>
      <c r="H59" s="19">
        <v>0.33</v>
      </c>
      <c r="I59" s="19">
        <f>ROUND(H59*1.09,2)</f>
        <v>0.36</v>
      </c>
    </row>
    <row r="60" spans="1:9" s="71" customFormat="1" ht="27" customHeight="1" x14ac:dyDescent="0.3">
      <c r="A60" s="119" t="s">
        <v>1</v>
      </c>
      <c r="B60" s="120"/>
      <c r="C60" s="121"/>
      <c r="D60" s="10">
        <f>SUM(D55:D59)</f>
        <v>15.64</v>
      </c>
      <c r="E60" s="10">
        <f t="shared" ref="E60:G60" si="4">SUM(E55:E59)</f>
        <v>28.749999999999996</v>
      </c>
      <c r="F60" s="10">
        <f t="shared" si="4"/>
        <v>33.75</v>
      </c>
      <c r="G60" s="10">
        <f t="shared" si="4"/>
        <v>445.77</v>
      </c>
      <c r="H60" s="87">
        <f>+H55+H57+H58+H59</f>
        <v>1.8900000000000001</v>
      </c>
      <c r="I60" s="87">
        <f>+I55+I57+I58+I59</f>
        <v>2.0599999999999996</v>
      </c>
    </row>
    <row r="61" spans="1:9" ht="12.75" customHeight="1" x14ac:dyDescent="0.25">
      <c r="A61" s="131" t="s">
        <v>439</v>
      </c>
      <c r="B61" s="131"/>
      <c r="C61" s="131"/>
      <c r="D61" s="131"/>
      <c r="E61" s="131"/>
      <c r="F61" s="131"/>
      <c r="G61" s="131"/>
    </row>
    <row r="62" spans="1:9" ht="17.25" customHeight="1" thickBot="1" x14ac:dyDescent="0.3">
      <c r="A62" s="78"/>
      <c r="D62" s="27"/>
      <c r="E62" s="27"/>
      <c r="F62" s="27"/>
      <c r="G62" s="27"/>
    </row>
    <row r="63" spans="1:9" s="52" customFormat="1" ht="39" customHeight="1" x14ac:dyDescent="0.25">
      <c r="A63" s="85"/>
      <c r="B63" s="129"/>
      <c r="C63" s="130"/>
      <c r="D63" s="130"/>
      <c r="E63" s="130"/>
      <c r="F63" s="130"/>
      <c r="G63" s="130"/>
      <c r="H63" s="88" t="s">
        <v>419</v>
      </c>
      <c r="I63" s="89" t="s">
        <v>418</v>
      </c>
    </row>
    <row r="64" spans="1:9" s="52" customFormat="1" ht="18" customHeight="1" thickBot="1" x14ac:dyDescent="0.3">
      <c r="A64" s="86"/>
      <c r="B64" s="127" t="s">
        <v>420</v>
      </c>
      <c r="C64" s="128"/>
      <c r="D64" s="128"/>
      <c r="E64" s="128"/>
      <c r="F64" s="128"/>
      <c r="G64" s="128"/>
      <c r="H64" s="92">
        <f>+SUM(H17+H25+H34+H42+H51+H60)/6+H8</f>
        <v>2.2116666666666669</v>
      </c>
      <c r="I64" s="91">
        <f>+SUM(I17+I25+I34+I42+I51+I60)/6+I8</f>
        <v>2.41</v>
      </c>
    </row>
    <row r="65" spans="1:9" s="52" customFormat="1" ht="18" customHeight="1" x14ac:dyDescent="0.25">
      <c r="A65" s="86"/>
      <c r="B65" s="132" t="s">
        <v>421</v>
      </c>
      <c r="C65" s="133"/>
      <c r="D65" s="133"/>
      <c r="E65" s="24"/>
      <c r="F65" s="24"/>
      <c r="G65" s="24"/>
      <c r="H65" s="23"/>
      <c r="I65" s="23"/>
    </row>
    <row r="66" spans="1:9" ht="28.5" customHeight="1" x14ac:dyDescent="0.25"/>
    <row r="67" spans="1:9" ht="28.5" customHeight="1" x14ac:dyDescent="0.25"/>
    <row r="68" spans="1:9" ht="17.25" customHeight="1" x14ac:dyDescent="0.25"/>
    <row r="69" spans="1:9" ht="17.25" customHeight="1" x14ac:dyDescent="0.25"/>
    <row r="70" spans="1:9" ht="17.25" customHeight="1" x14ac:dyDescent="0.25"/>
    <row r="71" spans="1:9" ht="27" customHeight="1" x14ac:dyDescent="0.25"/>
    <row r="73" spans="1:9" ht="21" customHeight="1" x14ac:dyDescent="0.25"/>
    <row r="74" spans="1:9" ht="17.25" customHeight="1" x14ac:dyDescent="0.25"/>
    <row r="80" spans="1:9" ht="27.75" customHeight="1" x14ac:dyDescent="0.25"/>
  </sheetData>
  <mergeCells count="67">
    <mergeCell ref="B63:G63"/>
    <mergeCell ref="B64:G64"/>
    <mergeCell ref="B65:D65"/>
    <mergeCell ref="H27:H28"/>
    <mergeCell ref="I27:I28"/>
    <mergeCell ref="H36:H37"/>
    <mergeCell ref="I36:I37"/>
    <mergeCell ref="H53:H54"/>
    <mergeCell ref="I53:I54"/>
    <mergeCell ref="H44:H45"/>
    <mergeCell ref="I44:I45"/>
    <mergeCell ref="A61:G61"/>
    <mergeCell ref="B44:B45"/>
    <mergeCell ref="C44:C45"/>
    <mergeCell ref="D44:F44"/>
    <mergeCell ref="G44:G45"/>
    <mergeCell ref="G53:G54"/>
    <mergeCell ref="H10:H11"/>
    <mergeCell ref="I10:I11"/>
    <mergeCell ref="H4:H5"/>
    <mergeCell ref="I4:I5"/>
    <mergeCell ref="H19:H20"/>
    <mergeCell ref="I19:I20"/>
    <mergeCell ref="D10:F10"/>
    <mergeCell ref="A17:C17"/>
    <mergeCell ref="G10:G11"/>
    <mergeCell ref="C19:C20"/>
    <mergeCell ref="D19:F19"/>
    <mergeCell ref="A3:G3"/>
    <mergeCell ref="A25:C25"/>
    <mergeCell ref="A19:A20"/>
    <mergeCell ref="A10:A11"/>
    <mergeCell ref="B10:B11"/>
    <mergeCell ref="C10:C11"/>
    <mergeCell ref="A4:A5"/>
    <mergeCell ref="B4:B5"/>
    <mergeCell ref="C4:C5"/>
    <mergeCell ref="D4:F4"/>
    <mergeCell ref="G4:G5"/>
    <mergeCell ref="A9:G9"/>
    <mergeCell ref="B19:B20"/>
    <mergeCell ref="A8:C8"/>
    <mergeCell ref="G19:G20"/>
    <mergeCell ref="A18:G18"/>
    <mergeCell ref="A34:C34"/>
    <mergeCell ref="A26:G26"/>
    <mergeCell ref="A27:A28"/>
    <mergeCell ref="B27:B28"/>
    <mergeCell ref="C27:C28"/>
    <mergeCell ref="D27:F27"/>
    <mergeCell ref="G27:G28"/>
    <mergeCell ref="A60:C60"/>
    <mergeCell ref="A42:C42"/>
    <mergeCell ref="A43:G43"/>
    <mergeCell ref="A35:G35"/>
    <mergeCell ref="A36:A37"/>
    <mergeCell ref="B36:B37"/>
    <mergeCell ref="C36:C37"/>
    <mergeCell ref="D36:F36"/>
    <mergeCell ref="G36:G37"/>
    <mergeCell ref="A51:C51"/>
    <mergeCell ref="A44:A45"/>
    <mergeCell ref="A52:G52"/>
    <mergeCell ref="A53:A54"/>
    <mergeCell ref="B53:B54"/>
    <mergeCell ref="C53:C54"/>
    <mergeCell ref="D53:F53"/>
  </mergeCells>
  <pageMargins left="0.59055118110236227" right="0.59055118110236227" top="0.59055118110236227" bottom="0.59055118110236227" header="0" footer="0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20</vt:i4>
      </vt:variant>
    </vt:vector>
  </HeadingPairs>
  <TitlesOfParts>
    <vt:vector size="42" baseType="lpstr">
      <vt:lpstr>Lapas1</vt:lpstr>
      <vt:lpstr>1-1</vt:lpstr>
      <vt:lpstr>1-2</vt:lpstr>
      <vt:lpstr>1-3</vt:lpstr>
      <vt:lpstr>1-4</vt:lpstr>
      <vt:lpstr>1-5</vt:lpstr>
      <vt:lpstr>2-1- </vt:lpstr>
      <vt:lpstr>2-2</vt:lpstr>
      <vt:lpstr>2-3 </vt:lpstr>
      <vt:lpstr>2-4-</vt:lpstr>
      <vt:lpstr>2-5</vt:lpstr>
      <vt:lpstr>3-1-</vt:lpstr>
      <vt:lpstr>3-2-</vt:lpstr>
      <vt:lpstr>3-3</vt:lpstr>
      <vt:lpstr>3-4-</vt:lpstr>
      <vt:lpstr>3-5</vt:lpstr>
      <vt:lpstr>4-1-</vt:lpstr>
      <vt:lpstr>4-2</vt:lpstr>
      <vt:lpstr>4-3-</vt:lpstr>
      <vt:lpstr>4-4 </vt:lpstr>
      <vt:lpstr>4-5</vt:lpstr>
      <vt:lpstr>Vidurkis</vt:lpstr>
      <vt:lpstr>'1-1'!Print_Area</vt:lpstr>
      <vt:lpstr>'1-2'!Print_Area</vt:lpstr>
      <vt:lpstr>'1-3'!Print_Area</vt:lpstr>
      <vt:lpstr>'1-4'!Print_Area</vt:lpstr>
      <vt:lpstr>'1-5'!Print_Area</vt:lpstr>
      <vt:lpstr>'2-1- '!Print_Area</vt:lpstr>
      <vt:lpstr>'2-2'!Print_Area</vt:lpstr>
      <vt:lpstr>'2-3 '!Print_Area</vt:lpstr>
      <vt:lpstr>'2-4-'!Print_Area</vt:lpstr>
      <vt:lpstr>'2-5'!Print_Area</vt:lpstr>
      <vt:lpstr>'3-1-'!Print_Area</vt:lpstr>
      <vt:lpstr>'3-2-'!Print_Area</vt:lpstr>
      <vt:lpstr>'3-3'!Print_Area</vt:lpstr>
      <vt:lpstr>'3-4-'!Print_Area</vt:lpstr>
      <vt:lpstr>'3-5'!Print_Area</vt:lpstr>
      <vt:lpstr>'4-1-'!Print_Area</vt:lpstr>
      <vt:lpstr>'4-2'!Print_Area</vt:lpstr>
      <vt:lpstr>'4-3-'!Print_Area</vt:lpstr>
      <vt:lpstr>'4-4 '!Print_Area</vt:lpstr>
      <vt:lpstr>'4-5'!Print_Area</vt:lpstr>
    </vt:vector>
  </TitlesOfParts>
  <Company>SPC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Aldona Biciusiene</dc:creator>
  <cp:lastModifiedBy>u146</cp:lastModifiedBy>
  <cp:lastPrinted>2021-05-04T13:26:14Z</cp:lastPrinted>
  <dcterms:created xsi:type="dcterms:W3CDTF">2008-01-11T10:12:19Z</dcterms:created>
  <dcterms:modified xsi:type="dcterms:W3CDTF">2022-06-12T20:36:46Z</dcterms:modified>
</cp:coreProperties>
</file>