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46\Desktop\2022-06-13 Vilniaus Barboros Radvilaites progimnazija\Konkursui\"/>
    </mc:Choice>
  </mc:AlternateContent>
  <bookViews>
    <workbookView xWindow="0" yWindow="0" windowWidth="19200" windowHeight="6660" tabRatio="912"/>
  </bookViews>
  <sheets>
    <sheet name="Lapas1" sheetId="51" r:id="rId1"/>
    <sheet name="1-1" sheetId="17" r:id="rId2"/>
    <sheet name="1-2" sheetId="10" r:id="rId3"/>
    <sheet name="1-3" sheetId="11" r:id="rId4"/>
    <sheet name="1-4" sheetId="18" r:id="rId5"/>
    <sheet name="1-5-" sheetId="9" r:id="rId6"/>
    <sheet name="2-1" sheetId="15" r:id="rId7"/>
    <sheet name="2-2" sheetId="16" r:id="rId8"/>
    <sheet name="2-3" sheetId="40" r:id="rId9"/>
    <sheet name="2-4" sheetId="38" r:id="rId10"/>
    <sheet name="2-5" sheetId="39" r:id="rId11"/>
    <sheet name="3-1-" sheetId="43" r:id="rId12"/>
    <sheet name="3-2-" sheetId="44" r:id="rId13"/>
    <sheet name="3-3" sheetId="42" r:id="rId14"/>
    <sheet name="3-4-" sheetId="41" r:id="rId15"/>
    <sheet name="3-5-" sheetId="45" r:id="rId16"/>
    <sheet name="4-1-" sheetId="48" r:id="rId17"/>
    <sheet name="4-2" sheetId="46" r:id="rId18"/>
    <sheet name="4-3-" sheetId="50" r:id="rId19"/>
    <sheet name="4-4" sheetId="49" r:id="rId20"/>
    <sheet name="4-5" sheetId="47" r:id="rId21"/>
    <sheet name="Vidurkiai" sheetId="52" r:id="rId22"/>
  </sheets>
  <definedNames>
    <definedName name="_xlnm.Print_Area" localSheetId="1">'1-1'!$A$1:$J$65</definedName>
    <definedName name="_xlnm.Print_Area" localSheetId="2">'1-2'!$A$1:$J$66</definedName>
    <definedName name="_xlnm.Print_Area" localSheetId="3">'1-3'!$A$1:$J$68</definedName>
    <definedName name="_xlnm.Print_Area" localSheetId="4">'1-4'!$A$1:$J$65</definedName>
    <definedName name="_xlnm.Print_Area" localSheetId="5">'1-5-'!$A$1:$J$64</definedName>
    <definedName name="_xlnm.Print_Area" localSheetId="6">'2-1'!$A$1:$J$65</definedName>
    <definedName name="_xlnm.Print_Area" localSheetId="7">'2-2'!$A$1:$J$67</definedName>
    <definedName name="_xlnm.Print_Area" localSheetId="8">'2-3'!$A$1:$J$64</definedName>
    <definedName name="_xlnm.Print_Area" localSheetId="9">'2-4'!$A$1:$J$66</definedName>
    <definedName name="_xlnm.Print_Area" localSheetId="10">'2-5'!$A$1:$J$65</definedName>
    <definedName name="_xlnm.Print_Area" localSheetId="11">'3-1-'!$A$1:$J$64</definedName>
    <definedName name="_xlnm.Print_Area" localSheetId="12">'3-2-'!$A$1:$J$62</definedName>
    <definedName name="_xlnm.Print_Area" localSheetId="13">'3-3'!$A$1:$J$66</definedName>
    <definedName name="_xlnm.Print_Area" localSheetId="14">'3-4-'!$A$1:$J$65</definedName>
    <definedName name="_xlnm.Print_Area" localSheetId="15">'3-5-'!$A$1:$J$65</definedName>
    <definedName name="_xlnm.Print_Area" localSheetId="16">'4-1-'!$A$1:$J$63</definedName>
    <definedName name="_xlnm.Print_Area" localSheetId="17">'4-2'!$A$1:$J$65</definedName>
    <definedName name="_xlnm.Print_Area" localSheetId="18">'4-3-'!$A$1:$J$65</definedName>
    <definedName name="_xlnm.Print_Area" localSheetId="19">'4-4'!$A$1:$J$66</definedName>
    <definedName name="_xlnm.Print_Area" localSheetId="20">'4-5'!$A$1:$J$65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44" l="1"/>
  <c r="I14" i="44"/>
  <c r="I39" i="17"/>
  <c r="I59" i="47" l="1"/>
  <c r="I58" i="47"/>
  <c r="I57" i="47"/>
  <c r="I56" i="47"/>
  <c r="I51" i="47"/>
  <c r="I50" i="47"/>
  <c r="I49" i="47"/>
  <c r="I48" i="47"/>
  <c r="I47" i="47"/>
  <c r="I42" i="47"/>
  <c r="I41" i="47"/>
  <c r="I40" i="47"/>
  <c r="I39" i="47"/>
  <c r="I34" i="47"/>
  <c r="I33" i="47"/>
  <c r="I32" i="47"/>
  <c r="I31" i="47"/>
  <c r="I30" i="47"/>
  <c r="I24" i="47"/>
  <c r="I23" i="47"/>
  <c r="I22" i="47"/>
  <c r="I21" i="47"/>
  <c r="I16" i="47"/>
  <c r="I15" i="47"/>
  <c r="I14" i="47"/>
  <c r="I13" i="47"/>
  <c r="I12" i="47"/>
  <c r="I7" i="47"/>
  <c r="I6" i="47"/>
  <c r="I60" i="49"/>
  <c r="I59" i="49"/>
  <c r="I58" i="49"/>
  <c r="I57" i="49"/>
  <c r="I56" i="49"/>
  <c r="I51" i="49"/>
  <c r="I50" i="49"/>
  <c r="I49" i="49"/>
  <c r="I48" i="49"/>
  <c r="I47" i="49"/>
  <c r="I42" i="49"/>
  <c r="I41" i="49"/>
  <c r="I40" i="49"/>
  <c r="I39" i="49"/>
  <c r="I38" i="49"/>
  <c r="I33" i="49"/>
  <c r="I32" i="49"/>
  <c r="I31" i="49"/>
  <c r="I30" i="49"/>
  <c r="I25" i="49"/>
  <c r="I24" i="49"/>
  <c r="I23" i="49"/>
  <c r="I22" i="49"/>
  <c r="I17" i="49"/>
  <c r="I16" i="49"/>
  <c r="I15" i="49"/>
  <c r="I14" i="49"/>
  <c r="I13" i="49"/>
  <c r="I12" i="49"/>
  <c r="I7" i="49"/>
  <c r="I6" i="49"/>
  <c r="I59" i="50"/>
  <c r="I58" i="50"/>
  <c r="I57" i="50"/>
  <c r="I56" i="50"/>
  <c r="I55" i="50"/>
  <c r="I50" i="50"/>
  <c r="I49" i="50"/>
  <c r="I48" i="50"/>
  <c r="I47" i="50"/>
  <c r="I42" i="50"/>
  <c r="I41" i="50"/>
  <c r="I40" i="50"/>
  <c r="I39" i="50"/>
  <c r="I38" i="50"/>
  <c r="I33" i="50"/>
  <c r="I32" i="50"/>
  <c r="I31" i="50"/>
  <c r="I30" i="50"/>
  <c r="I29" i="50"/>
  <c r="I24" i="50"/>
  <c r="I23" i="50"/>
  <c r="I22" i="50"/>
  <c r="I21" i="50"/>
  <c r="I16" i="50"/>
  <c r="I15" i="50"/>
  <c r="I14" i="50"/>
  <c r="I13" i="50"/>
  <c r="I12" i="50"/>
  <c r="I7" i="50"/>
  <c r="I6" i="50"/>
  <c r="I59" i="46"/>
  <c r="I58" i="46"/>
  <c r="I57" i="46"/>
  <c r="I56" i="46"/>
  <c r="I55" i="46"/>
  <c r="I50" i="46"/>
  <c r="I49" i="46"/>
  <c r="I48" i="46"/>
  <c r="I47" i="46"/>
  <c r="I46" i="46"/>
  <c r="I41" i="46"/>
  <c r="I40" i="46"/>
  <c r="I39" i="46"/>
  <c r="I38" i="46"/>
  <c r="I37" i="46"/>
  <c r="I32" i="46"/>
  <c r="I31" i="46"/>
  <c r="I30" i="46"/>
  <c r="I29" i="46"/>
  <c r="I28" i="46"/>
  <c r="I23" i="46"/>
  <c r="I22" i="46"/>
  <c r="I21" i="46"/>
  <c r="I20" i="46"/>
  <c r="I15" i="46"/>
  <c r="I14" i="46"/>
  <c r="I13" i="46"/>
  <c r="I12" i="46"/>
  <c r="I7" i="46"/>
  <c r="I6" i="46"/>
  <c r="I57" i="48"/>
  <c r="I56" i="48"/>
  <c r="I55" i="48"/>
  <c r="I50" i="48"/>
  <c r="I49" i="48"/>
  <c r="I48" i="48"/>
  <c r="I47" i="48"/>
  <c r="I42" i="48"/>
  <c r="I41" i="48"/>
  <c r="I40" i="48"/>
  <c r="I39" i="48"/>
  <c r="I34" i="48"/>
  <c r="I33" i="48"/>
  <c r="I32" i="48"/>
  <c r="I31" i="48"/>
  <c r="I30" i="48"/>
  <c r="I25" i="48"/>
  <c r="I24" i="48"/>
  <c r="I23" i="48"/>
  <c r="I22" i="48"/>
  <c r="I21" i="48"/>
  <c r="I15" i="48"/>
  <c r="I14" i="48"/>
  <c r="I13" i="48"/>
  <c r="I12" i="48"/>
  <c r="I7" i="48"/>
  <c r="I6" i="48"/>
  <c r="I59" i="45"/>
  <c r="I58" i="45"/>
  <c r="I57" i="45"/>
  <c r="I56" i="45"/>
  <c r="I55" i="45"/>
  <c r="I50" i="45"/>
  <c r="I49" i="45"/>
  <c r="I48" i="45"/>
  <c r="I47" i="45"/>
  <c r="I46" i="45"/>
  <c r="I41" i="45"/>
  <c r="I40" i="45"/>
  <c r="I39" i="45"/>
  <c r="I38" i="45"/>
  <c r="I33" i="45"/>
  <c r="I32" i="45"/>
  <c r="I31" i="45"/>
  <c r="I30" i="45"/>
  <c r="I29" i="45"/>
  <c r="I24" i="45"/>
  <c r="I23" i="45"/>
  <c r="I22" i="45"/>
  <c r="I21" i="45"/>
  <c r="I16" i="45"/>
  <c r="I15" i="45"/>
  <c r="I14" i="45"/>
  <c r="I13" i="45"/>
  <c r="I12" i="45"/>
  <c r="I7" i="45"/>
  <c r="I6" i="45"/>
  <c r="I59" i="41"/>
  <c r="I58" i="41"/>
  <c r="I57" i="41"/>
  <c r="I56" i="41"/>
  <c r="I55" i="41"/>
  <c r="I50" i="41"/>
  <c r="I49" i="41"/>
  <c r="I48" i="41"/>
  <c r="I47" i="41"/>
  <c r="I42" i="41"/>
  <c r="I41" i="41"/>
  <c r="I40" i="41"/>
  <c r="I39" i="41"/>
  <c r="I38" i="41"/>
  <c r="I33" i="41"/>
  <c r="I32" i="41"/>
  <c r="I31" i="41"/>
  <c r="I30" i="41"/>
  <c r="I29" i="41"/>
  <c r="I24" i="41"/>
  <c r="I23" i="41"/>
  <c r="I22" i="41"/>
  <c r="I21" i="41"/>
  <c r="I20" i="41"/>
  <c r="I15" i="41"/>
  <c r="I14" i="41"/>
  <c r="I13" i="41"/>
  <c r="I12" i="41"/>
  <c r="I7" i="41"/>
  <c r="I6" i="41"/>
  <c r="I60" i="42"/>
  <c r="I59" i="42"/>
  <c r="I58" i="42"/>
  <c r="I57" i="42"/>
  <c r="I56" i="42"/>
  <c r="I51" i="42"/>
  <c r="I50" i="42"/>
  <c r="I49" i="42"/>
  <c r="I48" i="42"/>
  <c r="I47" i="42"/>
  <c r="I42" i="42"/>
  <c r="I41" i="42"/>
  <c r="I40" i="42"/>
  <c r="I39" i="42"/>
  <c r="I38" i="42"/>
  <c r="I33" i="42"/>
  <c r="I32" i="42"/>
  <c r="I31" i="42"/>
  <c r="I30" i="42"/>
  <c r="I25" i="42"/>
  <c r="I24" i="42"/>
  <c r="I23" i="42"/>
  <c r="I22" i="42"/>
  <c r="I21" i="42"/>
  <c r="I16" i="42"/>
  <c r="I15" i="42"/>
  <c r="I14" i="42"/>
  <c r="I13" i="42"/>
  <c r="I12" i="42"/>
  <c r="I7" i="42"/>
  <c r="I6" i="42"/>
  <c r="I56" i="44"/>
  <c r="I55" i="44"/>
  <c r="I54" i="44"/>
  <c r="I49" i="44"/>
  <c r="I48" i="44"/>
  <c r="I47" i="44"/>
  <c r="I46" i="44"/>
  <c r="I45" i="44"/>
  <c r="I40" i="44"/>
  <c r="I39" i="44"/>
  <c r="I38" i="44"/>
  <c r="I37" i="44"/>
  <c r="I32" i="44"/>
  <c r="I31" i="44"/>
  <c r="I30" i="44"/>
  <c r="I29" i="44"/>
  <c r="I28" i="44"/>
  <c r="I23" i="44"/>
  <c r="I22" i="44"/>
  <c r="I21" i="44"/>
  <c r="I20" i="44"/>
  <c r="I13" i="44"/>
  <c r="I12" i="44"/>
  <c r="I7" i="44"/>
  <c r="I6" i="44"/>
  <c r="I58" i="43"/>
  <c r="I57" i="43"/>
  <c r="I56" i="43"/>
  <c r="I55" i="43"/>
  <c r="I54" i="43"/>
  <c r="I49" i="43"/>
  <c r="I48" i="43"/>
  <c r="I47" i="43"/>
  <c r="I46" i="43"/>
  <c r="I41" i="43"/>
  <c r="I40" i="43"/>
  <c r="I39" i="43"/>
  <c r="I38" i="43"/>
  <c r="I37" i="43"/>
  <c r="I32" i="43"/>
  <c r="I31" i="43"/>
  <c r="I30" i="43"/>
  <c r="I29" i="43"/>
  <c r="I28" i="43"/>
  <c r="I23" i="43"/>
  <c r="I22" i="43"/>
  <c r="I21" i="43"/>
  <c r="I20" i="43"/>
  <c r="I15" i="43"/>
  <c r="I14" i="43"/>
  <c r="I13" i="43"/>
  <c r="I12" i="43"/>
  <c r="I7" i="43"/>
  <c r="I6" i="43"/>
  <c r="I59" i="39"/>
  <c r="I58" i="39"/>
  <c r="I57" i="39"/>
  <c r="I56" i="39"/>
  <c r="I55" i="39"/>
  <c r="I50" i="39"/>
  <c r="I49" i="39"/>
  <c r="I48" i="39"/>
  <c r="I47" i="39"/>
  <c r="I46" i="39"/>
  <c r="I51" i="39" s="1"/>
  <c r="I41" i="39"/>
  <c r="I40" i="39"/>
  <c r="I39" i="39"/>
  <c r="I38" i="39"/>
  <c r="I33" i="39"/>
  <c r="I32" i="39"/>
  <c r="I31" i="39"/>
  <c r="I30" i="39"/>
  <c r="I24" i="39"/>
  <c r="I23" i="39"/>
  <c r="I22" i="39"/>
  <c r="I21" i="39"/>
  <c r="I16" i="39"/>
  <c r="I15" i="39"/>
  <c r="I14" i="39"/>
  <c r="I13" i="39"/>
  <c r="I12" i="39"/>
  <c r="I7" i="39"/>
  <c r="I6" i="39"/>
  <c r="I60" i="38"/>
  <c r="I59" i="38"/>
  <c r="I58" i="38"/>
  <c r="I57" i="38"/>
  <c r="I56" i="38"/>
  <c r="I51" i="38"/>
  <c r="I50" i="38"/>
  <c r="I49" i="38"/>
  <c r="I48" i="38"/>
  <c r="I47" i="38"/>
  <c r="I42" i="38"/>
  <c r="I41" i="38"/>
  <c r="I40" i="38"/>
  <c r="I39" i="38"/>
  <c r="I38" i="38"/>
  <c r="I33" i="38"/>
  <c r="I32" i="38"/>
  <c r="I31" i="38"/>
  <c r="I30" i="38"/>
  <c r="I29" i="38"/>
  <c r="I24" i="38"/>
  <c r="I23" i="38"/>
  <c r="I22" i="38"/>
  <c r="I21" i="38"/>
  <c r="I16" i="38"/>
  <c r="I15" i="38"/>
  <c r="I14" i="38"/>
  <c r="I13" i="38"/>
  <c r="I12" i="38"/>
  <c r="I7" i="38"/>
  <c r="I6" i="38"/>
  <c r="I58" i="40"/>
  <c r="I57" i="40"/>
  <c r="I56" i="40"/>
  <c r="I55" i="40"/>
  <c r="I50" i="40"/>
  <c r="I49" i="40"/>
  <c r="I48" i="40"/>
  <c r="I47" i="40"/>
  <c r="I46" i="40"/>
  <c r="I41" i="40"/>
  <c r="I40" i="40"/>
  <c r="I39" i="40"/>
  <c r="I38" i="40"/>
  <c r="I33" i="40"/>
  <c r="I32" i="40"/>
  <c r="I31" i="40"/>
  <c r="I30" i="40"/>
  <c r="I29" i="40"/>
  <c r="I24" i="40"/>
  <c r="I23" i="40"/>
  <c r="I22" i="40"/>
  <c r="I21" i="40"/>
  <c r="I16" i="40"/>
  <c r="I15" i="40"/>
  <c r="I14" i="40"/>
  <c r="I13" i="40"/>
  <c r="I12" i="40"/>
  <c r="I7" i="40"/>
  <c r="I6" i="40"/>
  <c r="I61" i="16"/>
  <c r="I60" i="16"/>
  <c r="I59" i="16"/>
  <c r="I58" i="16"/>
  <c r="I57" i="16"/>
  <c r="I52" i="16"/>
  <c r="I51" i="16"/>
  <c r="I50" i="16"/>
  <c r="I49" i="16"/>
  <c r="I48" i="16"/>
  <c r="I47" i="16"/>
  <c r="I42" i="16"/>
  <c r="I41" i="16"/>
  <c r="I40" i="16"/>
  <c r="I39" i="16"/>
  <c r="I38" i="16"/>
  <c r="I33" i="16"/>
  <c r="I32" i="16"/>
  <c r="I31" i="16"/>
  <c r="I30" i="16"/>
  <c r="I29" i="16"/>
  <c r="I24" i="16"/>
  <c r="I23" i="16"/>
  <c r="I22" i="16"/>
  <c r="I21" i="16"/>
  <c r="I15" i="16"/>
  <c r="I14" i="16"/>
  <c r="I13" i="16"/>
  <c r="I12" i="16"/>
  <c r="I7" i="16"/>
  <c r="I6" i="16"/>
  <c r="I55" i="15"/>
  <c r="I58" i="15"/>
  <c r="I57" i="15"/>
  <c r="I56" i="15"/>
  <c r="I50" i="15"/>
  <c r="I49" i="15"/>
  <c r="I48" i="15"/>
  <c r="I47" i="15"/>
  <c r="I46" i="15"/>
  <c r="I41" i="15"/>
  <c r="I40" i="15"/>
  <c r="I39" i="15"/>
  <c r="I38" i="15"/>
  <c r="I33" i="15"/>
  <c r="I32" i="15"/>
  <c r="I31" i="15"/>
  <c r="I30" i="15"/>
  <c r="I24" i="15" l="1"/>
  <c r="I23" i="15"/>
  <c r="I22" i="15"/>
  <c r="I21" i="15"/>
  <c r="I16" i="15"/>
  <c r="I15" i="15"/>
  <c r="I14" i="15"/>
  <c r="I13" i="15"/>
  <c r="I12" i="15"/>
  <c r="I7" i="15"/>
  <c r="I6" i="15"/>
  <c r="I58" i="9" l="1"/>
  <c r="I57" i="9"/>
  <c r="I56" i="9"/>
  <c r="I55" i="9"/>
  <c r="I50" i="9"/>
  <c r="I49" i="9"/>
  <c r="I48" i="9"/>
  <c r="I47" i="9"/>
  <c r="I46" i="9"/>
  <c r="I41" i="9"/>
  <c r="I40" i="9"/>
  <c r="I39" i="9"/>
  <c r="I38" i="9"/>
  <c r="I37" i="9"/>
  <c r="I32" i="9"/>
  <c r="I31" i="9"/>
  <c r="I30" i="9"/>
  <c r="I29" i="9"/>
  <c r="I24" i="9"/>
  <c r="I23" i="9"/>
  <c r="I22" i="9"/>
  <c r="I21" i="9"/>
  <c r="I16" i="9"/>
  <c r="I15" i="9"/>
  <c r="I14" i="9"/>
  <c r="I13" i="9"/>
  <c r="I12" i="9"/>
  <c r="I7" i="9"/>
  <c r="I6" i="9"/>
  <c r="I59" i="18"/>
  <c r="I58" i="18"/>
  <c r="I57" i="18"/>
  <c r="I56" i="18"/>
  <c r="I55" i="18"/>
  <c r="I50" i="18"/>
  <c r="I49" i="18"/>
  <c r="I48" i="18"/>
  <c r="I47" i="18"/>
  <c r="I46" i="18"/>
  <c r="I41" i="18"/>
  <c r="I40" i="18"/>
  <c r="I39" i="18"/>
  <c r="I38" i="18"/>
  <c r="I37" i="18"/>
  <c r="I32" i="18"/>
  <c r="I31" i="18"/>
  <c r="I30" i="18"/>
  <c r="I29" i="18"/>
  <c r="I24" i="18"/>
  <c r="I23" i="18"/>
  <c r="I22" i="18"/>
  <c r="I21" i="18"/>
  <c r="I16" i="18"/>
  <c r="I15" i="18"/>
  <c r="I14" i="18"/>
  <c r="I13" i="18"/>
  <c r="I12" i="18"/>
  <c r="I7" i="18"/>
  <c r="I6" i="18"/>
  <c r="I62" i="11"/>
  <c r="I61" i="11"/>
  <c r="I60" i="11"/>
  <c r="I59" i="11"/>
  <c r="I58" i="11"/>
  <c r="I53" i="11"/>
  <c r="I52" i="11"/>
  <c r="I51" i="11"/>
  <c r="I50" i="11"/>
  <c r="I49" i="11"/>
  <c r="I44" i="11"/>
  <c r="I43" i="11"/>
  <c r="I42" i="11"/>
  <c r="I41" i="11"/>
  <c r="I40" i="11"/>
  <c r="I35" i="11"/>
  <c r="I34" i="11"/>
  <c r="I33" i="11"/>
  <c r="I32" i="11"/>
  <c r="I31" i="11"/>
  <c r="I25" i="11"/>
  <c r="I24" i="11"/>
  <c r="I23" i="11"/>
  <c r="I22" i="11"/>
  <c r="I17" i="11"/>
  <c r="I16" i="11"/>
  <c r="I15" i="11"/>
  <c r="I14" i="11"/>
  <c r="I13" i="11"/>
  <c r="I12" i="11"/>
  <c r="I7" i="11"/>
  <c r="I6" i="11"/>
  <c r="I60" i="10"/>
  <c r="I59" i="10"/>
  <c r="I58" i="10"/>
  <c r="I57" i="10"/>
  <c r="I52" i="10"/>
  <c r="I51" i="10"/>
  <c r="I50" i="10"/>
  <c r="I49" i="10"/>
  <c r="I48" i="10"/>
  <c r="I43" i="10"/>
  <c r="I42" i="10"/>
  <c r="I41" i="10"/>
  <c r="I40" i="10"/>
  <c r="I39" i="10"/>
  <c r="I38" i="10"/>
  <c r="I33" i="10"/>
  <c r="I32" i="10"/>
  <c r="I31" i="10"/>
  <c r="I30" i="10"/>
  <c r="I29" i="10"/>
  <c r="I23" i="10"/>
  <c r="I22" i="10"/>
  <c r="I21" i="10"/>
  <c r="I20" i="10"/>
  <c r="I15" i="10"/>
  <c r="I14" i="10"/>
  <c r="I13" i="10"/>
  <c r="I12" i="10"/>
  <c r="I7" i="10"/>
  <c r="I6" i="10"/>
  <c r="I59" i="17"/>
  <c r="I58" i="17"/>
  <c r="I57" i="17"/>
  <c r="I56" i="17"/>
  <c r="I51" i="17"/>
  <c r="I50" i="17"/>
  <c r="I49" i="17"/>
  <c r="I48" i="17"/>
  <c r="I43" i="17"/>
  <c r="I42" i="17"/>
  <c r="I41" i="17"/>
  <c r="I40" i="17"/>
  <c r="I33" i="17"/>
  <c r="I32" i="17"/>
  <c r="I31" i="17"/>
  <c r="I30" i="17"/>
  <c r="I25" i="17"/>
  <c r="I24" i="17"/>
  <c r="I23" i="17"/>
  <c r="I22" i="17"/>
  <c r="I17" i="17"/>
  <c r="I16" i="17"/>
  <c r="I15" i="17"/>
  <c r="I14" i="17"/>
  <c r="I13" i="17"/>
  <c r="I12" i="17"/>
  <c r="I7" i="17"/>
  <c r="I6" i="17"/>
  <c r="H54" i="11" l="1"/>
  <c r="I60" i="47" l="1"/>
  <c r="H60" i="47"/>
  <c r="E60" i="47"/>
  <c r="F60" i="47"/>
  <c r="G60" i="47"/>
  <c r="D60" i="47"/>
  <c r="I52" i="47"/>
  <c r="H52" i="47"/>
  <c r="E52" i="47"/>
  <c r="F52" i="47"/>
  <c r="G52" i="47"/>
  <c r="D52" i="47"/>
  <c r="I43" i="47"/>
  <c r="H43" i="47"/>
  <c r="E43" i="47"/>
  <c r="F43" i="47"/>
  <c r="G43" i="47"/>
  <c r="D43" i="47"/>
  <c r="I35" i="47"/>
  <c r="H35" i="47"/>
  <c r="E35" i="47"/>
  <c r="F35" i="47"/>
  <c r="G35" i="47"/>
  <c r="D35" i="47"/>
  <c r="I25" i="47"/>
  <c r="H25" i="47"/>
  <c r="E25" i="47"/>
  <c r="F25" i="47"/>
  <c r="G25" i="47"/>
  <c r="D25" i="47"/>
  <c r="I17" i="47"/>
  <c r="H17" i="47"/>
  <c r="E17" i="47"/>
  <c r="F17" i="47"/>
  <c r="G17" i="47"/>
  <c r="D17" i="47"/>
  <c r="I61" i="49"/>
  <c r="H61" i="49"/>
  <c r="E61" i="49"/>
  <c r="F61" i="49"/>
  <c r="G61" i="49"/>
  <c r="D61" i="49"/>
  <c r="I52" i="49"/>
  <c r="H52" i="49"/>
  <c r="E52" i="49"/>
  <c r="F52" i="49"/>
  <c r="G52" i="49"/>
  <c r="D52" i="49"/>
  <c r="I43" i="49"/>
  <c r="H43" i="49"/>
  <c r="E43" i="49"/>
  <c r="F43" i="49"/>
  <c r="G43" i="49"/>
  <c r="D43" i="49"/>
  <c r="I34" i="49"/>
  <c r="H34" i="49"/>
  <c r="E34" i="49"/>
  <c r="F34" i="49"/>
  <c r="G34" i="49"/>
  <c r="D34" i="49"/>
  <c r="I26" i="49"/>
  <c r="H26" i="49"/>
  <c r="E26" i="49"/>
  <c r="F26" i="49"/>
  <c r="G26" i="49"/>
  <c r="D26" i="49"/>
  <c r="I18" i="49"/>
  <c r="H18" i="49"/>
  <c r="E18" i="49"/>
  <c r="F18" i="49"/>
  <c r="G18" i="49"/>
  <c r="D18" i="49"/>
  <c r="I60" i="50"/>
  <c r="H60" i="50"/>
  <c r="E60" i="50"/>
  <c r="F60" i="50"/>
  <c r="G60" i="50"/>
  <c r="D60" i="50"/>
  <c r="I51" i="50"/>
  <c r="H51" i="50"/>
  <c r="E51" i="50"/>
  <c r="F51" i="50"/>
  <c r="G51" i="50"/>
  <c r="D51" i="50"/>
  <c r="I43" i="50"/>
  <c r="H43" i="50"/>
  <c r="E43" i="50"/>
  <c r="F43" i="50"/>
  <c r="G43" i="50"/>
  <c r="D43" i="50"/>
  <c r="I34" i="50"/>
  <c r="H34" i="50"/>
  <c r="E34" i="50"/>
  <c r="F34" i="50"/>
  <c r="G34" i="50"/>
  <c r="D34" i="50"/>
  <c r="I25" i="50"/>
  <c r="H25" i="50"/>
  <c r="E25" i="50"/>
  <c r="F25" i="50"/>
  <c r="G25" i="50"/>
  <c r="D25" i="50"/>
  <c r="I17" i="50"/>
  <c r="H17" i="50"/>
  <c r="E17" i="50"/>
  <c r="F17" i="50"/>
  <c r="G17" i="50"/>
  <c r="D17" i="50"/>
  <c r="I60" i="46"/>
  <c r="H60" i="46"/>
  <c r="E60" i="46"/>
  <c r="F60" i="46"/>
  <c r="G60" i="46"/>
  <c r="D60" i="46"/>
  <c r="I51" i="46"/>
  <c r="H51" i="46"/>
  <c r="E51" i="46"/>
  <c r="F51" i="46"/>
  <c r="G51" i="46"/>
  <c r="D51" i="46"/>
  <c r="I42" i="46"/>
  <c r="H42" i="46"/>
  <c r="E42" i="46"/>
  <c r="F42" i="46"/>
  <c r="G42" i="46"/>
  <c r="D42" i="46"/>
  <c r="I33" i="46"/>
  <c r="H33" i="46"/>
  <c r="E33" i="46"/>
  <c r="F33" i="46"/>
  <c r="G33" i="46"/>
  <c r="D33" i="46"/>
  <c r="I24" i="46"/>
  <c r="H24" i="46"/>
  <c r="E24" i="46"/>
  <c r="F24" i="46"/>
  <c r="G24" i="46"/>
  <c r="D24" i="46"/>
  <c r="I16" i="46"/>
  <c r="H16" i="46"/>
  <c r="E16" i="46"/>
  <c r="F16" i="46"/>
  <c r="G16" i="46"/>
  <c r="D16" i="46"/>
  <c r="I58" i="48"/>
  <c r="H58" i="48"/>
  <c r="E58" i="48"/>
  <c r="F58" i="48"/>
  <c r="G58" i="48"/>
  <c r="D58" i="48"/>
  <c r="I51" i="48"/>
  <c r="H51" i="48"/>
  <c r="E51" i="48"/>
  <c r="F51" i="48"/>
  <c r="G51" i="48"/>
  <c r="D51" i="48"/>
  <c r="I43" i="48"/>
  <c r="H43" i="48"/>
  <c r="E43" i="48"/>
  <c r="F43" i="48"/>
  <c r="G43" i="48"/>
  <c r="D43" i="48"/>
  <c r="I35" i="48"/>
  <c r="H35" i="48"/>
  <c r="E35" i="48"/>
  <c r="F35" i="48"/>
  <c r="G35" i="48"/>
  <c r="D35" i="48"/>
  <c r="I26" i="48"/>
  <c r="H26" i="48"/>
  <c r="E26" i="48"/>
  <c r="F26" i="48"/>
  <c r="G26" i="48"/>
  <c r="D26" i="48"/>
  <c r="I16" i="48"/>
  <c r="H16" i="48"/>
  <c r="E16" i="48"/>
  <c r="F16" i="48"/>
  <c r="G16" i="48"/>
  <c r="D16" i="48"/>
  <c r="I60" i="45"/>
  <c r="H60" i="45"/>
  <c r="E60" i="45"/>
  <c r="F60" i="45"/>
  <c r="G60" i="45"/>
  <c r="D60" i="45"/>
  <c r="I51" i="45"/>
  <c r="H51" i="45"/>
  <c r="E51" i="45"/>
  <c r="F51" i="45"/>
  <c r="G51" i="45"/>
  <c r="D51" i="45"/>
  <c r="I42" i="45"/>
  <c r="H42" i="45"/>
  <c r="F42" i="45"/>
  <c r="G42" i="45"/>
  <c r="E42" i="45"/>
  <c r="D42" i="45"/>
  <c r="I34" i="45"/>
  <c r="H34" i="45"/>
  <c r="E34" i="45"/>
  <c r="F34" i="45"/>
  <c r="G34" i="45"/>
  <c r="D34" i="45"/>
  <c r="I25" i="45"/>
  <c r="H25" i="45"/>
  <c r="E25" i="45"/>
  <c r="F25" i="45"/>
  <c r="G25" i="45"/>
  <c r="D25" i="45"/>
  <c r="I17" i="45"/>
  <c r="H17" i="45"/>
  <c r="E17" i="45"/>
  <c r="F17" i="45"/>
  <c r="G17" i="45"/>
  <c r="D17" i="45"/>
  <c r="I60" i="41"/>
  <c r="H60" i="41"/>
  <c r="E60" i="41"/>
  <c r="F60" i="41"/>
  <c r="G60" i="41"/>
  <c r="D60" i="41"/>
  <c r="I51" i="41"/>
  <c r="H51" i="41"/>
  <c r="E51" i="41"/>
  <c r="F51" i="41"/>
  <c r="G51" i="41"/>
  <c r="D51" i="41"/>
  <c r="I43" i="41"/>
  <c r="H43" i="41"/>
  <c r="E43" i="41"/>
  <c r="F43" i="41"/>
  <c r="G43" i="41"/>
  <c r="D43" i="41"/>
  <c r="I34" i="41"/>
  <c r="H34" i="41"/>
  <c r="E34" i="41"/>
  <c r="F34" i="41"/>
  <c r="G34" i="41"/>
  <c r="D34" i="41"/>
  <c r="I25" i="41"/>
  <c r="H25" i="41"/>
  <c r="E25" i="41"/>
  <c r="F25" i="41"/>
  <c r="G25" i="41"/>
  <c r="D25" i="41"/>
  <c r="I16" i="41"/>
  <c r="H16" i="41"/>
  <c r="E16" i="41"/>
  <c r="F16" i="41"/>
  <c r="G16" i="41"/>
  <c r="D16" i="41"/>
  <c r="I61" i="42"/>
  <c r="H61" i="42"/>
  <c r="E61" i="42"/>
  <c r="F61" i="42"/>
  <c r="G61" i="42"/>
  <c r="D61" i="42"/>
  <c r="I52" i="42"/>
  <c r="H52" i="42"/>
  <c r="E52" i="42"/>
  <c r="F52" i="42"/>
  <c r="G52" i="42"/>
  <c r="D52" i="42"/>
  <c r="I43" i="42"/>
  <c r="H43" i="42"/>
  <c r="E43" i="42"/>
  <c r="F43" i="42"/>
  <c r="G43" i="42"/>
  <c r="D43" i="42"/>
  <c r="I34" i="42"/>
  <c r="H34" i="42"/>
  <c r="E34" i="42"/>
  <c r="F34" i="42"/>
  <c r="G34" i="42"/>
  <c r="D34" i="42"/>
  <c r="I26" i="42"/>
  <c r="H26" i="42"/>
  <c r="E26" i="42"/>
  <c r="F26" i="42"/>
  <c r="G26" i="42"/>
  <c r="D26" i="42"/>
  <c r="I17" i="42"/>
  <c r="H17" i="42"/>
  <c r="E17" i="42"/>
  <c r="F17" i="42"/>
  <c r="G17" i="42"/>
  <c r="D17" i="42"/>
  <c r="I57" i="44"/>
  <c r="H57" i="44"/>
  <c r="E57" i="44"/>
  <c r="F57" i="44"/>
  <c r="G57" i="44"/>
  <c r="D57" i="44"/>
  <c r="I50" i="44"/>
  <c r="H50" i="44"/>
  <c r="E50" i="44"/>
  <c r="F50" i="44"/>
  <c r="G50" i="44"/>
  <c r="D50" i="44"/>
  <c r="I41" i="44"/>
  <c r="H41" i="44"/>
  <c r="E41" i="44"/>
  <c r="F41" i="44"/>
  <c r="G41" i="44"/>
  <c r="D41" i="44"/>
  <c r="I33" i="44"/>
  <c r="H33" i="44"/>
  <c r="E33" i="44"/>
  <c r="F33" i="44"/>
  <c r="G33" i="44"/>
  <c r="D33" i="44"/>
  <c r="I24" i="44"/>
  <c r="H24" i="44"/>
  <c r="E24" i="44"/>
  <c r="F24" i="44"/>
  <c r="G24" i="44"/>
  <c r="D24" i="44"/>
  <c r="I16" i="44"/>
  <c r="H16" i="44"/>
  <c r="E16" i="44"/>
  <c r="F16" i="44"/>
  <c r="G16" i="44"/>
  <c r="D16" i="44"/>
  <c r="I59" i="43"/>
  <c r="H59" i="43"/>
  <c r="E59" i="43"/>
  <c r="F59" i="43"/>
  <c r="G59" i="43"/>
  <c r="D59" i="43"/>
  <c r="I50" i="43"/>
  <c r="H50" i="43"/>
  <c r="F50" i="43"/>
  <c r="G50" i="43"/>
  <c r="E50" i="43"/>
  <c r="D50" i="43"/>
  <c r="I42" i="43"/>
  <c r="H42" i="43"/>
  <c r="E42" i="43"/>
  <c r="F42" i="43"/>
  <c r="G42" i="43"/>
  <c r="D42" i="43"/>
  <c r="I33" i="43"/>
  <c r="H33" i="43"/>
  <c r="E33" i="43"/>
  <c r="F33" i="43"/>
  <c r="G33" i="43"/>
  <c r="D33" i="43"/>
  <c r="I24" i="43"/>
  <c r="H24" i="43"/>
  <c r="E24" i="43"/>
  <c r="F24" i="43"/>
  <c r="G24" i="43"/>
  <c r="D24" i="43"/>
  <c r="I16" i="43"/>
  <c r="H16" i="43"/>
  <c r="E16" i="43"/>
  <c r="F16" i="43"/>
  <c r="G16" i="43"/>
  <c r="D16" i="43"/>
  <c r="I60" i="39"/>
  <c r="H60" i="39"/>
  <c r="E60" i="39"/>
  <c r="F60" i="39"/>
  <c r="G60" i="39"/>
  <c r="D60" i="39"/>
  <c r="H51" i="39"/>
  <c r="E51" i="39"/>
  <c r="F51" i="39"/>
  <c r="G51" i="39"/>
  <c r="D51" i="39"/>
  <c r="I42" i="39"/>
  <c r="H42" i="39"/>
  <c r="E42" i="39"/>
  <c r="F42" i="39"/>
  <c r="G42" i="39"/>
  <c r="D42" i="39"/>
  <c r="I34" i="39"/>
  <c r="H34" i="39"/>
  <c r="E34" i="39"/>
  <c r="F34" i="39"/>
  <c r="G34" i="39"/>
  <c r="D34" i="39"/>
  <c r="I25" i="39"/>
  <c r="H25" i="39"/>
  <c r="E25" i="39"/>
  <c r="F25" i="39"/>
  <c r="G25" i="39"/>
  <c r="D25" i="39"/>
  <c r="I17" i="39"/>
  <c r="H17" i="39"/>
  <c r="E17" i="39"/>
  <c r="F17" i="39"/>
  <c r="G17" i="39"/>
  <c r="D17" i="39"/>
  <c r="I61" i="38"/>
  <c r="H61" i="38"/>
  <c r="E61" i="38"/>
  <c r="F61" i="38"/>
  <c r="G61" i="38"/>
  <c r="D61" i="38"/>
  <c r="I52" i="38"/>
  <c r="H52" i="38"/>
  <c r="E52" i="38"/>
  <c r="F52" i="38"/>
  <c r="G52" i="38"/>
  <c r="D52" i="38"/>
  <c r="I43" i="38"/>
  <c r="H43" i="38"/>
  <c r="E43" i="38"/>
  <c r="F43" i="38"/>
  <c r="G43" i="38"/>
  <c r="D43" i="38"/>
  <c r="I34" i="38"/>
  <c r="H34" i="38"/>
  <c r="E34" i="38"/>
  <c r="F34" i="38"/>
  <c r="G34" i="38"/>
  <c r="D34" i="38"/>
  <c r="I25" i="38"/>
  <c r="H25" i="38"/>
  <c r="E25" i="38"/>
  <c r="F25" i="38"/>
  <c r="G25" i="38"/>
  <c r="D25" i="38"/>
  <c r="I17" i="38"/>
  <c r="H17" i="38"/>
  <c r="E17" i="38"/>
  <c r="F17" i="38"/>
  <c r="G17" i="38"/>
  <c r="D17" i="38"/>
  <c r="I59" i="40"/>
  <c r="H59" i="40"/>
  <c r="E59" i="40"/>
  <c r="F59" i="40"/>
  <c r="G59" i="40"/>
  <c r="D59" i="40"/>
  <c r="I51" i="40"/>
  <c r="H51" i="40"/>
  <c r="E51" i="40"/>
  <c r="F51" i="40"/>
  <c r="G51" i="40"/>
  <c r="D51" i="40"/>
  <c r="I42" i="40"/>
  <c r="H42" i="40"/>
  <c r="E42" i="40"/>
  <c r="F42" i="40"/>
  <c r="G42" i="40"/>
  <c r="D42" i="40"/>
  <c r="I34" i="40"/>
  <c r="H34" i="40"/>
  <c r="G34" i="40"/>
  <c r="E34" i="40"/>
  <c r="F34" i="40"/>
  <c r="D34" i="40"/>
  <c r="I25" i="40"/>
  <c r="H25" i="40"/>
  <c r="E25" i="40"/>
  <c r="F25" i="40"/>
  <c r="G25" i="40"/>
  <c r="D25" i="40"/>
  <c r="I17" i="40"/>
  <c r="H17" i="40"/>
  <c r="E17" i="40"/>
  <c r="F17" i="40"/>
  <c r="G17" i="40"/>
  <c r="D17" i="40"/>
  <c r="I62" i="16"/>
  <c r="H62" i="16"/>
  <c r="E62" i="16"/>
  <c r="F62" i="16"/>
  <c r="G62" i="16"/>
  <c r="D62" i="16"/>
  <c r="I53" i="16"/>
  <c r="H53" i="16"/>
  <c r="E53" i="16"/>
  <c r="F53" i="16"/>
  <c r="G53" i="16"/>
  <c r="D53" i="16"/>
  <c r="I43" i="16"/>
  <c r="H43" i="16"/>
  <c r="E43" i="16"/>
  <c r="F43" i="16"/>
  <c r="G43" i="16"/>
  <c r="D43" i="16"/>
  <c r="I34" i="16"/>
  <c r="H34" i="16"/>
  <c r="E34" i="16"/>
  <c r="F34" i="16"/>
  <c r="G34" i="16"/>
  <c r="D34" i="16"/>
  <c r="I25" i="16"/>
  <c r="H25" i="16"/>
  <c r="E25" i="16"/>
  <c r="F25" i="16"/>
  <c r="G25" i="16"/>
  <c r="D25" i="16"/>
  <c r="I16" i="16"/>
  <c r="H16" i="16"/>
  <c r="E16" i="16"/>
  <c r="F16" i="16"/>
  <c r="G16" i="16"/>
  <c r="D16" i="16"/>
  <c r="I59" i="15"/>
  <c r="H59" i="15"/>
  <c r="E59" i="15"/>
  <c r="F59" i="15"/>
  <c r="G59" i="15"/>
  <c r="D59" i="15"/>
  <c r="I51" i="15"/>
  <c r="H51" i="15"/>
  <c r="G51" i="15"/>
  <c r="E51" i="15"/>
  <c r="F51" i="15"/>
  <c r="D51" i="15"/>
  <c r="I42" i="15"/>
  <c r="H42" i="15"/>
  <c r="E42" i="15"/>
  <c r="F42" i="15"/>
  <c r="G42" i="15"/>
  <c r="D42" i="15"/>
  <c r="I34" i="15"/>
  <c r="H34" i="15"/>
  <c r="E34" i="15"/>
  <c r="F34" i="15"/>
  <c r="G34" i="15"/>
  <c r="D34" i="15"/>
  <c r="I25" i="15"/>
  <c r="H25" i="15"/>
  <c r="E25" i="15"/>
  <c r="F25" i="15"/>
  <c r="G25" i="15"/>
  <c r="D25" i="15"/>
  <c r="I17" i="15"/>
  <c r="H17" i="15"/>
  <c r="E17" i="15"/>
  <c r="F17" i="15"/>
  <c r="G17" i="15"/>
  <c r="D17" i="15"/>
  <c r="I59" i="9"/>
  <c r="H59" i="9"/>
  <c r="E59" i="9"/>
  <c r="F59" i="9"/>
  <c r="G59" i="9"/>
  <c r="D59" i="9"/>
  <c r="I51" i="9"/>
  <c r="H51" i="9"/>
  <c r="E51" i="9"/>
  <c r="F51" i="9"/>
  <c r="G51" i="9"/>
  <c r="D51" i="9"/>
  <c r="I42" i="9"/>
  <c r="H42" i="9"/>
  <c r="E42" i="9"/>
  <c r="F42" i="9"/>
  <c r="G42" i="9"/>
  <c r="D42" i="9"/>
  <c r="I33" i="9"/>
  <c r="H33" i="9"/>
  <c r="E33" i="9"/>
  <c r="F33" i="9"/>
  <c r="G33" i="9"/>
  <c r="D33" i="9"/>
  <c r="I25" i="9"/>
  <c r="H25" i="9"/>
  <c r="E25" i="9"/>
  <c r="F25" i="9"/>
  <c r="G25" i="9"/>
  <c r="D25" i="9"/>
  <c r="I17" i="9"/>
  <c r="H17" i="9"/>
  <c r="E17" i="9"/>
  <c r="F17" i="9"/>
  <c r="G17" i="9"/>
  <c r="D17" i="9"/>
  <c r="I60" i="18"/>
  <c r="H60" i="18"/>
  <c r="E60" i="18"/>
  <c r="F60" i="18"/>
  <c r="G60" i="18"/>
  <c r="D60" i="18"/>
  <c r="I51" i="18"/>
  <c r="H51" i="18"/>
  <c r="E51" i="18"/>
  <c r="F51" i="18"/>
  <c r="G51" i="18"/>
  <c r="D51" i="18"/>
  <c r="I42" i="18"/>
  <c r="H42" i="18"/>
  <c r="E42" i="18"/>
  <c r="F42" i="18"/>
  <c r="G42" i="18"/>
  <c r="D42" i="18"/>
  <c r="I33" i="18"/>
  <c r="H33" i="18"/>
  <c r="E33" i="18"/>
  <c r="F33" i="18"/>
  <c r="G33" i="18"/>
  <c r="D33" i="18"/>
  <c r="I25" i="18"/>
  <c r="H25" i="18"/>
  <c r="E25" i="18"/>
  <c r="F25" i="18"/>
  <c r="G25" i="18"/>
  <c r="D25" i="18"/>
  <c r="I17" i="18"/>
  <c r="H17" i="18"/>
  <c r="E17" i="18"/>
  <c r="F17" i="18"/>
  <c r="G17" i="18"/>
  <c r="D17" i="18"/>
  <c r="I63" i="11"/>
  <c r="H63" i="11"/>
  <c r="E63" i="11"/>
  <c r="F63" i="11"/>
  <c r="G63" i="11"/>
  <c r="D63" i="11"/>
  <c r="I54" i="11"/>
  <c r="E54" i="11"/>
  <c r="F54" i="11"/>
  <c r="G54" i="11"/>
  <c r="D54" i="11"/>
  <c r="I45" i="11"/>
  <c r="H45" i="11"/>
  <c r="E45" i="11"/>
  <c r="F45" i="11"/>
  <c r="G45" i="11"/>
  <c r="D45" i="11"/>
  <c r="I36" i="11"/>
  <c r="H36" i="11"/>
  <c r="E36" i="11"/>
  <c r="F36" i="11"/>
  <c r="G36" i="11"/>
  <c r="D36" i="11"/>
  <c r="I26" i="11"/>
  <c r="H26" i="11"/>
  <c r="E26" i="11"/>
  <c r="F26" i="11"/>
  <c r="G26" i="11"/>
  <c r="D26" i="11"/>
  <c r="I18" i="11"/>
  <c r="H18" i="11"/>
  <c r="E18" i="11"/>
  <c r="F18" i="11"/>
  <c r="G18" i="11"/>
  <c r="D18" i="11"/>
  <c r="I61" i="10"/>
  <c r="H61" i="10"/>
  <c r="E61" i="10"/>
  <c r="F61" i="10"/>
  <c r="G61" i="10"/>
  <c r="D61" i="10"/>
  <c r="I53" i="10"/>
  <c r="H53" i="10"/>
  <c r="E53" i="10"/>
  <c r="F53" i="10"/>
  <c r="G53" i="10"/>
  <c r="D53" i="10"/>
  <c r="I44" i="10"/>
  <c r="H44" i="10"/>
  <c r="E44" i="10"/>
  <c r="F44" i="10"/>
  <c r="G44" i="10"/>
  <c r="D44" i="10"/>
  <c r="I34" i="10"/>
  <c r="H34" i="10"/>
  <c r="E34" i="10"/>
  <c r="F34" i="10"/>
  <c r="G34" i="10"/>
  <c r="D34" i="10"/>
  <c r="I24" i="10"/>
  <c r="H24" i="10"/>
  <c r="E24" i="10"/>
  <c r="F24" i="10"/>
  <c r="G24" i="10"/>
  <c r="D24" i="10"/>
  <c r="I16" i="10"/>
  <c r="H16" i="10"/>
  <c r="E16" i="10"/>
  <c r="F16" i="10"/>
  <c r="G16" i="10"/>
  <c r="D16" i="10"/>
  <c r="I60" i="17"/>
  <c r="H60" i="17"/>
  <c r="E60" i="17"/>
  <c r="F60" i="17"/>
  <c r="G60" i="17"/>
  <c r="D60" i="17"/>
  <c r="I52" i="17"/>
  <c r="H52" i="17"/>
  <c r="E52" i="17"/>
  <c r="F52" i="17"/>
  <c r="G52" i="17"/>
  <c r="D52" i="17"/>
  <c r="I44" i="17"/>
  <c r="H44" i="17"/>
  <c r="G44" i="17"/>
  <c r="F44" i="17"/>
  <c r="E44" i="17"/>
  <c r="D44" i="17"/>
  <c r="I34" i="17"/>
  <c r="H34" i="17"/>
  <c r="E34" i="17"/>
  <c r="F34" i="17"/>
  <c r="G34" i="17"/>
  <c r="D34" i="17"/>
  <c r="I26" i="17"/>
  <c r="H26" i="17"/>
  <c r="E26" i="17"/>
  <c r="F26" i="17"/>
  <c r="G26" i="17"/>
  <c r="D26" i="17"/>
  <c r="I18" i="17"/>
  <c r="H18" i="17"/>
  <c r="E18" i="17"/>
  <c r="F18" i="17"/>
  <c r="G18" i="17"/>
  <c r="D18" i="17"/>
  <c r="I8" i="47" l="1"/>
  <c r="H8" i="47"/>
  <c r="I8" i="49"/>
  <c r="H8" i="49"/>
  <c r="I8" i="50"/>
  <c r="H8" i="50"/>
  <c r="I8" i="46"/>
  <c r="H8" i="46"/>
  <c r="I8" i="48"/>
  <c r="H8" i="48"/>
  <c r="I8" i="45"/>
  <c r="H8" i="45"/>
  <c r="I8" i="41"/>
  <c r="H8" i="41"/>
  <c r="I8" i="42"/>
  <c r="H8" i="42"/>
  <c r="H65" i="42" s="1"/>
  <c r="I8" i="44"/>
  <c r="H8" i="44"/>
  <c r="I8" i="43"/>
  <c r="H8" i="43"/>
  <c r="I8" i="39"/>
  <c r="H8" i="39"/>
  <c r="I8" i="38"/>
  <c r="H8" i="38"/>
  <c r="I8" i="40"/>
  <c r="I63" i="40" s="1"/>
  <c r="H8" i="40"/>
  <c r="H63" i="40" s="1"/>
  <c r="I8" i="16"/>
  <c r="H8" i="16"/>
  <c r="I8" i="15"/>
  <c r="H8" i="15"/>
  <c r="I8" i="9"/>
  <c r="H8" i="9"/>
  <c r="I8" i="18"/>
  <c r="H8" i="18"/>
  <c r="I8" i="11"/>
  <c r="H8" i="11"/>
  <c r="I8" i="10"/>
  <c r="H8" i="10"/>
  <c r="I8" i="17"/>
  <c r="H8" i="17"/>
  <c r="H65" i="38" l="1"/>
  <c r="I64" i="18"/>
  <c r="H64" i="47"/>
  <c r="I64" i="47"/>
  <c r="I65" i="49"/>
  <c r="H65" i="49"/>
  <c r="H64" i="50"/>
  <c r="I64" i="50"/>
  <c r="I64" i="46"/>
  <c r="H64" i="46"/>
  <c r="I62" i="48"/>
  <c r="H62" i="48"/>
  <c r="H64" i="45"/>
  <c r="I64" i="45"/>
  <c r="H64" i="41"/>
  <c r="I64" i="41"/>
  <c r="I65" i="42"/>
  <c r="H61" i="44"/>
  <c r="I61" i="44"/>
  <c r="H63" i="43"/>
  <c r="I63" i="43"/>
  <c r="H64" i="39"/>
  <c r="I64" i="39"/>
  <c r="I65" i="38"/>
  <c r="H66" i="16"/>
  <c r="I66" i="16"/>
  <c r="H64" i="15"/>
  <c r="I64" i="15"/>
  <c r="I63" i="9"/>
  <c r="H63" i="9"/>
  <c r="H64" i="18"/>
  <c r="I67" i="11"/>
  <c r="H67" i="11"/>
  <c r="I65" i="10"/>
  <c r="H65" i="10"/>
  <c r="I64" i="17"/>
  <c r="H64" i="17"/>
  <c r="H2" i="52" l="1"/>
  <c r="G2" i="52"/>
  <c r="D8" i="43"/>
  <c r="E8" i="43"/>
  <c r="F8" i="43"/>
  <c r="G8" i="43"/>
  <c r="D8" i="15"/>
  <c r="E8" i="15"/>
  <c r="F8" i="15"/>
  <c r="G8" i="15"/>
  <c r="D8" i="17"/>
  <c r="E8" i="17"/>
  <c r="F8" i="17"/>
  <c r="G8" i="17"/>
  <c r="E8" i="16" l="1"/>
  <c r="F8" i="16"/>
  <c r="G8" i="16"/>
  <c r="D8" i="16"/>
  <c r="E8" i="39" l="1"/>
  <c r="F8" i="39"/>
  <c r="G8" i="39"/>
  <c r="D8" i="39"/>
  <c r="D8" i="50" l="1"/>
  <c r="E8" i="50"/>
  <c r="F8" i="50"/>
  <c r="G8" i="18" l="1"/>
  <c r="F8" i="18"/>
  <c r="E8" i="18"/>
  <c r="D8" i="18"/>
  <c r="G8" i="9"/>
  <c r="F8" i="9"/>
  <c r="E8" i="9"/>
  <c r="D8" i="9"/>
  <c r="G8" i="50" l="1"/>
  <c r="G8" i="48"/>
  <c r="F8" i="48"/>
  <c r="E8" i="48"/>
  <c r="D8" i="48"/>
  <c r="D8" i="47"/>
  <c r="E8" i="47"/>
  <c r="F8" i="47"/>
  <c r="G8" i="47"/>
  <c r="G8" i="49" l="1"/>
  <c r="F8" i="49"/>
  <c r="E8" i="49"/>
  <c r="D8" i="49"/>
  <c r="G8" i="46"/>
  <c r="F8" i="46"/>
  <c r="E8" i="46"/>
  <c r="D8" i="46"/>
  <c r="G8" i="45"/>
  <c r="F8" i="45"/>
  <c r="E8" i="45"/>
  <c r="D8" i="45"/>
  <c r="G8" i="44"/>
  <c r="F8" i="44"/>
  <c r="E8" i="44"/>
  <c r="D8" i="44"/>
  <c r="G8" i="42"/>
  <c r="F8" i="42"/>
  <c r="E8" i="42"/>
  <c r="D8" i="42"/>
  <c r="G8" i="41"/>
  <c r="F8" i="41"/>
  <c r="E8" i="41"/>
  <c r="D8" i="41"/>
  <c r="G8" i="40"/>
  <c r="F8" i="40"/>
  <c r="E8" i="40"/>
  <c r="D8" i="40"/>
  <c r="G8" i="38"/>
  <c r="F8" i="38"/>
  <c r="E8" i="38"/>
  <c r="D8" i="38"/>
  <c r="G8" i="10"/>
  <c r="F8" i="10"/>
  <c r="E8" i="10"/>
  <c r="D8" i="10"/>
  <c r="G8" i="11" l="1"/>
  <c r="F8" i="11"/>
  <c r="E8" i="11"/>
  <c r="D8" i="11"/>
</calcChain>
</file>

<file path=xl/sharedStrings.xml><?xml version="1.0" encoding="utf-8"?>
<sst xmlns="http://schemas.openxmlformats.org/spreadsheetml/2006/main" count="3329" uniqueCount="442">
  <si>
    <t>Rp. Nr.</t>
  </si>
  <si>
    <t>Iš viso:</t>
  </si>
  <si>
    <t>1G</t>
  </si>
  <si>
    <t>15P</t>
  </si>
  <si>
    <t>1Š</t>
  </si>
  <si>
    <t>Patiekalo pavadinimas</t>
  </si>
  <si>
    <t>Išeiga</t>
  </si>
  <si>
    <t>Patiekalo maistinė vertė, g</t>
  </si>
  <si>
    <t>Energinė vertė, kcal</t>
  </si>
  <si>
    <t>baltymai, g</t>
  </si>
  <si>
    <t>riebalai, g</t>
  </si>
  <si>
    <t>Pirmadienis</t>
  </si>
  <si>
    <t>200g</t>
  </si>
  <si>
    <t>40g</t>
  </si>
  <si>
    <t>50g</t>
  </si>
  <si>
    <t>150g</t>
  </si>
  <si>
    <t>100g</t>
  </si>
  <si>
    <t>Antradienis</t>
  </si>
  <si>
    <t>Trečiadienis</t>
  </si>
  <si>
    <t>Ketvirtadienis</t>
  </si>
  <si>
    <t>Penktadienis</t>
  </si>
  <si>
    <t>20g</t>
  </si>
  <si>
    <t>7Gar</t>
  </si>
  <si>
    <t>250g</t>
  </si>
  <si>
    <t>1 savaitė</t>
  </si>
  <si>
    <t>Pomidorai</t>
  </si>
  <si>
    <t xml:space="preserve">                                                                                        </t>
  </si>
  <si>
    <t>2S</t>
  </si>
  <si>
    <t>Viso grūdo ruginė duona</t>
  </si>
  <si>
    <t>Kiaulienos kepsniukai su įdaru (tausojantis)</t>
  </si>
  <si>
    <t>13A</t>
  </si>
  <si>
    <t>75g</t>
  </si>
  <si>
    <t>17Sr</t>
  </si>
  <si>
    <t>62A</t>
  </si>
  <si>
    <t>3Gar</t>
  </si>
  <si>
    <t>36S</t>
  </si>
  <si>
    <t>37S</t>
  </si>
  <si>
    <t>Maltas žuvies kepsnys (tausojantis)</t>
  </si>
  <si>
    <t>42A</t>
  </si>
  <si>
    <t>1Gar</t>
  </si>
  <si>
    <t>18S</t>
  </si>
  <si>
    <t>83A</t>
  </si>
  <si>
    <t>Kepta paukštienos file (tausojantis)</t>
  </si>
  <si>
    <t>30A</t>
  </si>
  <si>
    <t>2 savaitė</t>
  </si>
  <si>
    <t>17A</t>
  </si>
  <si>
    <t>Maltos kiaulienos kepsnys su kmynais (tausojantis)</t>
  </si>
  <si>
    <t>53S</t>
  </si>
  <si>
    <t>29A</t>
  </si>
  <si>
    <t>5S</t>
  </si>
  <si>
    <t>Kepta lašišos file (tausojantis)</t>
  </si>
  <si>
    <t>37A</t>
  </si>
  <si>
    <t>5Gar</t>
  </si>
  <si>
    <t>13S</t>
  </si>
  <si>
    <t>24Sr</t>
  </si>
  <si>
    <t>Kiaulienos kepinukai  (tausojantis)</t>
  </si>
  <si>
    <t>10A</t>
  </si>
  <si>
    <t>61S</t>
  </si>
  <si>
    <t>3 savaitė</t>
  </si>
  <si>
    <t>10Sr</t>
  </si>
  <si>
    <t>Troškinta žuvis su daržovėmis (tausojantis)</t>
  </si>
  <si>
    <t>55S</t>
  </si>
  <si>
    <t>65A</t>
  </si>
  <si>
    <t>31A</t>
  </si>
  <si>
    <t>88A</t>
  </si>
  <si>
    <t>39A</t>
  </si>
  <si>
    <t>2Sr</t>
  </si>
  <si>
    <t>27S</t>
  </si>
  <si>
    <t>5A</t>
  </si>
  <si>
    <t>14Gar</t>
  </si>
  <si>
    <t>87A</t>
  </si>
  <si>
    <t>4A</t>
  </si>
  <si>
    <t>6S</t>
  </si>
  <si>
    <t>89A</t>
  </si>
  <si>
    <t>80A</t>
  </si>
  <si>
    <t>Maltas paukštienos file kepsnys (tausojantis)</t>
  </si>
  <si>
    <t>34A</t>
  </si>
  <si>
    <t>74A</t>
  </si>
  <si>
    <t>3S</t>
  </si>
  <si>
    <t>113A</t>
  </si>
  <si>
    <t>1A</t>
  </si>
  <si>
    <t>69A</t>
  </si>
  <si>
    <t>13Sr</t>
  </si>
  <si>
    <t>Makaronų lakštų plokštainis su varške, špinatais (tausojantis)</t>
  </si>
  <si>
    <t>84A</t>
  </si>
  <si>
    <t>85A</t>
  </si>
  <si>
    <t>2AA</t>
  </si>
  <si>
    <t>5AA</t>
  </si>
  <si>
    <t>1AA</t>
  </si>
  <si>
    <t>4AA</t>
  </si>
  <si>
    <t>11AA</t>
  </si>
  <si>
    <t>12AA</t>
  </si>
  <si>
    <t>14AA</t>
  </si>
  <si>
    <t>9AA</t>
  </si>
  <si>
    <t>10AA</t>
  </si>
  <si>
    <t>7AA</t>
  </si>
  <si>
    <t>1 Pietų patiekalo pavadinimas</t>
  </si>
  <si>
    <t>2 Pietų patiekalo pavadinimas</t>
  </si>
  <si>
    <t>3 Pietų patiekalo pavadinimas</t>
  </si>
  <si>
    <t>Daržovių troškinys su žiediniais kopūstais ir grikiais (augalinis, tausojantis)</t>
  </si>
  <si>
    <t>Grikių - daržovių kepinukai (augalinis, tausojantis)</t>
  </si>
  <si>
    <t>Daržovių troškinys su brokoliais (augalinis, tausojantis)</t>
  </si>
  <si>
    <t>Pilno grūdo makaronai su daržovėmis (augalinis, tausojantis)</t>
  </si>
  <si>
    <t>Pupelių-daržovių troškinys (augalinis, tausojantis)</t>
  </si>
  <si>
    <t>Morkų-cukinijų apkepas (augalinis, tausojantis)</t>
  </si>
  <si>
    <t>Morkų ir pupelių apkepas (augalinis, tausojantis)</t>
  </si>
  <si>
    <t>Kopūstų kepsneliai (augalinis, tausojantis)</t>
  </si>
  <si>
    <t>angliavandeniai, g</t>
  </si>
  <si>
    <t>43S</t>
  </si>
  <si>
    <t>33S</t>
  </si>
  <si>
    <t>Trintos uogos su jogurtu</t>
  </si>
  <si>
    <t>10D</t>
  </si>
  <si>
    <t>13D</t>
  </si>
  <si>
    <t>Trinti bananai su jogurtu</t>
  </si>
  <si>
    <t>11D</t>
  </si>
  <si>
    <t>80/20g</t>
  </si>
  <si>
    <t>Trintos uogos, vaisiai su jogurtu</t>
  </si>
  <si>
    <t>Salierų blynai su saulėgrąžomis  (augalinis, tausojantis)</t>
  </si>
  <si>
    <t>Varškės apkepas (tausojantis)</t>
  </si>
  <si>
    <t>130g</t>
  </si>
  <si>
    <t>125g</t>
  </si>
  <si>
    <t>82A</t>
  </si>
  <si>
    <t>Kepti varškėčiai su morkomis (tausojantis)</t>
  </si>
  <si>
    <t>Varškės,morkų ir avižinių dribsnių blynai (tausojantis)</t>
  </si>
  <si>
    <t>110g</t>
  </si>
  <si>
    <t>350g</t>
  </si>
  <si>
    <t>Bananų desertas su jogurtu</t>
  </si>
  <si>
    <t>3D</t>
  </si>
  <si>
    <t>80/20</t>
  </si>
  <si>
    <t>100/60g</t>
  </si>
  <si>
    <t>Virti varškėčiai (tausojantis)</t>
  </si>
  <si>
    <t>4 savaitė</t>
  </si>
  <si>
    <t>23S</t>
  </si>
  <si>
    <t>4 Pietų patiekalo pavadinimas</t>
  </si>
  <si>
    <t>5 Pietų patiekalo pavadinimas</t>
  </si>
  <si>
    <t>Troškinta kiauliena su padažu (tausojantis)</t>
  </si>
  <si>
    <t>Kiaulienos kepsnys (tausojantis)</t>
  </si>
  <si>
    <t>9A</t>
  </si>
  <si>
    <t>Maltas kiaulienos kepsnys (tausojantis)</t>
  </si>
  <si>
    <t>15A</t>
  </si>
  <si>
    <t>1S</t>
  </si>
  <si>
    <t>13Gar</t>
  </si>
  <si>
    <t>Kalakutienos-daržovių troškinys (tausojantis)</t>
  </si>
  <si>
    <t>2A</t>
  </si>
  <si>
    <t>4Gar</t>
  </si>
  <si>
    <t>Paukštienos kepinukai (tausojantis)</t>
  </si>
  <si>
    <t>32A</t>
  </si>
  <si>
    <t>Paukštienos kukuliai (tausojantis)</t>
  </si>
  <si>
    <t>35A</t>
  </si>
  <si>
    <t>56S</t>
  </si>
  <si>
    <t>Žuvies kepsnys (tausojantis)</t>
  </si>
  <si>
    <t>38A</t>
  </si>
  <si>
    <t>51S</t>
  </si>
  <si>
    <t>Troškinta veršiena su padažu (tausojantis)</t>
  </si>
  <si>
    <t>Kiaulienos suktinukas su sūriu (tausojantis)</t>
  </si>
  <si>
    <t>14A</t>
  </si>
  <si>
    <t>31S</t>
  </si>
  <si>
    <t>21S</t>
  </si>
  <si>
    <t>Kiaulienos troškinys su pupelėmis (tausojantis)</t>
  </si>
  <si>
    <t>7A</t>
  </si>
  <si>
    <t>11S</t>
  </si>
  <si>
    <t>33A</t>
  </si>
  <si>
    <t>Kalakutienos troškinys su lęšiais (tausojantis)</t>
  </si>
  <si>
    <t>16S</t>
  </si>
  <si>
    <t>54S</t>
  </si>
  <si>
    <t>Paukštienos-grikių troškinys (tausojantis)</t>
  </si>
  <si>
    <t>Žuvies maltinis (tausojantis)</t>
  </si>
  <si>
    <t>43A</t>
  </si>
  <si>
    <t>20S</t>
  </si>
  <si>
    <t>62S</t>
  </si>
  <si>
    <t>Troškinta jautiena su padažu (tausojantis)</t>
  </si>
  <si>
    <t>Jautienos troškinys su pupelėmis (tausojantis)</t>
  </si>
  <si>
    <t>Kepti kiaulienos gabaliukai su pom.padažu, svogūnais (tausojantis)</t>
  </si>
  <si>
    <t>11A</t>
  </si>
  <si>
    <t>12S</t>
  </si>
  <si>
    <t>19S</t>
  </si>
  <si>
    <t>Maltas kalakutų šlaunelių mėsos kepsnys (tausojantis)</t>
  </si>
  <si>
    <t>Paukštienos-daržovių troškinys (tausojantis)</t>
  </si>
  <si>
    <t>14S</t>
  </si>
  <si>
    <t>8S</t>
  </si>
  <si>
    <t>Lašišos medalionų apkepas (tausojantis)</t>
  </si>
  <si>
    <t>40A</t>
  </si>
  <si>
    <t>Malti kiaulienos voleliai su morkomis (tausojantis)</t>
  </si>
  <si>
    <t>24A</t>
  </si>
  <si>
    <t>Kiaulienos troškinys su lęšiais (tausojantis)</t>
  </si>
  <si>
    <t>35S</t>
  </si>
  <si>
    <t>Kepti kalakutienos gabaliukai su pom.padažu, svogūnais (tausojantis)</t>
  </si>
  <si>
    <t>25S</t>
  </si>
  <si>
    <t>Trinti kiviai su jogurtu</t>
  </si>
  <si>
    <t>12D</t>
  </si>
  <si>
    <t>2D</t>
  </si>
  <si>
    <t>6Gar</t>
  </si>
  <si>
    <t>12Gar</t>
  </si>
  <si>
    <t>10Gar</t>
  </si>
  <si>
    <t>120g</t>
  </si>
  <si>
    <t xml:space="preserve">Pietūs  12 val.*   </t>
  </si>
  <si>
    <t>80g</t>
  </si>
  <si>
    <t xml:space="preserve">Morkų, obuolių salotos su moliūgų sėklomis, nesaldinto jogurto padažu </t>
  </si>
  <si>
    <t>Vaikų ugdymo įstaigų, vaikų socialinės globos įstaigų ir vaikų poilsio stovyklų valgiaraščių derinimo tvarkos aprašo 2priedas</t>
  </si>
  <si>
    <t>(ikimokyklinio ar bendrojo ugdymo įstaigos, vaikų socialinės globos įstaigos ar vaikų poilsio stovyklos (teikiančios apgyvendinimo paslaugas ) pavadinimas, adresas)</t>
  </si>
  <si>
    <t>DIENŲ VALGIARAŠTIS</t>
  </si>
  <si>
    <t>(nurodyti vaikų amžiaus grupę)</t>
  </si>
  <si>
    <t>Įstaigos darbo laikas</t>
  </si>
  <si>
    <t>Varškės ir nešlifuotų ryžių apkepas (tausojantis)</t>
  </si>
  <si>
    <t>45S</t>
  </si>
  <si>
    <t>60g</t>
  </si>
  <si>
    <t>140g</t>
  </si>
  <si>
    <t>Kiaulienos-daržovių-ryžių maltinis (tausojantis)</t>
  </si>
  <si>
    <t>Pilno grūdo apkepti makaronai su varške (tausojantis)</t>
  </si>
  <si>
    <t xml:space="preserve">Pomidorų salotos su porais, nesaldinto jogurto padažu </t>
  </si>
  <si>
    <t>400g</t>
  </si>
  <si>
    <t>300g</t>
  </si>
  <si>
    <t>150/60g</t>
  </si>
  <si>
    <t>170g</t>
  </si>
  <si>
    <t>100/30/30g</t>
  </si>
  <si>
    <t>2,7ū</t>
  </si>
  <si>
    <t>220g</t>
  </si>
  <si>
    <t>Virti lęšiai</t>
  </si>
  <si>
    <t>Biri grikių kruopų košė</t>
  </si>
  <si>
    <t xml:space="preserve">Kopūstų, agurkų salotos su aliejaus padažu </t>
  </si>
  <si>
    <t>Brokolių salotos su pomidorais, džiovintomis spanguolėmis, svogūnais, aliejaus padažas</t>
  </si>
  <si>
    <t>50S</t>
  </si>
  <si>
    <t>Lietiniai su varške</t>
  </si>
  <si>
    <t>Jautienos troškinys su padažu (tausojantis)</t>
  </si>
  <si>
    <t>Bulvių košė su pienu</t>
  </si>
  <si>
    <t xml:space="preserve">Morkų salotos su žiediniais kopūstais, pomidorais, saulėgrąžomis ir nesaldintu jogurto padažu </t>
  </si>
  <si>
    <t xml:space="preserve">Virtos bulvės </t>
  </si>
  <si>
    <t>Kalakutienos troškinys su žaliais žirneliais (tausojantis)</t>
  </si>
  <si>
    <t xml:space="preserve">Kopūstų, pomidorų ir morkų salotos su aliejaus padažu </t>
  </si>
  <si>
    <t>Kepta lašiša (tausojantis)</t>
  </si>
  <si>
    <t xml:space="preserve">Biri nešlifuotų ryžių košė </t>
  </si>
  <si>
    <t>Paprika</t>
  </si>
  <si>
    <t>40S</t>
  </si>
  <si>
    <t xml:space="preserve">Žali žirneliai </t>
  </si>
  <si>
    <t>41S</t>
  </si>
  <si>
    <t>Tarkuotų bulvių cepelinai su varške</t>
  </si>
  <si>
    <t>48A</t>
  </si>
  <si>
    <t>Jogurtinė grietinė 10℅</t>
  </si>
  <si>
    <t>17P</t>
  </si>
  <si>
    <t>Burokėlių salotos su agurkais, pupelėmis, aliejaus padažu</t>
  </si>
  <si>
    <t>Balandėliai su kiauliena su grietinės-pomidorų padažu  (tausojantis)</t>
  </si>
  <si>
    <t>63A</t>
  </si>
  <si>
    <t>Marinuoti agurkai</t>
  </si>
  <si>
    <t>38S</t>
  </si>
  <si>
    <t>300/60g</t>
  </si>
  <si>
    <t>Salierų salotos su agurkais, morkomis, nesaldintu jogurto padažu</t>
  </si>
  <si>
    <t>Virtų bulvių cepelinai su varške</t>
  </si>
  <si>
    <t>51A</t>
  </si>
  <si>
    <t xml:space="preserve">Varškės kukulaičiai (tausojantis) </t>
  </si>
  <si>
    <t>90A</t>
  </si>
  <si>
    <t>Ankštinių daržovių (žirnių) sriuba su bulvėmis (tausojantis, augalinis)</t>
  </si>
  <si>
    <t>23A</t>
  </si>
  <si>
    <t>Virtos bulvės</t>
  </si>
  <si>
    <t>Burokėlių salotos su mar.agurkais, ž.žirneliais ir aliejaus padažu</t>
  </si>
  <si>
    <t xml:space="preserve">Bulvių košė su morkomis </t>
  </si>
  <si>
    <t>Salierų salotos su agurkais, obuoliais, saulėgrąžomis ir nesaldinto jogurto padažu</t>
  </si>
  <si>
    <t xml:space="preserve">Daržovių salotos su kmynais,aliejaus  padažu </t>
  </si>
  <si>
    <t>Ekologiškas jogurtas Dobilas su obuoliais ir grūdais</t>
  </si>
  <si>
    <t>Tarkuotų bulvių cepelinai su mėsa</t>
  </si>
  <si>
    <t>47A</t>
  </si>
  <si>
    <t>Troškinta paukštienos file su padažu (tausojantis)</t>
  </si>
  <si>
    <t>Bulvių košė su morkomis</t>
  </si>
  <si>
    <t>Agurkų ir pomidorų salotos su porais, aliejaus padažu</t>
  </si>
  <si>
    <t>Kepta paukštienos šlaunelių mėsa (tausojantis)</t>
  </si>
  <si>
    <t xml:space="preserve">Biri grikių kruopų košė </t>
  </si>
  <si>
    <t xml:space="preserve">Kopūstų,pomidorų ir morkų salotos su aliejaus padažu </t>
  </si>
  <si>
    <t>Varškės apkepas su razinomis (tausojantis)</t>
  </si>
  <si>
    <t>86A</t>
  </si>
  <si>
    <t xml:space="preserve">Žiedinių kopūstų salotos su agurkais, salotomis, aliejaus padažu </t>
  </si>
  <si>
    <t>Grietinė 30℅</t>
  </si>
  <si>
    <t>52A</t>
  </si>
  <si>
    <t xml:space="preserve">Daržovių padažas </t>
  </si>
  <si>
    <t>Daržovių padažas</t>
  </si>
  <si>
    <t>Burokėlių salotos su obuoliais,aliejaus padažu</t>
  </si>
  <si>
    <t>Biri nešlifuotų ryžių košė</t>
  </si>
  <si>
    <t xml:space="preserve">Salotos su špinatais, mangais, aliejaus padažu </t>
  </si>
  <si>
    <t xml:space="preserve">Biri perlinių kruopų košė </t>
  </si>
  <si>
    <t xml:space="preserve">Virti lęšiai </t>
  </si>
  <si>
    <t xml:space="preserve">Ridikų salotos su obuoliais, pekiniais kopūstais, paprikomis, aliejaus padažu </t>
  </si>
  <si>
    <t xml:space="preserve">Salotos (kopūstai, agurkai, pomidorai, morkos, paprika), aliejaus padažas </t>
  </si>
  <si>
    <t>Biri perlinių kruopų košė</t>
  </si>
  <si>
    <t>Pekiniai kopūstai su agurkais, porais ir al.aliejaus padažu</t>
  </si>
  <si>
    <t xml:space="preserve">Ridikų salotos su obuoliais, morkomis, aliejaus padažu </t>
  </si>
  <si>
    <t xml:space="preserve">Bulvių košė su pienu </t>
  </si>
  <si>
    <t>Bulvių- moliūgų košė</t>
  </si>
  <si>
    <t>Agurkų, obuolių, kukurūzų salotos su aliejaus padažu</t>
  </si>
  <si>
    <t xml:space="preserve">Salierų salotos su agurkais, morkomis, al.aliejaus padažu </t>
  </si>
  <si>
    <t xml:space="preserve">Morkų salotos su česnaku, aliejaus padažu </t>
  </si>
  <si>
    <t xml:space="preserve">Pomidorų salotos su porais, aliejaus padažu  </t>
  </si>
  <si>
    <t xml:space="preserve">Špinatų salotos su ridikėliais, salotomis, aliejaus padažu </t>
  </si>
  <si>
    <t xml:space="preserve">Morkų, obuolių, porų salotos su al.aliejaus padažu </t>
  </si>
  <si>
    <t>Morkų salotos su žiediniais kopūstais, pomidorais, saulėgrąžomis, al.aliejaus padažu</t>
  </si>
  <si>
    <t>Žiedinių kopūstų salotos su porais, obuoliais ir aliejaus padažu</t>
  </si>
  <si>
    <t xml:space="preserve">Morkų, obuolių ir porų salotos su aliejaus padažu </t>
  </si>
  <si>
    <t xml:space="preserve">Burokėlių salotos su ž.žirneliais, aliejaus padažu </t>
  </si>
  <si>
    <t xml:space="preserve">Burokėlių salotos su raugintais kopūstais, aliejaus padažu </t>
  </si>
  <si>
    <t xml:space="preserve">Šviežių daržovių salotos su saulėgrąžomis, aliejaus padažu </t>
  </si>
  <si>
    <t xml:space="preserve">Burokėlių salotos su ž.žirneliais, svogūnais, aliejaus padažu </t>
  </si>
  <si>
    <t xml:space="preserve">Bulvių- moliūgų košė </t>
  </si>
  <si>
    <t xml:space="preserve">Biri grikių kruopų košė  </t>
  </si>
  <si>
    <t xml:space="preserve">Agurkų, obuolių, kukurūzų salotos su aliejaus padažu </t>
  </si>
  <si>
    <t>Brokolių salotos su porais, obuoliais, aliejaus padažu</t>
  </si>
  <si>
    <t xml:space="preserve">Kopūstų salotos su porais, aliejaus padažu </t>
  </si>
  <si>
    <t xml:space="preserve">Troškintų daržovių asorti su jogurtinės grietinės-pomidorų padažu </t>
  </si>
  <si>
    <t>18Sr</t>
  </si>
  <si>
    <t>23Sr</t>
  </si>
  <si>
    <t>Daržovių troškinys (augalinis, tausojantis)</t>
  </si>
  <si>
    <t>125/75g</t>
  </si>
  <si>
    <t>230g</t>
  </si>
  <si>
    <t>Kalakutienos troškinys su ž.žirneliais (tausojantis)</t>
  </si>
  <si>
    <t>7Sr</t>
  </si>
  <si>
    <t>150/6g</t>
  </si>
  <si>
    <t>Agurkai</t>
  </si>
  <si>
    <t xml:space="preserve">Kopūstų, agurkų, porų salotos su aliejaus padažu </t>
  </si>
  <si>
    <t>Daržovių sriuba (augalinis, tausojantis)</t>
  </si>
  <si>
    <t>Ankštinių daržovių (lęšių) sriuba su bulvėmis (augalinis, tausojantis)</t>
  </si>
  <si>
    <t>Morkų salotos su žiediniais kopūstais, pomidorais, moliūgų sėklomis, aliejaus padažu (augalinis)</t>
  </si>
  <si>
    <t>Perlinių kruopų sriuba (augalinis, tausojantis)</t>
  </si>
  <si>
    <t>Pekininių kopūstų salotos su pomidorais, porais, al.aliejaus padažu (augalinis)</t>
  </si>
  <si>
    <t>24S</t>
  </si>
  <si>
    <t>Virti lęšiai (tausojantis)</t>
  </si>
  <si>
    <t>Žirnių, perlinių kruopų sriuba  (augalinis, tausojantis)</t>
  </si>
  <si>
    <t>17S</t>
  </si>
  <si>
    <t>Žiedinių kopūstų sriuba  (augalinis, tausojantis)</t>
  </si>
  <si>
    <t>Ryžių kruopų sriuba su pomidorais (augalinis, tausojantis)</t>
  </si>
  <si>
    <t xml:space="preserve">Burokėlių salotos su  ž.žirneliais, aliejaus padažu </t>
  </si>
  <si>
    <t xml:space="preserve">Morkų,obuolių,porų salotos su al.aliejaus padažu </t>
  </si>
  <si>
    <t>Cukinijų, moliūgų, morkų, žirnių arba  žirnelių troškinys (augalinis, tausojantis)</t>
  </si>
  <si>
    <t>Bulvių košė su sviestu</t>
  </si>
  <si>
    <t>2Gar</t>
  </si>
  <si>
    <t>55A</t>
  </si>
  <si>
    <t>Grietinė 30%</t>
  </si>
  <si>
    <t xml:space="preserve">Švž.daržovių salotos su saulėgrąžomis ir al.aliejaus padažu </t>
  </si>
  <si>
    <t>Maltas kalakutienos šlaunelių mėsos kepsnys (tausojantis)</t>
  </si>
  <si>
    <t>6G</t>
  </si>
  <si>
    <t xml:space="preserve">Pupelių, porų, obuolių salotos su aliejaus padažu </t>
  </si>
  <si>
    <t>Ankštinių daržovių (pupelių) sriuba su bulvėmis (augalinis, tausojantis)</t>
  </si>
  <si>
    <t>6Sr</t>
  </si>
  <si>
    <t>Kepta  paukštienos šlaunelių mėsa (tausojantis)</t>
  </si>
  <si>
    <t>75/20/20g</t>
  </si>
  <si>
    <t>30g</t>
  </si>
  <si>
    <t>150/6/6g</t>
  </si>
  <si>
    <t xml:space="preserve">Biri sorų kruopų košė </t>
  </si>
  <si>
    <t xml:space="preserve">Pomidorų, porų salotos su aliejaus padažu </t>
  </si>
  <si>
    <t>Šviežių kopūstų sriuba (augalinis, tausojantis)</t>
  </si>
  <si>
    <t>Grikių - daržovių kepinukai ( augalinis, tausojantis)</t>
  </si>
  <si>
    <t>Daržovių sriuba su mėsos kukuliais (tausojantis)</t>
  </si>
  <si>
    <t>Virtinukai su varške ( tausojantis)</t>
  </si>
  <si>
    <t>Kepti varškėčiai(tausojantis)</t>
  </si>
  <si>
    <t>252g</t>
  </si>
  <si>
    <t>225g</t>
  </si>
  <si>
    <t>Apkepti kotletai su sūriu (tausojantis)</t>
  </si>
  <si>
    <t>260g</t>
  </si>
  <si>
    <t>270g</t>
  </si>
  <si>
    <t>Troškinta kalakutiena (šlaunelių mėsa)su padažu(tausojantis)</t>
  </si>
  <si>
    <t>Varškės spygliukai (tausojantis)</t>
  </si>
  <si>
    <t>Varškės ir morkų apkepas (tausojantis)</t>
  </si>
  <si>
    <t>175g</t>
  </si>
  <si>
    <t>Varškės spygliukai  (tausojantis)</t>
  </si>
  <si>
    <t>Virtų bulvių blynai su varškės įdaru (tausojantis)</t>
  </si>
  <si>
    <t>330g</t>
  </si>
  <si>
    <t>Burokėlių sriuba su pupelėmis ir bulvėmis (tausojantis, augalinis)</t>
  </si>
  <si>
    <t xml:space="preserve">Pietūs *   </t>
  </si>
  <si>
    <t>Pietūs*</t>
  </si>
  <si>
    <t>Pietūs *</t>
  </si>
  <si>
    <t>Sriubos**</t>
  </si>
  <si>
    <t>Nuo 7.30 iki 16.30 val.</t>
  </si>
  <si>
    <t>Uogų kokteilis su jogurtu</t>
  </si>
  <si>
    <t>14G</t>
  </si>
  <si>
    <t>200 g</t>
  </si>
  <si>
    <t xml:space="preserve">Pietūs*   </t>
  </si>
  <si>
    <t>Trinti bananai su trintomis braškėmis</t>
  </si>
  <si>
    <t>14D</t>
  </si>
  <si>
    <t>65/35g</t>
  </si>
  <si>
    <t>Žiedinių kopustų sriuba (tausojantis, augalinis)</t>
  </si>
  <si>
    <t>20Sr</t>
  </si>
  <si>
    <t>3. Pietų patiekalo pavadinimas</t>
  </si>
  <si>
    <t>Virtų bulvių-varškės voleliai (tausojantis)</t>
  </si>
  <si>
    <t>Pietūs</t>
  </si>
  <si>
    <t>6 Pietų patiekalo pavadinimas</t>
  </si>
  <si>
    <t>Moliūginiai bananų blynai</t>
  </si>
  <si>
    <t>4-9/100T 2</t>
  </si>
  <si>
    <t>Viso grūdo daržovių (cukinijos, pomidorai, pievagrybiai) pica (tausojantis)</t>
  </si>
  <si>
    <t>4-8/188T 2</t>
  </si>
  <si>
    <t>Žuvies (menkės) užkepėlė su morkomis ir bulvėmis (tausojantis)</t>
  </si>
  <si>
    <t>9-8/161T 3</t>
  </si>
  <si>
    <t>Nešlifuotų ryžių pudingas su obuoliais (tausojantis)</t>
  </si>
  <si>
    <t>3-8/168T 2</t>
  </si>
  <si>
    <t>Viso grūdo makaronai su daržovių padažu ir kietoju sūriu 45% (tausojantis)</t>
  </si>
  <si>
    <t>6-5/101T 3</t>
  </si>
  <si>
    <t>Keptas orkaitėje lašišos apkepas (tausojantis)</t>
  </si>
  <si>
    <t>9-8/166T 3</t>
  </si>
  <si>
    <t>3-6/120 4</t>
  </si>
  <si>
    <t xml:space="preserve">  Orkaitėje keptas omletas su pomidorais ir špinatais (tausojantis)</t>
  </si>
  <si>
    <t>8-8/172R 2</t>
  </si>
  <si>
    <t>Orkaitėje keptas bulvių apkepas su grietinėlės ir pieno padžu (tausojantis)</t>
  </si>
  <si>
    <t>4-8/196T 2</t>
  </si>
  <si>
    <t>Obuolių ir morkų blyneliai</t>
  </si>
  <si>
    <t>4-6/123 2</t>
  </si>
  <si>
    <t>Orkaitėje kepti pikantiški bulvinukai (tausojantis)</t>
  </si>
  <si>
    <t>4-8/160T 3</t>
  </si>
  <si>
    <t>Viso grūdo tortilijos suktinukai su iceberg salotomis, morkomis, agurkais ir kreminiu sūriu</t>
  </si>
  <si>
    <t>16-1/33 2</t>
  </si>
  <si>
    <t>Orkaitėje kepti moliūgų ir cukinijų blynai su česnakais ir ciberžole (tausojantis)</t>
  </si>
  <si>
    <t>4-8/178T 2</t>
  </si>
  <si>
    <t>Orkaitėje kepti grikių ir daržovių (bulvės, morkos, porai, salierai) maltinukai (augalinis) (tausojantis)</t>
  </si>
  <si>
    <t>3-8/160AT 2</t>
  </si>
  <si>
    <t>Cukinijų ir morkų kepsneliai</t>
  </si>
  <si>
    <t>4-6/120 2</t>
  </si>
  <si>
    <t>Viso grūdo kvietinių miltų blynai su obuoliais</t>
  </si>
  <si>
    <t>6-6/102 3</t>
  </si>
  <si>
    <t>Orkaitėje kepta daržovių pica (tausojantis)</t>
  </si>
  <si>
    <t>4-8/190T 9</t>
  </si>
  <si>
    <t>Virtų bulvių kukuliai su viso grūdo spelta miltais ir ciberžole (augalinis) (tausojantis)</t>
  </si>
  <si>
    <t>4-3/63 AT 2</t>
  </si>
  <si>
    <t>Orkaitėje kepti vaniliniai varškėčiai (tausojantis)</t>
  </si>
  <si>
    <t>7-8/180T 2</t>
  </si>
  <si>
    <t>Orkaitėje kepti virtų bulvių paplotėliai -
"švilpikai"(tausojantis</t>
  </si>
  <si>
    <t>4-8/187T 2</t>
  </si>
  <si>
    <t>Kaina be PVM</t>
  </si>
  <si>
    <t>Kaina su PVM</t>
  </si>
  <si>
    <t>Pietūs* (kainos vidurkis)</t>
  </si>
  <si>
    <t>* pietūs+sriuba (150 g)</t>
  </si>
  <si>
    <t>Sriuba</t>
  </si>
  <si>
    <t>Vilniaus Barboros Radvilaitės progimnazija</t>
  </si>
  <si>
    <t>Stalo vanduo su citrina</t>
  </si>
  <si>
    <t>200g/2g</t>
  </si>
  <si>
    <t>Sezoniniai vaisiai</t>
  </si>
  <si>
    <t>Sezoninių daržovių rinkinys</t>
  </si>
  <si>
    <t>80g.</t>
  </si>
  <si>
    <t>* galima keisti įvairius garnyrų,salotų, stalo vandens variantus</t>
  </si>
  <si>
    <t>Agurkų sriuba su perlinėmis kruopomis ir grietine (tausojantis,augalinis)</t>
  </si>
  <si>
    <t xml:space="preserve">Stalo vanduo </t>
  </si>
  <si>
    <t>Švž.kopūstų sriuba  su bulvėmis ir grietine (augalinis, tausojantis)</t>
  </si>
  <si>
    <t>Sezoninių daržovių rinkinukas</t>
  </si>
  <si>
    <t>Avižinių dribsnių blyneliai su obuoliais</t>
  </si>
  <si>
    <t>Burokėlių  sriuba su pupelėmis, bulvėmis ir grietine (augalinis, tausojantis)</t>
  </si>
  <si>
    <t>Agurkų sriuba su perlinėmis kruopomis ir grietine (augalinis, tausojantis)</t>
  </si>
  <si>
    <t>Rūgštynių sriuba su bulvėmis, grietine ir kiaušiniu (augalinis, tausojantis)</t>
  </si>
  <si>
    <t>Ekologiškas jogurtas su obuoliais ir grūdais</t>
  </si>
  <si>
    <t>Agurkai (šaltuoju sezono metu-marinuoti/rauginti agurkai)</t>
  </si>
  <si>
    <t xml:space="preserve">5-8 klasių (11m. ir vyresniems)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</si>
</sst>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;&quot;-&quot;;@"/>
  </numFmts>
  <fonts count="12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20"/>
      <name val="Arial"/>
      <family val="2"/>
      <charset val="186"/>
    </font>
    <font>
      <sz val="14"/>
      <name val="Arial"/>
      <family val="2"/>
      <charset val="186"/>
    </font>
    <font>
      <sz val="16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0">
    <xf numFmtId="0" fontId="0" fillId="0" borderId="0" xfId="0"/>
    <xf numFmtId="0" fontId="2" fillId="0" borderId="0" xfId="0" applyFont="1"/>
    <xf numFmtId="0" fontId="1" fillId="0" borderId="0" xfId="0" applyFont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49" fontId="1" fillId="0" borderId="0" xfId="0" applyNumberFormat="1" applyFont="1" applyFill="1" applyAlignment="1">
      <alignment horizontal="left" wrapText="1"/>
    </xf>
    <xf numFmtId="0" fontId="1" fillId="0" borderId="0" xfId="0" applyFont="1" applyFill="1"/>
    <xf numFmtId="0" fontId="2" fillId="0" borderId="0" xfId="0" applyFont="1" applyFill="1"/>
    <xf numFmtId="2" fontId="2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2" fontId="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/>
    <xf numFmtId="0" fontId="9" fillId="0" borderId="5" xfId="0" applyFont="1" applyBorder="1" applyAlignment="1">
      <alignment horizontal="center"/>
    </xf>
    <xf numFmtId="0" fontId="10" fillId="0" borderId="0" xfId="0" applyFont="1"/>
    <xf numFmtId="0" fontId="7" fillId="0" borderId="0" xfId="0" applyFont="1"/>
    <xf numFmtId="0" fontId="11" fillId="0" borderId="0" xfId="0" applyFont="1"/>
    <xf numFmtId="0" fontId="10" fillId="0" borderId="5" xfId="0" applyFont="1" applyBorder="1" applyAlignment="1"/>
    <xf numFmtId="0" fontId="10" fillId="0" borderId="5" xfId="0" applyFont="1" applyBorder="1"/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Border="1" applyAlignment="1"/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abSelected="1" view="pageBreakPreview" zoomScaleNormal="100" zoomScaleSheetLayoutView="100" workbookViewId="0">
      <selection activeCell="E33" sqref="E33"/>
    </sheetView>
  </sheetViews>
  <sheetFormatPr defaultRowHeight="12.5" x14ac:dyDescent="0.25"/>
  <cols>
    <col min="1" max="2" width="6" customWidth="1"/>
    <col min="3" max="3" width="10.81640625" customWidth="1"/>
    <col min="4" max="4" width="11.54296875" customWidth="1"/>
    <col min="5" max="5" width="39.1796875" customWidth="1"/>
    <col min="7" max="9" width="11.26953125" customWidth="1"/>
    <col min="257" max="258" width="6" customWidth="1"/>
    <col min="259" max="259" width="10.81640625" customWidth="1"/>
    <col min="260" max="260" width="11.54296875" customWidth="1"/>
    <col min="263" max="265" width="11.26953125" customWidth="1"/>
    <col min="513" max="514" width="6" customWidth="1"/>
    <col min="515" max="515" width="10.81640625" customWidth="1"/>
    <col min="516" max="516" width="11.54296875" customWidth="1"/>
    <col min="519" max="521" width="11.26953125" customWidth="1"/>
    <col min="769" max="770" width="6" customWidth="1"/>
    <col min="771" max="771" width="10.81640625" customWidth="1"/>
    <col min="772" max="772" width="11.54296875" customWidth="1"/>
    <col min="775" max="777" width="11.26953125" customWidth="1"/>
    <col min="1025" max="1026" width="6" customWidth="1"/>
    <col min="1027" max="1027" width="10.81640625" customWidth="1"/>
    <col min="1028" max="1028" width="11.54296875" customWidth="1"/>
    <col min="1031" max="1033" width="11.26953125" customWidth="1"/>
    <col min="1281" max="1282" width="6" customWidth="1"/>
    <col min="1283" max="1283" width="10.81640625" customWidth="1"/>
    <col min="1284" max="1284" width="11.54296875" customWidth="1"/>
    <col min="1287" max="1289" width="11.26953125" customWidth="1"/>
    <col min="1537" max="1538" width="6" customWidth="1"/>
    <col min="1539" max="1539" width="10.81640625" customWidth="1"/>
    <col min="1540" max="1540" width="11.54296875" customWidth="1"/>
    <col min="1543" max="1545" width="11.26953125" customWidth="1"/>
    <col min="1793" max="1794" width="6" customWidth="1"/>
    <col min="1795" max="1795" width="10.81640625" customWidth="1"/>
    <col min="1796" max="1796" width="11.54296875" customWidth="1"/>
    <col min="1799" max="1801" width="11.26953125" customWidth="1"/>
    <col min="2049" max="2050" width="6" customWidth="1"/>
    <col min="2051" max="2051" width="10.81640625" customWidth="1"/>
    <col min="2052" max="2052" width="11.54296875" customWidth="1"/>
    <col min="2055" max="2057" width="11.26953125" customWidth="1"/>
    <col min="2305" max="2306" width="6" customWidth="1"/>
    <col min="2307" max="2307" width="10.81640625" customWidth="1"/>
    <col min="2308" max="2308" width="11.54296875" customWidth="1"/>
    <col min="2311" max="2313" width="11.26953125" customWidth="1"/>
    <col min="2561" max="2562" width="6" customWidth="1"/>
    <col min="2563" max="2563" width="10.81640625" customWidth="1"/>
    <col min="2564" max="2564" width="11.54296875" customWidth="1"/>
    <col min="2567" max="2569" width="11.26953125" customWidth="1"/>
    <col min="2817" max="2818" width="6" customWidth="1"/>
    <col min="2819" max="2819" width="10.81640625" customWidth="1"/>
    <col min="2820" max="2820" width="11.54296875" customWidth="1"/>
    <col min="2823" max="2825" width="11.26953125" customWidth="1"/>
    <col min="3073" max="3074" width="6" customWidth="1"/>
    <col min="3075" max="3075" width="10.81640625" customWidth="1"/>
    <col min="3076" max="3076" width="11.54296875" customWidth="1"/>
    <col min="3079" max="3081" width="11.26953125" customWidth="1"/>
    <col min="3329" max="3330" width="6" customWidth="1"/>
    <col min="3331" max="3331" width="10.81640625" customWidth="1"/>
    <col min="3332" max="3332" width="11.54296875" customWidth="1"/>
    <col min="3335" max="3337" width="11.26953125" customWidth="1"/>
    <col min="3585" max="3586" width="6" customWidth="1"/>
    <col min="3587" max="3587" width="10.81640625" customWidth="1"/>
    <col min="3588" max="3588" width="11.54296875" customWidth="1"/>
    <col min="3591" max="3593" width="11.26953125" customWidth="1"/>
    <col min="3841" max="3842" width="6" customWidth="1"/>
    <col min="3843" max="3843" width="10.81640625" customWidth="1"/>
    <col min="3844" max="3844" width="11.54296875" customWidth="1"/>
    <col min="3847" max="3849" width="11.26953125" customWidth="1"/>
    <col min="4097" max="4098" width="6" customWidth="1"/>
    <col min="4099" max="4099" width="10.81640625" customWidth="1"/>
    <col min="4100" max="4100" width="11.54296875" customWidth="1"/>
    <col min="4103" max="4105" width="11.26953125" customWidth="1"/>
    <col min="4353" max="4354" width="6" customWidth="1"/>
    <col min="4355" max="4355" width="10.81640625" customWidth="1"/>
    <col min="4356" max="4356" width="11.54296875" customWidth="1"/>
    <col min="4359" max="4361" width="11.26953125" customWidth="1"/>
    <col min="4609" max="4610" width="6" customWidth="1"/>
    <col min="4611" max="4611" width="10.81640625" customWidth="1"/>
    <col min="4612" max="4612" width="11.54296875" customWidth="1"/>
    <col min="4615" max="4617" width="11.26953125" customWidth="1"/>
    <col min="4865" max="4866" width="6" customWidth="1"/>
    <col min="4867" max="4867" width="10.81640625" customWidth="1"/>
    <col min="4868" max="4868" width="11.54296875" customWidth="1"/>
    <col min="4871" max="4873" width="11.26953125" customWidth="1"/>
    <col min="5121" max="5122" width="6" customWidth="1"/>
    <col min="5123" max="5123" width="10.81640625" customWidth="1"/>
    <col min="5124" max="5124" width="11.54296875" customWidth="1"/>
    <col min="5127" max="5129" width="11.26953125" customWidth="1"/>
    <col min="5377" max="5378" width="6" customWidth="1"/>
    <col min="5379" max="5379" width="10.81640625" customWidth="1"/>
    <col min="5380" max="5380" width="11.54296875" customWidth="1"/>
    <col min="5383" max="5385" width="11.26953125" customWidth="1"/>
    <col min="5633" max="5634" width="6" customWidth="1"/>
    <col min="5635" max="5635" width="10.81640625" customWidth="1"/>
    <col min="5636" max="5636" width="11.54296875" customWidth="1"/>
    <col min="5639" max="5641" width="11.26953125" customWidth="1"/>
    <col min="5889" max="5890" width="6" customWidth="1"/>
    <col min="5891" max="5891" width="10.81640625" customWidth="1"/>
    <col min="5892" max="5892" width="11.54296875" customWidth="1"/>
    <col min="5895" max="5897" width="11.26953125" customWidth="1"/>
    <col min="6145" max="6146" width="6" customWidth="1"/>
    <col min="6147" max="6147" width="10.81640625" customWidth="1"/>
    <col min="6148" max="6148" width="11.54296875" customWidth="1"/>
    <col min="6151" max="6153" width="11.26953125" customWidth="1"/>
    <col min="6401" max="6402" width="6" customWidth="1"/>
    <col min="6403" max="6403" width="10.81640625" customWidth="1"/>
    <col min="6404" max="6404" width="11.54296875" customWidth="1"/>
    <col min="6407" max="6409" width="11.26953125" customWidth="1"/>
    <col min="6657" max="6658" width="6" customWidth="1"/>
    <col min="6659" max="6659" width="10.81640625" customWidth="1"/>
    <col min="6660" max="6660" width="11.54296875" customWidth="1"/>
    <col min="6663" max="6665" width="11.26953125" customWidth="1"/>
    <col min="6913" max="6914" width="6" customWidth="1"/>
    <col min="6915" max="6915" width="10.81640625" customWidth="1"/>
    <col min="6916" max="6916" width="11.54296875" customWidth="1"/>
    <col min="6919" max="6921" width="11.26953125" customWidth="1"/>
    <col min="7169" max="7170" width="6" customWidth="1"/>
    <col min="7171" max="7171" width="10.81640625" customWidth="1"/>
    <col min="7172" max="7172" width="11.54296875" customWidth="1"/>
    <col min="7175" max="7177" width="11.26953125" customWidth="1"/>
    <col min="7425" max="7426" width="6" customWidth="1"/>
    <col min="7427" max="7427" width="10.81640625" customWidth="1"/>
    <col min="7428" max="7428" width="11.54296875" customWidth="1"/>
    <col min="7431" max="7433" width="11.26953125" customWidth="1"/>
    <col min="7681" max="7682" width="6" customWidth="1"/>
    <col min="7683" max="7683" width="10.81640625" customWidth="1"/>
    <col min="7684" max="7684" width="11.54296875" customWidth="1"/>
    <col min="7687" max="7689" width="11.26953125" customWidth="1"/>
    <col min="7937" max="7938" width="6" customWidth="1"/>
    <col min="7939" max="7939" width="10.81640625" customWidth="1"/>
    <col min="7940" max="7940" width="11.54296875" customWidth="1"/>
    <col min="7943" max="7945" width="11.26953125" customWidth="1"/>
    <col min="8193" max="8194" width="6" customWidth="1"/>
    <col min="8195" max="8195" width="10.81640625" customWidth="1"/>
    <col min="8196" max="8196" width="11.54296875" customWidth="1"/>
    <col min="8199" max="8201" width="11.26953125" customWidth="1"/>
    <col min="8449" max="8450" width="6" customWidth="1"/>
    <col min="8451" max="8451" width="10.81640625" customWidth="1"/>
    <col min="8452" max="8452" width="11.54296875" customWidth="1"/>
    <col min="8455" max="8457" width="11.26953125" customWidth="1"/>
    <col min="8705" max="8706" width="6" customWidth="1"/>
    <col min="8707" max="8707" width="10.81640625" customWidth="1"/>
    <col min="8708" max="8708" width="11.54296875" customWidth="1"/>
    <col min="8711" max="8713" width="11.26953125" customWidth="1"/>
    <col min="8961" max="8962" width="6" customWidth="1"/>
    <col min="8963" max="8963" width="10.81640625" customWidth="1"/>
    <col min="8964" max="8964" width="11.54296875" customWidth="1"/>
    <col min="8967" max="8969" width="11.26953125" customWidth="1"/>
    <col min="9217" max="9218" width="6" customWidth="1"/>
    <col min="9219" max="9219" width="10.81640625" customWidth="1"/>
    <col min="9220" max="9220" width="11.54296875" customWidth="1"/>
    <col min="9223" max="9225" width="11.26953125" customWidth="1"/>
    <col min="9473" max="9474" width="6" customWidth="1"/>
    <col min="9475" max="9475" width="10.81640625" customWidth="1"/>
    <col min="9476" max="9476" width="11.54296875" customWidth="1"/>
    <col min="9479" max="9481" width="11.26953125" customWidth="1"/>
    <col min="9729" max="9730" width="6" customWidth="1"/>
    <col min="9731" max="9731" width="10.81640625" customWidth="1"/>
    <col min="9732" max="9732" width="11.54296875" customWidth="1"/>
    <col min="9735" max="9737" width="11.26953125" customWidth="1"/>
    <col min="9985" max="9986" width="6" customWidth="1"/>
    <col min="9987" max="9987" width="10.81640625" customWidth="1"/>
    <col min="9988" max="9988" width="11.54296875" customWidth="1"/>
    <col min="9991" max="9993" width="11.26953125" customWidth="1"/>
    <col min="10241" max="10242" width="6" customWidth="1"/>
    <col min="10243" max="10243" width="10.81640625" customWidth="1"/>
    <col min="10244" max="10244" width="11.54296875" customWidth="1"/>
    <col min="10247" max="10249" width="11.26953125" customWidth="1"/>
    <col min="10497" max="10498" width="6" customWidth="1"/>
    <col min="10499" max="10499" width="10.81640625" customWidth="1"/>
    <col min="10500" max="10500" width="11.54296875" customWidth="1"/>
    <col min="10503" max="10505" width="11.26953125" customWidth="1"/>
    <col min="10753" max="10754" width="6" customWidth="1"/>
    <col min="10755" max="10755" width="10.81640625" customWidth="1"/>
    <col min="10756" max="10756" width="11.54296875" customWidth="1"/>
    <col min="10759" max="10761" width="11.26953125" customWidth="1"/>
    <col min="11009" max="11010" width="6" customWidth="1"/>
    <col min="11011" max="11011" width="10.81640625" customWidth="1"/>
    <col min="11012" max="11012" width="11.54296875" customWidth="1"/>
    <col min="11015" max="11017" width="11.26953125" customWidth="1"/>
    <col min="11265" max="11266" width="6" customWidth="1"/>
    <col min="11267" max="11267" width="10.81640625" customWidth="1"/>
    <col min="11268" max="11268" width="11.54296875" customWidth="1"/>
    <col min="11271" max="11273" width="11.26953125" customWidth="1"/>
    <col min="11521" max="11522" width="6" customWidth="1"/>
    <col min="11523" max="11523" width="10.81640625" customWidth="1"/>
    <col min="11524" max="11524" width="11.54296875" customWidth="1"/>
    <col min="11527" max="11529" width="11.26953125" customWidth="1"/>
    <col min="11777" max="11778" width="6" customWidth="1"/>
    <col min="11779" max="11779" width="10.81640625" customWidth="1"/>
    <col min="11780" max="11780" width="11.54296875" customWidth="1"/>
    <col min="11783" max="11785" width="11.26953125" customWidth="1"/>
    <col min="12033" max="12034" width="6" customWidth="1"/>
    <col min="12035" max="12035" width="10.81640625" customWidth="1"/>
    <col min="12036" max="12036" width="11.54296875" customWidth="1"/>
    <col min="12039" max="12041" width="11.26953125" customWidth="1"/>
    <col min="12289" max="12290" width="6" customWidth="1"/>
    <col min="12291" max="12291" width="10.81640625" customWidth="1"/>
    <col min="12292" max="12292" width="11.54296875" customWidth="1"/>
    <col min="12295" max="12297" width="11.26953125" customWidth="1"/>
    <col min="12545" max="12546" width="6" customWidth="1"/>
    <col min="12547" max="12547" width="10.81640625" customWidth="1"/>
    <col min="12548" max="12548" width="11.54296875" customWidth="1"/>
    <col min="12551" max="12553" width="11.26953125" customWidth="1"/>
    <col min="12801" max="12802" width="6" customWidth="1"/>
    <col min="12803" max="12803" width="10.81640625" customWidth="1"/>
    <col min="12804" max="12804" width="11.54296875" customWidth="1"/>
    <col min="12807" max="12809" width="11.26953125" customWidth="1"/>
    <col min="13057" max="13058" width="6" customWidth="1"/>
    <col min="13059" max="13059" width="10.81640625" customWidth="1"/>
    <col min="13060" max="13060" width="11.54296875" customWidth="1"/>
    <col min="13063" max="13065" width="11.26953125" customWidth="1"/>
    <col min="13313" max="13314" width="6" customWidth="1"/>
    <col min="13315" max="13315" width="10.81640625" customWidth="1"/>
    <col min="13316" max="13316" width="11.54296875" customWidth="1"/>
    <col min="13319" max="13321" width="11.26953125" customWidth="1"/>
    <col min="13569" max="13570" width="6" customWidth="1"/>
    <col min="13571" max="13571" width="10.81640625" customWidth="1"/>
    <col min="13572" max="13572" width="11.54296875" customWidth="1"/>
    <col min="13575" max="13577" width="11.26953125" customWidth="1"/>
    <col min="13825" max="13826" width="6" customWidth="1"/>
    <col min="13827" max="13827" width="10.81640625" customWidth="1"/>
    <col min="13828" max="13828" width="11.54296875" customWidth="1"/>
    <col min="13831" max="13833" width="11.26953125" customWidth="1"/>
    <col min="14081" max="14082" width="6" customWidth="1"/>
    <col min="14083" max="14083" width="10.81640625" customWidth="1"/>
    <col min="14084" max="14084" width="11.54296875" customWidth="1"/>
    <col min="14087" max="14089" width="11.26953125" customWidth="1"/>
    <col min="14337" max="14338" width="6" customWidth="1"/>
    <col min="14339" max="14339" width="10.81640625" customWidth="1"/>
    <col min="14340" max="14340" width="11.54296875" customWidth="1"/>
    <col min="14343" max="14345" width="11.26953125" customWidth="1"/>
    <col min="14593" max="14594" width="6" customWidth="1"/>
    <col min="14595" max="14595" width="10.81640625" customWidth="1"/>
    <col min="14596" max="14596" width="11.54296875" customWidth="1"/>
    <col min="14599" max="14601" width="11.26953125" customWidth="1"/>
    <col min="14849" max="14850" width="6" customWidth="1"/>
    <col min="14851" max="14851" width="10.81640625" customWidth="1"/>
    <col min="14852" max="14852" width="11.54296875" customWidth="1"/>
    <col min="14855" max="14857" width="11.26953125" customWidth="1"/>
    <col min="15105" max="15106" width="6" customWidth="1"/>
    <col min="15107" max="15107" width="10.81640625" customWidth="1"/>
    <col min="15108" max="15108" width="11.54296875" customWidth="1"/>
    <col min="15111" max="15113" width="11.26953125" customWidth="1"/>
    <col min="15361" max="15362" width="6" customWidth="1"/>
    <col min="15363" max="15363" width="10.81640625" customWidth="1"/>
    <col min="15364" max="15364" width="11.54296875" customWidth="1"/>
    <col min="15367" max="15369" width="11.26953125" customWidth="1"/>
    <col min="15617" max="15618" width="6" customWidth="1"/>
    <col min="15619" max="15619" width="10.81640625" customWidth="1"/>
    <col min="15620" max="15620" width="11.54296875" customWidth="1"/>
    <col min="15623" max="15625" width="11.26953125" customWidth="1"/>
    <col min="15873" max="15874" width="6" customWidth="1"/>
    <col min="15875" max="15875" width="10.81640625" customWidth="1"/>
    <col min="15876" max="15876" width="11.54296875" customWidth="1"/>
    <col min="15879" max="15881" width="11.26953125" customWidth="1"/>
    <col min="16129" max="16130" width="6" customWidth="1"/>
    <col min="16131" max="16131" width="10.81640625" customWidth="1"/>
    <col min="16132" max="16132" width="11.54296875" customWidth="1"/>
    <col min="16135" max="16137" width="11.26953125" customWidth="1"/>
  </cols>
  <sheetData>
    <row r="2" spans="2:9" x14ac:dyDescent="0.25">
      <c r="G2" s="98" t="s">
        <v>198</v>
      </c>
      <c r="H2" s="99"/>
      <c r="I2" s="99"/>
    </row>
    <row r="3" spans="2:9" x14ac:dyDescent="0.25">
      <c r="G3" s="99"/>
      <c r="H3" s="99"/>
      <c r="I3" s="99"/>
    </row>
    <row r="4" spans="2:9" x14ac:dyDescent="0.25">
      <c r="G4" s="99"/>
      <c r="H4" s="99"/>
      <c r="I4" s="99"/>
    </row>
    <row r="5" spans="2:9" x14ac:dyDescent="0.25">
      <c r="G5" s="99"/>
      <c r="H5" s="99"/>
      <c r="I5" s="99"/>
    </row>
    <row r="6" spans="2:9" x14ac:dyDescent="0.25">
      <c r="G6" s="37"/>
      <c r="H6" s="37"/>
      <c r="I6" s="37"/>
    </row>
    <row r="7" spans="2:9" x14ac:dyDescent="0.25">
      <c r="G7" s="37"/>
      <c r="H7" s="37"/>
      <c r="I7" s="37"/>
    </row>
    <row r="8" spans="2:9" ht="18" customHeight="1" x14ac:dyDescent="0.25">
      <c r="B8" s="100" t="s">
        <v>424</v>
      </c>
      <c r="C8" s="101"/>
      <c r="D8" s="101"/>
      <c r="E8" s="101"/>
      <c r="F8" s="101"/>
      <c r="G8" s="101"/>
      <c r="H8" s="101"/>
    </row>
    <row r="9" spans="2:9" x14ac:dyDescent="0.25">
      <c r="B9" s="102"/>
      <c r="C9" s="102"/>
      <c r="D9" s="102"/>
      <c r="E9" s="102"/>
      <c r="F9" s="102"/>
      <c r="G9" s="102"/>
      <c r="H9" s="102"/>
    </row>
    <row r="10" spans="2:9" x14ac:dyDescent="0.25">
      <c r="B10" s="103" t="s">
        <v>199</v>
      </c>
      <c r="C10" s="103"/>
      <c r="D10" s="103"/>
      <c r="E10" s="103"/>
      <c r="F10" s="103"/>
      <c r="G10" s="103"/>
      <c r="H10" s="103"/>
    </row>
    <row r="11" spans="2:9" x14ac:dyDescent="0.25">
      <c r="B11" s="103"/>
      <c r="C11" s="103"/>
      <c r="D11" s="103"/>
      <c r="E11" s="103"/>
      <c r="F11" s="103"/>
      <c r="G11" s="103"/>
      <c r="H11" s="103"/>
    </row>
    <row r="28" spans="1:9" ht="25" x14ac:dyDescent="0.5">
      <c r="A28" s="38"/>
      <c r="B28" s="38"/>
      <c r="C28" s="39">
        <v>20</v>
      </c>
      <c r="D28" s="38" t="s">
        <v>200</v>
      </c>
      <c r="E28" s="38"/>
      <c r="F28" s="38"/>
      <c r="G28" s="38"/>
      <c r="H28" s="38"/>
      <c r="I28" s="38"/>
    </row>
    <row r="30" spans="1:9" ht="17.5" x14ac:dyDescent="0.35">
      <c r="A30" s="40"/>
      <c r="B30" s="40"/>
      <c r="C30" s="40"/>
      <c r="D30" s="44"/>
      <c r="E30" s="43" t="s">
        <v>441</v>
      </c>
      <c r="F30" s="43"/>
      <c r="G30" s="44"/>
      <c r="H30" s="40"/>
      <c r="I30" s="40"/>
    </row>
    <row r="31" spans="1:9" x14ac:dyDescent="0.25">
      <c r="A31" s="41"/>
      <c r="B31" s="41"/>
      <c r="C31" s="41"/>
      <c r="D31" s="41"/>
      <c r="E31" s="41" t="s">
        <v>201</v>
      </c>
      <c r="F31" s="41"/>
      <c r="G31" s="41"/>
      <c r="H31" s="41"/>
      <c r="I31" s="41"/>
    </row>
    <row r="53" spans="1:9" ht="20" x14ac:dyDescent="0.4">
      <c r="A53" s="42"/>
      <c r="B53" s="42"/>
      <c r="C53" s="42"/>
      <c r="D53" s="42"/>
      <c r="E53" s="42"/>
      <c r="F53" s="42"/>
      <c r="G53" s="104" t="s">
        <v>202</v>
      </c>
      <c r="H53" s="104"/>
      <c r="I53" s="104"/>
    </row>
    <row r="54" spans="1:9" ht="20" x14ac:dyDescent="0.4">
      <c r="A54" s="42"/>
      <c r="B54" s="42"/>
      <c r="C54" s="42"/>
      <c r="D54" s="42"/>
      <c r="E54" s="42"/>
      <c r="F54" s="42"/>
      <c r="G54" s="104" t="s">
        <v>366</v>
      </c>
      <c r="H54" s="104"/>
      <c r="I54" s="104"/>
    </row>
  </sheetData>
  <mergeCells count="5">
    <mergeCell ref="G2:I5"/>
    <mergeCell ref="B8:H9"/>
    <mergeCell ref="B10:H11"/>
    <mergeCell ref="G53:I53"/>
    <mergeCell ref="G54:I54"/>
  </mergeCells>
  <pageMargins left="0.7" right="0.7" top="0.75" bottom="0.75" header="0.3" footer="0.3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view="pageBreakPreview" topLeftCell="A57" zoomScaleNormal="100" zoomScaleSheetLayoutView="100" workbookViewId="0">
      <selection activeCell="H69" sqref="H69"/>
    </sheetView>
  </sheetViews>
  <sheetFormatPr defaultColWidth="8.7265625" defaultRowHeight="18" customHeight="1" x14ac:dyDescent="0.25"/>
  <cols>
    <col min="1" max="1" width="49.26953125" style="74" customWidth="1"/>
    <col min="2" max="2" width="9.54296875" style="74" customWidth="1"/>
    <col min="3" max="3" width="6.1796875" style="74" customWidth="1"/>
    <col min="4" max="4" width="9.81640625" style="34" customWidth="1"/>
    <col min="5" max="5" width="7.81640625" style="34" customWidth="1"/>
    <col min="6" max="6" width="15" style="34" customWidth="1"/>
    <col min="7" max="7" width="10.453125" style="34" customWidth="1"/>
    <col min="8" max="9" width="9.1796875" style="34" customWidth="1"/>
    <col min="10" max="10" width="9.1796875" style="74" customWidth="1"/>
    <col min="11" max="16384" width="8.7265625" style="75"/>
  </cols>
  <sheetData>
    <row r="1" spans="1:9" ht="18" customHeight="1" x14ac:dyDescent="0.25">
      <c r="A1" s="70" t="s">
        <v>44</v>
      </c>
      <c r="D1" s="35"/>
      <c r="E1" s="35"/>
      <c r="F1" s="35"/>
      <c r="G1" s="64"/>
    </row>
    <row r="2" spans="1:9" ht="18" customHeight="1" x14ac:dyDescent="0.25">
      <c r="A2" s="73" t="s">
        <v>19</v>
      </c>
      <c r="D2" s="35"/>
      <c r="E2" s="35"/>
      <c r="F2" s="35"/>
      <c r="G2" s="35"/>
    </row>
    <row r="3" spans="1:9" ht="18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33.75" customHeight="1" x14ac:dyDescent="0.25">
      <c r="A6" s="46" t="s">
        <v>437</v>
      </c>
      <c r="B6" s="25" t="s">
        <v>174</v>
      </c>
      <c r="C6" s="25" t="s">
        <v>311</v>
      </c>
      <c r="D6" s="4">
        <v>1.82</v>
      </c>
      <c r="E6" s="4">
        <v>5</v>
      </c>
      <c r="F6" s="4">
        <v>11.71</v>
      </c>
      <c r="G6" s="4">
        <v>96.03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27" customHeight="1" x14ac:dyDescent="0.3">
      <c r="A8" s="105" t="s">
        <v>1</v>
      </c>
      <c r="B8" s="106"/>
      <c r="C8" s="107"/>
      <c r="D8" s="11">
        <f>SUM(D6:D7)</f>
        <v>4.78</v>
      </c>
      <c r="E8" s="11">
        <f>SUM(E6:E7)</f>
        <v>5.64</v>
      </c>
      <c r="F8" s="11">
        <f>SUM(F6:F7)</f>
        <v>28.77</v>
      </c>
      <c r="G8" s="11">
        <f>SUM(G6:G7)</f>
        <v>182.11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18" customHeight="1" x14ac:dyDescent="0.25">
      <c r="A12" s="6" t="s">
        <v>50</v>
      </c>
      <c r="B12" s="59" t="s">
        <v>51</v>
      </c>
      <c r="C12" s="59" t="s">
        <v>16</v>
      </c>
      <c r="D12" s="4">
        <v>26.11</v>
      </c>
      <c r="E12" s="4">
        <v>22</v>
      </c>
      <c r="F12" s="4">
        <v>1.68</v>
      </c>
      <c r="G12" s="4">
        <v>307.47000000000003</v>
      </c>
      <c r="H12" s="31">
        <v>1.72</v>
      </c>
      <c r="I12" s="31">
        <f t="shared" ref="I12:I16" si="1">ROUND(H12*1.09,2)</f>
        <v>1.87</v>
      </c>
    </row>
    <row r="13" spans="1:9" ht="18" customHeight="1" x14ac:dyDescent="0.25">
      <c r="A13" s="24" t="s">
        <v>230</v>
      </c>
      <c r="B13" s="59" t="s">
        <v>52</v>
      </c>
      <c r="C13" s="59" t="s">
        <v>14</v>
      </c>
      <c r="D13" s="4">
        <v>1.36</v>
      </c>
      <c r="E13" s="4">
        <v>2.35</v>
      </c>
      <c r="F13" s="4">
        <v>14.48</v>
      </c>
      <c r="G13" s="4">
        <v>81.88</v>
      </c>
      <c r="H13" s="31">
        <v>0.12</v>
      </c>
      <c r="I13" s="31">
        <f t="shared" si="1"/>
        <v>0.13</v>
      </c>
    </row>
    <row r="14" spans="1:9" ht="18" customHeight="1" x14ac:dyDescent="0.25">
      <c r="A14" s="24" t="s">
        <v>325</v>
      </c>
      <c r="B14" s="49" t="s">
        <v>40</v>
      </c>
      <c r="C14" s="49" t="s">
        <v>15</v>
      </c>
      <c r="D14" s="4">
        <v>4.08</v>
      </c>
      <c r="E14" s="4">
        <v>7.7549999999999999</v>
      </c>
      <c r="F14" s="4">
        <v>19.690000000000001</v>
      </c>
      <c r="G14" s="4">
        <v>144.24</v>
      </c>
      <c r="H14" s="31">
        <v>0.31</v>
      </c>
      <c r="I14" s="31">
        <f t="shared" si="1"/>
        <v>0.34</v>
      </c>
    </row>
    <row r="15" spans="1:9" s="16" customFormat="1" ht="18" customHeight="1" x14ac:dyDescent="0.25">
      <c r="A15" s="47" t="s">
        <v>432</v>
      </c>
      <c r="B15" s="96"/>
      <c r="C15" s="96" t="s">
        <v>12</v>
      </c>
      <c r="D15" s="4">
        <v>0</v>
      </c>
      <c r="E15" s="4">
        <v>0</v>
      </c>
      <c r="F15" s="4">
        <v>0</v>
      </c>
      <c r="G15" s="4">
        <v>0</v>
      </c>
      <c r="H15" s="31">
        <v>0.05</v>
      </c>
      <c r="I15" s="31">
        <f t="shared" si="1"/>
        <v>0.05</v>
      </c>
    </row>
    <row r="16" spans="1:9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 t="shared" si="1"/>
        <v>0.36</v>
      </c>
    </row>
    <row r="17" spans="1:9" ht="16.5" customHeight="1" x14ac:dyDescent="0.3">
      <c r="A17" s="105" t="s">
        <v>1</v>
      </c>
      <c r="B17" s="106"/>
      <c r="C17" s="107"/>
      <c r="D17" s="11">
        <f>SUM(D12:D16)</f>
        <v>31.949999999999996</v>
      </c>
      <c r="E17" s="11">
        <f t="shared" ref="E17:G17" si="2">SUM(E12:E16)</f>
        <v>32.505000000000003</v>
      </c>
      <c r="F17" s="11">
        <f t="shared" si="2"/>
        <v>48.85</v>
      </c>
      <c r="G17" s="11">
        <f t="shared" si="2"/>
        <v>586.59</v>
      </c>
      <c r="H17" s="89">
        <f>+H12+H13+H14+H15+H16</f>
        <v>2.5299999999999998</v>
      </c>
      <c r="I17" s="89">
        <f>+I12+I13+I14+I15+I16</f>
        <v>2.7499999999999996</v>
      </c>
    </row>
    <row r="18" spans="1:9" ht="27" customHeight="1" x14ac:dyDescent="0.25">
      <c r="A18" s="117" t="s">
        <v>363</v>
      </c>
      <c r="B18" s="117"/>
      <c r="C18" s="117"/>
      <c r="D18" s="117"/>
      <c r="E18" s="117"/>
      <c r="F18" s="117"/>
      <c r="G18" s="117"/>
    </row>
    <row r="19" spans="1:9" ht="18" customHeight="1" x14ac:dyDescent="0.25">
      <c r="A19" s="108" t="s">
        <v>97</v>
      </c>
      <c r="B19" s="110" t="s">
        <v>0</v>
      </c>
      <c r="C19" s="110" t="s">
        <v>6</v>
      </c>
      <c r="D19" s="112" t="s">
        <v>7</v>
      </c>
      <c r="E19" s="112"/>
      <c r="F19" s="112"/>
      <c r="G19" s="116" t="s">
        <v>8</v>
      </c>
      <c r="H19" s="87" t="s">
        <v>419</v>
      </c>
      <c r="I19" s="87" t="s">
        <v>420</v>
      </c>
    </row>
    <row r="20" spans="1:9" ht="18" customHeight="1" x14ac:dyDescent="0.25">
      <c r="A20" s="109"/>
      <c r="B20" s="111"/>
      <c r="C20" s="111"/>
      <c r="D20" s="62" t="s">
        <v>9</v>
      </c>
      <c r="E20" s="62" t="s">
        <v>10</v>
      </c>
      <c r="F20" s="62" t="s">
        <v>107</v>
      </c>
      <c r="G20" s="111"/>
      <c r="H20" s="86"/>
      <c r="I20" s="86"/>
    </row>
    <row r="21" spans="1:9" ht="18" customHeight="1" x14ac:dyDescent="0.25">
      <c r="A21" s="6" t="s">
        <v>103</v>
      </c>
      <c r="B21" s="59" t="s">
        <v>92</v>
      </c>
      <c r="C21" s="59" t="s">
        <v>211</v>
      </c>
      <c r="D21" s="59">
        <v>21.18</v>
      </c>
      <c r="E21" s="59">
        <v>9.18</v>
      </c>
      <c r="F21" s="59">
        <v>68.64</v>
      </c>
      <c r="G21" s="59">
        <v>388.59</v>
      </c>
      <c r="H21" s="31">
        <v>1.08</v>
      </c>
      <c r="I21" s="31">
        <f t="shared" ref="I21:I24" si="3">ROUND(H21*1.09,2)</f>
        <v>1.18</v>
      </c>
    </row>
    <row r="22" spans="1:9" ht="35.25" customHeight="1" x14ac:dyDescent="0.25">
      <c r="A22" s="6" t="s">
        <v>292</v>
      </c>
      <c r="B22" s="59" t="s">
        <v>108</v>
      </c>
      <c r="C22" s="59" t="s">
        <v>15</v>
      </c>
      <c r="D22" s="4">
        <v>2.9550000000000001</v>
      </c>
      <c r="E22" s="4">
        <v>14.984999999999999</v>
      </c>
      <c r="F22" s="4">
        <v>11.535</v>
      </c>
      <c r="G22" s="4">
        <v>177.39</v>
      </c>
      <c r="H22" s="31">
        <v>0.43</v>
      </c>
      <c r="I22" s="31">
        <f t="shared" si="3"/>
        <v>0.47</v>
      </c>
    </row>
    <row r="23" spans="1:9" s="16" customFormat="1" ht="18" customHeight="1" x14ac:dyDescent="0.25">
      <c r="A23" s="47" t="s">
        <v>432</v>
      </c>
      <c r="B23" s="96"/>
      <c r="C23" s="96" t="s">
        <v>12</v>
      </c>
      <c r="D23" s="4">
        <v>0</v>
      </c>
      <c r="E23" s="4">
        <v>0</v>
      </c>
      <c r="F23" s="4">
        <v>0</v>
      </c>
      <c r="G23" s="4">
        <v>0</v>
      </c>
      <c r="H23" s="31">
        <v>0.05</v>
      </c>
      <c r="I23" s="31">
        <f t="shared" si="3"/>
        <v>0.05</v>
      </c>
    </row>
    <row r="24" spans="1:9" s="16" customFormat="1" ht="18" customHeight="1" x14ac:dyDescent="0.25">
      <c r="A24" s="47" t="s">
        <v>427</v>
      </c>
      <c r="B24" s="96"/>
      <c r="C24" s="96" t="s">
        <v>16</v>
      </c>
      <c r="D24" s="4">
        <v>0.4</v>
      </c>
      <c r="E24" s="4">
        <v>0.4</v>
      </c>
      <c r="F24" s="4">
        <v>13</v>
      </c>
      <c r="G24" s="4">
        <v>53</v>
      </c>
      <c r="H24" s="31">
        <v>0.33</v>
      </c>
      <c r="I24" s="31">
        <f t="shared" si="3"/>
        <v>0.36</v>
      </c>
    </row>
    <row r="25" spans="1:9" ht="18" customHeight="1" x14ac:dyDescent="0.3">
      <c r="A25" s="105" t="s">
        <v>1</v>
      </c>
      <c r="B25" s="106"/>
      <c r="C25" s="107"/>
      <c r="D25" s="11">
        <f>SUM(D21:D24)</f>
        <v>24.534999999999997</v>
      </c>
      <c r="E25" s="11">
        <f t="shared" ref="E25:G25" si="4">SUM(E21:E24)</f>
        <v>24.564999999999998</v>
      </c>
      <c r="F25" s="11">
        <f t="shared" si="4"/>
        <v>93.174999999999997</v>
      </c>
      <c r="G25" s="11">
        <f t="shared" si="4"/>
        <v>618.98</v>
      </c>
      <c r="H25" s="89">
        <f>+H21+H22+H23+H24</f>
        <v>1.8900000000000001</v>
      </c>
      <c r="I25" s="89">
        <f>+I21+I22+I23+I24</f>
        <v>2.06</v>
      </c>
    </row>
    <row r="26" spans="1:9" ht="18" customHeight="1" x14ac:dyDescent="0.25">
      <c r="A26" s="117" t="s">
        <v>370</v>
      </c>
      <c r="B26" s="117"/>
      <c r="C26" s="117"/>
      <c r="D26" s="117"/>
      <c r="E26" s="117"/>
      <c r="F26" s="117"/>
      <c r="G26" s="117"/>
    </row>
    <row r="27" spans="1:9" ht="18" customHeight="1" x14ac:dyDescent="0.25">
      <c r="A27" s="108" t="s">
        <v>98</v>
      </c>
      <c r="B27" s="114" t="s">
        <v>0</v>
      </c>
      <c r="C27" s="114" t="s">
        <v>6</v>
      </c>
      <c r="D27" s="112" t="s">
        <v>7</v>
      </c>
      <c r="E27" s="112"/>
      <c r="F27" s="112"/>
      <c r="G27" s="116" t="s">
        <v>8</v>
      </c>
      <c r="H27" s="116" t="s">
        <v>419</v>
      </c>
      <c r="I27" s="116" t="s">
        <v>420</v>
      </c>
    </row>
    <row r="28" spans="1:9" ht="18" customHeight="1" x14ac:dyDescent="0.25">
      <c r="A28" s="109"/>
      <c r="B28" s="115"/>
      <c r="C28" s="115"/>
      <c r="D28" s="62" t="s">
        <v>9</v>
      </c>
      <c r="E28" s="62" t="s">
        <v>10</v>
      </c>
      <c r="F28" s="62" t="s">
        <v>107</v>
      </c>
      <c r="G28" s="111"/>
      <c r="H28" s="111"/>
      <c r="I28" s="111"/>
    </row>
    <row r="29" spans="1:9" ht="18" customHeight="1" x14ac:dyDescent="0.25">
      <c r="A29" s="24" t="s">
        <v>166</v>
      </c>
      <c r="B29" s="49" t="s">
        <v>167</v>
      </c>
      <c r="C29" s="25" t="s">
        <v>16</v>
      </c>
      <c r="D29" s="4">
        <v>17.43</v>
      </c>
      <c r="E29" s="4">
        <v>10.35</v>
      </c>
      <c r="F29" s="4">
        <v>17.649999999999999</v>
      </c>
      <c r="G29" s="4">
        <v>232.44</v>
      </c>
      <c r="H29" s="31">
        <v>1.1100000000000001</v>
      </c>
      <c r="I29" s="31">
        <f t="shared" ref="I29:I33" si="5">ROUND(H29*1.09,2)</f>
        <v>1.21</v>
      </c>
    </row>
    <row r="30" spans="1:9" ht="18" customHeight="1" x14ac:dyDescent="0.25">
      <c r="A30" s="24" t="s">
        <v>342</v>
      </c>
      <c r="B30" s="49" t="s">
        <v>144</v>
      </c>
      <c r="C30" s="25" t="s">
        <v>16</v>
      </c>
      <c r="D30" s="4">
        <v>4.33</v>
      </c>
      <c r="E30" s="4">
        <v>5.19</v>
      </c>
      <c r="F30" s="4">
        <v>28.09</v>
      </c>
      <c r="G30" s="4">
        <v>177.93</v>
      </c>
      <c r="H30" s="31">
        <v>0.1</v>
      </c>
      <c r="I30" s="31">
        <f t="shared" si="5"/>
        <v>0.11</v>
      </c>
    </row>
    <row r="31" spans="1:9" ht="28.5" customHeight="1" x14ac:dyDescent="0.25">
      <c r="A31" s="6" t="s">
        <v>291</v>
      </c>
      <c r="B31" s="25" t="s">
        <v>53</v>
      </c>
      <c r="C31" s="25" t="s">
        <v>16</v>
      </c>
      <c r="D31" s="4">
        <v>3.49</v>
      </c>
      <c r="E31" s="4">
        <v>14.47</v>
      </c>
      <c r="F31" s="4">
        <v>7.74</v>
      </c>
      <c r="G31" s="4">
        <v>166.02</v>
      </c>
      <c r="H31" s="31">
        <v>0.3</v>
      </c>
      <c r="I31" s="31">
        <f t="shared" si="5"/>
        <v>0.33</v>
      </c>
    </row>
    <row r="32" spans="1:9" s="16" customFormat="1" ht="18" customHeight="1" x14ac:dyDescent="0.25">
      <c r="A32" s="47" t="s">
        <v>432</v>
      </c>
      <c r="B32" s="96"/>
      <c r="C32" s="96" t="s">
        <v>12</v>
      </c>
      <c r="D32" s="4">
        <v>0</v>
      </c>
      <c r="E32" s="4">
        <v>0</v>
      </c>
      <c r="F32" s="4">
        <v>0</v>
      </c>
      <c r="G32" s="4">
        <v>0</v>
      </c>
      <c r="H32" s="31">
        <v>0.05</v>
      </c>
      <c r="I32" s="31">
        <f t="shared" si="5"/>
        <v>0.05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5"/>
        <v>0.36</v>
      </c>
    </row>
    <row r="34" spans="1:9" ht="18" customHeight="1" x14ac:dyDescent="0.3">
      <c r="A34" s="105" t="s">
        <v>1</v>
      </c>
      <c r="B34" s="106"/>
      <c r="C34" s="107"/>
      <c r="D34" s="11">
        <f>SUM(D29:D33)</f>
        <v>25.65</v>
      </c>
      <c r="E34" s="11">
        <f t="shared" ref="E34:G34" si="6">SUM(E29:E33)</f>
        <v>30.409999999999997</v>
      </c>
      <c r="F34" s="11">
        <f t="shared" si="6"/>
        <v>66.47999999999999</v>
      </c>
      <c r="G34" s="11">
        <f t="shared" si="6"/>
        <v>629.39</v>
      </c>
      <c r="H34" s="89">
        <f>+H29+H30+H31+H32+H33</f>
        <v>1.8900000000000003</v>
      </c>
      <c r="I34" s="89">
        <f>+I29+I30+I31+I32+I33</f>
        <v>2.06</v>
      </c>
    </row>
    <row r="35" spans="1:9" ht="18" customHeight="1" x14ac:dyDescent="0.25">
      <c r="A35" s="117" t="s">
        <v>370</v>
      </c>
      <c r="B35" s="117"/>
      <c r="C35" s="117"/>
      <c r="D35" s="117"/>
      <c r="E35" s="117"/>
      <c r="F35" s="117"/>
      <c r="G35" s="117"/>
    </row>
    <row r="36" spans="1:9" ht="18" customHeight="1" x14ac:dyDescent="0.25">
      <c r="A36" s="108" t="s">
        <v>133</v>
      </c>
      <c r="B36" s="114" t="s">
        <v>0</v>
      </c>
      <c r="C36" s="114" t="s">
        <v>6</v>
      </c>
      <c r="D36" s="112" t="s">
        <v>7</v>
      </c>
      <c r="E36" s="112"/>
      <c r="F36" s="112"/>
      <c r="G36" s="116" t="s">
        <v>8</v>
      </c>
      <c r="H36" s="87" t="s">
        <v>419</v>
      </c>
      <c r="I36" s="87" t="s">
        <v>420</v>
      </c>
    </row>
    <row r="37" spans="1:9" ht="18" customHeight="1" x14ac:dyDescent="0.25">
      <c r="A37" s="109"/>
      <c r="B37" s="115"/>
      <c r="C37" s="115"/>
      <c r="D37" s="62" t="s">
        <v>9</v>
      </c>
      <c r="E37" s="62" t="s">
        <v>10</v>
      </c>
      <c r="F37" s="62" t="s">
        <v>107</v>
      </c>
      <c r="G37" s="111"/>
      <c r="H37" s="86"/>
      <c r="I37" s="86"/>
    </row>
    <row r="38" spans="1:9" ht="18" customHeight="1" x14ac:dyDescent="0.25">
      <c r="A38" s="24" t="s">
        <v>246</v>
      </c>
      <c r="B38" s="25" t="s">
        <v>247</v>
      </c>
      <c r="C38" s="25" t="s">
        <v>211</v>
      </c>
      <c r="D38" s="4">
        <v>18.72</v>
      </c>
      <c r="E38" s="4">
        <v>9.9</v>
      </c>
      <c r="F38" s="4">
        <v>67.11</v>
      </c>
      <c r="G38" s="4">
        <v>424.47</v>
      </c>
      <c r="H38" s="31">
        <v>0.86</v>
      </c>
      <c r="I38" s="31">
        <f t="shared" ref="I38:I42" si="7">ROUND(H38*1.09,2)</f>
        <v>0.94</v>
      </c>
    </row>
    <row r="39" spans="1:9" ht="18" customHeight="1" x14ac:dyDescent="0.25">
      <c r="A39" s="6" t="s">
        <v>269</v>
      </c>
      <c r="B39" s="59" t="s">
        <v>238</v>
      </c>
      <c r="C39" s="59" t="s">
        <v>14</v>
      </c>
      <c r="D39" s="4">
        <v>1.2</v>
      </c>
      <c r="E39" s="4">
        <v>15</v>
      </c>
      <c r="F39" s="4">
        <v>1.55</v>
      </c>
      <c r="G39" s="4">
        <v>146.5</v>
      </c>
      <c r="H39" s="31">
        <v>0.25</v>
      </c>
      <c r="I39" s="31">
        <f t="shared" si="7"/>
        <v>0.27</v>
      </c>
    </row>
    <row r="40" spans="1:9" s="16" customFormat="1" ht="18" customHeight="1" x14ac:dyDescent="0.25">
      <c r="A40" s="6" t="s">
        <v>428</v>
      </c>
      <c r="B40" s="96"/>
      <c r="C40" s="96" t="s">
        <v>429</v>
      </c>
      <c r="D40" s="4">
        <v>2.98</v>
      </c>
      <c r="E40" s="4">
        <v>0.2</v>
      </c>
      <c r="F40" s="4">
        <v>12.85</v>
      </c>
      <c r="G40" s="4">
        <v>65.38</v>
      </c>
      <c r="H40" s="31">
        <v>0.4</v>
      </c>
      <c r="I40" s="31">
        <f t="shared" si="7"/>
        <v>0.44</v>
      </c>
    </row>
    <row r="41" spans="1:9" s="16" customFormat="1" ht="18" customHeight="1" x14ac:dyDescent="0.25">
      <c r="A41" s="47" t="s">
        <v>432</v>
      </c>
      <c r="B41" s="96"/>
      <c r="C41" s="96" t="s">
        <v>12</v>
      </c>
      <c r="D41" s="4">
        <v>0</v>
      </c>
      <c r="E41" s="4">
        <v>0</v>
      </c>
      <c r="F41" s="4">
        <v>0</v>
      </c>
      <c r="G41" s="4">
        <v>0</v>
      </c>
      <c r="H41" s="31">
        <v>0.05</v>
      </c>
      <c r="I41" s="31">
        <f t="shared" si="7"/>
        <v>0.05</v>
      </c>
    </row>
    <row r="42" spans="1:9" s="16" customFormat="1" ht="18" customHeight="1" x14ac:dyDescent="0.25">
      <c r="A42" s="47" t="s">
        <v>427</v>
      </c>
      <c r="B42" s="96"/>
      <c r="C42" s="96" t="s">
        <v>16</v>
      </c>
      <c r="D42" s="4">
        <v>0.4</v>
      </c>
      <c r="E42" s="4">
        <v>0.4</v>
      </c>
      <c r="F42" s="4">
        <v>13</v>
      </c>
      <c r="G42" s="4">
        <v>53</v>
      </c>
      <c r="H42" s="31">
        <v>0.33</v>
      </c>
      <c r="I42" s="31">
        <f t="shared" si="7"/>
        <v>0.36</v>
      </c>
    </row>
    <row r="43" spans="1:9" ht="18" customHeight="1" x14ac:dyDescent="0.3">
      <c r="A43" s="105" t="s">
        <v>1</v>
      </c>
      <c r="B43" s="106"/>
      <c r="C43" s="107"/>
      <c r="D43" s="11">
        <f>SUM(D38:D42)</f>
        <v>23.299999999999997</v>
      </c>
      <c r="E43" s="11">
        <f t="shared" ref="E43:G43" si="8">SUM(E38:E42)</f>
        <v>25.499999999999996</v>
      </c>
      <c r="F43" s="11">
        <f t="shared" si="8"/>
        <v>94.509999999999991</v>
      </c>
      <c r="G43" s="11">
        <f t="shared" si="8"/>
        <v>689.35</v>
      </c>
      <c r="H43" s="89">
        <f>+H38+H39+H40+H41+H42</f>
        <v>1.89</v>
      </c>
      <c r="I43" s="89">
        <f>+I38+I39+I40+I41+I42</f>
        <v>2.06</v>
      </c>
    </row>
    <row r="44" spans="1:9" ht="18" customHeight="1" x14ac:dyDescent="0.25">
      <c r="A44" s="113" t="s">
        <v>370</v>
      </c>
      <c r="B44" s="113"/>
      <c r="C44" s="113"/>
      <c r="D44" s="113"/>
      <c r="E44" s="113"/>
      <c r="F44" s="113"/>
      <c r="G44" s="113"/>
    </row>
    <row r="45" spans="1:9" ht="18" customHeight="1" x14ac:dyDescent="0.25">
      <c r="A45" s="108" t="s">
        <v>134</v>
      </c>
      <c r="B45" s="114" t="s">
        <v>0</v>
      </c>
      <c r="C45" s="114" t="s">
        <v>6</v>
      </c>
      <c r="D45" s="112" t="s">
        <v>7</v>
      </c>
      <c r="E45" s="112"/>
      <c r="F45" s="112"/>
      <c r="G45" s="116" t="s">
        <v>8</v>
      </c>
      <c r="H45" s="87" t="s">
        <v>419</v>
      </c>
      <c r="I45" s="87" t="s">
        <v>420</v>
      </c>
    </row>
    <row r="46" spans="1:9" ht="18" customHeight="1" x14ac:dyDescent="0.25">
      <c r="A46" s="109"/>
      <c r="B46" s="115"/>
      <c r="C46" s="115"/>
      <c r="D46" s="62" t="s">
        <v>9</v>
      </c>
      <c r="E46" s="62" t="s">
        <v>10</v>
      </c>
      <c r="F46" s="62" t="s">
        <v>107</v>
      </c>
      <c r="G46" s="111"/>
      <c r="H46" s="86"/>
      <c r="I46" s="86"/>
    </row>
    <row r="47" spans="1:9" ht="18" customHeight="1" x14ac:dyDescent="0.25">
      <c r="A47" s="24" t="s">
        <v>248</v>
      </c>
      <c r="B47" s="25" t="s">
        <v>249</v>
      </c>
      <c r="C47" s="25" t="s">
        <v>211</v>
      </c>
      <c r="D47" s="4">
        <v>32.04</v>
      </c>
      <c r="E47" s="4">
        <v>15.6</v>
      </c>
      <c r="F47" s="4">
        <v>67.349999999999994</v>
      </c>
      <c r="G47" s="4">
        <v>535.38</v>
      </c>
      <c r="H47" s="31">
        <v>1.06</v>
      </c>
      <c r="I47" s="31">
        <f t="shared" ref="I47:I51" si="9">ROUND(H47*1.09,2)</f>
        <v>1.1599999999999999</v>
      </c>
    </row>
    <row r="48" spans="1:9" ht="18" customHeight="1" x14ac:dyDescent="0.25">
      <c r="A48" s="24" t="s">
        <v>237</v>
      </c>
      <c r="B48" s="25" t="s">
        <v>238</v>
      </c>
      <c r="C48" s="25" t="s">
        <v>14</v>
      </c>
      <c r="D48" s="4">
        <v>1.7</v>
      </c>
      <c r="E48" s="4">
        <v>5</v>
      </c>
      <c r="F48" s="4">
        <v>2.1</v>
      </c>
      <c r="G48" s="4">
        <v>60</v>
      </c>
      <c r="H48" s="31">
        <v>0.25</v>
      </c>
      <c r="I48" s="31">
        <f t="shared" si="9"/>
        <v>0.27</v>
      </c>
    </row>
    <row r="49" spans="1:10" s="16" customFormat="1" ht="18" customHeight="1" x14ac:dyDescent="0.25">
      <c r="A49" s="6" t="s">
        <v>428</v>
      </c>
      <c r="B49" s="96"/>
      <c r="C49" s="96" t="s">
        <v>429</v>
      </c>
      <c r="D49" s="4">
        <v>2.98</v>
      </c>
      <c r="E49" s="4">
        <v>0.2</v>
      </c>
      <c r="F49" s="4">
        <v>12.85</v>
      </c>
      <c r="G49" s="4">
        <v>65.38</v>
      </c>
      <c r="H49" s="31">
        <v>0.4</v>
      </c>
      <c r="I49" s="31">
        <f t="shared" si="9"/>
        <v>0.44</v>
      </c>
    </row>
    <row r="50" spans="1:10" s="16" customFormat="1" ht="18" customHeight="1" x14ac:dyDescent="0.25">
      <c r="A50" s="47" t="s">
        <v>432</v>
      </c>
      <c r="B50" s="96"/>
      <c r="C50" s="96" t="s">
        <v>12</v>
      </c>
      <c r="D50" s="4">
        <v>0</v>
      </c>
      <c r="E50" s="4">
        <v>0</v>
      </c>
      <c r="F50" s="4">
        <v>0</v>
      </c>
      <c r="G50" s="4">
        <v>0</v>
      </c>
      <c r="H50" s="31">
        <v>0.05</v>
      </c>
      <c r="I50" s="31">
        <f t="shared" si="9"/>
        <v>0.05</v>
      </c>
    </row>
    <row r="51" spans="1:10" s="16" customFormat="1" ht="18" customHeight="1" x14ac:dyDescent="0.25">
      <c r="A51" s="47" t="s">
        <v>427</v>
      </c>
      <c r="B51" s="96"/>
      <c r="C51" s="96" t="s">
        <v>16</v>
      </c>
      <c r="D51" s="4">
        <v>0.4</v>
      </c>
      <c r="E51" s="4">
        <v>0.4</v>
      </c>
      <c r="F51" s="4">
        <v>13</v>
      </c>
      <c r="G51" s="4">
        <v>53</v>
      </c>
      <c r="H51" s="31">
        <v>0.33</v>
      </c>
      <c r="I51" s="31">
        <f t="shared" si="9"/>
        <v>0.36</v>
      </c>
    </row>
    <row r="52" spans="1:10" ht="18" customHeight="1" x14ac:dyDescent="0.3">
      <c r="A52" s="105" t="s">
        <v>1</v>
      </c>
      <c r="B52" s="106"/>
      <c r="C52" s="107"/>
      <c r="D52" s="11">
        <f>SUM(D47:D51)</f>
        <v>37.119999999999997</v>
      </c>
      <c r="E52" s="11">
        <f t="shared" ref="E52:G52" si="10">SUM(E47:E51)</f>
        <v>21.2</v>
      </c>
      <c r="F52" s="11">
        <f t="shared" si="10"/>
        <v>95.299999999999983</v>
      </c>
      <c r="G52" s="11">
        <f t="shared" si="10"/>
        <v>713.76</v>
      </c>
      <c r="H52" s="89">
        <f>+H47+H48+H49+H50+H51</f>
        <v>2.09</v>
      </c>
      <c r="I52" s="89">
        <f>+I47+I48+I49+I50+I51</f>
        <v>2.2799999999999998</v>
      </c>
    </row>
    <row r="53" spans="1:10" ht="26.25" customHeight="1" x14ac:dyDescent="0.25">
      <c r="A53" s="127" t="s">
        <v>362</v>
      </c>
      <c r="B53" s="127"/>
      <c r="C53" s="127"/>
      <c r="D53" s="127"/>
      <c r="E53" s="127"/>
      <c r="F53" s="127"/>
      <c r="G53" s="127"/>
      <c r="H53" s="76"/>
      <c r="I53" s="76"/>
      <c r="J53" s="75"/>
    </row>
    <row r="54" spans="1:10" ht="18" customHeight="1" x14ac:dyDescent="0.25">
      <c r="A54" s="128" t="s">
        <v>379</v>
      </c>
      <c r="B54" s="114" t="s">
        <v>0</v>
      </c>
      <c r="C54" s="114" t="s">
        <v>6</v>
      </c>
      <c r="D54" s="130" t="s">
        <v>7</v>
      </c>
      <c r="E54" s="130"/>
      <c r="F54" s="130"/>
      <c r="G54" s="131" t="s">
        <v>8</v>
      </c>
      <c r="H54" s="116" t="s">
        <v>419</v>
      </c>
      <c r="I54" s="116" t="s">
        <v>420</v>
      </c>
      <c r="J54" s="75"/>
    </row>
    <row r="55" spans="1:10" ht="27" customHeight="1" x14ac:dyDescent="0.25">
      <c r="A55" s="129"/>
      <c r="B55" s="115"/>
      <c r="C55" s="115"/>
      <c r="D55" s="69" t="s">
        <v>9</v>
      </c>
      <c r="E55" s="69" t="s">
        <v>10</v>
      </c>
      <c r="F55" s="69" t="s">
        <v>107</v>
      </c>
      <c r="G55" s="115"/>
      <c r="H55" s="111"/>
      <c r="I55" s="111"/>
      <c r="J55" s="75"/>
    </row>
    <row r="56" spans="1:10" ht="30.65" customHeight="1" x14ac:dyDescent="0.25">
      <c r="A56" s="24" t="s">
        <v>395</v>
      </c>
      <c r="B56" s="25" t="s">
        <v>396</v>
      </c>
      <c r="C56" s="25">
        <v>250</v>
      </c>
      <c r="D56" s="3">
        <v>7.4</v>
      </c>
      <c r="E56" s="3">
        <v>15.91</v>
      </c>
      <c r="F56" s="3">
        <v>39.369999999999997</v>
      </c>
      <c r="G56" s="3">
        <v>330.25</v>
      </c>
      <c r="H56" s="31">
        <v>0.68</v>
      </c>
      <c r="I56" s="31">
        <f t="shared" ref="I56:I60" si="11">ROUND(H56*1.09,2)</f>
        <v>0.74</v>
      </c>
      <c r="J56" s="75"/>
    </row>
    <row r="57" spans="1:10" ht="18" customHeight="1" x14ac:dyDescent="0.25">
      <c r="A57" s="24" t="s">
        <v>237</v>
      </c>
      <c r="B57" s="25" t="s">
        <v>238</v>
      </c>
      <c r="C57" s="25" t="s">
        <v>14</v>
      </c>
      <c r="D57" s="4">
        <v>1.7</v>
      </c>
      <c r="E57" s="4">
        <v>5</v>
      </c>
      <c r="F57" s="4">
        <v>2.1</v>
      </c>
      <c r="G57" s="4">
        <v>60</v>
      </c>
      <c r="H57" s="31">
        <v>0.25</v>
      </c>
      <c r="I57" s="31">
        <f t="shared" si="11"/>
        <v>0.27</v>
      </c>
    </row>
    <row r="58" spans="1:10" ht="30.65" customHeight="1" x14ac:dyDescent="0.25">
      <c r="A58" s="6" t="s">
        <v>292</v>
      </c>
      <c r="B58" s="59" t="s">
        <v>108</v>
      </c>
      <c r="C58" s="59" t="s">
        <v>15</v>
      </c>
      <c r="D58" s="4">
        <v>2.9550000000000001</v>
      </c>
      <c r="E58" s="4">
        <v>14.984999999999999</v>
      </c>
      <c r="F58" s="4">
        <v>11.535</v>
      </c>
      <c r="G58" s="4">
        <v>177.39</v>
      </c>
      <c r="H58" s="31">
        <v>0.59</v>
      </c>
      <c r="I58" s="31">
        <f t="shared" si="11"/>
        <v>0.64</v>
      </c>
    </row>
    <row r="59" spans="1:10" s="16" customFormat="1" ht="18" customHeight="1" x14ac:dyDescent="0.25">
      <c r="A59" s="47" t="s">
        <v>432</v>
      </c>
      <c r="B59" s="96"/>
      <c r="C59" s="96" t="s">
        <v>12</v>
      </c>
      <c r="D59" s="4">
        <v>0</v>
      </c>
      <c r="E59" s="4">
        <v>0</v>
      </c>
      <c r="F59" s="4">
        <v>0</v>
      </c>
      <c r="G59" s="4">
        <v>0</v>
      </c>
      <c r="H59" s="31">
        <v>0.05</v>
      </c>
      <c r="I59" s="31">
        <f t="shared" si="11"/>
        <v>0.05</v>
      </c>
    </row>
    <row r="60" spans="1:10" s="16" customFormat="1" ht="18" customHeight="1" x14ac:dyDescent="0.25">
      <c r="A60" s="47" t="s">
        <v>427</v>
      </c>
      <c r="B60" s="96"/>
      <c r="C60" s="96" t="s">
        <v>16</v>
      </c>
      <c r="D60" s="4">
        <v>0.4</v>
      </c>
      <c r="E60" s="4">
        <v>0.4</v>
      </c>
      <c r="F60" s="4">
        <v>13</v>
      </c>
      <c r="G60" s="4">
        <v>53</v>
      </c>
      <c r="H60" s="31">
        <v>0.33</v>
      </c>
      <c r="I60" s="31">
        <f t="shared" si="11"/>
        <v>0.36</v>
      </c>
    </row>
    <row r="61" spans="1:10" ht="27" customHeight="1" x14ac:dyDescent="0.3">
      <c r="A61" s="124" t="s">
        <v>1</v>
      </c>
      <c r="B61" s="125"/>
      <c r="C61" s="126"/>
      <c r="D61" s="68">
        <f>SUM(D56:D60)</f>
        <v>12.455</v>
      </c>
      <c r="E61" s="68">
        <f t="shared" ref="E61:G61" si="12">SUM(E56:E60)</f>
        <v>36.294999999999995</v>
      </c>
      <c r="F61" s="68">
        <f t="shared" si="12"/>
        <v>66.004999999999995</v>
      </c>
      <c r="G61" s="68">
        <f t="shared" si="12"/>
        <v>620.64</v>
      </c>
      <c r="H61" s="89">
        <f>+H56+H57+H58+H59+H60</f>
        <v>1.9000000000000001</v>
      </c>
      <c r="I61" s="89">
        <f>+I56+I57+I58+I59+I60</f>
        <v>2.06</v>
      </c>
      <c r="J61" s="75"/>
    </row>
    <row r="62" spans="1:10" ht="18" customHeight="1" x14ac:dyDescent="0.25">
      <c r="A62" s="132" t="s">
        <v>430</v>
      </c>
      <c r="B62" s="132"/>
      <c r="C62" s="132"/>
      <c r="D62" s="132"/>
      <c r="E62" s="132"/>
      <c r="F62" s="132"/>
      <c r="G62" s="132"/>
    </row>
    <row r="63" spans="1:10" ht="18" customHeight="1" thickBot="1" x14ac:dyDescent="0.3"/>
    <row r="64" spans="1:10" s="16" customFormat="1" ht="39" customHeight="1" x14ac:dyDescent="0.25">
      <c r="A64" s="88"/>
      <c r="B64" s="120"/>
      <c r="C64" s="121"/>
      <c r="D64" s="121"/>
      <c r="E64" s="121"/>
      <c r="F64" s="121"/>
      <c r="G64" s="121"/>
      <c r="H64" s="90" t="s">
        <v>419</v>
      </c>
      <c r="I64" s="91" t="s">
        <v>420</v>
      </c>
    </row>
    <row r="65" spans="1:9" s="16" customFormat="1" ht="18" customHeight="1" thickBot="1" x14ac:dyDescent="0.3">
      <c r="A65" s="63"/>
      <c r="B65" s="122" t="s">
        <v>421</v>
      </c>
      <c r="C65" s="123"/>
      <c r="D65" s="123"/>
      <c r="E65" s="123"/>
      <c r="F65" s="123"/>
      <c r="G65" s="123"/>
      <c r="H65" s="94">
        <f>+SUM(H17+H25+H34+H43+H52+H61)/6+H8</f>
        <v>2.3516666666666666</v>
      </c>
      <c r="I65" s="93">
        <f>+SUM(I17+I25+I34+I43+I52+I61)/6+I8</f>
        <v>2.5616666666666665</v>
      </c>
    </row>
    <row r="66" spans="1:9" s="16" customFormat="1" ht="18" customHeight="1" x14ac:dyDescent="0.25">
      <c r="A66" s="63"/>
      <c r="B66" s="118" t="s">
        <v>422</v>
      </c>
      <c r="C66" s="119"/>
      <c r="D66" s="119"/>
      <c r="E66" s="27"/>
      <c r="F66" s="27"/>
      <c r="G66" s="27"/>
      <c r="H66" s="28"/>
      <c r="I66" s="28"/>
    </row>
    <row r="72" spans="1:9" ht="18" customHeight="1" x14ac:dyDescent="0.25">
      <c r="A72" s="83"/>
      <c r="B72" s="84"/>
      <c r="C72" s="84"/>
      <c r="D72" s="21"/>
      <c r="E72" s="21"/>
      <c r="F72" s="21"/>
      <c r="G72" s="21"/>
    </row>
  </sheetData>
  <mergeCells count="59">
    <mergeCell ref="B66:D66"/>
    <mergeCell ref="H54:H55"/>
    <mergeCell ref="I54:I55"/>
    <mergeCell ref="B64:G64"/>
    <mergeCell ref="B65:G65"/>
    <mergeCell ref="A61:C61"/>
    <mergeCell ref="A62:G62"/>
    <mergeCell ref="A54:A55"/>
    <mergeCell ref="B54:B55"/>
    <mergeCell ref="C54:C55"/>
    <mergeCell ref="D54:F54"/>
    <mergeCell ref="G54:G55"/>
    <mergeCell ref="H10:H11"/>
    <mergeCell ref="I10:I11"/>
    <mergeCell ref="H27:H28"/>
    <mergeCell ref="I27:I28"/>
    <mergeCell ref="A53:G53"/>
    <mergeCell ref="A52:C52"/>
    <mergeCell ref="A43:C43"/>
    <mergeCell ref="A44:G44"/>
    <mergeCell ref="A45:A46"/>
    <mergeCell ref="B45:B46"/>
    <mergeCell ref="C45:C46"/>
    <mergeCell ref="D45:F45"/>
    <mergeCell ref="G45:G46"/>
    <mergeCell ref="A35:G35"/>
    <mergeCell ref="A36:A37"/>
    <mergeCell ref="B36:B37"/>
    <mergeCell ref="C36:C37"/>
    <mergeCell ref="D36:F36"/>
    <mergeCell ref="G36:G37"/>
    <mergeCell ref="A25:C25"/>
    <mergeCell ref="A18:G18"/>
    <mergeCell ref="A19:A20"/>
    <mergeCell ref="B19:B20"/>
    <mergeCell ref="C19:C20"/>
    <mergeCell ref="D19:F19"/>
    <mergeCell ref="G19:G20"/>
    <mergeCell ref="A34:C34"/>
    <mergeCell ref="A26:G26"/>
    <mergeCell ref="A27:A28"/>
    <mergeCell ref="B27:B28"/>
    <mergeCell ref="C27:C28"/>
    <mergeCell ref="D27:F27"/>
    <mergeCell ref="G27:G28"/>
    <mergeCell ref="D10:F10"/>
    <mergeCell ref="A3:G3"/>
    <mergeCell ref="G10:G11"/>
    <mergeCell ref="C4:C5"/>
    <mergeCell ref="D4:F4"/>
    <mergeCell ref="A17:C17"/>
    <mergeCell ref="B4:B5"/>
    <mergeCell ref="A9:G9"/>
    <mergeCell ref="A10:A11"/>
    <mergeCell ref="B10:B11"/>
    <mergeCell ref="C10:C11"/>
    <mergeCell ref="G4:G5"/>
    <mergeCell ref="A4:A5"/>
    <mergeCell ref="A8:C8"/>
  </mergeCells>
  <pageMargins left="0.59055118110236215" right="0.59055118110236215" top="0.59055118110236215" bottom="0.59055118110236215" header="0" footer="0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A55" zoomScale="115" zoomScaleNormal="100" zoomScaleSheetLayoutView="115" workbookViewId="0">
      <selection activeCell="H56" sqref="H56"/>
    </sheetView>
  </sheetViews>
  <sheetFormatPr defaultColWidth="8.7265625" defaultRowHeight="18" customHeight="1" x14ac:dyDescent="0.25"/>
  <cols>
    <col min="1" max="1" width="37.453125" style="74" customWidth="1"/>
    <col min="2" max="2" width="9.54296875" style="74" customWidth="1"/>
    <col min="3" max="3" width="10.54296875" style="74" customWidth="1"/>
    <col min="4" max="4" width="9.453125" style="34" customWidth="1"/>
    <col min="5" max="5" width="8" style="34" customWidth="1"/>
    <col min="6" max="6" width="15.7265625" style="34" customWidth="1"/>
    <col min="7" max="7" width="10.453125" style="34" customWidth="1"/>
    <col min="8" max="8" width="9.1796875" style="34" customWidth="1"/>
    <col min="9" max="16384" width="8.7265625" style="75"/>
  </cols>
  <sheetData>
    <row r="1" spans="1:9" ht="17.25" customHeight="1" x14ac:dyDescent="0.25">
      <c r="A1" s="70" t="s">
        <v>44</v>
      </c>
      <c r="D1" s="35"/>
      <c r="E1" s="35"/>
      <c r="F1" s="35"/>
      <c r="G1" s="64"/>
    </row>
    <row r="2" spans="1:9" ht="17.25" customHeight="1" x14ac:dyDescent="0.25">
      <c r="A2" s="73" t="s">
        <v>20</v>
      </c>
      <c r="D2" s="35"/>
      <c r="E2" s="35"/>
      <c r="F2" s="35"/>
      <c r="G2" s="35"/>
    </row>
    <row r="3" spans="1:9" ht="17.25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27.75" customHeight="1" x14ac:dyDescent="0.25">
      <c r="A6" s="48" t="s">
        <v>344</v>
      </c>
      <c r="B6" s="59" t="s">
        <v>337</v>
      </c>
      <c r="C6" s="25" t="s">
        <v>15</v>
      </c>
      <c r="D6" s="4">
        <v>1.1499999999999999</v>
      </c>
      <c r="E6" s="4">
        <v>3.18</v>
      </c>
      <c r="F6" s="4">
        <v>5.13</v>
      </c>
      <c r="G6" s="4">
        <v>48.45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27" customHeight="1" x14ac:dyDescent="0.3">
      <c r="A8" s="105" t="s">
        <v>1</v>
      </c>
      <c r="B8" s="106"/>
      <c r="C8" s="107"/>
      <c r="D8" s="11">
        <f>SUM(D6:D7)</f>
        <v>4.1099999999999994</v>
      </c>
      <c r="E8" s="11">
        <f t="shared" ref="E8:G8" si="1">SUM(E6:E7)</f>
        <v>3.8200000000000003</v>
      </c>
      <c r="F8" s="11">
        <f t="shared" si="1"/>
        <v>22.189999999999998</v>
      </c>
      <c r="G8" s="11">
        <f t="shared" si="1"/>
        <v>134.53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0" t="s">
        <v>362</v>
      </c>
      <c r="B9" s="110"/>
      <c r="C9" s="110"/>
      <c r="D9" s="110"/>
      <c r="E9" s="110"/>
      <c r="F9" s="110"/>
      <c r="G9" s="110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33.75" customHeight="1" x14ac:dyDescent="0.25">
      <c r="A12" s="6" t="s">
        <v>75</v>
      </c>
      <c r="B12" s="59" t="s">
        <v>76</v>
      </c>
      <c r="C12" s="59" t="s">
        <v>15</v>
      </c>
      <c r="D12" s="4">
        <v>37</v>
      </c>
      <c r="E12" s="4">
        <v>15.39</v>
      </c>
      <c r="F12" s="4">
        <v>14.26</v>
      </c>
      <c r="G12" s="4">
        <v>342.72</v>
      </c>
      <c r="H12" s="31">
        <v>0.98</v>
      </c>
      <c r="I12" s="31">
        <f t="shared" ref="I12:I16" si="2">ROUND(H12*1.09,2)</f>
        <v>1.07</v>
      </c>
    </row>
    <row r="13" spans="1:9" ht="18" customHeight="1" x14ac:dyDescent="0.25">
      <c r="A13" s="24" t="s">
        <v>230</v>
      </c>
      <c r="B13" s="59" t="s">
        <v>52</v>
      </c>
      <c r="C13" s="59" t="s">
        <v>14</v>
      </c>
      <c r="D13" s="4">
        <v>1.36</v>
      </c>
      <c r="E13" s="4">
        <v>2.35</v>
      </c>
      <c r="F13" s="4">
        <v>14.48</v>
      </c>
      <c r="G13" s="4">
        <v>81.88</v>
      </c>
      <c r="H13" s="31">
        <v>0.12</v>
      </c>
      <c r="I13" s="31">
        <f t="shared" si="2"/>
        <v>0.13</v>
      </c>
    </row>
    <row r="14" spans="1:9" ht="30" customHeight="1" x14ac:dyDescent="0.25">
      <c r="A14" s="6" t="s">
        <v>326</v>
      </c>
      <c r="B14" s="59" t="s">
        <v>178</v>
      </c>
      <c r="C14" s="59" t="s">
        <v>15</v>
      </c>
      <c r="D14" s="4">
        <v>1.35</v>
      </c>
      <c r="E14" s="4">
        <v>14.445</v>
      </c>
      <c r="F14" s="4">
        <v>14.64</v>
      </c>
      <c r="G14" s="4">
        <v>181.155</v>
      </c>
      <c r="H14" s="31">
        <v>0.34</v>
      </c>
      <c r="I14" s="31">
        <f t="shared" si="2"/>
        <v>0.37</v>
      </c>
    </row>
    <row r="15" spans="1:9" s="16" customFormat="1" ht="18" customHeight="1" x14ac:dyDescent="0.25">
      <c r="A15" s="47" t="s">
        <v>425</v>
      </c>
      <c r="B15" s="96"/>
      <c r="C15" s="96" t="s">
        <v>426</v>
      </c>
      <c r="D15" s="4">
        <v>0.1</v>
      </c>
      <c r="E15" s="4">
        <v>0.06</v>
      </c>
      <c r="F15" s="4">
        <v>1.29</v>
      </c>
      <c r="G15" s="4">
        <v>4.34</v>
      </c>
      <c r="H15" s="31">
        <v>0.12</v>
      </c>
      <c r="I15" s="31">
        <f t="shared" si="2"/>
        <v>0.13</v>
      </c>
    </row>
    <row r="16" spans="1:9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 t="shared" si="2"/>
        <v>0.36</v>
      </c>
    </row>
    <row r="17" spans="1:9" ht="18" customHeight="1" x14ac:dyDescent="0.3">
      <c r="A17" s="105" t="s">
        <v>1</v>
      </c>
      <c r="B17" s="106"/>
      <c r="C17" s="107"/>
      <c r="D17" s="11">
        <f>SUM(D12:D16)</f>
        <v>40.21</v>
      </c>
      <c r="E17" s="11">
        <f t="shared" ref="E17:G17" si="3">SUM(E12:E16)</f>
        <v>32.645000000000003</v>
      </c>
      <c r="F17" s="11">
        <f t="shared" si="3"/>
        <v>57.67</v>
      </c>
      <c r="G17" s="11">
        <f t="shared" si="3"/>
        <v>663.09500000000003</v>
      </c>
      <c r="H17" s="89">
        <f>+H12+H13+H14+H15+H16</f>
        <v>1.8900000000000001</v>
      </c>
      <c r="I17" s="89">
        <f>+I12+I13+I14+I15+I16</f>
        <v>2.06</v>
      </c>
    </row>
    <row r="18" spans="1:9" ht="27" customHeight="1" x14ac:dyDescent="0.25">
      <c r="A18" s="113" t="s">
        <v>363</v>
      </c>
      <c r="B18" s="113"/>
      <c r="C18" s="113"/>
      <c r="D18" s="113"/>
      <c r="E18" s="113"/>
      <c r="F18" s="113"/>
      <c r="G18" s="113"/>
    </row>
    <row r="19" spans="1:9" ht="18" customHeight="1" x14ac:dyDescent="0.25">
      <c r="A19" s="108" t="s">
        <v>97</v>
      </c>
      <c r="B19" s="110" t="s">
        <v>0</v>
      </c>
      <c r="C19" s="110" t="s">
        <v>6</v>
      </c>
      <c r="D19" s="112" t="s">
        <v>7</v>
      </c>
      <c r="E19" s="112"/>
      <c r="F19" s="112"/>
      <c r="G19" s="116" t="s">
        <v>8</v>
      </c>
      <c r="H19" s="87" t="s">
        <v>419</v>
      </c>
      <c r="I19" s="87" t="s">
        <v>420</v>
      </c>
    </row>
    <row r="20" spans="1:9" ht="18" customHeight="1" x14ac:dyDescent="0.25">
      <c r="A20" s="109"/>
      <c r="B20" s="111"/>
      <c r="C20" s="111"/>
      <c r="D20" s="62" t="s">
        <v>9</v>
      </c>
      <c r="E20" s="62" t="s">
        <v>10</v>
      </c>
      <c r="F20" s="62" t="s">
        <v>107</v>
      </c>
      <c r="G20" s="111"/>
      <c r="H20" s="86"/>
      <c r="I20" s="86"/>
    </row>
    <row r="21" spans="1:9" ht="18" customHeight="1" x14ac:dyDescent="0.25">
      <c r="A21" s="6" t="s">
        <v>356</v>
      </c>
      <c r="B21" s="59" t="s">
        <v>64</v>
      </c>
      <c r="C21" s="59" t="s">
        <v>352</v>
      </c>
      <c r="D21" s="4">
        <v>31.125</v>
      </c>
      <c r="E21" s="4">
        <v>30.074999999999999</v>
      </c>
      <c r="F21" s="4">
        <v>37.174999999999997</v>
      </c>
      <c r="G21" s="4">
        <v>541.02499999999998</v>
      </c>
      <c r="H21" s="31">
        <v>1.06</v>
      </c>
      <c r="I21" s="31">
        <f t="shared" ref="I21:I24" si="4">ROUND(H21*1.09,2)</f>
        <v>1.1599999999999999</v>
      </c>
    </row>
    <row r="22" spans="1:9" ht="18" customHeight="1" x14ac:dyDescent="0.25">
      <c r="A22" s="6" t="s">
        <v>371</v>
      </c>
      <c r="B22" s="59" t="s">
        <v>372</v>
      </c>
      <c r="C22" s="59" t="s">
        <v>373</v>
      </c>
      <c r="D22" s="4">
        <v>1.64</v>
      </c>
      <c r="E22" s="4">
        <v>0.34</v>
      </c>
      <c r="F22" s="4">
        <v>18.41</v>
      </c>
      <c r="G22" s="4">
        <v>77.400000000000006</v>
      </c>
      <c r="H22" s="31">
        <v>0.31</v>
      </c>
      <c r="I22" s="31">
        <f t="shared" si="4"/>
        <v>0.34</v>
      </c>
    </row>
    <row r="23" spans="1:9" s="16" customFormat="1" ht="18" customHeight="1" x14ac:dyDescent="0.25">
      <c r="A23" s="6" t="s">
        <v>428</v>
      </c>
      <c r="B23" s="96"/>
      <c r="C23" s="96" t="s">
        <v>429</v>
      </c>
      <c r="D23" s="4">
        <v>2.98</v>
      </c>
      <c r="E23" s="4">
        <v>0.2</v>
      </c>
      <c r="F23" s="4">
        <v>12.85</v>
      </c>
      <c r="G23" s="4">
        <v>65.38</v>
      </c>
      <c r="H23" s="31">
        <v>0.4</v>
      </c>
      <c r="I23" s="31">
        <f t="shared" si="4"/>
        <v>0.44</v>
      </c>
    </row>
    <row r="24" spans="1:9" s="16" customFormat="1" ht="18" customHeight="1" x14ac:dyDescent="0.25">
      <c r="A24" s="47" t="s">
        <v>425</v>
      </c>
      <c r="B24" s="96"/>
      <c r="C24" s="96" t="s">
        <v>426</v>
      </c>
      <c r="D24" s="4">
        <v>0.1</v>
      </c>
      <c r="E24" s="4">
        <v>0.06</v>
      </c>
      <c r="F24" s="4">
        <v>1.29</v>
      </c>
      <c r="G24" s="4">
        <v>4.34</v>
      </c>
      <c r="H24" s="31">
        <v>0.12</v>
      </c>
      <c r="I24" s="31">
        <f t="shared" si="4"/>
        <v>0.13</v>
      </c>
    </row>
    <row r="25" spans="1:9" ht="27" customHeight="1" x14ac:dyDescent="0.3">
      <c r="A25" s="112" t="s">
        <v>1</v>
      </c>
      <c r="B25" s="112"/>
      <c r="C25" s="112"/>
      <c r="D25" s="11">
        <f>SUM(D21:D24)</f>
        <v>35.844999999999999</v>
      </c>
      <c r="E25" s="11">
        <f t="shared" ref="E25:G25" si="5">SUM(E21:E24)</f>
        <v>30.674999999999997</v>
      </c>
      <c r="F25" s="11">
        <f t="shared" si="5"/>
        <v>69.724999999999994</v>
      </c>
      <c r="G25" s="11">
        <f t="shared" si="5"/>
        <v>688.14499999999998</v>
      </c>
      <c r="H25" s="89">
        <f>+H21+H22+H23+H24</f>
        <v>1.8900000000000001</v>
      </c>
      <c r="I25" s="89">
        <f>+I21+I22+I23+I24</f>
        <v>2.0699999999999998</v>
      </c>
    </row>
    <row r="26" spans="1:9" s="79" customFormat="1" ht="18" customHeight="1" x14ac:dyDescent="0.25">
      <c r="A26" s="23"/>
      <c r="B26" s="23"/>
      <c r="C26" s="23"/>
      <c r="D26" s="22"/>
      <c r="E26" s="22"/>
      <c r="F26" s="22"/>
      <c r="G26" s="64"/>
      <c r="H26" s="35"/>
    </row>
    <row r="27" spans="1:9" s="79" customFormat="1" ht="18" customHeight="1" x14ac:dyDescent="0.25">
      <c r="A27" s="113" t="s">
        <v>363</v>
      </c>
      <c r="B27" s="113"/>
      <c r="C27" s="113"/>
      <c r="D27" s="113"/>
      <c r="E27" s="113"/>
      <c r="F27" s="113"/>
      <c r="G27" s="113"/>
      <c r="H27" s="35"/>
    </row>
    <row r="28" spans="1:9" s="79" customFormat="1" ht="18" customHeight="1" x14ac:dyDescent="0.25">
      <c r="A28" s="108" t="s">
        <v>98</v>
      </c>
      <c r="B28" s="110" t="s">
        <v>0</v>
      </c>
      <c r="C28" s="110" t="s">
        <v>6</v>
      </c>
      <c r="D28" s="112" t="s">
        <v>7</v>
      </c>
      <c r="E28" s="112"/>
      <c r="F28" s="112"/>
      <c r="G28" s="116" t="s">
        <v>8</v>
      </c>
      <c r="H28" s="87" t="s">
        <v>419</v>
      </c>
      <c r="I28" s="87" t="s">
        <v>420</v>
      </c>
    </row>
    <row r="29" spans="1:9" ht="18" customHeight="1" x14ac:dyDescent="0.25">
      <c r="A29" s="109"/>
      <c r="B29" s="111"/>
      <c r="C29" s="111"/>
      <c r="D29" s="62" t="s">
        <v>9</v>
      </c>
      <c r="E29" s="62" t="s">
        <v>10</v>
      </c>
      <c r="F29" s="62" t="s">
        <v>107</v>
      </c>
      <c r="G29" s="111"/>
      <c r="H29" s="86"/>
      <c r="I29" s="86"/>
    </row>
    <row r="30" spans="1:9" ht="18" customHeight="1" x14ac:dyDescent="0.25">
      <c r="A30" s="17" t="s">
        <v>306</v>
      </c>
      <c r="B30" s="4" t="s">
        <v>90</v>
      </c>
      <c r="C30" s="82" t="s">
        <v>211</v>
      </c>
      <c r="D30" s="4">
        <v>6.81</v>
      </c>
      <c r="E30" s="4">
        <v>30.96</v>
      </c>
      <c r="F30" s="4">
        <v>33.39</v>
      </c>
      <c r="G30" s="4">
        <v>412.66</v>
      </c>
      <c r="H30" s="31">
        <v>1.26</v>
      </c>
      <c r="I30" s="31">
        <f t="shared" ref="I30:I33" si="6">ROUND(H30*1.09,2)</f>
        <v>1.37</v>
      </c>
    </row>
    <row r="31" spans="1:9" ht="23.5" customHeight="1" x14ac:dyDescent="0.25">
      <c r="A31" s="6" t="s">
        <v>288</v>
      </c>
      <c r="B31" s="59" t="s">
        <v>109</v>
      </c>
      <c r="C31" s="59" t="s">
        <v>205</v>
      </c>
      <c r="D31" s="4">
        <v>0.72</v>
      </c>
      <c r="E31" s="4">
        <v>5.75</v>
      </c>
      <c r="F31" s="4">
        <v>3.04</v>
      </c>
      <c r="G31" s="4">
        <v>62.56</v>
      </c>
      <c r="H31" s="31">
        <v>0.18</v>
      </c>
      <c r="I31" s="31">
        <f t="shared" si="6"/>
        <v>0.2</v>
      </c>
    </row>
    <row r="32" spans="1:9" s="16" customFormat="1" ht="18" customHeight="1" x14ac:dyDescent="0.25">
      <c r="A32" s="47" t="s">
        <v>425</v>
      </c>
      <c r="B32" s="96"/>
      <c r="C32" s="96" t="s">
        <v>426</v>
      </c>
      <c r="D32" s="4">
        <v>0.1</v>
      </c>
      <c r="E32" s="4">
        <v>0.06</v>
      </c>
      <c r="F32" s="4">
        <v>1.29</v>
      </c>
      <c r="G32" s="4">
        <v>4.34</v>
      </c>
      <c r="H32" s="31">
        <v>0.12</v>
      </c>
      <c r="I32" s="31">
        <f t="shared" si="6"/>
        <v>0.13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6"/>
        <v>0.36</v>
      </c>
    </row>
    <row r="34" spans="1:9" ht="18" customHeight="1" x14ac:dyDescent="0.3">
      <c r="A34" s="112" t="s">
        <v>1</v>
      </c>
      <c r="B34" s="112"/>
      <c r="C34" s="112"/>
      <c r="D34" s="11">
        <f>SUM(D30:D33)</f>
        <v>8.0299999999999994</v>
      </c>
      <c r="E34" s="11">
        <f t="shared" ref="E34:G34" si="7">SUM(E30:E33)</f>
        <v>37.17</v>
      </c>
      <c r="F34" s="11">
        <f t="shared" si="7"/>
        <v>50.72</v>
      </c>
      <c r="G34" s="11">
        <f t="shared" si="7"/>
        <v>532.55999999999995</v>
      </c>
      <c r="H34" s="89">
        <f>+H30+H31+H32+H33</f>
        <v>1.8900000000000001</v>
      </c>
      <c r="I34" s="89">
        <f>+I30+I31+I32+I33</f>
        <v>2.06</v>
      </c>
    </row>
    <row r="35" spans="1:9" ht="18.75" customHeight="1" x14ac:dyDescent="0.25">
      <c r="A35" s="113" t="s">
        <v>370</v>
      </c>
      <c r="B35" s="113"/>
      <c r="C35" s="113"/>
      <c r="D35" s="113"/>
      <c r="E35" s="113"/>
      <c r="F35" s="113"/>
      <c r="G35" s="113"/>
    </row>
    <row r="36" spans="1:9" ht="18" customHeight="1" x14ac:dyDescent="0.25">
      <c r="A36" s="108" t="s">
        <v>133</v>
      </c>
      <c r="B36" s="114" t="s">
        <v>0</v>
      </c>
      <c r="C36" s="114" t="s">
        <v>6</v>
      </c>
      <c r="D36" s="112" t="s">
        <v>7</v>
      </c>
      <c r="E36" s="112"/>
      <c r="F36" s="112"/>
      <c r="G36" s="116" t="s">
        <v>8</v>
      </c>
      <c r="H36" s="87" t="s">
        <v>419</v>
      </c>
      <c r="I36" s="87" t="s">
        <v>420</v>
      </c>
    </row>
    <row r="37" spans="1:9" ht="18" customHeight="1" x14ac:dyDescent="0.25">
      <c r="A37" s="109"/>
      <c r="B37" s="115"/>
      <c r="C37" s="115"/>
      <c r="D37" s="62" t="s">
        <v>9</v>
      </c>
      <c r="E37" s="62" t="s">
        <v>10</v>
      </c>
      <c r="F37" s="62" t="s">
        <v>107</v>
      </c>
      <c r="G37" s="111"/>
      <c r="H37" s="86"/>
      <c r="I37" s="86"/>
    </row>
    <row r="38" spans="1:9" ht="27.65" customHeight="1" x14ac:dyDescent="0.25">
      <c r="A38" s="24" t="s">
        <v>162</v>
      </c>
      <c r="B38" s="49" t="s">
        <v>159</v>
      </c>
      <c r="C38" s="25" t="s">
        <v>12</v>
      </c>
      <c r="D38" s="4">
        <v>36.520000000000003</v>
      </c>
      <c r="E38" s="4">
        <v>15.75</v>
      </c>
      <c r="F38" s="4">
        <v>26.5</v>
      </c>
      <c r="G38" s="4">
        <v>380.18</v>
      </c>
      <c r="H38" s="31">
        <v>0.77</v>
      </c>
      <c r="I38" s="31">
        <f t="shared" ref="I38:I41" si="8">ROUND(H38*1.09,2)</f>
        <v>0.84</v>
      </c>
    </row>
    <row r="39" spans="1:9" ht="30" customHeight="1" x14ac:dyDescent="0.25">
      <c r="A39" s="24" t="s">
        <v>289</v>
      </c>
      <c r="B39" s="49" t="s">
        <v>61</v>
      </c>
      <c r="C39" s="25" t="s">
        <v>15</v>
      </c>
      <c r="D39" s="4">
        <v>2.06</v>
      </c>
      <c r="E39" s="4">
        <v>14.74</v>
      </c>
      <c r="F39" s="4">
        <v>5.42</v>
      </c>
      <c r="G39" s="4">
        <v>154.06</v>
      </c>
      <c r="H39" s="31">
        <v>0.67</v>
      </c>
      <c r="I39" s="31">
        <f t="shared" si="8"/>
        <v>0.73</v>
      </c>
    </row>
    <row r="40" spans="1:9" s="16" customFormat="1" ht="18" customHeight="1" x14ac:dyDescent="0.25">
      <c r="A40" s="47" t="s">
        <v>425</v>
      </c>
      <c r="B40" s="96"/>
      <c r="C40" s="96" t="s">
        <v>426</v>
      </c>
      <c r="D40" s="4">
        <v>0.1</v>
      </c>
      <c r="E40" s="4">
        <v>0.06</v>
      </c>
      <c r="F40" s="4">
        <v>1.29</v>
      </c>
      <c r="G40" s="4">
        <v>4.34</v>
      </c>
      <c r="H40" s="31">
        <v>0.12</v>
      </c>
      <c r="I40" s="31">
        <f t="shared" si="8"/>
        <v>0.13</v>
      </c>
    </row>
    <row r="41" spans="1:9" s="16" customFormat="1" ht="18" customHeight="1" x14ac:dyDescent="0.25">
      <c r="A41" s="47" t="s">
        <v>427</v>
      </c>
      <c r="B41" s="96"/>
      <c r="C41" s="96" t="s">
        <v>16</v>
      </c>
      <c r="D41" s="4">
        <v>0.4</v>
      </c>
      <c r="E41" s="4">
        <v>0.4</v>
      </c>
      <c r="F41" s="4">
        <v>13</v>
      </c>
      <c r="G41" s="4">
        <v>53</v>
      </c>
      <c r="H41" s="31">
        <v>0.33</v>
      </c>
      <c r="I41" s="31">
        <f t="shared" si="8"/>
        <v>0.36</v>
      </c>
    </row>
    <row r="42" spans="1:9" ht="27.75" customHeight="1" x14ac:dyDescent="0.3">
      <c r="A42" s="105" t="s">
        <v>1</v>
      </c>
      <c r="B42" s="106"/>
      <c r="C42" s="107"/>
      <c r="D42" s="11">
        <f>SUM(D38:D41)</f>
        <v>39.080000000000005</v>
      </c>
      <c r="E42" s="11">
        <f t="shared" ref="E42:G42" si="9">SUM(E38:E41)</f>
        <v>30.95</v>
      </c>
      <c r="F42" s="11">
        <f t="shared" si="9"/>
        <v>46.21</v>
      </c>
      <c r="G42" s="11">
        <f t="shared" si="9"/>
        <v>591.58000000000004</v>
      </c>
      <c r="H42" s="89">
        <f>+H38+H39+H40+H41</f>
        <v>1.8900000000000001</v>
      </c>
      <c r="I42" s="89">
        <f>+I38+I39+I40+I41</f>
        <v>2.0599999999999996</v>
      </c>
    </row>
    <row r="43" spans="1:9" ht="27" customHeight="1" x14ac:dyDescent="0.25">
      <c r="A43" s="113" t="s">
        <v>370</v>
      </c>
      <c r="B43" s="113"/>
      <c r="C43" s="113"/>
      <c r="D43" s="113"/>
      <c r="E43" s="113"/>
      <c r="F43" s="113"/>
      <c r="G43" s="113"/>
    </row>
    <row r="44" spans="1:9" ht="18" customHeight="1" x14ac:dyDescent="0.25">
      <c r="A44" s="108" t="s">
        <v>134</v>
      </c>
      <c r="B44" s="114" t="s">
        <v>0</v>
      </c>
      <c r="C44" s="114" t="s">
        <v>6</v>
      </c>
      <c r="D44" s="112" t="s">
        <v>7</v>
      </c>
      <c r="E44" s="112"/>
      <c r="F44" s="112"/>
      <c r="G44" s="116" t="s">
        <v>8</v>
      </c>
      <c r="H44" s="116" t="s">
        <v>419</v>
      </c>
      <c r="I44" s="116" t="s">
        <v>420</v>
      </c>
    </row>
    <row r="45" spans="1:9" ht="18" customHeight="1" x14ac:dyDescent="0.25">
      <c r="A45" s="109"/>
      <c r="B45" s="115"/>
      <c r="C45" s="115"/>
      <c r="D45" s="62" t="s">
        <v>9</v>
      </c>
      <c r="E45" s="62" t="s">
        <v>10</v>
      </c>
      <c r="F45" s="62" t="s">
        <v>107</v>
      </c>
      <c r="G45" s="111"/>
      <c r="H45" s="111"/>
      <c r="I45" s="111"/>
    </row>
    <row r="46" spans="1:9" ht="18" customHeight="1" x14ac:dyDescent="0.25">
      <c r="A46" s="24" t="s">
        <v>147</v>
      </c>
      <c r="B46" s="49" t="s">
        <v>148</v>
      </c>
      <c r="C46" s="25" t="s">
        <v>12</v>
      </c>
      <c r="D46" s="4">
        <v>50.84</v>
      </c>
      <c r="E46" s="4">
        <v>12.22</v>
      </c>
      <c r="F46" s="4">
        <v>8.1199999999999992</v>
      </c>
      <c r="G46" s="4">
        <v>337.94</v>
      </c>
      <c r="H46" s="31">
        <v>1.06</v>
      </c>
      <c r="I46" s="31">
        <f t="shared" ref="I46:I50" si="10">ROUND(H46*1.09,2)</f>
        <v>1.1599999999999999</v>
      </c>
    </row>
    <row r="47" spans="1:9" ht="18" customHeight="1" x14ac:dyDescent="0.25">
      <c r="A47" s="6" t="s">
        <v>218</v>
      </c>
      <c r="B47" s="59" t="s">
        <v>22</v>
      </c>
      <c r="C47" s="59" t="s">
        <v>13</v>
      </c>
      <c r="D47" s="4">
        <v>2.4500000000000002</v>
      </c>
      <c r="E47" s="4">
        <v>2.21</v>
      </c>
      <c r="F47" s="4">
        <v>13.42</v>
      </c>
      <c r="G47" s="4">
        <v>81.86</v>
      </c>
      <c r="H47" s="31">
        <v>0.05</v>
      </c>
      <c r="I47" s="31">
        <f t="shared" si="10"/>
        <v>0.05</v>
      </c>
    </row>
    <row r="48" spans="1:9" ht="26.5" customHeight="1" x14ac:dyDescent="0.25">
      <c r="A48" s="6" t="s">
        <v>290</v>
      </c>
      <c r="B48" s="59" t="s">
        <v>178</v>
      </c>
      <c r="C48" s="59" t="s">
        <v>15</v>
      </c>
      <c r="D48" s="4">
        <v>1.35</v>
      </c>
      <c r="E48" s="4">
        <v>14.445</v>
      </c>
      <c r="F48" s="4">
        <v>14.64</v>
      </c>
      <c r="G48" s="4">
        <v>181.155</v>
      </c>
      <c r="H48" s="31">
        <v>0.34</v>
      </c>
      <c r="I48" s="31">
        <f t="shared" si="10"/>
        <v>0.37</v>
      </c>
    </row>
    <row r="49" spans="1:10" s="16" customFormat="1" ht="18" customHeight="1" x14ac:dyDescent="0.25">
      <c r="A49" s="47" t="s">
        <v>425</v>
      </c>
      <c r="B49" s="96"/>
      <c r="C49" s="96" t="s">
        <v>426</v>
      </c>
      <c r="D49" s="4">
        <v>0.1</v>
      </c>
      <c r="E49" s="4">
        <v>0.06</v>
      </c>
      <c r="F49" s="4">
        <v>1.29</v>
      </c>
      <c r="G49" s="4">
        <v>4.34</v>
      </c>
      <c r="H49" s="31">
        <v>0.12</v>
      </c>
      <c r="I49" s="31">
        <f t="shared" si="10"/>
        <v>0.13</v>
      </c>
    </row>
    <row r="50" spans="1:10" s="16" customFormat="1" ht="18" customHeight="1" x14ac:dyDescent="0.25">
      <c r="A50" s="47" t="s">
        <v>427</v>
      </c>
      <c r="B50" s="96"/>
      <c r="C50" s="96" t="s">
        <v>16</v>
      </c>
      <c r="D50" s="4">
        <v>0.4</v>
      </c>
      <c r="E50" s="4">
        <v>0.4</v>
      </c>
      <c r="F50" s="4">
        <v>13</v>
      </c>
      <c r="G50" s="4">
        <v>53</v>
      </c>
      <c r="H50" s="31">
        <v>0.33</v>
      </c>
      <c r="I50" s="31">
        <f t="shared" si="10"/>
        <v>0.36</v>
      </c>
    </row>
    <row r="51" spans="1:10" ht="18" customHeight="1" x14ac:dyDescent="0.3">
      <c r="A51" s="105" t="s">
        <v>1</v>
      </c>
      <c r="B51" s="106"/>
      <c r="C51" s="107"/>
      <c r="D51" s="11">
        <f>SUM(D46:D50)</f>
        <v>55.140000000000008</v>
      </c>
      <c r="E51" s="11">
        <f t="shared" ref="E51:G51" si="11">SUM(E46:E50)</f>
        <v>29.334999999999997</v>
      </c>
      <c r="F51" s="11">
        <f t="shared" si="11"/>
        <v>50.47</v>
      </c>
      <c r="G51" s="11">
        <f t="shared" si="11"/>
        <v>658.29500000000007</v>
      </c>
      <c r="H51" s="89">
        <f>+H46+H47+H48+H49+H50</f>
        <v>1.9000000000000004</v>
      </c>
      <c r="I51" s="89">
        <f>+I46+I47+I48+I49+I50</f>
        <v>2.0699999999999998</v>
      </c>
    </row>
    <row r="52" spans="1:10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76"/>
      <c r="I52" s="76"/>
    </row>
    <row r="53" spans="1:10" ht="18" customHeight="1" x14ac:dyDescent="0.25">
      <c r="A53" s="128" t="s">
        <v>379</v>
      </c>
      <c r="B53" s="114" t="s">
        <v>0</v>
      </c>
      <c r="C53" s="114" t="s">
        <v>6</v>
      </c>
      <c r="D53" s="130" t="s">
        <v>7</v>
      </c>
      <c r="E53" s="130"/>
      <c r="F53" s="130"/>
      <c r="G53" s="131" t="s">
        <v>8</v>
      </c>
      <c r="H53" s="87" t="s">
        <v>419</v>
      </c>
      <c r="I53" s="87" t="s">
        <v>420</v>
      </c>
    </row>
    <row r="54" spans="1:10" ht="27" customHeight="1" x14ac:dyDescent="0.25">
      <c r="A54" s="129"/>
      <c r="B54" s="115"/>
      <c r="C54" s="115"/>
      <c r="D54" s="69" t="s">
        <v>9</v>
      </c>
      <c r="E54" s="69" t="s">
        <v>10</v>
      </c>
      <c r="F54" s="69" t="s">
        <v>107</v>
      </c>
      <c r="G54" s="115"/>
      <c r="H54" s="86"/>
      <c r="I54" s="86"/>
    </row>
    <row r="55" spans="1:10" ht="18" customHeight="1" x14ac:dyDescent="0.25">
      <c r="A55" s="24" t="s">
        <v>397</v>
      </c>
      <c r="B55" s="25" t="s">
        <v>398</v>
      </c>
      <c r="C55" s="25">
        <v>300</v>
      </c>
      <c r="D55" s="3">
        <v>7.6470000000000002</v>
      </c>
      <c r="E55" s="3">
        <v>15.988499999999998</v>
      </c>
      <c r="F55" s="3">
        <v>47.005499999999998</v>
      </c>
      <c r="G55" s="3">
        <v>362.50649999999996</v>
      </c>
      <c r="H55" s="31">
        <v>0.79</v>
      </c>
      <c r="I55" s="31">
        <f t="shared" ref="I55:I59" si="12">ROUND(H55*1.09,2)</f>
        <v>0.86</v>
      </c>
    </row>
    <row r="56" spans="1:10" ht="18" customHeight="1" x14ac:dyDescent="0.25">
      <c r="A56" s="6" t="s">
        <v>269</v>
      </c>
      <c r="B56" s="59" t="s">
        <v>238</v>
      </c>
      <c r="C56" s="59" t="s">
        <v>14</v>
      </c>
      <c r="D56" s="4">
        <v>1.2</v>
      </c>
      <c r="E56" s="4">
        <v>15</v>
      </c>
      <c r="F56" s="4">
        <v>1.55</v>
      </c>
      <c r="G56" s="4">
        <v>146.5</v>
      </c>
      <c r="H56" s="31">
        <v>0.25</v>
      </c>
      <c r="I56" s="31">
        <f t="shared" si="12"/>
        <v>0.27</v>
      </c>
      <c r="J56" s="74"/>
    </row>
    <row r="57" spans="1:10" s="16" customFormat="1" ht="18" customHeight="1" x14ac:dyDescent="0.25">
      <c r="A57" s="6" t="s">
        <v>428</v>
      </c>
      <c r="B57" s="96"/>
      <c r="C57" s="96" t="s">
        <v>429</v>
      </c>
      <c r="D57" s="4">
        <v>2.98</v>
      </c>
      <c r="E57" s="4">
        <v>0.2</v>
      </c>
      <c r="F57" s="4">
        <v>12.85</v>
      </c>
      <c r="G57" s="4">
        <v>65.38</v>
      </c>
      <c r="H57" s="31">
        <v>0.4</v>
      </c>
      <c r="I57" s="31">
        <f t="shared" si="12"/>
        <v>0.44</v>
      </c>
    </row>
    <row r="58" spans="1:10" s="16" customFormat="1" ht="18" customHeight="1" x14ac:dyDescent="0.25">
      <c r="A58" s="47" t="s">
        <v>425</v>
      </c>
      <c r="B58" s="96"/>
      <c r="C58" s="96" t="s">
        <v>426</v>
      </c>
      <c r="D58" s="4">
        <v>0.1</v>
      </c>
      <c r="E58" s="4">
        <v>0.06</v>
      </c>
      <c r="F58" s="4">
        <v>1.29</v>
      </c>
      <c r="G58" s="4">
        <v>4.34</v>
      </c>
      <c r="H58" s="31">
        <v>0.12</v>
      </c>
      <c r="I58" s="31">
        <f t="shared" si="12"/>
        <v>0.13</v>
      </c>
    </row>
    <row r="59" spans="1:10" s="16" customFormat="1" ht="18" customHeight="1" x14ac:dyDescent="0.25">
      <c r="A59" s="47" t="s">
        <v>427</v>
      </c>
      <c r="B59" s="96"/>
      <c r="C59" s="96" t="s">
        <v>16</v>
      </c>
      <c r="D59" s="4">
        <v>0.4</v>
      </c>
      <c r="E59" s="4">
        <v>0.4</v>
      </c>
      <c r="F59" s="4">
        <v>13</v>
      </c>
      <c r="G59" s="4">
        <v>53</v>
      </c>
      <c r="H59" s="31">
        <v>0.33</v>
      </c>
      <c r="I59" s="31">
        <f t="shared" si="12"/>
        <v>0.36</v>
      </c>
    </row>
    <row r="60" spans="1:10" ht="27" customHeight="1" x14ac:dyDescent="0.3">
      <c r="A60" s="124" t="s">
        <v>1</v>
      </c>
      <c r="B60" s="125"/>
      <c r="C60" s="126"/>
      <c r="D60" s="68">
        <f>SUM(D55:D59)</f>
        <v>12.327</v>
      </c>
      <c r="E60" s="68">
        <f t="shared" ref="E60:G60" si="13">SUM(E55:E59)</f>
        <v>31.648499999999995</v>
      </c>
      <c r="F60" s="68">
        <f t="shared" si="13"/>
        <v>75.695499999999996</v>
      </c>
      <c r="G60" s="68">
        <f t="shared" si="13"/>
        <v>631.72649999999999</v>
      </c>
      <c r="H60" s="89">
        <f>+H55+H56+H57+H58+H59</f>
        <v>1.8900000000000001</v>
      </c>
      <c r="I60" s="89">
        <f>+I55+I56+I57+I58+I59</f>
        <v>2.0599999999999996</v>
      </c>
    </row>
    <row r="61" spans="1:10" ht="27" customHeight="1" x14ac:dyDescent="0.25">
      <c r="A61" s="132" t="s">
        <v>430</v>
      </c>
      <c r="B61" s="132"/>
      <c r="C61" s="132"/>
      <c r="D61" s="132"/>
      <c r="E61" s="132"/>
      <c r="F61" s="132"/>
      <c r="G61" s="132"/>
    </row>
    <row r="62" spans="1:10" ht="18" customHeight="1" thickBot="1" x14ac:dyDescent="0.3"/>
    <row r="63" spans="1:10" s="16" customFormat="1" ht="39" customHeight="1" x14ac:dyDescent="0.25">
      <c r="A63" s="88"/>
      <c r="B63" s="120"/>
      <c r="C63" s="121"/>
      <c r="D63" s="121"/>
      <c r="E63" s="121"/>
      <c r="F63" s="121"/>
      <c r="G63" s="121"/>
      <c r="H63" s="90" t="s">
        <v>419</v>
      </c>
      <c r="I63" s="91" t="s">
        <v>420</v>
      </c>
    </row>
    <row r="64" spans="1:10" s="16" customFormat="1" ht="18" customHeight="1" thickBot="1" x14ac:dyDescent="0.3">
      <c r="A64" s="63"/>
      <c r="B64" s="122" t="s">
        <v>421</v>
      </c>
      <c r="C64" s="123"/>
      <c r="D64" s="123"/>
      <c r="E64" s="123"/>
      <c r="F64" s="123"/>
      <c r="G64" s="123"/>
      <c r="H64" s="94">
        <f>+SUM(H17+H25+H34+H42+H51+H60)/6+H8</f>
        <v>2.2116666666666669</v>
      </c>
      <c r="I64" s="93">
        <f>+SUM(I17+I25+I34+I42+I51+I60)/6+I8</f>
        <v>2.4133333333333331</v>
      </c>
    </row>
    <row r="65" spans="1:9" s="16" customFormat="1" ht="18" customHeight="1" x14ac:dyDescent="0.25">
      <c r="A65" s="63"/>
      <c r="B65" s="118" t="s">
        <v>422</v>
      </c>
      <c r="C65" s="119"/>
      <c r="D65" s="119"/>
      <c r="E65" s="27"/>
      <c r="F65" s="27"/>
      <c r="G65" s="27"/>
      <c r="H65" s="28"/>
      <c r="I65" s="28"/>
    </row>
    <row r="68" spans="1:9" ht="27" customHeight="1" x14ac:dyDescent="0.25"/>
    <row r="69" spans="1:9" ht="27" customHeight="1" x14ac:dyDescent="0.25"/>
  </sheetData>
  <mergeCells count="57">
    <mergeCell ref="B63:G63"/>
    <mergeCell ref="B64:G64"/>
    <mergeCell ref="B65:D65"/>
    <mergeCell ref="A60:C60"/>
    <mergeCell ref="A52:G52"/>
    <mergeCell ref="A53:A54"/>
    <mergeCell ref="B53:B54"/>
    <mergeCell ref="C53:C54"/>
    <mergeCell ref="D53:F53"/>
    <mergeCell ref="G53:G54"/>
    <mergeCell ref="A8:C8"/>
    <mergeCell ref="A61:G61"/>
    <mergeCell ref="A34:C34"/>
    <mergeCell ref="A18:G18"/>
    <mergeCell ref="H10:H11"/>
    <mergeCell ref="D28:F28"/>
    <mergeCell ref="G28:G29"/>
    <mergeCell ref="A9:G9"/>
    <mergeCell ref="A10:A11"/>
    <mergeCell ref="B10:B11"/>
    <mergeCell ref="C10:C11"/>
    <mergeCell ref="D10:F10"/>
    <mergeCell ref="G10:G11"/>
    <mergeCell ref="A17:C17"/>
    <mergeCell ref="A25:C25"/>
    <mergeCell ref="I10:I11"/>
    <mergeCell ref="H44:H45"/>
    <mergeCell ref="I44:I45"/>
    <mergeCell ref="A35:G35"/>
    <mergeCell ref="A36:A37"/>
    <mergeCell ref="B36:B37"/>
    <mergeCell ref="C36:C37"/>
    <mergeCell ref="A19:A20"/>
    <mergeCell ref="B19:B20"/>
    <mergeCell ref="C19:C20"/>
    <mergeCell ref="D19:F19"/>
    <mergeCell ref="G19:G20"/>
    <mergeCell ref="A27:G27"/>
    <mergeCell ref="A28:A29"/>
    <mergeCell ref="B28:B29"/>
    <mergeCell ref="C28:C29"/>
    <mergeCell ref="A3:G3"/>
    <mergeCell ref="D36:F36"/>
    <mergeCell ref="G36:G37"/>
    <mergeCell ref="A51:C51"/>
    <mergeCell ref="A42:C42"/>
    <mergeCell ref="A43:G43"/>
    <mergeCell ref="A44:A45"/>
    <mergeCell ref="D44:F44"/>
    <mergeCell ref="G44:G45"/>
    <mergeCell ref="C44:C45"/>
    <mergeCell ref="B44:B45"/>
    <mergeCell ref="G4:G5"/>
    <mergeCell ref="A4:A5"/>
    <mergeCell ref="B4:B5"/>
    <mergeCell ref="C4:C5"/>
    <mergeCell ref="D4:F4"/>
  </mergeCells>
  <pageMargins left="0.59055118110236215" right="0.59055118110236215" top="0.59055118110236215" bottom="0.59055118110236215" header="0" footer="0"/>
  <pageSetup paperSize="9" scale="72" orientation="portrait" horizontalDpi="200" verticalDpi="200" r:id="rId1"/>
  <rowBreaks count="1" manualBreakCount="1">
    <brk id="25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view="pageBreakPreview" topLeftCell="B56" zoomScale="115" zoomScaleNormal="100" zoomScaleSheetLayoutView="115" workbookViewId="0">
      <selection activeCell="H55" sqref="H55"/>
    </sheetView>
  </sheetViews>
  <sheetFormatPr defaultColWidth="8.7265625" defaultRowHeight="18" customHeight="1" x14ac:dyDescent="0.25"/>
  <cols>
    <col min="1" max="1" width="37.54296875" style="74" customWidth="1"/>
    <col min="2" max="2" width="10" style="74" customWidth="1"/>
    <col min="3" max="3" width="9.26953125" style="74" customWidth="1"/>
    <col min="4" max="4" width="8.54296875" style="34" customWidth="1"/>
    <col min="5" max="5" width="8.26953125" style="34" customWidth="1"/>
    <col min="6" max="6" width="15.54296875" style="34" customWidth="1"/>
    <col min="7" max="7" width="10.453125" style="34" customWidth="1"/>
    <col min="8" max="10" width="9.1796875" style="34" customWidth="1"/>
    <col min="11" max="16384" width="8.7265625" style="75"/>
  </cols>
  <sheetData>
    <row r="1" spans="1:9" ht="18" customHeight="1" x14ac:dyDescent="0.25">
      <c r="A1" s="70" t="s">
        <v>58</v>
      </c>
      <c r="D1" s="35"/>
      <c r="E1" s="35"/>
      <c r="F1" s="35"/>
      <c r="G1" s="64"/>
    </row>
    <row r="2" spans="1:9" ht="18" customHeight="1" x14ac:dyDescent="0.25">
      <c r="A2" s="73" t="s">
        <v>11</v>
      </c>
      <c r="D2" s="35"/>
      <c r="E2" s="35"/>
      <c r="F2" s="35"/>
      <c r="G2" s="35"/>
    </row>
    <row r="3" spans="1:9" ht="18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7.25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7.25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17.25" customHeight="1" x14ac:dyDescent="0.25">
      <c r="A6" s="6" t="s">
        <v>314</v>
      </c>
      <c r="B6" s="59" t="s">
        <v>82</v>
      </c>
      <c r="C6" s="59" t="s">
        <v>15</v>
      </c>
      <c r="D6" s="4">
        <v>1.73</v>
      </c>
      <c r="E6" s="4">
        <v>3.2</v>
      </c>
      <c r="F6" s="4">
        <v>9.86</v>
      </c>
      <c r="G6" s="4">
        <v>72.989999999999995</v>
      </c>
      <c r="H6" s="31">
        <v>0.22</v>
      </c>
      <c r="I6" s="31">
        <f t="shared" ref="I6:I7" si="0">ROUND(H6*1.09,2)</f>
        <v>0.24</v>
      </c>
    </row>
    <row r="7" spans="1:9" ht="17.2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18" customHeight="1" x14ac:dyDescent="0.3">
      <c r="A8" s="105" t="s">
        <v>1</v>
      </c>
      <c r="B8" s="106"/>
      <c r="C8" s="107"/>
      <c r="D8" s="11">
        <f>SUM(D6:D7)</f>
        <v>4.6899999999999995</v>
      </c>
      <c r="E8" s="11">
        <f>SUM(E6:E7)</f>
        <v>3.8400000000000003</v>
      </c>
      <c r="F8" s="11">
        <f>SUM(F6:F7)</f>
        <v>26.919999999999998</v>
      </c>
      <c r="G8" s="11">
        <f>SUM(G6:G7)</f>
        <v>159.07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3" t="s">
        <v>363</v>
      </c>
      <c r="B9" s="113"/>
      <c r="C9" s="113"/>
      <c r="D9" s="113"/>
      <c r="E9" s="113"/>
      <c r="F9" s="113"/>
      <c r="G9" s="113"/>
    </row>
    <row r="10" spans="1:9" ht="17.25" customHeight="1" x14ac:dyDescent="0.25">
      <c r="A10" s="133" t="s">
        <v>96</v>
      </c>
      <c r="B10" s="136" t="s">
        <v>0</v>
      </c>
      <c r="C10" s="136" t="s">
        <v>6</v>
      </c>
      <c r="D10" s="105" t="s">
        <v>7</v>
      </c>
      <c r="E10" s="106"/>
      <c r="F10" s="107"/>
      <c r="G10" s="138" t="s">
        <v>8</v>
      </c>
      <c r="H10" s="87" t="s">
        <v>419</v>
      </c>
      <c r="I10" s="87" t="s">
        <v>420</v>
      </c>
    </row>
    <row r="11" spans="1:9" ht="17.25" customHeight="1" x14ac:dyDescent="0.25">
      <c r="A11" s="134"/>
      <c r="B11" s="137"/>
      <c r="C11" s="137"/>
      <c r="D11" s="62" t="s">
        <v>9</v>
      </c>
      <c r="E11" s="62" t="s">
        <v>10</v>
      </c>
      <c r="F11" s="62" t="s">
        <v>107</v>
      </c>
      <c r="G11" s="139"/>
      <c r="H11" s="86"/>
      <c r="I11" s="86"/>
    </row>
    <row r="12" spans="1:9" ht="30.75" customHeight="1" x14ac:dyDescent="0.25">
      <c r="A12" s="46" t="s">
        <v>117</v>
      </c>
      <c r="B12" s="25" t="s">
        <v>88</v>
      </c>
      <c r="C12" s="25" t="s">
        <v>125</v>
      </c>
      <c r="D12" s="4">
        <v>13.44</v>
      </c>
      <c r="E12" s="4">
        <v>19.145</v>
      </c>
      <c r="F12" s="4">
        <v>78.295000000000002</v>
      </c>
      <c r="G12" s="4">
        <v>502.07499999999999</v>
      </c>
      <c r="H12" s="31">
        <v>1.34</v>
      </c>
      <c r="I12" s="31">
        <f t="shared" ref="I12:I15" si="1">ROUND(H12*1.09,2)</f>
        <v>1.46</v>
      </c>
    </row>
    <row r="13" spans="1:9" ht="17.25" customHeight="1" x14ac:dyDescent="0.25">
      <c r="A13" s="52" t="s">
        <v>272</v>
      </c>
      <c r="B13" s="25" t="s">
        <v>3</v>
      </c>
      <c r="C13" s="25" t="s">
        <v>196</v>
      </c>
      <c r="D13" s="4">
        <v>1.7</v>
      </c>
      <c r="E13" s="4">
        <v>8.16</v>
      </c>
      <c r="F13" s="4">
        <v>6.96</v>
      </c>
      <c r="G13" s="4">
        <v>112.08</v>
      </c>
      <c r="H13" s="31">
        <v>0.1</v>
      </c>
      <c r="I13" s="31">
        <f t="shared" si="1"/>
        <v>0.11</v>
      </c>
    </row>
    <row r="14" spans="1:9" s="16" customFormat="1" ht="18" customHeight="1" x14ac:dyDescent="0.25">
      <c r="A14" s="47" t="s">
        <v>425</v>
      </c>
      <c r="B14" s="96"/>
      <c r="C14" s="96" t="s">
        <v>426</v>
      </c>
      <c r="D14" s="4">
        <v>0.1</v>
      </c>
      <c r="E14" s="4">
        <v>0.06</v>
      </c>
      <c r="F14" s="4">
        <v>1.29</v>
      </c>
      <c r="G14" s="4">
        <v>4.34</v>
      </c>
      <c r="H14" s="31">
        <v>0.12</v>
      </c>
      <c r="I14" s="31">
        <f t="shared" si="1"/>
        <v>0.13</v>
      </c>
    </row>
    <row r="15" spans="1:9" s="16" customFormat="1" ht="18" customHeight="1" x14ac:dyDescent="0.25">
      <c r="A15" s="47" t="s">
        <v>427</v>
      </c>
      <c r="B15" s="96"/>
      <c r="C15" s="96" t="s">
        <v>16</v>
      </c>
      <c r="D15" s="4">
        <v>0.4</v>
      </c>
      <c r="E15" s="4">
        <v>0.4</v>
      </c>
      <c r="F15" s="4">
        <v>13</v>
      </c>
      <c r="G15" s="4">
        <v>53</v>
      </c>
      <c r="H15" s="31">
        <v>0.33</v>
      </c>
      <c r="I15" s="31">
        <f t="shared" si="1"/>
        <v>0.36</v>
      </c>
    </row>
    <row r="16" spans="1:9" ht="27.75" customHeight="1" x14ac:dyDescent="0.3">
      <c r="A16" s="112" t="s">
        <v>1</v>
      </c>
      <c r="B16" s="112"/>
      <c r="C16" s="112"/>
      <c r="D16" s="11">
        <f>SUM(D12:D15)</f>
        <v>15.639999999999999</v>
      </c>
      <c r="E16" s="11">
        <f t="shared" ref="E16:G16" si="2">SUM(E12:E15)</f>
        <v>27.764999999999997</v>
      </c>
      <c r="F16" s="11">
        <f t="shared" si="2"/>
        <v>99.545000000000002</v>
      </c>
      <c r="G16" s="11">
        <f t="shared" si="2"/>
        <v>671.495</v>
      </c>
      <c r="H16" s="89">
        <f>+H12+H13+H14+H15</f>
        <v>1.8900000000000001</v>
      </c>
      <c r="I16" s="89">
        <f>+I12+I13+I14+I15</f>
        <v>2.06</v>
      </c>
    </row>
    <row r="17" spans="1:10" ht="27.75" customHeight="1" x14ac:dyDescent="0.25">
      <c r="A17" s="117" t="s">
        <v>364</v>
      </c>
      <c r="B17" s="117"/>
      <c r="C17" s="117"/>
      <c r="D17" s="117"/>
      <c r="E17" s="117"/>
      <c r="F17" s="117"/>
      <c r="G17" s="117"/>
    </row>
    <row r="18" spans="1:10" ht="17.25" customHeight="1" x14ac:dyDescent="0.25">
      <c r="A18" s="108" t="s">
        <v>97</v>
      </c>
      <c r="B18" s="110" t="s">
        <v>0</v>
      </c>
      <c r="C18" s="110" t="s">
        <v>6</v>
      </c>
      <c r="D18" s="112" t="s">
        <v>7</v>
      </c>
      <c r="E18" s="112"/>
      <c r="F18" s="112"/>
      <c r="G18" s="116" t="s">
        <v>8</v>
      </c>
      <c r="H18" s="87" t="s">
        <v>419</v>
      </c>
      <c r="I18" s="87" t="s">
        <v>420</v>
      </c>
    </row>
    <row r="19" spans="1:10" ht="17.25" customHeight="1" x14ac:dyDescent="0.25">
      <c r="A19" s="109"/>
      <c r="B19" s="111"/>
      <c r="C19" s="111"/>
      <c r="D19" s="62" t="s">
        <v>9</v>
      </c>
      <c r="E19" s="62" t="s">
        <v>10</v>
      </c>
      <c r="F19" s="62" t="s">
        <v>107</v>
      </c>
      <c r="G19" s="111"/>
      <c r="H19" s="86"/>
      <c r="I19" s="86"/>
    </row>
    <row r="20" spans="1:10" ht="29.25" customHeight="1" x14ac:dyDescent="0.25">
      <c r="A20" s="6" t="s">
        <v>123</v>
      </c>
      <c r="B20" s="59" t="s">
        <v>79</v>
      </c>
      <c r="C20" s="59" t="s">
        <v>23</v>
      </c>
      <c r="D20" s="4">
        <v>27.95</v>
      </c>
      <c r="E20" s="4">
        <v>26.225000000000001</v>
      </c>
      <c r="F20" s="4">
        <v>60.174999999999997</v>
      </c>
      <c r="G20" s="4">
        <v>579.875</v>
      </c>
      <c r="H20" s="31">
        <v>0.84</v>
      </c>
      <c r="I20" s="31">
        <f t="shared" ref="I20:I23" si="3">ROUND(H20*1.09,2)</f>
        <v>0.92</v>
      </c>
    </row>
    <row r="21" spans="1:10" ht="17.25" customHeight="1" x14ac:dyDescent="0.25">
      <c r="A21" s="6" t="s">
        <v>110</v>
      </c>
      <c r="B21" s="59" t="s">
        <v>112</v>
      </c>
      <c r="C21" s="59" t="s">
        <v>115</v>
      </c>
      <c r="D21" s="4">
        <v>1.32</v>
      </c>
      <c r="E21" s="4">
        <v>0.47</v>
      </c>
      <c r="F21" s="4">
        <v>8.98</v>
      </c>
      <c r="G21" s="4">
        <v>40.200000000000003</v>
      </c>
      <c r="H21" s="31">
        <v>0.52</v>
      </c>
      <c r="I21" s="31">
        <f t="shared" si="3"/>
        <v>0.56999999999999995</v>
      </c>
    </row>
    <row r="22" spans="1:10" s="16" customFormat="1" ht="18" customHeight="1" x14ac:dyDescent="0.25">
      <c r="A22" s="47" t="s">
        <v>425</v>
      </c>
      <c r="B22" s="96"/>
      <c r="C22" s="96" t="s">
        <v>426</v>
      </c>
      <c r="D22" s="4">
        <v>0.1</v>
      </c>
      <c r="E22" s="4">
        <v>0.06</v>
      </c>
      <c r="F22" s="4">
        <v>1.29</v>
      </c>
      <c r="G22" s="4">
        <v>4.34</v>
      </c>
      <c r="H22" s="31">
        <v>0.12</v>
      </c>
      <c r="I22" s="31">
        <f t="shared" si="3"/>
        <v>0.13</v>
      </c>
    </row>
    <row r="23" spans="1:10" s="16" customFormat="1" ht="18" customHeight="1" x14ac:dyDescent="0.25">
      <c r="A23" s="6" t="s">
        <v>428</v>
      </c>
      <c r="B23" s="96"/>
      <c r="C23" s="96" t="s">
        <v>429</v>
      </c>
      <c r="D23" s="4">
        <v>2.98</v>
      </c>
      <c r="E23" s="4">
        <v>0.2</v>
      </c>
      <c r="F23" s="4">
        <v>12.85</v>
      </c>
      <c r="G23" s="4">
        <v>65.38</v>
      </c>
      <c r="H23" s="31">
        <v>0.4</v>
      </c>
      <c r="I23" s="31">
        <f t="shared" si="3"/>
        <v>0.44</v>
      </c>
    </row>
    <row r="24" spans="1:10" ht="27.75" customHeight="1" x14ac:dyDescent="0.3">
      <c r="A24" s="105" t="s">
        <v>1</v>
      </c>
      <c r="B24" s="106"/>
      <c r="C24" s="107"/>
      <c r="D24" s="11">
        <f>SUM(D20:D23)</f>
        <v>32.35</v>
      </c>
      <c r="E24" s="11">
        <f t="shared" ref="E24:G24" si="4">SUM(E20:E23)</f>
        <v>26.954999999999998</v>
      </c>
      <c r="F24" s="11">
        <f t="shared" si="4"/>
        <v>83.295000000000002</v>
      </c>
      <c r="G24" s="11">
        <f t="shared" si="4"/>
        <v>689.79500000000007</v>
      </c>
      <c r="H24" s="89">
        <f>+H20+H21+H22+H23</f>
        <v>1.88</v>
      </c>
      <c r="I24" s="89">
        <f>+I20+I21+I22+I23</f>
        <v>2.06</v>
      </c>
    </row>
    <row r="25" spans="1:10" ht="17.25" customHeight="1" x14ac:dyDescent="0.25">
      <c r="A25" s="113" t="s">
        <v>370</v>
      </c>
      <c r="B25" s="113"/>
      <c r="C25" s="113"/>
      <c r="D25" s="113"/>
      <c r="E25" s="113"/>
      <c r="F25" s="113"/>
      <c r="G25" s="113"/>
    </row>
    <row r="26" spans="1:10" ht="17.25" customHeight="1" x14ac:dyDescent="0.25">
      <c r="A26" s="108" t="s">
        <v>98</v>
      </c>
      <c r="B26" s="110" t="s">
        <v>0</v>
      </c>
      <c r="C26" s="110" t="s">
        <v>6</v>
      </c>
      <c r="D26" s="112" t="s">
        <v>7</v>
      </c>
      <c r="E26" s="112"/>
      <c r="F26" s="112"/>
      <c r="G26" s="116" t="s">
        <v>8</v>
      </c>
      <c r="H26" s="116" t="s">
        <v>419</v>
      </c>
      <c r="I26" s="116" t="s">
        <v>420</v>
      </c>
      <c r="J26" s="75"/>
    </row>
    <row r="27" spans="1:10" ht="17.25" customHeight="1" x14ac:dyDescent="0.25">
      <c r="A27" s="109"/>
      <c r="B27" s="111"/>
      <c r="C27" s="111"/>
      <c r="D27" s="62" t="s">
        <v>9</v>
      </c>
      <c r="E27" s="62" t="s">
        <v>10</v>
      </c>
      <c r="F27" s="62" t="s">
        <v>107</v>
      </c>
      <c r="G27" s="111"/>
      <c r="H27" s="111"/>
      <c r="I27" s="111"/>
      <c r="J27" s="75"/>
    </row>
    <row r="28" spans="1:10" ht="17.25" customHeight="1" x14ac:dyDescent="0.25">
      <c r="A28" s="6" t="s">
        <v>42</v>
      </c>
      <c r="B28" s="53" t="s">
        <v>43</v>
      </c>
      <c r="C28" s="53" t="s">
        <v>15</v>
      </c>
      <c r="D28" s="4">
        <v>36.75</v>
      </c>
      <c r="E28" s="4">
        <v>10.56</v>
      </c>
      <c r="F28" s="4">
        <v>13.23</v>
      </c>
      <c r="G28" s="4">
        <v>295.58</v>
      </c>
      <c r="H28" s="31">
        <v>1.1200000000000001</v>
      </c>
      <c r="I28" s="31">
        <f t="shared" ref="I28:I32" si="5">ROUND(H28*1.09,2)</f>
        <v>1.22</v>
      </c>
      <c r="J28" s="75"/>
    </row>
    <row r="29" spans="1:10" ht="17.25" customHeight="1" x14ac:dyDescent="0.25">
      <c r="A29" s="6" t="s">
        <v>283</v>
      </c>
      <c r="B29" s="53" t="s">
        <v>34</v>
      </c>
      <c r="C29" s="53" t="s">
        <v>16</v>
      </c>
      <c r="D29" s="4">
        <v>2.34</v>
      </c>
      <c r="E29" s="4">
        <v>3.82</v>
      </c>
      <c r="F29" s="4">
        <v>16.47</v>
      </c>
      <c r="G29" s="4">
        <v>108.53</v>
      </c>
      <c r="H29" s="31">
        <v>0.13</v>
      </c>
      <c r="I29" s="31">
        <f t="shared" si="5"/>
        <v>0.14000000000000001</v>
      </c>
      <c r="J29" s="75"/>
    </row>
    <row r="30" spans="1:10" ht="27" customHeight="1" x14ac:dyDescent="0.25">
      <c r="A30" s="6" t="s">
        <v>293</v>
      </c>
      <c r="B30" s="53" t="s">
        <v>178</v>
      </c>
      <c r="C30" s="53" t="s">
        <v>15</v>
      </c>
      <c r="D30" s="4">
        <v>1.35</v>
      </c>
      <c r="E30" s="4">
        <v>14.45</v>
      </c>
      <c r="F30" s="4">
        <v>14.64</v>
      </c>
      <c r="G30" s="4">
        <v>181.16</v>
      </c>
      <c r="H30" s="31">
        <v>0.34</v>
      </c>
      <c r="I30" s="31">
        <f t="shared" si="5"/>
        <v>0.37</v>
      </c>
      <c r="J30" s="75"/>
    </row>
    <row r="31" spans="1:10" s="16" customFormat="1" ht="18" customHeight="1" x14ac:dyDescent="0.25">
      <c r="A31" s="47" t="s">
        <v>425</v>
      </c>
      <c r="B31" s="96"/>
      <c r="C31" s="96" t="s">
        <v>426</v>
      </c>
      <c r="D31" s="4">
        <v>0.1</v>
      </c>
      <c r="E31" s="4">
        <v>0.06</v>
      </c>
      <c r="F31" s="4">
        <v>1.29</v>
      </c>
      <c r="G31" s="4">
        <v>4.34</v>
      </c>
      <c r="H31" s="31">
        <v>0.12</v>
      </c>
      <c r="I31" s="31">
        <f t="shared" si="5"/>
        <v>0.13</v>
      </c>
    </row>
    <row r="32" spans="1:10" s="16" customFormat="1" ht="18" customHeight="1" x14ac:dyDescent="0.25">
      <c r="A32" s="47" t="s">
        <v>427</v>
      </c>
      <c r="B32" s="96"/>
      <c r="C32" s="96" t="s">
        <v>16</v>
      </c>
      <c r="D32" s="4">
        <v>0.4</v>
      </c>
      <c r="E32" s="4">
        <v>0.4</v>
      </c>
      <c r="F32" s="4">
        <v>13</v>
      </c>
      <c r="G32" s="4">
        <v>53</v>
      </c>
      <c r="H32" s="31">
        <v>0.3</v>
      </c>
      <c r="I32" s="31">
        <f t="shared" si="5"/>
        <v>0.33</v>
      </c>
    </row>
    <row r="33" spans="1:10" ht="18" customHeight="1" x14ac:dyDescent="0.3">
      <c r="A33" s="105" t="s">
        <v>1</v>
      </c>
      <c r="B33" s="106"/>
      <c r="C33" s="107"/>
      <c r="D33" s="11">
        <f>SUM(D28:D32)</f>
        <v>40.940000000000005</v>
      </c>
      <c r="E33" s="11">
        <f t="shared" ref="E33:G33" si="6">SUM(E28:E32)</f>
        <v>29.289999999999996</v>
      </c>
      <c r="F33" s="11">
        <f t="shared" si="6"/>
        <v>58.63</v>
      </c>
      <c r="G33" s="11">
        <f t="shared" si="6"/>
        <v>642.61</v>
      </c>
      <c r="H33" s="89">
        <f>+H28+H29+H30+H31+H32</f>
        <v>2.0099999999999998</v>
      </c>
      <c r="I33" s="89">
        <f>+I28+I29+I30+I31+I32</f>
        <v>2.19</v>
      </c>
      <c r="J33" s="75"/>
    </row>
    <row r="34" spans="1:10" ht="28.5" customHeight="1" x14ac:dyDescent="0.25">
      <c r="A34" s="113" t="s">
        <v>362</v>
      </c>
      <c r="B34" s="113"/>
      <c r="C34" s="113"/>
      <c r="D34" s="113"/>
      <c r="E34" s="113"/>
      <c r="F34" s="113"/>
      <c r="G34" s="113"/>
    </row>
    <row r="35" spans="1:10" ht="28.5" customHeight="1" x14ac:dyDescent="0.25">
      <c r="A35" s="108" t="s">
        <v>133</v>
      </c>
      <c r="B35" s="110" t="s">
        <v>0</v>
      </c>
      <c r="C35" s="110" t="s">
        <v>6</v>
      </c>
      <c r="D35" s="112" t="s">
        <v>7</v>
      </c>
      <c r="E35" s="112"/>
      <c r="F35" s="112"/>
      <c r="G35" s="116" t="s">
        <v>8</v>
      </c>
      <c r="H35" s="116" t="s">
        <v>419</v>
      </c>
      <c r="I35" s="116" t="s">
        <v>420</v>
      </c>
    </row>
    <row r="36" spans="1:10" ht="17.25" customHeight="1" x14ac:dyDescent="0.25">
      <c r="A36" s="109"/>
      <c r="B36" s="111"/>
      <c r="C36" s="111"/>
      <c r="D36" s="62" t="s">
        <v>9</v>
      </c>
      <c r="E36" s="62" t="s">
        <v>10</v>
      </c>
      <c r="F36" s="62" t="s">
        <v>107</v>
      </c>
      <c r="G36" s="111"/>
      <c r="H36" s="111"/>
      <c r="I36" s="111"/>
    </row>
    <row r="37" spans="1:10" ht="31.5" customHeight="1" x14ac:dyDescent="0.25">
      <c r="A37" s="6" t="s">
        <v>176</v>
      </c>
      <c r="B37" s="53" t="s">
        <v>76</v>
      </c>
      <c r="C37" s="59" t="s">
        <v>16</v>
      </c>
      <c r="D37" s="4">
        <v>21.23</v>
      </c>
      <c r="E37" s="4">
        <v>12.55</v>
      </c>
      <c r="F37" s="4">
        <v>9.5066000000000006</v>
      </c>
      <c r="G37" s="4">
        <v>235.04</v>
      </c>
      <c r="H37" s="31">
        <v>0.9</v>
      </c>
      <c r="I37" s="31">
        <f t="shared" ref="I37:I41" si="7">ROUND(H37*1.09,2)</f>
        <v>0.98</v>
      </c>
    </row>
    <row r="38" spans="1:10" ht="17.25" customHeight="1" x14ac:dyDescent="0.25">
      <c r="A38" s="6" t="s">
        <v>284</v>
      </c>
      <c r="B38" s="59" t="s">
        <v>192</v>
      </c>
      <c r="C38" s="59" t="s">
        <v>16</v>
      </c>
      <c r="D38" s="4">
        <v>2.11</v>
      </c>
      <c r="E38" s="4">
        <v>3.79</v>
      </c>
      <c r="F38" s="4">
        <v>13.4</v>
      </c>
      <c r="G38" s="4">
        <v>94.49</v>
      </c>
      <c r="H38" s="31">
        <v>0.23</v>
      </c>
      <c r="I38" s="31">
        <f t="shared" si="7"/>
        <v>0.25</v>
      </c>
    </row>
    <row r="39" spans="1:10" ht="28.5" customHeight="1" x14ac:dyDescent="0.25">
      <c r="A39" s="6" t="s">
        <v>294</v>
      </c>
      <c r="B39" s="53" t="s">
        <v>40</v>
      </c>
      <c r="C39" s="59" t="s">
        <v>15</v>
      </c>
      <c r="D39" s="4">
        <v>4.17</v>
      </c>
      <c r="E39" s="4">
        <v>21.83</v>
      </c>
      <c r="F39" s="4">
        <v>20.94</v>
      </c>
      <c r="G39" s="4">
        <v>273.8</v>
      </c>
      <c r="H39" s="31">
        <v>0.31</v>
      </c>
      <c r="I39" s="31">
        <f t="shared" si="7"/>
        <v>0.34</v>
      </c>
    </row>
    <row r="40" spans="1:10" s="16" customFormat="1" ht="18" customHeight="1" x14ac:dyDescent="0.25">
      <c r="A40" s="47" t="s">
        <v>425</v>
      </c>
      <c r="B40" s="96"/>
      <c r="C40" s="96" t="s">
        <v>426</v>
      </c>
      <c r="D40" s="4">
        <v>0.1</v>
      </c>
      <c r="E40" s="4">
        <v>0.06</v>
      </c>
      <c r="F40" s="4">
        <v>1.29</v>
      </c>
      <c r="G40" s="4">
        <v>4.34</v>
      </c>
      <c r="H40" s="31">
        <v>0.12</v>
      </c>
      <c r="I40" s="31">
        <f t="shared" si="7"/>
        <v>0.13</v>
      </c>
    </row>
    <row r="41" spans="1:10" s="16" customFormat="1" ht="18" customHeight="1" x14ac:dyDescent="0.25">
      <c r="A41" s="47" t="s">
        <v>427</v>
      </c>
      <c r="B41" s="96"/>
      <c r="C41" s="96" t="s">
        <v>16</v>
      </c>
      <c r="D41" s="4">
        <v>0.4</v>
      </c>
      <c r="E41" s="4">
        <v>0.4</v>
      </c>
      <c r="F41" s="4">
        <v>13</v>
      </c>
      <c r="G41" s="4">
        <v>53</v>
      </c>
      <c r="H41" s="31">
        <v>0.33</v>
      </c>
      <c r="I41" s="31">
        <f t="shared" si="7"/>
        <v>0.36</v>
      </c>
    </row>
    <row r="42" spans="1:10" ht="30" customHeight="1" x14ac:dyDescent="0.3">
      <c r="A42" s="105" t="s">
        <v>1</v>
      </c>
      <c r="B42" s="106"/>
      <c r="C42" s="107"/>
      <c r="D42" s="11">
        <f>SUM(D37:D41)</f>
        <v>28.009999999999998</v>
      </c>
      <c r="E42" s="11">
        <f t="shared" ref="E42:G42" si="8">SUM(E37:E41)</f>
        <v>38.630000000000003</v>
      </c>
      <c r="F42" s="11">
        <f t="shared" si="8"/>
        <v>58.136600000000001</v>
      </c>
      <c r="G42" s="11">
        <f t="shared" si="8"/>
        <v>660.67</v>
      </c>
      <c r="H42" s="89">
        <f>+H37+H38+H39+H40+H41</f>
        <v>1.8900000000000001</v>
      </c>
      <c r="I42" s="89">
        <f>+I37+I38+I39+I40+I41</f>
        <v>2.06</v>
      </c>
    </row>
    <row r="43" spans="1:10" ht="27.75" customHeight="1" x14ac:dyDescent="0.25">
      <c r="A43" s="113" t="s">
        <v>370</v>
      </c>
      <c r="B43" s="113"/>
      <c r="C43" s="113"/>
      <c r="D43" s="113"/>
      <c r="E43" s="113"/>
      <c r="F43" s="113"/>
      <c r="G43" s="113"/>
    </row>
    <row r="44" spans="1:10" ht="24.75" customHeight="1" x14ac:dyDescent="0.25">
      <c r="A44" s="108" t="s">
        <v>134</v>
      </c>
      <c r="B44" s="110" t="s">
        <v>0</v>
      </c>
      <c r="C44" s="110" t="s">
        <v>6</v>
      </c>
      <c r="D44" s="112" t="s">
        <v>7</v>
      </c>
      <c r="E44" s="112"/>
      <c r="F44" s="112"/>
      <c r="G44" s="116" t="s">
        <v>8</v>
      </c>
      <c r="H44" s="87" t="s">
        <v>419</v>
      </c>
      <c r="I44" s="87" t="s">
        <v>420</v>
      </c>
    </row>
    <row r="45" spans="1:10" ht="17.25" customHeight="1" x14ac:dyDescent="0.25">
      <c r="A45" s="109"/>
      <c r="B45" s="111"/>
      <c r="C45" s="111"/>
      <c r="D45" s="62" t="s">
        <v>9</v>
      </c>
      <c r="E45" s="62" t="s">
        <v>10</v>
      </c>
      <c r="F45" s="62" t="s">
        <v>107</v>
      </c>
      <c r="G45" s="111"/>
      <c r="H45" s="86"/>
      <c r="I45" s="86"/>
    </row>
    <row r="46" spans="1:10" ht="17.25" customHeight="1" x14ac:dyDescent="0.25">
      <c r="A46" s="6" t="s">
        <v>177</v>
      </c>
      <c r="B46" s="53" t="s">
        <v>143</v>
      </c>
      <c r="C46" s="59" t="s">
        <v>125</v>
      </c>
      <c r="D46" s="4">
        <v>61.04</v>
      </c>
      <c r="E46" s="4">
        <v>20.16</v>
      </c>
      <c r="F46" s="4">
        <v>18.829999999999998</v>
      </c>
      <c r="G46" s="4">
        <v>486.85</v>
      </c>
      <c r="H46" s="31">
        <v>1.31</v>
      </c>
      <c r="I46" s="31">
        <f t="shared" ref="I46:I49" si="9">ROUND(H46*1.09,2)</f>
        <v>1.43</v>
      </c>
    </row>
    <row r="47" spans="1:10" ht="17.25" customHeight="1" x14ac:dyDescent="0.25">
      <c r="A47" s="6" t="s">
        <v>226</v>
      </c>
      <c r="B47" s="59" t="s">
        <v>39</v>
      </c>
      <c r="C47" s="59" t="s">
        <v>16</v>
      </c>
      <c r="D47" s="4">
        <v>2.14</v>
      </c>
      <c r="E47" s="4">
        <v>0.13</v>
      </c>
      <c r="F47" s="4">
        <v>19.14</v>
      </c>
      <c r="G47" s="4">
        <v>85.2</v>
      </c>
      <c r="H47" s="31">
        <v>0.13</v>
      </c>
      <c r="I47" s="31">
        <f t="shared" si="9"/>
        <v>0.14000000000000001</v>
      </c>
    </row>
    <row r="48" spans="1:10" s="16" customFormat="1" ht="18" customHeight="1" x14ac:dyDescent="0.25">
      <c r="A48" s="47" t="s">
        <v>425</v>
      </c>
      <c r="B48" s="96"/>
      <c r="C48" s="96" t="s">
        <v>426</v>
      </c>
      <c r="D48" s="4">
        <v>0.1</v>
      </c>
      <c r="E48" s="4">
        <v>0.06</v>
      </c>
      <c r="F48" s="4">
        <v>1.29</v>
      </c>
      <c r="G48" s="4">
        <v>4.34</v>
      </c>
      <c r="H48" s="31">
        <v>0.12</v>
      </c>
      <c r="I48" s="31">
        <f t="shared" si="9"/>
        <v>0.13</v>
      </c>
    </row>
    <row r="49" spans="1:16" s="16" customFormat="1" ht="18" customHeight="1" x14ac:dyDescent="0.25">
      <c r="A49" s="47" t="s">
        <v>427</v>
      </c>
      <c r="B49" s="96"/>
      <c r="C49" s="96" t="s">
        <v>16</v>
      </c>
      <c r="D49" s="4">
        <v>0.4</v>
      </c>
      <c r="E49" s="4">
        <v>0.4</v>
      </c>
      <c r="F49" s="4">
        <v>13</v>
      </c>
      <c r="G49" s="4">
        <v>53</v>
      </c>
      <c r="H49" s="31">
        <v>0.33</v>
      </c>
      <c r="I49" s="31">
        <f t="shared" si="9"/>
        <v>0.36</v>
      </c>
    </row>
    <row r="50" spans="1:16" ht="18" customHeight="1" x14ac:dyDescent="0.3">
      <c r="A50" s="105" t="s">
        <v>1</v>
      </c>
      <c r="B50" s="106"/>
      <c r="C50" s="107"/>
      <c r="D50" s="11">
        <f>SUM(D46:D49)</f>
        <v>63.68</v>
      </c>
      <c r="E50" s="11">
        <f>SUM(E46:E49)</f>
        <v>20.749999999999996</v>
      </c>
      <c r="F50" s="11">
        <f>SUM(F46:F49)</f>
        <v>52.26</v>
      </c>
      <c r="G50" s="11">
        <f>SUM(G46:G49)</f>
        <v>629.3900000000001</v>
      </c>
      <c r="H50" s="89">
        <f>+H46+H47+H48+H49</f>
        <v>1.8900000000000001</v>
      </c>
      <c r="I50" s="89">
        <f>+I46+I47+I48+I49</f>
        <v>2.0599999999999996</v>
      </c>
    </row>
    <row r="51" spans="1:16" ht="18" customHeight="1" x14ac:dyDescent="0.25">
      <c r="A51" s="140" t="s">
        <v>362</v>
      </c>
      <c r="B51" s="140"/>
      <c r="C51" s="140"/>
      <c r="D51" s="140"/>
      <c r="E51" s="140"/>
      <c r="F51" s="140"/>
      <c r="G51" s="140"/>
      <c r="H51" s="76"/>
      <c r="I51" s="76"/>
      <c r="J51" s="75"/>
    </row>
    <row r="52" spans="1:16" ht="18" customHeight="1" x14ac:dyDescent="0.25">
      <c r="A52" s="128" t="s">
        <v>379</v>
      </c>
      <c r="B52" s="114" t="s">
        <v>0</v>
      </c>
      <c r="C52" s="114" t="s">
        <v>6</v>
      </c>
      <c r="D52" s="130" t="s">
        <v>7</v>
      </c>
      <c r="E52" s="130"/>
      <c r="F52" s="130"/>
      <c r="G52" s="131" t="s">
        <v>8</v>
      </c>
      <c r="H52" s="116" t="s">
        <v>419</v>
      </c>
      <c r="I52" s="116" t="s">
        <v>420</v>
      </c>
      <c r="J52" s="75"/>
    </row>
    <row r="53" spans="1:16" ht="27" customHeight="1" x14ac:dyDescent="0.25">
      <c r="A53" s="129"/>
      <c r="B53" s="115"/>
      <c r="C53" s="115"/>
      <c r="D53" s="69" t="s">
        <v>9</v>
      </c>
      <c r="E53" s="69" t="s">
        <v>10</v>
      </c>
      <c r="F53" s="69" t="s">
        <v>107</v>
      </c>
      <c r="G53" s="115"/>
      <c r="H53" s="111"/>
      <c r="I53" s="111"/>
      <c r="J53" s="75"/>
    </row>
    <row r="54" spans="1:16" ht="26.5" customHeight="1" x14ac:dyDescent="0.25">
      <c r="A54" s="24" t="s">
        <v>399</v>
      </c>
      <c r="B54" s="25" t="s">
        <v>400</v>
      </c>
      <c r="C54" s="25">
        <v>220</v>
      </c>
      <c r="D54" s="3">
        <v>26.81</v>
      </c>
      <c r="E54" s="3">
        <v>17.46</v>
      </c>
      <c r="F54" s="3">
        <v>54.37</v>
      </c>
      <c r="G54" s="3">
        <v>481.81</v>
      </c>
      <c r="H54" s="31">
        <v>0.9</v>
      </c>
      <c r="I54" s="31">
        <f t="shared" ref="I54:I58" si="10">ROUND(H54*1.09,2)</f>
        <v>0.98</v>
      </c>
      <c r="J54" s="75"/>
    </row>
    <row r="55" spans="1:16" ht="27" customHeight="1" x14ac:dyDescent="0.25">
      <c r="A55" s="6" t="s">
        <v>293</v>
      </c>
      <c r="B55" s="53" t="s">
        <v>178</v>
      </c>
      <c r="C55" s="53" t="s">
        <v>15</v>
      </c>
      <c r="D55" s="4">
        <v>1.35</v>
      </c>
      <c r="E55" s="4">
        <v>14.45</v>
      </c>
      <c r="F55" s="4">
        <v>14.64</v>
      </c>
      <c r="G55" s="4">
        <v>181.16</v>
      </c>
      <c r="H55" s="31">
        <v>0.34</v>
      </c>
      <c r="I55" s="31">
        <f t="shared" si="10"/>
        <v>0.37</v>
      </c>
      <c r="J55" s="75"/>
    </row>
    <row r="56" spans="1:16" ht="18" customHeight="1" x14ac:dyDescent="0.25">
      <c r="A56" s="24" t="s">
        <v>237</v>
      </c>
      <c r="B56" s="25" t="s">
        <v>238</v>
      </c>
      <c r="C56" s="25" t="s">
        <v>13</v>
      </c>
      <c r="D56" s="3">
        <v>1.36</v>
      </c>
      <c r="E56" s="3">
        <v>4</v>
      </c>
      <c r="F56" s="3">
        <v>1.68</v>
      </c>
      <c r="G56" s="3">
        <v>48</v>
      </c>
      <c r="H56" s="31">
        <v>0.2</v>
      </c>
      <c r="I56" s="31">
        <f t="shared" si="10"/>
        <v>0.22</v>
      </c>
      <c r="J56" s="76"/>
      <c r="K56" s="76"/>
      <c r="L56" s="76"/>
      <c r="M56" s="76"/>
      <c r="N56" s="76"/>
      <c r="O56" s="76"/>
      <c r="P56" s="76"/>
    </row>
    <row r="57" spans="1:16" s="16" customFormat="1" ht="18" customHeight="1" x14ac:dyDescent="0.25">
      <c r="A57" s="47" t="s">
        <v>425</v>
      </c>
      <c r="B57" s="96"/>
      <c r="C57" s="96" t="s">
        <v>426</v>
      </c>
      <c r="D57" s="4">
        <v>0.1</v>
      </c>
      <c r="E57" s="4">
        <v>0.06</v>
      </c>
      <c r="F57" s="4">
        <v>1.29</v>
      </c>
      <c r="G57" s="4">
        <v>4.34</v>
      </c>
      <c r="H57" s="31">
        <v>0.12</v>
      </c>
      <c r="I57" s="31">
        <f t="shared" si="10"/>
        <v>0.13</v>
      </c>
    </row>
    <row r="58" spans="1:16" s="16" customFormat="1" ht="18" customHeight="1" x14ac:dyDescent="0.25">
      <c r="A58" s="47" t="s">
        <v>427</v>
      </c>
      <c r="B58" s="96"/>
      <c r="C58" s="96" t="s">
        <v>16</v>
      </c>
      <c r="D58" s="4">
        <v>0.4</v>
      </c>
      <c r="E58" s="4">
        <v>0.4</v>
      </c>
      <c r="F58" s="4">
        <v>13</v>
      </c>
      <c r="G58" s="4">
        <v>53</v>
      </c>
      <c r="H58" s="31">
        <v>0.33</v>
      </c>
      <c r="I58" s="31">
        <f t="shared" si="10"/>
        <v>0.36</v>
      </c>
    </row>
    <row r="59" spans="1:16" ht="18" customHeight="1" x14ac:dyDescent="0.3">
      <c r="A59" s="124" t="s">
        <v>1</v>
      </c>
      <c r="B59" s="125"/>
      <c r="C59" s="126"/>
      <c r="D59" s="68">
        <f>SUM(D54:D58)</f>
        <v>30.02</v>
      </c>
      <c r="E59" s="68">
        <f t="shared" ref="E59:G59" si="11">SUM(E54:E58)</f>
        <v>36.369999999999997</v>
      </c>
      <c r="F59" s="68">
        <f t="shared" si="11"/>
        <v>84.98</v>
      </c>
      <c r="G59" s="68">
        <f t="shared" si="11"/>
        <v>768.31000000000006</v>
      </c>
      <c r="H59" s="89">
        <f>+H54+H55+H56+H57+H58</f>
        <v>1.8900000000000001</v>
      </c>
      <c r="I59" s="89">
        <f>+I54+I55+I56+I57+I58</f>
        <v>2.06</v>
      </c>
      <c r="J59" s="75"/>
    </row>
    <row r="60" spans="1:16" ht="18" customHeight="1" x14ac:dyDescent="0.25">
      <c r="A60" s="132" t="s">
        <v>430</v>
      </c>
      <c r="B60" s="132"/>
      <c r="C60" s="132"/>
      <c r="D60" s="132"/>
      <c r="E60" s="132"/>
      <c r="F60" s="132"/>
      <c r="G60" s="132"/>
    </row>
    <row r="61" spans="1:16" ht="17.25" customHeight="1" thickBot="1" x14ac:dyDescent="0.3"/>
    <row r="62" spans="1:16" s="16" customFormat="1" ht="39" customHeight="1" x14ac:dyDescent="0.25">
      <c r="A62" s="88"/>
      <c r="B62" s="120"/>
      <c r="C62" s="121"/>
      <c r="D62" s="121"/>
      <c r="E62" s="121"/>
      <c r="F62" s="121"/>
      <c r="G62" s="121"/>
      <c r="H62" s="90" t="s">
        <v>419</v>
      </c>
      <c r="I62" s="91" t="s">
        <v>420</v>
      </c>
    </row>
    <row r="63" spans="1:16" s="16" customFormat="1" ht="18" customHeight="1" thickBot="1" x14ac:dyDescent="0.3">
      <c r="A63" s="63"/>
      <c r="B63" s="122" t="s">
        <v>421</v>
      </c>
      <c r="C63" s="123"/>
      <c r="D63" s="123"/>
      <c r="E63" s="123"/>
      <c r="F63" s="123"/>
      <c r="G63" s="123"/>
      <c r="H63" s="94">
        <f>+SUM(H16+H24+H33+H42+H50+H59)/6+H8</f>
        <v>2.2283333333333335</v>
      </c>
      <c r="I63" s="93">
        <f>+SUM(I16+I24+I33+I42+I50+I59)/6+I8</f>
        <v>2.4316666666666666</v>
      </c>
    </row>
    <row r="64" spans="1:16" s="16" customFormat="1" ht="18" customHeight="1" x14ac:dyDescent="0.25">
      <c r="A64" s="63"/>
      <c r="B64" s="118" t="s">
        <v>422</v>
      </c>
      <c r="C64" s="119"/>
      <c r="D64" s="119"/>
      <c r="E64" s="27"/>
      <c r="F64" s="27"/>
      <c r="G64" s="27"/>
      <c r="H64" s="28"/>
      <c r="I64" s="28"/>
    </row>
    <row r="65" spans="1:10" ht="17.25" customHeight="1" x14ac:dyDescent="0.25"/>
    <row r="66" spans="1:10" ht="17.25" customHeight="1" x14ac:dyDescent="0.25"/>
    <row r="67" spans="1:10" ht="17.25" customHeight="1" x14ac:dyDescent="0.25"/>
    <row r="68" spans="1:10" ht="24.75" customHeight="1" x14ac:dyDescent="0.25"/>
    <row r="69" spans="1:10" ht="19.5" customHeight="1" x14ac:dyDescent="0.25"/>
    <row r="70" spans="1:10" ht="25.5" customHeight="1" x14ac:dyDescent="0.25"/>
    <row r="71" spans="1:10" ht="17.25" customHeight="1" x14ac:dyDescent="0.25"/>
    <row r="76" spans="1:10" ht="28.5" customHeight="1" x14ac:dyDescent="0.25"/>
    <row r="77" spans="1:10" s="72" customFormat="1" ht="18" customHeight="1" x14ac:dyDescent="0.25">
      <c r="A77" s="74"/>
      <c r="B77" s="74"/>
      <c r="C77" s="74"/>
      <c r="D77" s="34"/>
      <c r="E77" s="34"/>
      <c r="F77" s="34"/>
      <c r="G77" s="34"/>
      <c r="H77" s="85"/>
      <c r="I77" s="85"/>
      <c r="J77" s="85"/>
    </row>
  </sheetData>
  <mergeCells count="59">
    <mergeCell ref="B64:D64"/>
    <mergeCell ref="H52:H53"/>
    <mergeCell ref="I52:I53"/>
    <mergeCell ref="B62:G62"/>
    <mergeCell ref="B63:G63"/>
    <mergeCell ref="A59:C59"/>
    <mergeCell ref="A60:G60"/>
    <mergeCell ref="A52:A53"/>
    <mergeCell ref="B52:B53"/>
    <mergeCell ref="C52:C53"/>
    <mergeCell ref="D52:F52"/>
    <mergeCell ref="G52:G53"/>
    <mergeCell ref="H26:H27"/>
    <mergeCell ref="I26:I27"/>
    <mergeCell ref="H35:H36"/>
    <mergeCell ref="I35:I36"/>
    <mergeCell ref="A51:G51"/>
    <mergeCell ref="B44:B45"/>
    <mergeCell ref="C44:C45"/>
    <mergeCell ref="D44:F44"/>
    <mergeCell ref="G44:G45"/>
    <mergeCell ref="A33:C33"/>
    <mergeCell ref="A34:G34"/>
    <mergeCell ref="D35:F35"/>
    <mergeCell ref="G35:G36"/>
    <mergeCell ref="D26:F26"/>
    <mergeCell ref="G26:G27"/>
    <mergeCell ref="G4:G5"/>
    <mergeCell ref="A24:C24"/>
    <mergeCell ref="A9:G9"/>
    <mergeCell ref="A17:G17"/>
    <mergeCell ref="A18:A19"/>
    <mergeCell ref="B18:B19"/>
    <mergeCell ref="C18:C19"/>
    <mergeCell ref="D18:F18"/>
    <mergeCell ref="G18:G19"/>
    <mergeCell ref="A10:A11"/>
    <mergeCell ref="B10:B11"/>
    <mergeCell ref="C10:C11"/>
    <mergeCell ref="D10:F10"/>
    <mergeCell ref="G10:G11"/>
    <mergeCell ref="A16:C16"/>
    <mergeCell ref="A8:C8"/>
    <mergeCell ref="A3:G3"/>
    <mergeCell ref="A50:C50"/>
    <mergeCell ref="A4:A5"/>
    <mergeCell ref="B4:B5"/>
    <mergeCell ref="C4:C5"/>
    <mergeCell ref="A35:A36"/>
    <mergeCell ref="B35:B36"/>
    <mergeCell ref="C35:C36"/>
    <mergeCell ref="A26:A27"/>
    <mergeCell ref="B26:B27"/>
    <mergeCell ref="C26:C27"/>
    <mergeCell ref="A25:G25"/>
    <mergeCell ref="D4:F4"/>
    <mergeCell ref="A42:C42"/>
    <mergeCell ref="A43:G43"/>
    <mergeCell ref="A44:A45"/>
  </mergeCells>
  <pageMargins left="0.59055118110236215" right="0.59055118110236215" top="0.59055118110236215" bottom="0.59055118110236215" header="0" footer="0"/>
  <pageSetup paperSize="9" scale="72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view="pageBreakPreview" topLeftCell="A54" zoomScale="115" zoomScaleNormal="100" zoomScaleSheetLayoutView="115" workbookViewId="0">
      <selection activeCell="H55" sqref="H55"/>
    </sheetView>
  </sheetViews>
  <sheetFormatPr defaultColWidth="8.7265625" defaultRowHeight="18" customHeight="1" x14ac:dyDescent="0.25"/>
  <cols>
    <col min="1" max="1" width="36.54296875" style="74" customWidth="1"/>
    <col min="2" max="2" width="8.453125" style="34" customWidth="1"/>
    <col min="3" max="4" width="9.81640625" style="34" customWidth="1"/>
    <col min="5" max="5" width="9.453125" style="34" customWidth="1"/>
    <col min="6" max="6" width="15" style="34" customWidth="1"/>
    <col min="7" max="7" width="10.453125" style="34" customWidth="1"/>
    <col min="8" max="8" width="9.1796875" style="34" customWidth="1"/>
    <col min="9" max="16384" width="8.7265625" style="75"/>
  </cols>
  <sheetData>
    <row r="1" spans="1:9" ht="18" customHeight="1" x14ac:dyDescent="0.25">
      <c r="A1" s="70" t="s">
        <v>58</v>
      </c>
      <c r="D1" s="35"/>
      <c r="E1" s="35"/>
      <c r="F1" s="35"/>
      <c r="G1" s="64"/>
    </row>
    <row r="2" spans="1:9" ht="18" customHeight="1" x14ac:dyDescent="0.25">
      <c r="A2" s="73" t="s">
        <v>17</v>
      </c>
      <c r="D2" s="35"/>
      <c r="E2" s="35"/>
      <c r="F2" s="35"/>
      <c r="G2" s="35"/>
    </row>
    <row r="3" spans="1:9" ht="18" customHeight="1" x14ac:dyDescent="0.25">
      <c r="A3" s="117" t="s">
        <v>365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39.75" customHeight="1" x14ac:dyDescent="0.25">
      <c r="A6" s="24" t="s">
        <v>361</v>
      </c>
      <c r="B6" s="59" t="s">
        <v>66</v>
      </c>
      <c r="C6" s="59" t="s">
        <v>15</v>
      </c>
      <c r="D6" s="4">
        <v>2.69</v>
      </c>
      <c r="E6" s="4">
        <v>3.23</v>
      </c>
      <c r="F6" s="4">
        <v>13.64</v>
      </c>
      <c r="G6" s="4">
        <v>87.44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38.25" customHeight="1" x14ac:dyDescent="0.3">
      <c r="A8" s="105" t="s">
        <v>1</v>
      </c>
      <c r="B8" s="106"/>
      <c r="C8" s="107"/>
      <c r="D8" s="11">
        <f>SUM(D6:D7)</f>
        <v>5.65</v>
      </c>
      <c r="E8" s="11">
        <f>SUM(E6:E7)</f>
        <v>3.87</v>
      </c>
      <c r="F8" s="11">
        <f>SUM(F6:F7)</f>
        <v>30.7</v>
      </c>
      <c r="G8" s="11">
        <f>SUM(G6:G7)</f>
        <v>173.51999999999998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7" t="s">
        <v>363</v>
      </c>
      <c r="B9" s="117"/>
      <c r="C9" s="117"/>
      <c r="D9" s="117"/>
      <c r="E9" s="117"/>
      <c r="F9" s="117"/>
      <c r="G9" s="117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87" t="s">
        <v>419</v>
      </c>
      <c r="I10" s="87" t="s">
        <v>420</v>
      </c>
    </row>
    <row r="11" spans="1:9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86"/>
      <c r="I11" s="86"/>
    </row>
    <row r="12" spans="1:9" ht="18" customHeight="1" x14ac:dyDescent="0.25">
      <c r="A12" s="6" t="s">
        <v>106</v>
      </c>
      <c r="B12" s="59" t="s">
        <v>95</v>
      </c>
      <c r="C12" s="59" t="s">
        <v>210</v>
      </c>
      <c r="D12" s="59">
        <v>9.52</v>
      </c>
      <c r="E12" s="4">
        <v>17.52</v>
      </c>
      <c r="F12" s="4">
        <v>74.42</v>
      </c>
      <c r="G12" s="4">
        <v>383.8</v>
      </c>
      <c r="H12" s="31">
        <v>1.6</v>
      </c>
      <c r="I12" s="31">
        <f t="shared" ref="I12:I13" si="1">ROUND(H12*1.09,2)</f>
        <v>1.74</v>
      </c>
    </row>
    <row r="13" spans="1:9" ht="18" customHeight="1" x14ac:dyDescent="0.25">
      <c r="A13" s="6" t="s">
        <v>271</v>
      </c>
      <c r="B13" s="59" t="s">
        <v>3</v>
      </c>
      <c r="C13" s="59" t="s">
        <v>16</v>
      </c>
      <c r="D13" s="4">
        <v>2.14</v>
      </c>
      <c r="E13" s="4">
        <v>10.220000000000001</v>
      </c>
      <c r="F13" s="4">
        <v>8.7200000000000006</v>
      </c>
      <c r="G13" s="4">
        <v>140.1</v>
      </c>
      <c r="H13" s="31">
        <v>0.13</v>
      </c>
      <c r="I13" s="31">
        <f t="shared" si="1"/>
        <v>0.14000000000000001</v>
      </c>
    </row>
    <row r="14" spans="1:9" s="16" customFormat="1" ht="18" customHeight="1" x14ac:dyDescent="0.25">
      <c r="A14" s="47" t="s">
        <v>432</v>
      </c>
      <c r="B14" s="96"/>
      <c r="C14" s="96" t="s">
        <v>12</v>
      </c>
      <c r="D14" s="4">
        <v>0</v>
      </c>
      <c r="E14" s="4">
        <v>0</v>
      </c>
      <c r="F14" s="4">
        <v>0</v>
      </c>
      <c r="G14" s="4">
        <v>0</v>
      </c>
      <c r="H14" s="31">
        <v>0.05</v>
      </c>
      <c r="I14" s="31">
        <f>ROUND(H14*1.09,2)</f>
        <v>0.05</v>
      </c>
    </row>
    <row r="15" spans="1:9" s="16" customFormat="1" ht="18" customHeight="1" x14ac:dyDescent="0.25">
      <c r="A15" s="47" t="s">
        <v>427</v>
      </c>
      <c r="B15" s="96"/>
      <c r="C15" s="96" t="s">
        <v>16</v>
      </c>
      <c r="D15" s="4">
        <v>0.4</v>
      </c>
      <c r="E15" s="4">
        <v>0.4</v>
      </c>
      <c r="F15" s="4">
        <v>13</v>
      </c>
      <c r="G15" s="4">
        <v>53</v>
      </c>
      <c r="H15" s="31">
        <v>0.12</v>
      </c>
      <c r="I15" s="31">
        <f>ROUND(H15*1.09,2)</f>
        <v>0.13</v>
      </c>
    </row>
    <row r="16" spans="1:9" ht="25.5" customHeight="1" x14ac:dyDescent="0.3">
      <c r="A16" s="105" t="s">
        <v>1</v>
      </c>
      <c r="B16" s="106"/>
      <c r="C16" s="107"/>
      <c r="D16" s="11">
        <f>SUM(D12:D15)</f>
        <v>12.06</v>
      </c>
      <c r="E16" s="11">
        <f t="shared" ref="E16:G16" si="2">SUM(E12:E15)</f>
        <v>28.14</v>
      </c>
      <c r="F16" s="11">
        <f t="shared" si="2"/>
        <v>96.14</v>
      </c>
      <c r="G16" s="11">
        <f t="shared" si="2"/>
        <v>576.9</v>
      </c>
      <c r="H16" s="89">
        <f>+H12+H13+H14+H15</f>
        <v>1.9</v>
      </c>
      <c r="I16" s="89">
        <f>+I12+I13+I14+I15</f>
        <v>2.06</v>
      </c>
    </row>
    <row r="17" spans="1:9" ht="18" customHeight="1" x14ac:dyDescent="0.25">
      <c r="A17" s="113" t="s">
        <v>370</v>
      </c>
      <c r="B17" s="113"/>
      <c r="C17" s="113"/>
      <c r="D17" s="113"/>
      <c r="E17" s="113"/>
      <c r="F17" s="113"/>
      <c r="G17" s="113"/>
    </row>
    <row r="18" spans="1:9" ht="30" customHeight="1" x14ac:dyDescent="0.25">
      <c r="A18" s="108" t="s">
        <v>97</v>
      </c>
      <c r="B18" s="114" t="s">
        <v>0</v>
      </c>
      <c r="C18" s="114" t="s">
        <v>6</v>
      </c>
      <c r="D18" s="112" t="s">
        <v>7</v>
      </c>
      <c r="E18" s="112"/>
      <c r="F18" s="112"/>
      <c r="G18" s="116" t="s">
        <v>8</v>
      </c>
      <c r="H18" s="87" t="s">
        <v>419</v>
      </c>
      <c r="I18" s="87" t="s">
        <v>420</v>
      </c>
    </row>
    <row r="19" spans="1:9" ht="18" customHeight="1" x14ac:dyDescent="0.25">
      <c r="A19" s="109"/>
      <c r="B19" s="115"/>
      <c r="C19" s="115"/>
      <c r="D19" s="62" t="s">
        <v>9</v>
      </c>
      <c r="E19" s="62" t="s">
        <v>10</v>
      </c>
      <c r="F19" s="62" t="s">
        <v>107</v>
      </c>
      <c r="G19" s="111"/>
      <c r="H19" s="86"/>
      <c r="I19" s="86"/>
    </row>
    <row r="20" spans="1:9" ht="30.75" customHeight="1" x14ac:dyDescent="0.25">
      <c r="A20" s="24" t="s">
        <v>171</v>
      </c>
      <c r="B20" s="25" t="s">
        <v>159</v>
      </c>
      <c r="C20" s="25" t="s">
        <v>357</v>
      </c>
      <c r="D20" s="4">
        <v>35.93</v>
      </c>
      <c r="E20" s="4">
        <v>22.66</v>
      </c>
      <c r="F20" s="4">
        <v>18.361000000000001</v>
      </c>
      <c r="G20" s="4">
        <v>404.81</v>
      </c>
      <c r="H20" s="31">
        <v>1.23</v>
      </c>
      <c r="I20" s="31">
        <f t="shared" ref="I20:I23" si="3">ROUND(H20*1.09,2)</f>
        <v>1.34</v>
      </c>
    </row>
    <row r="21" spans="1:9" ht="26.25" customHeight="1" x14ac:dyDescent="0.25">
      <c r="A21" s="24" t="s">
        <v>295</v>
      </c>
      <c r="B21" s="25" t="s">
        <v>175</v>
      </c>
      <c r="C21" s="25" t="s">
        <v>213</v>
      </c>
      <c r="D21" s="4">
        <v>2.33</v>
      </c>
      <c r="E21" s="4">
        <v>13.75</v>
      </c>
      <c r="F21" s="4">
        <v>12.84</v>
      </c>
      <c r="G21" s="4">
        <v>172.62</v>
      </c>
      <c r="H21" s="31">
        <v>0.44</v>
      </c>
      <c r="I21" s="31">
        <f t="shared" si="3"/>
        <v>0.48</v>
      </c>
    </row>
    <row r="22" spans="1:9" s="16" customFormat="1" ht="18" customHeight="1" x14ac:dyDescent="0.25">
      <c r="A22" s="47" t="s">
        <v>432</v>
      </c>
      <c r="B22" s="96"/>
      <c r="C22" s="96" t="s">
        <v>12</v>
      </c>
      <c r="D22" s="4">
        <v>0</v>
      </c>
      <c r="E22" s="4">
        <v>0</v>
      </c>
      <c r="F22" s="4">
        <v>0</v>
      </c>
      <c r="G22" s="4">
        <v>0</v>
      </c>
      <c r="H22" s="31">
        <v>0.05</v>
      </c>
      <c r="I22" s="31">
        <f t="shared" si="3"/>
        <v>0.05</v>
      </c>
    </row>
    <row r="23" spans="1:9" s="16" customFormat="1" ht="18" customHeight="1" x14ac:dyDescent="0.25">
      <c r="A23" s="47" t="s">
        <v>427</v>
      </c>
      <c r="B23" s="96"/>
      <c r="C23" s="96" t="s">
        <v>16</v>
      </c>
      <c r="D23" s="4">
        <v>0.4</v>
      </c>
      <c r="E23" s="4">
        <v>0.4</v>
      </c>
      <c r="F23" s="4">
        <v>13</v>
      </c>
      <c r="G23" s="4">
        <v>53</v>
      </c>
      <c r="H23" s="31">
        <v>0.33</v>
      </c>
      <c r="I23" s="31">
        <f t="shared" si="3"/>
        <v>0.36</v>
      </c>
    </row>
    <row r="24" spans="1:9" ht="25.5" customHeight="1" x14ac:dyDescent="0.3">
      <c r="A24" s="105" t="s">
        <v>1</v>
      </c>
      <c r="B24" s="106"/>
      <c r="C24" s="107"/>
      <c r="D24" s="11">
        <f>SUM(D20:D23)</f>
        <v>38.659999999999997</v>
      </c>
      <c r="E24" s="11">
        <f t="shared" ref="E24:G24" si="4">SUM(E20:E23)</f>
        <v>36.809999999999995</v>
      </c>
      <c r="F24" s="11">
        <f t="shared" si="4"/>
        <v>44.201000000000001</v>
      </c>
      <c r="G24" s="11">
        <f t="shared" si="4"/>
        <v>630.43000000000006</v>
      </c>
      <c r="H24" s="89">
        <f>+H20+H21+H22+H23</f>
        <v>2.0499999999999998</v>
      </c>
      <c r="I24" s="89">
        <f>+I20+I21+I22+I23</f>
        <v>2.23</v>
      </c>
    </row>
    <row r="25" spans="1:9" ht="38.25" customHeight="1" x14ac:dyDescent="0.25">
      <c r="A25" s="113" t="s">
        <v>370</v>
      </c>
      <c r="B25" s="113"/>
      <c r="C25" s="113"/>
      <c r="D25" s="113"/>
      <c r="E25" s="113"/>
      <c r="F25" s="113"/>
      <c r="G25" s="113"/>
    </row>
    <row r="26" spans="1:9" ht="30" customHeight="1" x14ac:dyDescent="0.25">
      <c r="A26" s="108" t="s">
        <v>376</v>
      </c>
      <c r="B26" s="114" t="s">
        <v>0</v>
      </c>
      <c r="C26" s="114" t="s">
        <v>6</v>
      </c>
      <c r="D26" s="112" t="s">
        <v>7</v>
      </c>
      <c r="E26" s="112"/>
      <c r="F26" s="112"/>
      <c r="G26" s="116" t="s">
        <v>8</v>
      </c>
      <c r="H26" s="116" t="s">
        <v>419</v>
      </c>
      <c r="I26" s="116" t="s">
        <v>420</v>
      </c>
    </row>
    <row r="27" spans="1:9" ht="18" customHeight="1" x14ac:dyDescent="0.25">
      <c r="A27" s="109"/>
      <c r="B27" s="115"/>
      <c r="C27" s="115"/>
      <c r="D27" s="62" t="s">
        <v>9</v>
      </c>
      <c r="E27" s="62" t="s">
        <v>10</v>
      </c>
      <c r="F27" s="62" t="s">
        <v>107</v>
      </c>
      <c r="G27" s="111"/>
      <c r="H27" s="111"/>
      <c r="I27" s="111"/>
    </row>
    <row r="28" spans="1:9" ht="28.5" customHeight="1" x14ac:dyDescent="0.25">
      <c r="A28" s="24" t="s">
        <v>172</v>
      </c>
      <c r="B28" s="25" t="s">
        <v>173</v>
      </c>
      <c r="C28" s="25" t="s">
        <v>339</v>
      </c>
      <c r="D28" s="4">
        <v>17.84</v>
      </c>
      <c r="E28" s="4">
        <v>32.049999999999997</v>
      </c>
      <c r="F28" s="4">
        <v>9.17</v>
      </c>
      <c r="G28" s="4">
        <v>528.48</v>
      </c>
      <c r="H28" s="31">
        <v>1.19</v>
      </c>
      <c r="I28" s="31">
        <f t="shared" ref="I28:I32" si="5">ROUND(H28*1.09,2)</f>
        <v>1.3</v>
      </c>
    </row>
    <row r="29" spans="1:9" ht="18" customHeight="1" x14ac:dyDescent="0.25">
      <c r="A29" s="6" t="s">
        <v>230</v>
      </c>
      <c r="B29" s="59" t="s">
        <v>52</v>
      </c>
      <c r="C29" s="59" t="s">
        <v>13</v>
      </c>
      <c r="D29" s="4">
        <v>1.0900000000000001</v>
      </c>
      <c r="E29" s="4">
        <v>1.88</v>
      </c>
      <c r="F29" s="4">
        <v>11.58</v>
      </c>
      <c r="G29" s="4">
        <v>65.5</v>
      </c>
      <c r="H29" s="31">
        <v>0.09</v>
      </c>
      <c r="I29" s="31">
        <f t="shared" si="5"/>
        <v>0.1</v>
      </c>
    </row>
    <row r="30" spans="1:9" ht="33" customHeight="1" x14ac:dyDescent="0.25">
      <c r="A30" s="24" t="s">
        <v>197</v>
      </c>
      <c r="B30" s="25" t="s">
        <v>174</v>
      </c>
      <c r="C30" s="25" t="s">
        <v>31</v>
      </c>
      <c r="D30" s="4">
        <v>2.895</v>
      </c>
      <c r="E30" s="4">
        <v>3.7050000000000001</v>
      </c>
      <c r="F30" s="4">
        <v>7.71</v>
      </c>
      <c r="G30" s="4">
        <v>71.849999999999994</v>
      </c>
      <c r="H30" s="31">
        <v>0.23</v>
      </c>
      <c r="I30" s="31">
        <f t="shared" si="5"/>
        <v>0.25</v>
      </c>
    </row>
    <row r="31" spans="1:9" s="16" customFormat="1" ht="18" customHeight="1" x14ac:dyDescent="0.25">
      <c r="A31" s="47" t="s">
        <v>432</v>
      </c>
      <c r="B31" s="96"/>
      <c r="C31" s="96" t="s">
        <v>12</v>
      </c>
      <c r="D31" s="4">
        <v>0</v>
      </c>
      <c r="E31" s="4">
        <v>0</v>
      </c>
      <c r="F31" s="4">
        <v>0</v>
      </c>
      <c r="G31" s="4">
        <v>0</v>
      </c>
      <c r="H31" s="31">
        <v>0.05</v>
      </c>
      <c r="I31" s="31">
        <f t="shared" si="5"/>
        <v>0.05</v>
      </c>
    </row>
    <row r="32" spans="1:9" s="16" customFormat="1" ht="18" customHeight="1" x14ac:dyDescent="0.25">
      <c r="A32" s="47" t="s">
        <v>427</v>
      </c>
      <c r="B32" s="96"/>
      <c r="C32" s="96" t="s">
        <v>16</v>
      </c>
      <c r="D32" s="4">
        <v>0.4</v>
      </c>
      <c r="E32" s="4">
        <v>0.4</v>
      </c>
      <c r="F32" s="4">
        <v>13</v>
      </c>
      <c r="G32" s="4">
        <v>53</v>
      </c>
      <c r="H32" s="31">
        <v>0.33</v>
      </c>
      <c r="I32" s="31">
        <f t="shared" si="5"/>
        <v>0.36</v>
      </c>
    </row>
    <row r="33" spans="1:9" ht="27" customHeight="1" x14ac:dyDescent="0.3">
      <c r="A33" s="105" t="s">
        <v>1</v>
      </c>
      <c r="B33" s="106"/>
      <c r="C33" s="107"/>
      <c r="D33" s="11">
        <f>SUM(D28:D32)</f>
        <v>22.224999999999998</v>
      </c>
      <c r="E33" s="11">
        <f t="shared" ref="E33:G33" si="6">SUM(E28:E32)</f>
        <v>38.034999999999997</v>
      </c>
      <c r="F33" s="11">
        <f t="shared" si="6"/>
        <v>41.46</v>
      </c>
      <c r="G33" s="11">
        <f t="shared" si="6"/>
        <v>718.83</v>
      </c>
      <c r="H33" s="89">
        <f>+H28+H29+H30+H31+H32</f>
        <v>1.8900000000000001</v>
      </c>
      <c r="I33" s="89">
        <f>+I28+I29+I30+I31+I32</f>
        <v>2.06</v>
      </c>
    </row>
    <row r="34" spans="1:9" ht="30" customHeight="1" x14ac:dyDescent="0.25">
      <c r="A34" s="113" t="s">
        <v>362</v>
      </c>
      <c r="B34" s="113"/>
      <c r="C34" s="113"/>
      <c r="D34" s="113"/>
      <c r="E34" s="113"/>
      <c r="F34" s="113"/>
      <c r="G34" s="113"/>
    </row>
    <row r="35" spans="1:9" ht="26.25" customHeight="1" x14ac:dyDescent="0.25">
      <c r="A35" s="108" t="s">
        <v>133</v>
      </c>
      <c r="B35" s="114" t="s">
        <v>0</v>
      </c>
      <c r="C35" s="114" t="s">
        <v>6</v>
      </c>
      <c r="D35" s="112" t="s">
        <v>7</v>
      </c>
      <c r="E35" s="112"/>
      <c r="F35" s="112"/>
      <c r="G35" s="116" t="s">
        <v>8</v>
      </c>
      <c r="H35" s="87" t="s">
        <v>419</v>
      </c>
      <c r="I35" s="87" t="s">
        <v>420</v>
      </c>
    </row>
    <row r="36" spans="1:9" ht="18" customHeight="1" x14ac:dyDescent="0.25">
      <c r="A36" s="109"/>
      <c r="B36" s="115"/>
      <c r="C36" s="115"/>
      <c r="D36" s="62" t="s">
        <v>9</v>
      </c>
      <c r="E36" s="62" t="s">
        <v>10</v>
      </c>
      <c r="F36" s="62" t="s">
        <v>107</v>
      </c>
      <c r="G36" s="111"/>
      <c r="H36" s="86"/>
      <c r="I36" s="86"/>
    </row>
    <row r="37" spans="1:9" ht="18" customHeight="1" x14ac:dyDescent="0.25">
      <c r="A37" s="6" t="s">
        <v>122</v>
      </c>
      <c r="B37" s="59" t="s">
        <v>84</v>
      </c>
      <c r="C37" s="59" t="s">
        <v>216</v>
      </c>
      <c r="D37" s="4">
        <v>31.393999999999998</v>
      </c>
      <c r="E37" s="4">
        <v>24.86</v>
      </c>
      <c r="F37" s="4">
        <v>33.396000000000001</v>
      </c>
      <c r="G37" s="4">
        <v>477.46600000000001</v>
      </c>
      <c r="H37" s="31">
        <v>1.1299999999999999</v>
      </c>
      <c r="I37" s="31">
        <f t="shared" ref="I37:I40" si="7">ROUND(H37*1.09,2)</f>
        <v>1.23</v>
      </c>
    </row>
    <row r="38" spans="1:9" ht="18" customHeight="1" x14ac:dyDescent="0.25">
      <c r="A38" s="6" t="s">
        <v>113</v>
      </c>
      <c r="B38" s="59" t="s">
        <v>114</v>
      </c>
      <c r="C38" s="59" t="s">
        <v>115</v>
      </c>
      <c r="D38" s="4">
        <v>1.56</v>
      </c>
      <c r="E38" s="4">
        <v>0.39</v>
      </c>
      <c r="F38" s="4">
        <v>19.7</v>
      </c>
      <c r="G38" s="4">
        <v>85</v>
      </c>
      <c r="H38" s="31">
        <v>0.31</v>
      </c>
      <c r="I38" s="31">
        <f t="shared" si="7"/>
        <v>0.34</v>
      </c>
    </row>
    <row r="39" spans="1:9" s="16" customFormat="1" ht="18" customHeight="1" x14ac:dyDescent="0.25">
      <c r="A39" s="6" t="s">
        <v>428</v>
      </c>
      <c r="B39" s="96"/>
      <c r="C39" s="96" t="s">
        <v>429</v>
      </c>
      <c r="D39" s="4">
        <v>2.98</v>
      </c>
      <c r="E39" s="4">
        <v>0.2</v>
      </c>
      <c r="F39" s="4">
        <v>12.85</v>
      </c>
      <c r="G39" s="4">
        <v>65.38</v>
      </c>
      <c r="H39" s="31">
        <v>0.4</v>
      </c>
      <c r="I39" s="31">
        <f t="shared" si="7"/>
        <v>0.44</v>
      </c>
    </row>
    <row r="40" spans="1:9" s="16" customFormat="1" ht="18" customHeight="1" x14ac:dyDescent="0.25">
      <c r="A40" s="47" t="s">
        <v>432</v>
      </c>
      <c r="B40" s="96"/>
      <c r="C40" s="96" t="s">
        <v>12</v>
      </c>
      <c r="D40" s="4">
        <v>0</v>
      </c>
      <c r="E40" s="4">
        <v>0</v>
      </c>
      <c r="F40" s="4">
        <v>0</v>
      </c>
      <c r="G40" s="4">
        <v>0</v>
      </c>
      <c r="H40" s="31">
        <v>0.05</v>
      </c>
      <c r="I40" s="31">
        <f t="shared" si="7"/>
        <v>0.05</v>
      </c>
    </row>
    <row r="41" spans="1:9" ht="18" customHeight="1" x14ac:dyDescent="0.3">
      <c r="A41" s="105" t="s">
        <v>1</v>
      </c>
      <c r="B41" s="106"/>
      <c r="C41" s="107"/>
      <c r="D41" s="11">
        <f>SUM(D37:D40)</f>
        <v>35.933999999999997</v>
      </c>
      <c r="E41" s="11">
        <f t="shared" ref="E41:G41" si="8">SUM(E37:E40)</f>
        <v>25.45</v>
      </c>
      <c r="F41" s="11">
        <f t="shared" si="8"/>
        <v>65.945999999999998</v>
      </c>
      <c r="G41" s="11">
        <f t="shared" si="8"/>
        <v>627.846</v>
      </c>
      <c r="H41" s="89">
        <f>+H37+H38+H39+H40</f>
        <v>1.89</v>
      </c>
      <c r="I41" s="89">
        <f>+I37+I38+I39+I40</f>
        <v>2.06</v>
      </c>
    </row>
    <row r="42" spans="1:9" ht="30.75" customHeight="1" x14ac:dyDescent="0.25">
      <c r="A42" s="113" t="s">
        <v>370</v>
      </c>
      <c r="B42" s="113"/>
      <c r="C42" s="113"/>
      <c r="D42" s="113"/>
      <c r="E42" s="113"/>
      <c r="F42" s="113"/>
      <c r="G42" s="113"/>
    </row>
    <row r="43" spans="1:9" ht="19.5" customHeight="1" x14ac:dyDescent="0.25">
      <c r="A43" s="108" t="s">
        <v>134</v>
      </c>
      <c r="B43" s="114" t="s">
        <v>0</v>
      </c>
      <c r="C43" s="114" t="s">
        <v>6</v>
      </c>
      <c r="D43" s="112" t="s">
        <v>7</v>
      </c>
      <c r="E43" s="112"/>
      <c r="F43" s="112"/>
      <c r="G43" s="116" t="s">
        <v>8</v>
      </c>
      <c r="H43" s="116" t="s">
        <v>419</v>
      </c>
      <c r="I43" s="116" t="s">
        <v>420</v>
      </c>
    </row>
    <row r="44" spans="1:9" ht="18.75" customHeight="1" x14ac:dyDescent="0.25">
      <c r="A44" s="109"/>
      <c r="B44" s="115"/>
      <c r="C44" s="115"/>
      <c r="D44" s="62" t="s">
        <v>9</v>
      </c>
      <c r="E44" s="62" t="s">
        <v>10</v>
      </c>
      <c r="F44" s="62" t="s">
        <v>107</v>
      </c>
      <c r="G44" s="111"/>
      <c r="H44" s="111"/>
      <c r="I44" s="111"/>
    </row>
    <row r="45" spans="1:9" ht="24" customHeight="1" x14ac:dyDescent="0.25">
      <c r="A45" s="24" t="s">
        <v>154</v>
      </c>
      <c r="B45" s="25" t="s">
        <v>155</v>
      </c>
      <c r="C45" s="25" t="s">
        <v>16</v>
      </c>
      <c r="D45" s="4">
        <v>25.63</v>
      </c>
      <c r="E45" s="4">
        <v>39.08</v>
      </c>
      <c r="F45" s="4">
        <v>4.29</v>
      </c>
      <c r="G45" s="4">
        <v>469.85</v>
      </c>
      <c r="H45" s="31">
        <v>1.28</v>
      </c>
      <c r="I45" s="31">
        <f t="shared" ref="I45:I49" si="9">ROUND(H45*1.09,2)</f>
        <v>1.4</v>
      </c>
    </row>
    <row r="46" spans="1:9" ht="18" customHeight="1" x14ac:dyDescent="0.25">
      <c r="A46" s="6" t="s">
        <v>280</v>
      </c>
      <c r="B46" s="59" t="s">
        <v>191</v>
      </c>
      <c r="C46" s="59" t="s">
        <v>13</v>
      </c>
      <c r="D46" s="4">
        <v>1.33</v>
      </c>
      <c r="E46" s="4">
        <v>1.85</v>
      </c>
      <c r="F46" s="4">
        <v>10.039999999999999</v>
      </c>
      <c r="G46" s="4">
        <v>59.07</v>
      </c>
      <c r="H46" s="31">
        <v>0.05</v>
      </c>
      <c r="I46" s="31">
        <f t="shared" si="9"/>
        <v>0.05</v>
      </c>
    </row>
    <row r="47" spans="1:9" ht="26.25" customHeight="1" x14ac:dyDescent="0.25">
      <c r="A47" s="24" t="s">
        <v>256</v>
      </c>
      <c r="B47" s="25" t="s">
        <v>156</v>
      </c>
      <c r="C47" s="25" t="s">
        <v>16</v>
      </c>
      <c r="D47" s="4">
        <v>1.1000000000000001</v>
      </c>
      <c r="E47" s="4">
        <v>9.7100000000000009</v>
      </c>
      <c r="F47" s="4">
        <v>5.49</v>
      </c>
      <c r="G47" s="4">
        <v>106.74</v>
      </c>
      <c r="H47" s="31">
        <v>0.18</v>
      </c>
      <c r="I47" s="31">
        <f t="shared" si="9"/>
        <v>0.2</v>
      </c>
    </row>
    <row r="48" spans="1:9" s="16" customFormat="1" ht="18" customHeight="1" x14ac:dyDescent="0.25">
      <c r="A48" s="47" t="s">
        <v>432</v>
      </c>
      <c r="B48" s="96"/>
      <c r="C48" s="96" t="s">
        <v>12</v>
      </c>
      <c r="D48" s="4">
        <v>0</v>
      </c>
      <c r="E48" s="4">
        <v>0</v>
      </c>
      <c r="F48" s="4">
        <v>0</v>
      </c>
      <c r="G48" s="4">
        <v>0</v>
      </c>
      <c r="H48" s="31">
        <v>0.05</v>
      </c>
      <c r="I48" s="31">
        <f t="shared" si="9"/>
        <v>0.05</v>
      </c>
    </row>
    <row r="49" spans="1:9" s="16" customFormat="1" ht="18" customHeight="1" x14ac:dyDescent="0.25">
      <c r="A49" s="47" t="s">
        <v>427</v>
      </c>
      <c r="B49" s="96"/>
      <c r="C49" s="96" t="s">
        <v>16</v>
      </c>
      <c r="D49" s="4">
        <v>0.4</v>
      </c>
      <c r="E49" s="4">
        <v>0.4</v>
      </c>
      <c r="F49" s="4">
        <v>13</v>
      </c>
      <c r="G49" s="4">
        <v>53</v>
      </c>
      <c r="H49" s="31">
        <v>0.33</v>
      </c>
      <c r="I49" s="31">
        <f t="shared" si="9"/>
        <v>0.36</v>
      </c>
    </row>
    <row r="50" spans="1:9" ht="27.75" customHeight="1" x14ac:dyDescent="0.3">
      <c r="A50" s="105" t="s">
        <v>1</v>
      </c>
      <c r="B50" s="106"/>
      <c r="C50" s="107"/>
      <c r="D50" s="11">
        <f>SUM(D45:D49)</f>
        <v>28.46</v>
      </c>
      <c r="E50" s="11">
        <f t="shared" ref="E50:G50" si="10">SUM(E45:E49)</f>
        <v>51.04</v>
      </c>
      <c r="F50" s="11">
        <f t="shared" si="10"/>
        <v>32.82</v>
      </c>
      <c r="G50" s="11">
        <f t="shared" si="10"/>
        <v>688.66000000000008</v>
      </c>
      <c r="H50" s="89">
        <f>+H45+H46+H47+H48+H49</f>
        <v>1.8900000000000001</v>
      </c>
      <c r="I50" s="89">
        <f>+I45+I46+I47+I48+I49</f>
        <v>2.06</v>
      </c>
    </row>
    <row r="51" spans="1:9" ht="26.25" customHeight="1" x14ac:dyDescent="0.25">
      <c r="A51" s="127" t="s">
        <v>362</v>
      </c>
      <c r="B51" s="127"/>
      <c r="C51" s="127"/>
      <c r="D51" s="127"/>
      <c r="E51" s="127"/>
      <c r="F51" s="127"/>
      <c r="G51" s="127"/>
      <c r="H51" s="76"/>
      <c r="I51" s="76"/>
    </row>
    <row r="52" spans="1:9" ht="18" customHeight="1" x14ac:dyDescent="0.25">
      <c r="A52" s="128" t="s">
        <v>379</v>
      </c>
      <c r="B52" s="114" t="s">
        <v>0</v>
      </c>
      <c r="C52" s="114" t="s">
        <v>6</v>
      </c>
      <c r="D52" s="130" t="s">
        <v>7</v>
      </c>
      <c r="E52" s="130"/>
      <c r="F52" s="130"/>
      <c r="G52" s="131" t="s">
        <v>8</v>
      </c>
      <c r="H52" s="116" t="s">
        <v>419</v>
      </c>
      <c r="I52" s="116" t="s">
        <v>420</v>
      </c>
    </row>
    <row r="53" spans="1:9" ht="27" customHeight="1" x14ac:dyDescent="0.25">
      <c r="A53" s="129"/>
      <c r="B53" s="115"/>
      <c r="C53" s="115"/>
      <c r="D53" s="69" t="s">
        <v>9</v>
      </c>
      <c r="E53" s="69" t="s">
        <v>10</v>
      </c>
      <c r="F53" s="69" t="s">
        <v>107</v>
      </c>
      <c r="G53" s="115"/>
      <c r="H53" s="111"/>
      <c r="I53" s="111"/>
    </row>
    <row r="54" spans="1:9" ht="40.5" customHeight="1" x14ac:dyDescent="0.25">
      <c r="A54" s="24" t="s">
        <v>401</v>
      </c>
      <c r="B54" s="25" t="s">
        <v>402</v>
      </c>
      <c r="C54" s="25">
        <v>330</v>
      </c>
      <c r="D54" s="3">
        <v>18.978300000000001</v>
      </c>
      <c r="E54" s="3">
        <v>14.886300000000002</v>
      </c>
      <c r="F54" s="3">
        <v>75.098099999999988</v>
      </c>
      <c r="G54" s="3">
        <v>529.76549999999986</v>
      </c>
      <c r="H54" s="31">
        <v>1.59</v>
      </c>
      <c r="I54" s="31">
        <f t="shared" ref="I54:I56" si="11">ROUND(H54*1.09,2)</f>
        <v>1.73</v>
      </c>
    </row>
    <row r="55" spans="1:9" s="16" customFormat="1" ht="18" customHeight="1" x14ac:dyDescent="0.25">
      <c r="A55" s="47" t="s">
        <v>432</v>
      </c>
      <c r="B55" s="96"/>
      <c r="C55" s="96" t="s">
        <v>12</v>
      </c>
      <c r="D55" s="4">
        <v>0</v>
      </c>
      <c r="E55" s="4">
        <v>0</v>
      </c>
      <c r="F55" s="4">
        <v>0</v>
      </c>
      <c r="G55" s="4">
        <v>0</v>
      </c>
      <c r="H55" s="31">
        <v>0.05</v>
      </c>
      <c r="I55" s="31">
        <f t="shared" si="11"/>
        <v>0.05</v>
      </c>
    </row>
    <row r="56" spans="1:9" s="16" customFormat="1" ht="18" customHeight="1" x14ac:dyDescent="0.25">
      <c r="A56" s="47" t="s">
        <v>427</v>
      </c>
      <c r="B56" s="96"/>
      <c r="C56" s="96" t="s">
        <v>16</v>
      </c>
      <c r="D56" s="4">
        <v>0.4</v>
      </c>
      <c r="E56" s="4">
        <v>0.4</v>
      </c>
      <c r="F56" s="4">
        <v>13</v>
      </c>
      <c r="G56" s="4">
        <v>53</v>
      </c>
      <c r="H56" s="31">
        <v>0.33</v>
      </c>
      <c r="I56" s="31">
        <f t="shared" si="11"/>
        <v>0.36</v>
      </c>
    </row>
    <row r="57" spans="1:9" ht="27" customHeight="1" x14ac:dyDescent="0.3">
      <c r="A57" s="124" t="s">
        <v>1</v>
      </c>
      <c r="B57" s="125"/>
      <c r="C57" s="126"/>
      <c r="D57" s="68">
        <f>SUM(D54:D56)</f>
        <v>19.378299999999999</v>
      </c>
      <c r="E57" s="68">
        <f t="shared" ref="E57:G57" si="12">SUM(E54:E56)</f>
        <v>15.286300000000002</v>
      </c>
      <c r="F57" s="68">
        <f t="shared" si="12"/>
        <v>88.098099999999988</v>
      </c>
      <c r="G57" s="68">
        <f t="shared" si="12"/>
        <v>582.76549999999986</v>
      </c>
      <c r="H57" s="89">
        <f>+H54+H55+H56</f>
        <v>1.9700000000000002</v>
      </c>
      <c r="I57" s="89">
        <f>+I54+I55+I56</f>
        <v>2.14</v>
      </c>
    </row>
    <row r="58" spans="1:9" ht="27.75" customHeight="1" x14ac:dyDescent="0.25">
      <c r="A58" s="132" t="s">
        <v>430</v>
      </c>
      <c r="B58" s="132"/>
      <c r="C58" s="132"/>
      <c r="D58" s="132"/>
      <c r="E58" s="132"/>
      <c r="F58" s="132"/>
      <c r="G58" s="132"/>
    </row>
    <row r="59" spans="1:9" ht="18" customHeight="1" thickBot="1" x14ac:dyDescent="0.3"/>
    <row r="60" spans="1:9" s="16" customFormat="1" ht="39" customHeight="1" x14ac:dyDescent="0.25">
      <c r="A60" s="88"/>
      <c r="B60" s="120"/>
      <c r="C60" s="121"/>
      <c r="D60" s="121"/>
      <c r="E60" s="121"/>
      <c r="F60" s="121"/>
      <c r="G60" s="121"/>
      <c r="H60" s="90" t="s">
        <v>419</v>
      </c>
      <c r="I60" s="91" t="s">
        <v>420</v>
      </c>
    </row>
    <row r="61" spans="1:9" s="16" customFormat="1" ht="18" customHeight="1" thickBot="1" x14ac:dyDescent="0.3">
      <c r="A61" s="63"/>
      <c r="B61" s="122" t="s">
        <v>421</v>
      </c>
      <c r="C61" s="123"/>
      <c r="D61" s="123"/>
      <c r="E61" s="123"/>
      <c r="F61" s="123"/>
      <c r="G61" s="123"/>
      <c r="H61" s="94">
        <f>+SUM(H16+H24+H33+H41+H50+H57)/6+H8</f>
        <v>2.2516666666666665</v>
      </c>
      <c r="I61" s="93">
        <f>+SUM(I16+I24+I33+I41+I50+I57)/6+I8</f>
        <v>2.4516666666666671</v>
      </c>
    </row>
    <row r="62" spans="1:9" s="16" customFormat="1" ht="18" customHeight="1" x14ac:dyDescent="0.25">
      <c r="A62" s="63"/>
      <c r="B62" s="118" t="s">
        <v>422</v>
      </c>
      <c r="C62" s="119"/>
      <c r="D62" s="119"/>
      <c r="E62" s="27"/>
      <c r="F62" s="27"/>
      <c r="G62" s="27"/>
      <c r="H62" s="28"/>
      <c r="I62" s="28"/>
    </row>
    <row r="65" ht="27.75" customHeight="1" x14ac:dyDescent="0.25"/>
    <row r="66" ht="27.75" customHeight="1" x14ac:dyDescent="0.25"/>
    <row r="68" ht="27.75" customHeight="1" x14ac:dyDescent="0.25"/>
    <row r="75" ht="14.25" customHeight="1" x14ac:dyDescent="0.25"/>
    <row r="78" ht="27.75" customHeight="1" x14ac:dyDescent="0.25"/>
    <row r="79" ht="19.5" customHeight="1" x14ac:dyDescent="0.25"/>
    <row r="80" ht="19.5" customHeight="1" x14ac:dyDescent="0.25"/>
    <row r="81" ht="19.5" customHeight="1" x14ac:dyDescent="0.25"/>
  </sheetData>
  <mergeCells count="59">
    <mergeCell ref="B62:D62"/>
    <mergeCell ref="H52:H53"/>
    <mergeCell ref="I52:I53"/>
    <mergeCell ref="B60:G60"/>
    <mergeCell ref="B61:G61"/>
    <mergeCell ref="A57:C57"/>
    <mergeCell ref="A58:G58"/>
    <mergeCell ref="A52:A53"/>
    <mergeCell ref="B52:B53"/>
    <mergeCell ref="C52:C53"/>
    <mergeCell ref="D52:F52"/>
    <mergeCell ref="G52:G53"/>
    <mergeCell ref="H26:H27"/>
    <mergeCell ref="I26:I27"/>
    <mergeCell ref="H43:H44"/>
    <mergeCell ref="I43:I44"/>
    <mergeCell ref="A51:G51"/>
    <mergeCell ref="A50:C50"/>
    <mergeCell ref="A41:C41"/>
    <mergeCell ref="A42:G42"/>
    <mergeCell ref="A43:A44"/>
    <mergeCell ref="B43:B44"/>
    <mergeCell ref="C43:C44"/>
    <mergeCell ref="D43:F43"/>
    <mergeCell ref="G43:G44"/>
    <mergeCell ref="A34:G34"/>
    <mergeCell ref="A35:A36"/>
    <mergeCell ref="B35:B36"/>
    <mergeCell ref="C35:C36"/>
    <mergeCell ref="D35:F35"/>
    <mergeCell ref="G35:G36"/>
    <mergeCell ref="G4:G5"/>
    <mergeCell ref="A8:C8"/>
    <mergeCell ref="C18:C19"/>
    <mergeCell ref="G10:G11"/>
    <mergeCell ref="A16:C16"/>
    <mergeCell ref="A18:A19"/>
    <mergeCell ref="B18:B19"/>
    <mergeCell ref="B10:B11"/>
    <mergeCell ref="C10:C11"/>
    <mergeCell ref="D10:F10"/>
    <mergeCell ref="G18:G19"/>
    <mergeCell ref="D18:F18"/>
    <mergeCell ref="A3:G3"/>
    <mergeCell ref="A9:G9"/>
    <mergeCell ref="A10:A11"/>
    <mergeCell ref="A33:C33"/>
    <mergeCell ref="A4:A5"/>
    <mergeCell ref="B4:B5"/>
    <mergeCell ref="C4:C5"/>
    <mergeCell ref="D4:F4"/>
    <mergeCell ref="A24:C24"/>
    <mergeCell ref="A25:G25"/>
    <mergeCell ref="A26:A27"/>
    <mergeCell ref="B26:B27"/>
    <mergeCell ref="C26:C27"/>
    <mergeCell ref="D26:F26"/>
    <mergeCell ref="G26:G27"/>
    <mergeCell ref="A17:G17"/>
  </mergeCells>
  <pageMargins left="0.59055118110236215" right="0.59055118110236215" top="0.59055118110236215" bottom="0.59055118110236215" header="0" footer="0"/>
  <pageSetup paperSize="9"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topLeftCell="A56" zoomScale="115" zoomScaleNormal="100" zoomScaleSheetLayoutView="115" workbookViewId="0">
      <selection activeCell="H57" sqref="H57"/>
    </sheetView>
  </sheetViews>
  <sheetFormatPr defaultColWidth="8.7265625" defaultRowHeight="18" customHeight="1" x14ac:dyDescent="0.25"/>
  <cols>
    <col min="1" max="1" width="42.26953125" style="74" customWidth="1"/>
    <col min="2" max="2" width="9.81640625" style="74" customWidth="1"/>
    <col min="3" max="3" width="8.453125" style="74" customWidth="1"/>
    <col min="4" max="4" width="9.81640625" style="74" customWidth="1"/>
    <col min="5" max="5" width="8" style="74" customWidth="1"/>
    <col min="6" max="6" width="15.81640625" style="74" customWidth="1"/>
    <col min="7" max="7" width="10.453125" style="74" customWidth="1"/>
    <col min="8" max="9" width="9.1796875" style="74" customWidth="1"/>
    <col min="10" max="16384" width="8.7265625" style="75"/>
  </cols>
  <sheetData>
    <row r="1" spans="1:9" ht="17.25" customHeight="1" x14ac:dyDescent="0.25">
      <c r="A1" s="70" t="s">
        <v>58</v>
      </c>
      <c r="D1" s="78"/>
      <c r="E1" s="78"/>
      <c r="F1" s="78"/>
      <c r="G1" s="64"/>
    </row>
    <row r="2" spans="1:9" ht="17.25" customHeight="1" x14ac:dyDescent="0.25">
      <c r="A2" s="73" t="s">
        <v>18</v>
      </c>
      <c r="D2" s="78"/>
      <c r="E2" s="78"/>
      <c r="F2" s="78"/>
      <c r="G2" s="78"/>
    </row>
    <row r="3" spans="1:9" ht="17.25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31.5" customHeight="1" x14ac:dyDescent="0.25">
      <c r="A6" s="54" t="s">
        <v>321</v>
      </c>
      <c r="B6" s="50" t="s">
        <v>163</v>
      </c>
      <c r="C6" s="50" t="s">
        <v>15</v>
      </c>
      <c r="D6" s="51">
        <v>3.73</v>
      </c>
      <c r="E6" s="51">
        <v>3.37</v>
      </c>
      <c r="F6" s="51">
        <v>14.54</v>
      </c>
      <c r="G6" s="51">
        <v>95.59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17.25" customHeight="1" x14ac:dyDescent="0.3">
      <c r="A8" s="105" t="s">
        <v>1</v>
      </c>
      <c r="B8" s="106"/>
      <c r="C8" s="107"/>
      <c r="D8" s="11">
        <f>SUM(D6:D7)</f>
        <v>6.6899999999999995</v>
      </c>
      <c r="E8" s="11">
        <f>SUM(E6:E7)</f>
        <v>4.01</v>
      </c>
      <c r="F8" s="11">
        <f>SUM(F6:F7)</f>
        <v>31.599999999999998</v>
      </c>
      <c r="G8" s="11">
        <f>SUM(G6:G7)</f>
        <v>181.67000000000002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18" customHeight="1" x14ac:dyDescent="0.25">
      <c r="A12" s="24" t="s">
        <v>180</v>
      </c>
      <c r="B12" s="49" t="s">
        <v>181</v>
      </c>
      <c r="C12" s="25" t="s">
        <v>16</v>
      </c>
      <c r="D12" s="4">
        <v>22.37</v>
      </c>
      <c r="E12" s="4">
        <v>22.33</v>
      </c>
      <c r="F12" s="4">
        <v>6.59</v>
      </c>
      <c r="G12" s="4">
        <v>310.04000000000002</v>
      </c>
      <c r="H12" s="31">
        <v>1.46</v>
      </c>
      <c r="I12" s="31">
        <f t="shared" ref="I12:I16" si="1">ROUND(H12*1.09,2)</f>
        <v>1.59</v>
      </c>
    </row>
    <row r="13" spans="1:9" ht="18" customHeight="1" x14ac:dyDescent="0.25">
      <c r="A13" s="24" t="s">
        <v>230</v>
      </c>
      <c r="B13" s="59" t="s">
        <v>52</v>
      </c>
      <c r="C13" s="59" t="s">
        <v>14</v>
      </c>
      <c r="D13" s="4">
        <v>1.36</v>
      </c>
      <c r="E13" s="4">
        <v>2.35</v>
      </c>
      <c r="F13" s="4">
        <v>14.48</v>
      </c>
      <c r="G13" s="4">
        <v>81.88</v>
      </c>
      <c r="H13" s="31">
        <v>0.12</v>
      </c>
      <c r="I13" s="31">
        <f t="shared" si="1"/>
        <v>0.13</v>
      </c>
    </row>
    <row r="14" spans="1:9" ht="23.5" customHeight="1" x14ac:dyDescent="0.25">
      <c r="A14" s="46" t="s">
        <v>332</v>
      </c>
      <c r="B14" s="25" t="s">
        <v>179</v>
      </c>
      <c r="C14" s="25" t="s">
        <v>16</v>
      </c>
      <c r="D14" s="4">
        <v>2.86</v>
      </c>
      <c r="E14" s="4">
        <v>15.63</v>
      </c>
      <c r="F14" s="4">
        <v>8.93</v>
      </c>
      <c r="G14" s="4">
        <v>178.27</v>
      </c>
      <c r="H14" s="31">
        <v>0.38</v>
      </c>
      <c r="I14" s="31">
        <f t="shared" si="1"/>
        <v>0.41</v>
      </c>
    </row>
    <row r="15" spans="1:9" s="16" customFormat="1" ht="18" customHeight="1" x14ac:dyDescent="0.25">
      <c r="A15" s="47" t="s">
        <v>425</v>
      </c>
      <c r="B15" s="96"/>
      <c r="C15" s="96" t="s">
        <v>426</v>
      </c>
      <c r="D15" s="4">
        <v>0.1</v>
      </c>
      <c r="E15" s="4">
        <v>0.06</v>
      </c>
      <c r="F15" s="4">
        <v>1.29</v>
      </c>
      <c r="G15" s="4">
        <v>4.34</v>
      </c>
      <c r="H15" s="31">
        <v>0.12</v>
      </c>
      <c r="I15" s="31">
        <f t="shared" si="1"/>
        <v>0.13</v>
      </c>
    </row>
    <row r="16" spans="1:9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 t="shared" si="1"/>
        <v>0.36</v>
      </c>
    </row>
    <row r="17" spans="1:9" ht="18" customHeight="1" x14ac:dyDescent="0.3">
      <c r="A17" s="105" t="s">
        <v>1</v>
      </c>
      <c r="B17" s="106"/>
      <c r="C17" s="107"/>
      <c r="D17" s="11">
        <f>SUM(D12:D16)</f>
        <v>27.09</v>
      </c>
      <c r="E17" s="11">
        <f t="shared" ref="E17:G17" si="2">SUM(E12:E16)</f>
        <v>40.770000000000003</v>
      </c>
      <c r="F17" s="11">
        <f t="shared" si="2"/>
        <v>44.29</v>
      </c>
      <c r="G17" s="11">
        <f t="shared" si="2"/>
        <v>627.53000000000009</v>
      </c>
      <c r="H17" s="89">
        <f>+H12+H13+H14+H15+H16</f>
        <v>2.41</v>
      </c>
      <c r="I17" s="89">
        <f>+I12+I13+I14+I15+I16</f>
        <v>2.62</v>
      </c>
    </row>
    <row r="18" spans="1:9" ht="27" customHeight="1" x14ac:dyDescent="0.25">
      <c r="A18" s="113" t="s">
        <v>378</v>
      </c>
      <c r="B18" s="113"/>
      <c r="C18" s="113"/>
      <c r="D18" s="113"/>
      <c r="E18" s="113"/>
      <c r="F18" s="113"/>
      <c r="G18" s="113"/>
    </row>
    <row r="19" spans="1:9" ht="18" customHeight="1" x14ac:dyDescent="0.25">
      <c r="A19" s="108" t="s">
        <v>97</v>
      </c>
      <c r="B19" s="110" t="s">
        <v>0</v>
      </c>
      <c r="C19" s="110" t="s">
        <v>6</v>
      </c>
      <c r="D19" s="112" t="s">
        <v>7</v>
      </c>
      <c r="E19" s="112"/>
      <c r="F19" s="112"/>
      <c r="G19" s="116" t="s">
        <v>8</v>
      </c>
      <c r="H19" s="87" t="s">
        <v>419</v>
      </c>
      <c r="I19" s="87" t="s">
        <v>420</v>
      </c>
    </row>
    <row r="20" spans="1:9" ht="18" customHeight="1" x14ac:dyDescent="0.25">
      <c r="A20" s="109"/>
      <c r="B20" s="111"/>
      <c r="C20" s="111"/>
      <c r="D20" s="62" t="s">
        <v>9</v>
      </c>
      <c r="E20" s="62" t="s">
        <v>10</v>
      </c>
      <c r="F20" s="62" t="s">
        <v>107</v>
      </c>
      <c r="G20" s="111"/>
      <c r="H20" s="86"/>
      <c r="I20" s="86"/>
    </row>
    <row r="21" spans="1:9" ht="18" customHeight="1" x14ac:dyDescent="0.25">
      <c r="A21" s="47" t="s">
        <v>377</v>
      </c>
      <c r="B21" s="25" t="s">
        <v>330</v>
      </c>
      <c r="C21" s="25" t="s">
        <v>211</v>
      </c>
      <c r="D21" s="4">
        <v>16.02</v>
      </c>
      <c r="E21" s="4">
        <v>8.07</v>
      </c>
      <c r="F21" s="4">
        <v>86.79</v>
      </c>
      <c r="G21" s="4">
        <v>476.1</v>
      </c>
      <c r="H21" s="31">
        <v>0.9</v>
      </c>
      <c r="I21" s="31">
        <f t="shared" ref="I21:I25" si="3">ROUND(H21*1.09,2)</f>
        <v>0.98</v>
      </c>
    </row>
    <row r="22" spans="1:9" ht="18" customHeight="1" x14ac:dyDescent="0.25">
      <c r="A22" s="46" t="s">
        <v>331</v>
      </c>
      <c r="B22" s="25" t="s">
        <v>238</v>
      </c>
      <c r="C22" s="25" t="s">
        <v>340</v>
      </c>
      <c r="D22" s="4">
        <v>0.72</v>
      </c>
      <c r="E22" s="4">
        <v>9</v>
      </c>
      <c r="F22" s="4">
        <v>0.93</v>
      </c>
      <c r="G22" s="4">
        <v>87.9</v>
      </c>
      <c r="H22" s="31">
        <v>0.14000000000000001</v>
      </c>
      <c r="I22" s="31">
        <f t="shared" si="3"/>
        <v>0.15</v>
      </c>
    </row>
    <row r="23" spans="1:9" s="16" customFormat="1" ht="18" customHeight="1" x14ac:dyDescent="0.25">
      <c r="A23" s="6" t="s">
        <v>428</v>
      </c>
      <c r="B23" s="96"/>
      <c r="C23" s="96" t="s">
        <v>429</v>
      </c>
      <c r="D23" s="4">
        <v>2.98</v>
      </c>
      <c r="E23" s="4">
        <v>0.2</v>
      </c>
      <c r="F23" s="4">
        <v>12.85</v>
      </c>
      <c r="G23" s="4">
        <v>65.38</v>
      </c>
      <c r="H23" s="31">
        <v>0.4</v>
      </c>
      <c r="I23" s="31">
        <f t="shared" si="3"/>
        <v>0.44</v>
      </c>
    </row>
    <row r="24" spans="1:9" s="16" customFormat="1" ht="18" customHeight="1" x14ac:dyDescent="0.25">
      <c r="A24" s="47" t="s">
        <v>425</v>
      </c>
      <c r="B24" s="96"/>
      <c r="C24" s="96" t="s">
        <v>426</v>
      </c>
      <c r="D24" s="4">
        <v>0.1</v>
      </c>
      <c r="E24" s="4">
        <v>0.06</v>
      </c>
      <c r="F24" s="4">
        <v>1.29</v>
      </c>
      <c r="G24" s="4">
        <v>4.34</v>
      </c>
      <c r="H24" s="31">
        <v>0.12</v>
      </c>
      <c r="I24" s="31">
        <f t="shared" si="3"/>
        <v>0.13</v>
      </c>
    </row>
    <row r="25" spans="1:9" s="16" customFormat="1" ht="18" customHeight="1" x14ac:dyDescent="0.25">
      <c r="A25" s="47" t="s">
        <v>427</v>
      </c>
      <c r="B25" s="96"/>
      <c r="C25" s="96" t="s">
        <v>16</v>
      </c>
      <c r="D25" s="4">
        <v>0.4</v>
      </c>
      <c r="E25" s="4">
        <v>0.4</v>
      </c>
      <c r="F25" s="4">
        <v>13</v>
      </c>
      <c r="G25" s="4">
        <v>53</v>
      </c>
      <c r="H25" s="31">
        <v>0.33</v>
      </c>
      <c r="I25" s="31">
        <f t="shared" si="3"/>
        <v>0.36</v>
      </c>
    </row>
    <row r="26" spans="1:9" ht="27.75" customHeight="1" x14ac:dyDescent="0.3">
      <c r="A26" s="105" t="s">
        <v>1</v>
      </c>
      <c r="B26" s="106"/>
      <c r="C26" s="107"/>
      <c r="D26" s="11">
        <f>SUM(D21:D25)</f>
        <v>20.22</v>
      </c>
      <c r="E26" s="11">
        <f t="shared" ref="E26:G26" si="4">SUM(E21:E25)</f>
        <v>17.729999999999997</v>
      </c>
      <c r="F26" s="11">
        <f t="shared" si="4"/>
        <v>114.86000000000001</v>
      </c>
      <c r="G26" s="11">
        <f t="shared" si="4"/>
        <v>686.72</v>
      </c>
      <c r="H26" s="89">
        <f>+H21+H22+H23+H24+H25</f>
        <v>1.8900000000000001</v>
      </c>
      <c r="I26" s="89">
        <f>+I21+I22+I23+I24+I25</f>
        <v>2.0599999999999996</v>
      </c>
    </row>
    <row r="27" spans="1:9" ht="18" customHeight="1" x14ac:dyDescent="0.25">
      <c r="A27" s="117" t="s">
        <v>363</v>
      </c>
      <c r="B27" s="117"/>
      <c r="C27" s="117"/>
      <c r="D27" s="117"/>
      <c r="E27" s="117"/>
      <c r="F27" s="117"/>
      <c r="G27" s="117"/>
    </row>
    <row r="28" spans="1:9" ht="18" customHeight="1" x14ac:dyDescent="0.25">
      <c r="A28" s="108" t="s">
        <v>98</v>
      </c>
      <c r="B28" s="110" t="s">
        <v>0</v>
      </c>
      <c r="C28" s="110" t="s">
        <v>6</v>
      </c>
      <c r="D28" s="112" t="s">
        <v>7</v>
      </c>
      <c r="E28" s="112"/>
      <c r="F28" s="112"/>
      <c r="G28" s="116" t="s">
        <v>8</v>
      </c>
      <c r="H28" s="87" t="s">
        <v>419</v>
      </c>
      <c r="I28" s="87" t="s">
        <v>420</v>
      </c>
    </row>
    <row r="29" spans="1:9" ht="18" customHeight="1" x14ac:dyDescent="0.25">
      <c r="A29" s="109"/>
      <c r="B29" s="111"/>
      <c r="C29" s="111"/>
      <c r="D29" s="62" t="s">
        <v>9</v>
      </c>
      <c r="E29" s="62" t="s">
        <v>10</v>
      </c>
      <c r="F29" s="62" t="s">
        <v>107</v>
      </c>
      <c r="G29" s="111"/>
      <c r="H29" s="86"/>
      <c r="I29" s="86"/>
    </row>
    <row r="30" spans="1:9" ht="18" customHeight="1" x14ac:dyDescent="0.25">
      <c r="A30" s="6" t="s">
        <v>105</v>
      </c>
      <c r="B30" s="59" t="s">
        <v>94</v>
      </c>
      <c r="C30" s="59" t="s">
        <v>211</v>
      </c>
      <c r="D30" s="59">
        <v>16.71</v>
      </c>
      <c r="E30" s="59">
        <v>12.9</v>
      </c>
      <c r="F30" s="59">
        <v>64.23</v>
      </c>
      <c r="G30" s="59">
        <v>383.34</v>
      </c>
      <c r="H30" s="31">
        <v>1.31</v>
      </c>
      <c r="I30" s="31">
        <f t="shared" ref="I30:I33" si="5">ROUND(H30*1.09,2)</f>
        <v>1.43</v>
      </c>
    </row>
    <row r="31" spans="1:9" ht="18" customHeight="1" x14ac:dyDescent="0.25">
      <c r="A31" s="6" t="s">
        <v>271</v>
      </c>
      <c r="B31" s="59" t="s">
        <v>3</v>
      </c>
      <c r="C31" s="59" t="s">
        <v>16</v>
      </c>
      <c r="D31" s="4">
        <v>2.14</v>
      </c>
      <c r="E31" s="4">
        <v>10.220000000000001</v>
      </c>
      <c r="F31" s="4">
        <v>8.7200000000000006</v>
      </c>
      <c r="G31" s="4">
        <v>140.1</v>
      </c>
      <c r="H31" s="31">
        <v>0.13</v>
      </c>
      <c r="I31" s="31">
        <f t="shared" si="5"/>
        <v>0.14000000000000001</v>
      </c>
    </row>
    <row r="32" spans="1:9" s="16" customFormat="1" ht="18" customHeight="1" x14ac:dyDescent="0.25">
      <c r="A32" s="47" t="s">
        <v>425</v>
      </c>
      <c r="B32" s="96"/>
      <c r="C32" s="96" t="s">
        <v>426</v>
      </c>
      <c r="D32" s="4">
        <v>0.1</v>
      </c>
      <c r="E32" s="4">
        <v>0.06</v>
      </c>
      <c r="F32" s="4">
        <v>1.29</v>
      </c>
      <c r="G32" s="4">
        <v>4.34</v>
      </c>
      <c r="H32" s="31">
        <v>0.12</v>
      </c>
      <c r="I32" s="31">
        <f t="shared" si="5"/>
        <v>0.13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5"/>
        <v>0.36</v>
      </c>
    </row>
    <row r="34" spans="1:9" ht="17.25" customHeight="1" x14ac:dyDescent="0.3">
      <c r="A34" s="105" t="s">
        <v>1</v>
      </c>
      <c r="B34" s="106"/>
      <c r="C34" s="107"/>
      <c r="D34" s="11">
        <f>SUM(D30:D33)</f>
        <v>19.350000000000001</v>
      </c>
      <c r="E34" s="11">
        <f t="shared" ref="E34:G34" si="6">SUM(E30:E33)</f>
        <v>23.58</v>
      </c>
      <c r="F34" s="11">
        <f t="shared" si="6"/>
        <v>87.240000000000009</v>
      </c>
      <c r="G34" s="11">
        <f t="shared" si="6"/>
        <v>580.78</v>
      </c>
      <c r="H34" s="89">
        <f>+H30+H31+H32+H33</f>
        <v>1.8900000000000001</v>
      </c>
      <c r="I34" s="89">
        <f>+I30+I31+I32+I33</f>
        <v>2.0599999999999996</v>
      </c>
    </row>
    <row r="35" spans="1:9" ht="18" customHeight="1" x14ac:dyDescent="0.25">
      <c r="A35" s="113" t="s">
        <v>370</v>
      </c>
      <c r="B35" s="113"/>
      <c r="C35" s="113"/>
      <c r="D35" s="113"/>
      <c r="E35" s="113"/>
      <c r="F35" s="113"/>
      <c r="G35" s="113"/>
    </row>
    <row r="36" spans="1:9" ht="18" customHeight="1" x14ac:dyDescent="0.25">
      <c r="A36" s="108" t="s">
        <v>133</v>
      </c>
      <c r="B36" s="114" t="s">
        <v>0</v>
      </c>
      <c r="C36" s="114" t="s">
        <v>6</v>
      </c>
      <c r="D36" s="112" t="s">
        <v>7</v>
      </c>
      <c r="E36" s="112"/>
      <c r="F36" s="112"/>
      <c r="G36" s="116" t="s">
        <v>8</v>
      </c>
      <c r="H36" s="116" t="s">
        <v>419</v>
      </c>
      <c r="I36" s="116" t="s">
        <v>420</v>
      </c>
    </row>
    <row r="37" spans="1:9" ht="18" customHeight="1" x14ac:dyDescent="0.25">
      <c r="A37" s="109"/>
      <c r="B37" s="115"/>
      <c r="C37" s="115"/>
      <c r="D37" s="62" t="s">
        <v>9</v>
      </c>
      <c r="E37" s="62" t="s">
        <v>10</v>
      </c>
      <c r="F37" s="62" t="s">
        <v>107</v>
      </c>
      <c r="G37" s="111"/>
      <c r="H37" s="111"/>
      <c r="I37" s="111"/>
    </row>
    <row r="38" spans="1:9" ht="18" customHeight="1" x14ac:dyDescent="0.25">
      <c r="A38" s="6" t="s">
        <v>60</v>
      </c>
      <c r="B38" s="59" t="s">
        <v>65</v>
      </c>
      <c r="C38" s="59" t="s">
        <v>12</v>
      </c>
      <c r="D38" s="4">
        <v>23.23</v>
      </c>
      <c r="E38" s="4">
        <v>5.84</v>
      </c>
      <c r="F38" s="4">
        <v>11.16</v>
      </c>
      <c r="G38" s="4">
        <v>187.12</v>
      </c>
      <c r="H38" s="31">
        <v>1.23</v>
      </c>
      <c r="I38" s="31">
        <f t="shared" ref="I38:I42" si="7">ROUND(H38*1.09,2)</f>
        <v>1.34</v>
      </c>
    </row>
    <row r="39" spans="1:9" ht="18" customHeight="1" x14ac:dyDescent="0.25">
      <c r="A39" s="6" t="s">
        <v>264</v>
      </c>
      <c r="B39" s="59" t="s">
        <v>22</v>
      </c>
      <c r="C39" s="59" t="s">
        <v>16</v>
      </c>
      <c r="D39" s="4">
        <v>6.13</v>
      </c>
      <c r="E39" s="4">
        <v>5.51</v>
      </c>
      <c r="F39" s="4">
        <v>33.549999999999997</v>
      </c>
      <c r="G39" s="4">
        <v>204.65</v>
      </c>
      <c r="H39" s="31">
        <v>0.16</v>
      </c>
      <c r="I39" s="31">
        <f t="shared" si="7"/>
        <v>0.17</v>
      </c>
    </row>
    <row r="40" spans="1:9" ht="33" customHeight="1" x14ac:dyDescent="0.25">
      <c r="A40" s="6" t="s">
        <v>297</v>
      </c>
      <c r="B40" s="59" t="s">
        <v>40</v>
      </c>
      <c r="C40" s="59" t="s">
        <v>16</v>
      </c>
      <c r="D40" s="4" t="s">
        <v>215</v>
      </c>
      <c r="E40" s="4">
        <v>14.55</v>
      </c>
      <c r="F40" s="4">
        <v>13.96</v>
      </c>
      <c r="G40" s="4">
        <v>182.53</v>
      </c>
      <c r="H40" s="31">
        <v>0.2</v>
      </c>
      <c r="I40" s="31">
        <f t="shared" si="7"/>
        <v>0.22</v>
      </c>
    </row>
    <row r="41" spans="1:9" s="16" customFormat="1" ht="18" customHeight="1" x14ac:dyDescent="0.25">
      <c r="A41" s="47" t="s">
        <v>425</v>
      </c>
      <c r="B41" s="96"/>
      <c r="C41" s="96" t="s">
        <v>426</v>
      </c>
      <c r="D41" s="4">
        <v>0.1</v>
      </c>
      <c r="E41" s="4">
        <v>0.06</v>
      </c>
      <c r="F41" s="4">
        <v>1.29</v>
      </c>
      <c r="G41" s="4">
        <v>4.34</v>
      </c>
      <c r="H41" s="31">
        <v>0.12</v>
      </c>
      <c r="I41" s="31">
        <f t="shared" si="7"/>
        <v>0.13</v>
      </c>
    </row>
    <row r="42" spans="1:9" s="16" customFormat="1" ht="18" customHeight="1" x14ac:dyDescent="0.25">
      <c r="A42" s="47" t="s">
        <v>427</v>
      </c>
      <c r="B42" s="96"/>
      <c r="C42" s="96" t="s">
        <v>16</v>
      </c>
      <c r="D42" s="4">
        <v>0.4</v>
      </c>
      <c r="E42" s="4">
        <v>0.4</v>
      </c>
      <c r="F42" s="4">
        <v>13</v>
      </c>
      <c r="G42" s="4">
        <v>53</v>
      </c>
      <c r="H42" s="31">
        <v>0.33</v>
      </c>
      <c r="I42" s="31">
        <f t="shared" si="7"/>
        <v>0.36</v>
      </c>
    </row>
    <row r="43" spans="1:9" ht="17.25" customHeight="1" x14ac:dyDescent="0.3">
      <c r="A43" s="105" t="s">
        <v>1</v>
      </c>
      <c r="B43" s="106"/>
      <c r="C43" s="107"/>
      <c r="D43" s="11">
        <f>SUM(D38:D42)</f>
        <v>29.86</v>
      </c>
      <c r="E43" s="11">
        <f t="shared" ref="E43:G43" si="8">SUM(E38:E42)</f>
        <v>26.359999999999996</v>
      </c>
      <c r="F43" s="11">
        <f t="shared" si="8"/>
        <v>72.959999999999994</v>
      </c>
      <c r="G43" s="11">
        <f t="shared" si="8"/>
        <v>631.64</v>
      </c>
      <c r="H43" s="89">
        <f>+H38+H39+H40+H41+H42</f>
        <v>2.04</v>
      </c>
      <c r="I43" s="89">
        <f>+I38+I39+I40+I41+I42</f>
        <v>2.2199999999999998</v>
      </c>
    </row>
    <row r="44" spans="1:9" ht="27" customHeight="1" x14ac:dyDescent="0.25">
      <c r="A44" s="113" t="s">
        <v>370</v>
      </c>
      <c r="B44" s="113"/>
      <c r="C44" s="113"/>
      <c r="D44" s="113"/>
      <c r="E44" s="113"/>
      <c r="F44" s="113"/>
      <c r="G44" s="113"/>
    </row>
    <row r="45" spans="1:9" ht="18" customHeight="1" x14ac:dyDescent="0.25">
      <c r="A45" s="108" t="s">
        <v>134</v>
      </c>
      <c r="B45" s="114" t="s">
        <v>0</v>
      </c>
      <c r="C45" s="114" t="s">
        <v>6</v>
      </c>
      <c r="D45" s="112" t="s">
        <v>7</v>
      </c>
      <c r="E45" s="112"/>
      <c r="F45" s="112"/>
      <c r="G45" s="116" t="s">
        <v>8</v>
      </c>
      <c r="H45" s="87" t="s">
        <v>419</v>
      </c>
      <c r="I45" s="87" t="s">
        <v>420</v>
      </c>
    </row>
    <row r="46" spans="1:9" ht="18" customHeight="1" x14ac:dyDescent="0.25">
      <c r="A46" s="109"/>
      <c r="B46" s="115"/>
      <c r="C46" s="115"/>
      <c r="D46" s="62" t="s">
        <v>9</v>
      </c>
      <c r="E46" s="62" t="s">
        <v>10</v>
      </c>
      <c r="F46" s="62" t="s">
        <v>107</v>
      </c>
      <c r="G46" s="111"/>
      <c r="H46" s="86"/>
      <c r="I46" s="86"/>
    </row>
    <row r="47" spans="1:9" ht="18" customHeight="1" x14ac:dyDescent="0.25">
      <c r="A47" s="6" t="s">
        <v>258</v>
      </c>
      <c r="B47" s="59" t="s">
        <v>259</v>
      </c>
      <c r="C47" s="59" t="s">
        <v>211</v>
      </c>
      <c r="D47" s="4">
        <v>20.61</v>
      </c>
      <c r="E47" s="4">
        <v>8.91</v>
      </c>
      <c r="F47" s="4">
        <v>69.150000000000006</v>
      </c>
      <c r="G47" s="4">
        <v>433.8</v>
      </c>
      <c r="H47" s="31">
        <v>0.79</v>
      </c>
      <c r="I47" s="31">
        <f t="shared" ref="I47:I51" si="9">ROUND(H47*1.09,2)</f>
        <v>0.86</v>
      </c>
    </row>
    <row r="48" spans="1:9" ht="18" customHeight="1" x14ac:dyDescent="0.25">
      <c r="A48" s="6" t="s">
        <v>269</v>
      </c>
      <c r="B48" s="59" t="s">
        <v>238</v>
      </c>
      <c r="C48" s="59" t="s">
        <v>14</v>
      </c>
      <c r="D48" s="4">
        <v>1.2</v>
      </c>
      <c r="E48" s="4">
        <v>15</v>
      </c>
      <c r="F48" s="4">
        <v>1.55</v>
      </c>
      <c r="G48" s="4">
        <v>146.5</v>
      </c>
      <c r="H48" s="31">
        <v>0.25</v>
      </c>
      <c r="I48" s="31">
        <f t="shared" si="9"/>
        <v>0.27</v>
      </c>
    </row>
    <row r="49" spans="1:9" s="16" customFormat="1" ht="18" customHeight="1" x14ac:dyDescent="0.25">
      <c r="A49" s="6" t="s">
        <v>428</v>
      </c>
      <c r="B49" s="96"/>
      <c r="C49" s="96" t="s">
        <v>429</v>
      </c>
      <c r="D49" s="4">
        <v>2.98</v>
      </c>
      <c r="E49" s="4">
        <v>0.2</v>
      </c>
      <c r="F49" s="4">
        <v>12.85</v>
      </c>
      <c r="G49" s="4">
        <v>65.38</v>
      </c>
      <c r="H49" s="31">
        <v>0.4</v>
      </c>
      <c r="I49" s="31">
        <f t="shared" si="9"/>
        <v>0.44</v>
      </c>
    </row>
    <row r="50" spans="1:9" s="16" customFormat="1" ht="18" customHeight="1" x14ac:dyDescent="0.25">
      <c r="A50" s="47" t="s">
        <v>425</v>
      </c>
      <c r="B50" s="96"/>
      <c r="C50" s="96" t="s">
        <v>426</v>
      </c>
      <c r="D50" s="4">
        <v>0.1</v>
      </c>
      <c r="E50" s="4">
        <v>0.06</v>
      </c>
      <c r="F50" s="4">
        <v>1.29</v>
      </c>
      <c r="G50" s="4">
        <v>4.34</v>
      </c>
      <c r="H50" s="31">
        <v>0.12</v>
      </c>
      <c r="I50" s="31">
        <f t="shared" si="9"/>
        <v>0.13</v>
      </c>
    </row>
    <row r="51" spans="1:9" s="16" customFormat="1" ht="18" customHeight="1" x14ac:dyDescent="0.25">
      <c r="A51" s="47" t="s">
        <v>427</v>
      </c>
      <c r="B51" s="96"/>
      <c r="C51" s="96" t="s">
        <v>16</v>
      </c>
      <c r="D51" s="4">
        <v>0.4</v>
      </c>
      <c r="E51" s="4">
        <v>0.4</v>
      </c>
      <c r="F51" s="4">
        <v>13</v>
      </c>
      <c r="G51" s="4">
        <v>53</v>
      </c>
      <c r="H51" s="31">
        <v>0.33</v>
      </c>
      <c r="I51" s="31">
        <f t="shared" si="9"/>
        <v>0.36</v>
      </c>
    </row>
    <row r="52" spans="1:9" ht="18" customHeight="1" x14ac:dyDescent="0.3">
      <c r="A52" s="105" t="s">
        <v>1</v>
      </c>
      <c r="B52" s="106"/>
      <c r="C52" s="107"/>
      <c r="D52" s="11">
        <f>SUM(D47:D51)</f>
        <v>25.29</v>
      </c>
      <c r="E52" s="11">
        <f t="shared" ref="E52:G52" si="10">SUM(E47:E51)</f>
        <v>24.569999999999997</v>
      </c>
      <c r="F52" s="11">
        <f t="shared" si="10"/>
        <v>97.84</v>
      </c>
      <c r="G52" s="11">
        <f t="shared" si="10"/>
        <v>703.02</v>
      </c>
      <c r="H52" s="89">
        <f>+H47+H48+H49+H50+H51</f>
        <v>1.8900000000000001</v>
      </c>
      <c r="I52" s="89">
        <f>+I47+I48+I49+I50+I51</f>
        <v>2.0599999999999996</v>
      </c>
    </row>
    <row r="53" spans="1:9" ht="26.25" customHeight="1" x14ac:dyDescent="0.25">
      <c r="A53" s="127" t="s">
        <v>362</v>
      </c>
      <c r="B53" s="127"/>
      <c r="C53" s="127"/>
      <c r="D53" s="127"/>
      <c r="E53" s="127"/>
      <c r="F53" s="127"/>
      <c r="G53" s="127"/>
      <c r="H53" s="76"/>
      <c r="I53" s="76"/>
    </row>
    <row r="54" spans="1:9" ht="18" customHeight="1" x14ac:dyDescent="0.25">
      <c r="A54" s="128" t="s">
        <v>379</v>
      </c>
      <c r="B54" s="114" t="s">
        <v>0</v>
      </c>
      <c r="C54" s="114" t="s">
        <v>6</v>
      </c>
      <c r="D54" s="130" t="s">
        <v>7</v>
      </c>
      <c r="E54" s="130"/>
      <c r="F54" s="130"/>
      <c r="G54" s="131" t="s">
        <v>8</v>
      </c>
      <c r="H54" s="116" t="s">
        <v>419</v>
      </c>
      <c r="I54" s="116" t="s">
        <v>420</v>
      </c>
    </row>
    <row r="55" spans="1:9" ht="27" customHeight="1" x14ac:dyDescent="0.25">
      <c r="A55" s="129"/>
      <c r="B55" s="115"/>
      <c r="C55" s="115"/>
      <c r="D55" s="69" t="s">
        <v>9</v>
      </c>
      <c r="E55" s="69" t="s">
        <v>10</v>
      </c>
      <c r="F55" s="69" t="s">
        <v>107</v>
      </c>
      <c r="G55" s="115"/>
      <c r="H55" s="111"/>
      <c r="I55" s="111"/>
    </row>
    <row r="56" spans="1:9" ht="29.5" customHeight="1" x14ac:dyDescent="0.25">
      <c r="A56" s="24" t="s">
        <v>403</v>
      </c>
      <c r="B56" s="25" t="s">
        <v>404</v>
      </c>
      <c r="C56" s="25">
        <v>250</v>
      </c>
      <c r="D56" s="3">
        <v>11.65</v>
      </c>
      <c r="E56" s="3">
        <v>6.79</v>
      </c>
      <c r="F56" s="3">
        <v>31.19</v>
      </c>
      <c r="G56" s="3">
        <v>232.45</v>
      </c>
      <c r="H56" s="31">
        <v>1.1100000000000001</v>
      </c>
      <c r="I56" s="31">
        <f t="shared" ref="I56:I60" si="11">ROUND(H56*1.09,2)</f>
        <v>1.21</v>
      </c>
    </row>
    <row r="57" spans="1:9" ht="23.5" customHeight="1" x14ac:dyDescent="0.25">
      <c r="A57" s="46" t="s">
        <v>332</v>
      </c>
      <c r="B57" s="25" t="s">
        <v>179</v>
      </c>
      <c r="C57" s="25" t="s">
        <v>16</v>
      </c>
      <c r="D57" s="4">
        <v>2.86</v>
      </c>
      <c r="E57" s="4">
        <v>15.63</v>
      </c>
      <c r="F57" s="4">
        <v>8.93</v>
      </c>
      <c r="G57" s="4">
        <v>178.27</v>
      </c>
      <c r="H57" s="31">
        <v>0.38</v>
      </c>
      <c r="I57" s="31">
        <f t="shared" si="11"/>
        <v>0.41</v>
      </c>
    </row>
    <row r="58" spans="1:9" ht="18" customHeight="1" x14ac:dyDescent="0.25">
      <c r="A58" s="6" t="s">
        <v>269</v>
      </c>
      <c r="B58" s="59" t="s">
        <v>238</v>
      </c>
      <c r="C58" s="59" t="s">
        <v>14</v>
      </c>
      <c r="D58" s="4">
        <v>1.2</v>
      </c>
      <c r="E58" s="4">
        <v>15</v>
      </c>
      <c r="F58" s="4">
        <v>1.55</v>
      </c>
      <c r="G58" s="4">
        <v>146.5</v>
      </c>
      <c r="H58" s="31">
        <v>0.25</v>
      </c>
      <c r="I58" s="31">
        <f t="shared" si="11"/>
        <v>0.27</v>
      </c>
    </row>
    <row r="59" spans="1:9" s="16" customFormat="1" ht="18" customHeight="1" x14ac:dyDescent="0.25">
      <c r="A59" s="47" t="s">
        <v>425</v>
      </c>
      <c r="B59" s="96"/>
      <c r="C59" s="96" t="s">
        <v>426</v>
      </c>
      <c r="D59" s="4">
        <v>0.1</v>
      </c>
      <c r="E59" s="4">
        <v>0.06</v>
      </c>
      <c r="F59" s="4">
        <v>1.29</v>
      </c>
      <c r="G59" s="4">
        <v>4.34</v>
      </c>
      <c r="H59" s="31">
        <v>0.12</v>
      </c>
      <c r="I59" s="31">
        <f t="shared" si="11"/>
        <v>0.13</v>
      </c>
    </row>
    <row r="60" spans="1:9" s="16" customFormat="1" ht="18" customHeight="1" x14ac:dyDescent="0.25">
      <c r="A60" s="47" t="s">
        <v>427</v>
      </c>
      <c r="B60" s="96"/>
      <c r="C60" s="96" t="s">
        <v>16</v>
      </c>
      <c r="D60" s="4">
        <v>0.4</v>
      </c>
      <c r="E60" s="4">
        <v>0.4</v>
      </c>
      <c r="F60" s="4">
        <v>13</v>
      </c>
      <c r="G60" s="4">
        <v>53</v>
      </c>
      <c r="H60" s="31">
        <v>0.33</v>
      </c>
      <c r="I60" s="31">
        <f t="shared" si="11"/>
        <v>0.36</v>
      </c>
    </row>
    <row r="61" spans="1:9" ht="27" customHeight="1" x14ac:dyDescent="0.3">
      <c r="A61" s="124" t="s">
        <v>1</v>
      </c>
      <c r="B61" s="125"/>
      <c r="C61" s="126"/>
      <c r="D61" s="68">
        <f>SUM(D56:D60)</f>
        <v>16.209999999999997</v>
      </c>
      <c r="E61" s="68">
        <f t="shared" ref="E61:G61" si="12">SUM(E56:E60)</f>
        <v>37.880000000000003</v>
      </c>
      <c r="F61" s="68">
        <f t="shared" si="12"/>
        <v>55.96</v>
      </c>
      <c r="G61" s="68">
        <f t="shared" si="12"/>
        <v>614.56000000000006</v>
      </c>
      <c r="H61" s="89">
        <f>+H56+H57+H58+H59+H60</f>
        <v>2.1900000000000004</v>
      </c>
      <c r="I61" s="89">
        <f>+I56+I57+I58+I59+I60</f>
        <v>2.38</v>
      </c>
    </row>
    <row r="62" spans="1:9" ht="18" customHeight="1" x14ac:dyDescent="0.25">
      <c r="A62" s="132" t="s">
        <v>430</v>
      </c>
      <c r="B62" s="132"/>
      <c r="C62" s="132"/>
      <c r="D62" s="132"/>
      <c r="E62" s="132"/>
      <c r="F62" s="132"/>
      <c r="G62" s="132"/>
    </row>
    <row r="63" spans="1:9" ht="14.25" customHeight="1" thickBot="1" x14ac:dyDescent="0.3"/>
    <row r="64" spans="1:9" s="16" customFormat="1" ht="39" customHeight="1" x14ac:dyDescent="0.25">
      <c r="A64" s="88"/>
      <c r="B64" s="120"/>
      <c r="C64" s="121"/>
      <c r="D64" s="121"/>
      <c r="E64" s="121"/>
      <c r="F64" s="121"/>
      <c r="G64" s="121"/>
      <c r="H64" s="90" t="s">
        <v>419</v>
      </c>
      <c r="I64" s="91" t="s">
        <v>420</v>
      </c>
    </row>
    <row r="65" spans="1:9" s="16" customFormat="1" ht="18" customHeight="1" thickBot="1" x14ac:dyDescent="0.3">
      <c r="A65" s="63"/>
      <c r="B65" s="122" t="s">
        <v>421</v>
      </c>
      <c r="C65" s="123"/>
      <c r="D65" s="123"/>
      <c r="E65" s="123"/>
      <c r="F65" s="123"/>
      <c r="G65" s="123"/>
      <c r="H65" s="94">
        <f>+SUM(H17+H26+H34+H43+H52+H61)/6+H8</f>
        <v>2.371666666666667</v>
      </c>
      <c r="I65" s="93">
        <f>+SUM(I17+I26+I34+I43+I52+I61)/6+I8</f>
        <v>2.583333333333333</v>
      </c>
    </row>
    <row r="66" spans="1:9" s="16" customFormat="1" ht="18" customHeight="1" x14ac:dyDescent="0.25">
      <c r="A66" s="63"/>
      <c r="B66" s="118" t="s">
        <v>422</v>
      </c>
      <c r="C66" s="119"/>
      <c r="D66" s="119"/>
      <c r="E66" s="27"/>
      <c r="F66" s="27"/>
      <c r="G66" s="27"/>
      <c r="H66" s="28"/>
      <c r="I66" s="28"/>
    </row>
  </sheetData>
  <mergeCells count="59">
    <mergeCell ref="A53:G53"/>
    <mergeCell ref="A52:C52"/>
    <mergeCell ref="A44:G44"/>
    <mergeCell ref="A45:A46"/>
    <mergeCell ref="B66:D66"/>
    <mergeCell ref="B45:B46"/>
    <mergeCell ref="C45:C46"/>
    <mergeCell ref="D45:F45"/>
    <mergeCell ref="G45:G46"/>
    <mergeCell ref="H54:H55"/>
    <mergeCell ref="I54:I55"/>
    <mergeCell ref="B64:G64"/>
    <mergeCell ref="B65:G65"/>
    <mergeCell ref="A61:C61"/>
    <mergeCell ref="A54:A55"/>
    <mergeCell ref="B54:B55"/>
    <mergeCell ref="C54:C55"/>
    <mergeCell ref="D54:F54"/>
    <mergeCell ref="G54:G55"/>
    <mergeCell ref="A35:G35"/>
    <mergeCell ref="A43:C43"/>
    <mergeCell ref="H10:H11"/>
    <mergeCell ref="I10:I11"/>
    <mergeCell ref="H36:H37"/>
    <mergeCell ref="I36:I37"/>
    <mergeCell ref="A17:C17"/>
    <mergeCell ref="A26:C26"/>
    <mergeCell ref="D4:F4"/>
    <mergeCell ref="A8:C8"/>
    <mergeCell ref="A62:G62"/>
    <mergeCell ref="A34:C34"/>
    <mergeCell ref="A18:G18"/>
    <mergeCell ref="A27:G27"/>
    <mergeCell ref="A28:A29"/>
    <mergeCell ref="B28:B29"/>
    <mergeCell ref="C28:C29"/>
    <mergeCell ref="D28:F28"/>
    <mergeCell ref="G28:G29"/>
    <mergeCell ref="A19:A20"/>
    <mergeCell ref="B19:B20"/>
    <mergeCell ref="C19:C20"/>
    <mergeCell ref="D19:F19"/>
    <mergeCell ref="G19:G20"/>
    <mergeCell ref="A3:G3"/>
    <mergeCell ref="B36:B37"/>
    <mergeCell ref="C36:C37"/>
    <mergeCell ref="D36:F36"/>
    <mergeCell ref="G36:G37"/>
    <mergeCell ref="A36:A37"/>
    <mergeCell ref="A9:G9"/>
    <mergeCell ref="A10:A11"/>
    <mergeCell ref="B10:B11"/>
    <mergeCell ref="C10:C11"/>
    <mergeCell ref="D10:F10"/>
    <mergeCell ref="G10:G11"/>
    <mergeCell ref="G4:G5"/>
    <mergeCell ref="A4:A5"/>
    <mergeCell ref="B4:B5"/>
    <mergeCell ref="C4:C5"/>
  </mergeCells>
  <pageMargins left="0.59055118110236227" right="0.59055118110236227" top="0.59055118110236227" bottom="0.59055118110236227" header="0" footer="0"/>
  <pageSetup paperSize="9" scale="70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view="pageBreakPreview" topLeftCell="A57" zoomScale="115" zoomScaleNormal="100" zoomScaleSheetLayoutView="115" workbookViewId="0">
      <selection activeCell="H56" sqref="H56"/>
    </sheetView>
  </sheetViews>
  <sheetFormatPr defaultColWidth="8.7265625" defaultRowHeight="18" customHeight="1" x14ac:dyDescent="0.25"/>
  <cols>
    <col min="1" max="1" width="36.54296875" style="74" customWidth="1"/>
    <col min="2" max="2" width="9.1796875" style="34" customWidth="1"/>
    <col min="3" max="3" width="8.453125" style="34" customWidth="1"/>
    <col min="4" max="4" width="9.26953125" style="34" customWidth="1"/>
    <col min="5" max="5" width="8.1796875" style="34" customWidth="1"/>
    <col min="6" max="6" width="15" style="34" customWidth="1"/>
    <col min="7" max="7" width="10.453125" style="34" customWidth="1"/>
    <col min="8" max="8" width="9.1796875" style="34" customWidth="1"/>
    <col min="9" max="16384" width="8.7265625" style="75"/>
  </cols>
  <sheetData>
    <row r="1" spans="1:9" ht="18" customHeight="1" x14ac:dyDescent="0.25">
      <c r="A1" s="70" t="s">
        <v>58</v>
      </c>
      <c r="D1" s="35"/>
      <c r="E1" s="35"/>
      <c r="F1" s="35"/>
      <c r="G1" s="64"/>
    </row>
    <row r="2" spans="1:9" ht="18" customHeight="1" x14ac:dyDescent="0.25">
      <c r="A2" s="73" t="s">
        <v>19</v>
      </c>
      <c r="D2" s="35"/>
      <c r="E2" s="35"/>
      <c r="F2" s="35"/>
      <c r="G2" s="35"/>
    </row>
    <row r="3" spans="1:9" ht="18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35.25" customHeight="1" x14ac:dyDescent="0.25">
      <c r="A6" s="6" t="s">
        <v>438</v>
      </c>
      <c r="B6" s="59" t="s">
        <v>59</v>
      </c>
      <c r="C6" s="59" t="s">
        <v>341</v>
      </c>
      <c r="D6" s="4">
        <v>2.19</v>
      </c>
      <c r="E6" s="4">
        <v>5.76</v>
      </c>
      <c r="F6" s="4">
        <v>10.210000000000001</v>
      </c>
      <c r="G6" s="4">
        <v>97.66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21</v>
      </c>
      <c r="D7" s="4">
        <v>1.48</v>
      </c>
      <c r="E7" s="4">
        <v>0.32</v>
      </c>
      <c r="F7" s="4">
        <v>8.5299999999999994</v>
      </c>
      <c r="G7" s="4">
        <v>43.04</v>
      </c>
      <c r="H7" s="31">
        <v>0.05</v>
      </c>
      <c r="I7" s="31">
        <f t="shared" si="0"/>
        <v>0.05</v>
      </c>
    </row>
    <row r="8" spans="1:9" ht="27.75" customHeight="1" x14ac:dyDescent="0.3">
      <c r="A8" s="105" t="s">
        <v>1</v>
      </c>
      <c r="B8" s="106"/>
      <c r="C8" s="107"/>
      <c r="D8" s="11">
        <f>SUM(D6:D7)</f>
        <v>3.67</v>
      </c>
      <c r="E8" s="11">
        <f>SUM(E6:E7)</f>
        <v>6.08</v>
      </c>
      <c r="F8" s="11">
        <f>SUM(F6:F7)</f>
        <v>18.740000000000002</v>
      </c>
      <c r="G8" s="11">
        <f>SUM(G6:G7)</f>
        <v>140.69999999999999</v>
      </c>
      <c r="H8" s="89">
        <f>+H5+H6+H7</f>
        <v>0.27</v>
      </c>
      <c r="I8" s="89">
        <f>+I5+I6+I7</f>
        <v>0.28999999999999998</v>
      </c>
    </row>
    <row r="9" spans="1:9" ht="18" customHeight="1" x14ac:dyDescent="0.25">
      <c r="A9" s="113" t="s">
        <v>363</v>
      </c>
      <c r="B9" s="113"/>
      <c r="C9" s="113"/>
      <c r="D9" s="113"/>
      <c r="E9" s="113"/>
      <c r="F9" s="113"/>
      <c r="G9" s="113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87" t="s">
        <v>419</v>
      </c>
      <c r="I10" s="87" t="s">
        <v>420</v>
      </c>
    </row>
    <row r="11" spans="1:9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86"/>
      <c r="I11" s="86"/>
    </row>
    <row r="12" spans="1:9" ht="32.25" customHeight="1" x14ac:dyDescent="0.25">
      <c r="A12" s="6" t="s">
        <v>102</v>
      </c>
      <c r="B12" s="59" t="s">
        <v>91</v>
      </c>
      <c r="C12" s="59" t="s">
        <v>211</v>
      </c>
      <c r="D12" s="59">
        <v>13.98</v>
      </c>
      <c r="E12" s="59">
        <v>17.46</v>
      </c>
      <c r="F12" s="59">
        <v>52.23</v>
      </c>
      <c r="G12" s="59">
        <v>407.88</v>
      </c>
      <c r="H12" s="31">
        <v>1.44</v>
      </c>
      <c r="I12" s="31">
        <f t="shared" ref="I12:I15" si="1">ROUND(H12*1.09,2)</f>
        <v>1.57</v>
      </c>
    </row>
    <row r="13" spans="1:9" ht="18" customHeight="1" x14ac:dyDescent="0.25">
      <c r="A13" s="6" t="s">
        <v>272</v>
      </c>
      <c r="B13" s="59" t="s">
        <v>3</v>
      </c>
      <c r="C13" s="59" t="s">
        <v>16</v>
      </c>
      <c r="D13" s="4">
        <v>2.14</v>
      </c>
      <c r="E13" s="4">
        <v>10.220000000000001</v>
      </c>
      <c r="F13" s="4">
        <v>8.7200000000000006</v>
      </c>
      <c r="G13" s="4">
        <v>140.1</v>
      </c>
      <c r="H13" s="31">
        <v>0.13</v>
      </c>
      <c r="I13" s="31">
        <f t="shared" si="1"/>
        <v>0.14000000000000001</v>
      </c>
    </row>
    <row r="14" spans="1:9" s="16" customFormat="1" ht="18" customHeight="1" x14ac:dyDescent="0.25">
      <c r="A14" s="47" t="s">
        <v>432</v>
      </c>
      <c r="B14" s="96"/>
      <c r="C14" s="96" t="s">
        <v>12</v>
      </c>
      <c r="D14" s="4">
        <v>0</v>
      </c>
      <c r="E14" s="4">
        <v>0</v>
      </c>
      <c r="F14" s="4">
        <v>0</v>
      </c>
      <c r="G14" s="4">
        <v>0</v>
      </c>
      <c r="H14" s="31">
        <v>0.05</v>
      </c>
      <c r="I14" s="31">
        <f t="shared" si="1"/>
        <v>0.05</v>
      </c>
    </row>
    <row r="15" spans="1:9" s="16" customFormat="1" ht="18" customHeight="1" x14ac:dyDescent="0.25">
      <c r="A15" s="47" t="s">
        <v>427</v>
      </c>
      <c r="B15" s="96"/>
      <c r="C15" s="96" t="s">
        <v>16</v>
      </c>
      <c r="D15" s="4">
        <v>0.4</v>
      </c>
      <c r="E15" s="4">
        <v>0.4</v>
      </c>
      <c r="F15" s="4">
        <v>13</v>
      </c>
      <c r="G15" s="4">
        <v>53</v>
      </c>
      <c r="H15" s="31">
        <v>0.33</v>
      </c>
      <c r="I15" s="31">
        <f t="shared" si="1"/>
        <v>0.36</v>
      </c>
    </row>
    <row r="16" spans="1:9" ht="27.75" customHeight="1" x14ac:dyDescent="0.3">
      <c r="A16" s="112" t="s">
        <v>1</v>
      </c>
      <c r="B16" s="112"/>
      <c r="C16" s="112"/>
      <c r="D16" s="11">
        <f>SUM(D12:D15)</f>
        <v>16.52</v>
      </c>
      <c r="E16" s="11">
        <f t="shared" ref="E16:G16" si="2">SUM(E12:E15)</f>
        <v>28.08</v>
      </c>
      <c r="F16" s="11">
        <f t="shared" si="2"/>
        <v>73.949999999999989</v>
      </c>
      <c r="G16" s="11">
        <f t="shared" si="2"/>
        <v>600.98</v>
      </c>
      <c r="H16" s="89">
        <f>+H12+H13+H14+H15</f>
        <v>1.95</v>
      </c>
      <c r="I16" s="89">
        <f>+I12+I13+I14+I15</f>
        <v>2.12</v>
      </c>
    </row>
    <row r="17" spans="1:9" ht="18" customHeight="1" x14ac:dyDescent="0.25">
      <c r="A17" s="113" t="s">
        <v>362</v>
      </c>
      <c r="B17" s="113"/>
      <c r="C17" s="113"/>
      <c r="D17" s="113"/>
      <c r="E17" s="113"/>
      <c r="F17" s="113"/>
      <c r="G17" s="113"/>
    </row>
    <row r="18" spans="1:9" ht="29.25" customHeight="1" x14ac:dyDescent="0.25">
      <c r="A18" s="108" t="s">
        <v>97</v>
      </c>
      <c r="B18" s="110" t="s">
        <v>0</v>
      </c>
      <c r="C18" s="110" t="s">
        <v>6</v>
      </c>
      <c r="D18" s="112" t="s">
        <v>7</v>
      </c>
      <c r="E18" s="112"/>
      <c r="F18" s="112"/>
      <c r="G18" s="116" t="s">
        <v>8</v>
      </c>
      <c r="H18" s="116" t="s">
        <v>419</v>
      </c>
      <c r="I18" s="116" t="s">
        <v>420</v>
      </c>
    </row>
    <row r="19" spans="1:9" ht="18" customHeight="1" x14ac:dyDescent="0.25">
      <c r="A19" s="109"/>
      <c r="B19" s="111"/>
      <c r="C19" s="111"/>
      <c r="D19" s="62" t="s">
        <v>9</v>
      </c>
      <c r="E19" s="62" t="s">
        <v>10</v>
      </c>
      <c r="F19" s="62" t="s">
        <v>107</v>
      </c>
      <c r="G19" s="111"/>
      <c r="H19" s="111"/>
      <c r="I19" s="111"/>
    </row>
    <row r="20" spans="1:9" ht="18" customHeight="1" x14ac:dyDescent="0.25">
      <c r="A20" s="6" t="s">
        <v>136</v>
      </c>
      <c r="B20" s="59" t="s">
        <v>137</v>
      </c>
      <c r="C20" s="59" t="s">
        <v>119</v>
      </c>
      <c r="D20" s="4">
        <v>34.94</v>
      </c>
      <c r="E20" s="4">
        <v>23.67</v>
      </c>
      <c r="F20" s="4">
        <v>11.115</v>
      </c>
      <c r="G20" s="4">
        <v>397.37</v>
      </c>
      <c r="H20" s="31">
        <v>0.93</v>
      </c>
      <c r="I20" s="31">
        <f t="shared" ref="I20:I24" si="3">ROUND(H20*1.09,2)</f>
        <v>1.01</v>
      </c>
    </row>
    <row r="21" spans="1:9" ht="18" customHeight="1" x14ac:dyDescent="0.25">
      <c r="A21" s="6" t="s">
        <v>254</v>
      </c>
      <c r="B21" s="59" t="s">
        <v>141</v>
      </c>
      <c r="C21" s="59" t="s">
        <v>16</v>
      </c>
      <c r="D21" s="4">
        <v>2.2200000000000002</v>
      </c>
      <c r="E21" s="4">
        <v>3.84</v>
      </c>
      <c r="F21" s="4">
        <v>15.3</v>
      </c>
      <c r="G21" s="4">
        <v>102.15</v>
      </c>
      <c r="H21" s="31">
        <v>0.16</v>
      </c>
      <c r="I21" s="31">
        <f t="shared" si="3"/>
        <v>0.17</v>
      </c>
    </row>
    <row r="22" spans="1:9" ht="26.25" customHeight="1" x14ac:dyDescent="0.25">
      <c r="A22" s="6" t="s">
        <v>255</v>
      </c>
      <c r="B22" s="59" t="s">
        <v>169</v>
      </c>
      <c r="C22" s="59" t="s">
        <v>15</v>
      </c>
      <c r="D22" s="4">
        <v>5.6849999999999996</v>
      </c>
      <c r="E22" s="4">
        <v>8.01</v>
      </c>
      <c r="F22" s="4">
        <v>10.51</v>
      </c>
      <c r="G22" s="4">
        <v>130.35</v>
      </c>
      <c r="H22" s="31">
        <v>0.49</v>
      </c>
      <c r="I22" s="31">
        <f t="shared" si="3"/>
        <v>0.53</v>
      </c>
    </row>
    <row r="23" spans="1:9" s="16" customFormat="1" ht="18" customHeight="1" x14ac:dyDescent="0.25">
      <c r="A23" s="47" t="s">
        <v>432</v>
      </c>
      <c r="B23" s="96"/>
      <c r="C23" s="96" t="s">
        <v>12</v>
      </c>
      <c r="D23" s="4">
        <v>0</v>
      </c>
      <c r="E23" s="4">
        <v>0</v>
      </c>
      <c r="F23" s="4">
        <v>0</v>
      </c>
      <c r="G23" s="4">
        <v>0</v>
      </c>
      <c r="H23" s="31">
        <v>0.05</v>
      </c>
      <c r="I23" s="31">
        <f t="shared" si="3"/>
        <v>0.05</v>
      </c>
    </row>
    <row r="24" spans="1:9" s="16" customFormat="1" ht="18" customHeight="1" x14ac:dyDescent="0.25">
      <c r="A24" s="47" t="s">
        <v>427</v>
      </c>
      <c r="B24" s="96"/>
      <c r="C24" s="96" t="s">
        <v>16</v>
      </c>
      <c r="D24" s="4">
        <v>0.4</v>
      </c>
      <c r="E24" s="4">
        <v>0.4</v>
      </c>
      <c r="F24" s="4">
        <v>13</v>
      </c>
      <c r="G24" s="4">
        <v>53</v>
      </c>
      <c r="H24" s="31">
        <v>0.33</v>
      </c>
      <c r="I24" s="31">
        <f t="shared" si="3"/>
        <v>0.36</v>
      </c>
    </row>
    <row r="25" spans="1:9" ht="24.75" customHeight="1" x14ac:dyDescent="0.3">
      <c r="A25" s="105" t="s">
        <v>1</v>
      </c>
      <c r="B25" s="106"/>
      <c r="C25" s="107"/>
      <c r="D25" s="11">
        <f>SUM(D20:D24)</f>
        <v>43.244999999999997</v>
      </c>
      <c r="E25" s="11">
        <f t="shared" ref="E25:G25" si="4">SUM(E20:E24)</f>
        <v>35.92</v>
      </c>
      <c r="F25" s="11">
        <f t="shared" si="4"/>
        <v>49.924999999999997</v>
      </c>
      <c r="G25" s="11">
        <f t="shared" si="4"/>
        <v>682.87</v>
      </c>
      <c r="H25" s="89">
        <f>+H20+H21+H22+H23+H24</f>
        <v>1.9600000000000002</v>
      </c>
      <c r="I25" s="89">
        <f>+I20+I21+I22+I23+I24</f>
        <v>2.12</v>
      </c>
    </row>
    <row r="26" spans="1:9" ht="27" customHeight="1" x14ac:dyDescent="0.25">
      <c r="A26" s="113" t="s">
        <v>370</v>
      </c>
      <c r="B26" s="113"/>
      <c r="C26" s="113"/>
      <c r="D26" s="113"/>
      <c r="E26" s="113"/>
      <c r="F26" s="113"/>
      <c r="G26" s="113"/>
      <c r="H26" s="35"/>
    </row>
    <row r="27" spans="1:9" ht="32.25" customHeight="1" x14ac:dyDescent="0.25">
      <c r="A27" s="108" t="s">
        <v>98</v>
      </c>
      <c r="B27" s="110" t="s">
        <v>0</v>
      </c>
      <c r="C27" s="110" t="s">
        <v>6</v>
      </c>
      <c r="D27" s="112" t="s">
        <v>7</v>
      </c>
      <c r="E27" s="112"/>
      <c r="F27" s="112"/>
      <c r="G27" s="116" t="s">
        <v>8</v>
      </c>
      <c r="H27" s="116" t="s">
        <v>419</v>
      </c>
      <c r="I27" s="116" t="s">
        <v>420</v>
      </c>
    </row>
    <row r="28" spans="1:9" ht="18" customHeight="1" x14ac:dyDescent="0.25">
      <c r="A28" s="109"/>
      <c r="B28" s="111"/>
      <c r="C28" s="111"/>
      <c r="D28" s="62" t="s">
        <v>9</v>
      </c>
      <c r="E28" s="62" t="s">
        <v>10</v>
      </c>
      <c r="F28" s="62" t="s">
        <v>107</v>
      </c>
      <c r="G28" s="111"/>
      <c r="H28" s="111"/>
      <c r="I28" s="111"/>
    </row>
    <row r="29" spans="1:9" ht="18" customHeight="1" x14ac:dyDescent="0.25">
      <c r="A29" s="6" t="s">
        <v>170</v>
      </c>
      <c r="B29" s="59" t="s">
        <v>80</v>
      </c>
      <c r="C29" s="59" t="s">
        <v>129</v>
      </c>
      <c r="D29" s="4">
        <v>32.479999999999997</v>
      </c>
      <c r="E29" s="4">
        <v>25.46</v>
      </c>
      <c r="F29" s="4">
        <v>10.413</v>
      </c>
      <c r="G29" s="4">
        <v>393.11</v>
      </c>
      <c r="H29" s="31">
        <v>1.1000000000000001</v>
      </c>
      <c r="I29" s="31">
        <f t="shared" ref="I29:I33" si="5">ROUND(H29*1.09,2)</f>
        <v>1.2</v>
      </c>
    </row>
    <row r="30" spans="1:9" ht="18" customHeight="1" x14ac:dyDescent="0.25">
      <c r="A30" s="6" t="s">
        <v>226</v>
      </c>
      <c r="B30" s="59" t="s">
        <v>39</v>
      </c>
      <c r="C30" s="59" t="s">
        <v>16</v>
      </c>
      <c r="D30" s="4">
        <v>2.14</v>
      </c>
      <c r="E30" s="4">
        <v>0.13</v>
      </c>
      <c r="F30" s="4">
        <v>19.14</v>
      </c>
      <c r="G30" s="4">
        <v>85.2</v>
      </c>
      <c r="H30" s="31">
        <v>0.13</v>
      </c>
      <c r="I30" s="31">
        <f t="shared" si="5"/>
        <v>0.14000000000000001</v>
      </c>
    </row>
    <row r="31" spans="1:9" ht="27.65" customHeight="1" x14ac:dyDescent="0.25">
      <c r="A31" s="6" t="s">
        <v>253</v>
      </c>
      <c r="B31" s="59" t="s">
        <v>168</v>
      </c>
      <c r="C31" s="59" t="s">
        <v>119</v>
      </c>
      <c r="D31" s="4">
        <v>3.2890000000000001</v>
      </c>
      <c r="E31" s="4">
        <v>12.324</v>
      </c>
      <c r="F31" s="4">
        <v>11.92</v>
      </c>
      <c r="G31" s="4">
        <v>158.84700000000001</v>
      </c>
      <c r="H31" s="31">
        <v>0.34</v>
      </c>
      <c r="I31" s="31">
        <f t="shared" si="5"/>
        <v>0.37</v>
      </c>
    </row>
    <row r="32" spans="1:9" s="16" customFormat="1" ht="18" customHeight="1" x14ac:dyDescent="0.25">
      <c r="A32" s="47" t="s">
        <v>432</v>
      </c>
      <c r="B32" s="96"/>
      <c r="C32" s="96" t="s">
        <v>12</v>
      </c>
      <c r="D32" s="4">
        <v>0</v>
      </c>
      <c r="E32" s="4">
        <v>0</v>
      </c>
      <c r="F32" s="4">
        <v>0</v>
      </c>
      <c r="G32" s="4">
        <v>0</v>
      </c>
      <c r="H32" s="31">
        <v>0.05</v>
      </c>
      <c r="I32" s="31">
        <f t="shared" si="5"/>
        <v>0.05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5"/>
        <v>0.36</v>
      </c>
    </row>
    <row r="34" spans="1:9" ht="17.25" customHeight="1" x14ac:dyDescent="0.3">
      <c r="A34" s="105" t="s">
        <v>1</v>
      </c>
      <c r="B34" s="106"/>
      <c r="C34" s="107"/>
      <c r="D34" s="11">
        <f>SUM(D29:D33)</f>
        <v>38.308999999999997</v>
      </c>
      <c r="E34" s="11">
        <f t="shared" ref="E34:G34" si="6">SUM(E29:E33)</f>
        <v>38.314</v>
      </c>
      <c r="F34" s="11">
        <f t="shared" si="6"/>
        <v>54.472999999999999</v>
      </c>
      <c r="G34" s="11">
        <f t="shared" si="6"/>
        <v>690.15700000000004</v>
      </c>
      <c r="H34" s="89">
        <f>+H29+H30+H31+H32+H33</f>
        <v>1.9500000000000002</v>
      </c>
      <c r="I34" s="89">
        <f>+I29+I30+I31+I32+I33</f>
        <v>2.12</v>
      </c>
    </row>
    <row r="35" spans="1:9" ht="28.5" customHeight="1" x14ac:dyDescent="0.25">
      <c r="A35" s="117" t="s">
        <v>370</v>
      </c>
      <c r="B35" s="117"/>
      <c r="C35" s="117"/>
      <c r="D35" s="117"/>
      <c r="E35" s="117"/>
      <c r="F35" s="117"/>
      <c r="G35" s="117"/>
    </row>
    <row r="36" spans="1:9" ht="27.75" customHeight="1" x14ac:dyDescent="0.25">
      <c r="A36" s="133" t="s">
        <v>133</v>
      </c>
      <c r="B36" s="136" t="s">
        <v>0</v>
      </c>
      <c r="C36" s="136" t="s">
        <v>6</v>
      </c>
      <c r="D36" s="105" t="s">
        <v>7</v>
      </c>
      <c r="E36" s="106"/>
      <c r="F36" s="107"/>
      <c r="G36" s="138" t="s">
        <v>8</v>
      </c>
      <c r="H36" s="116" t="s">
        <v>419</v>
      </c>
      <c r="I36" s="116" t="s">
        <v>420</v>
      </c>
    </row>
    <row r="37" spans="1:9" ht="18" customHeight="1" x14ac:dyDescent="0.25">
      <c r="A37" s="134"/>
      <c r="B37" s="137"/>
      <c r="C37" s="137"/>
      <c r="D37" s="62" t="s">
        <v>9</v>
      </c>
      <c r="E37" s="62" t="s">
        <v>10</v>
      </c>
      <c r="F37" s="62" t="s">
        <v>107</v>
      </c>
      <c r="G37" s="139"/>
      <c r="H37" s="111"/>
      <c r="I37" s="111"/>
    </row>
    <row r="38" spans="1:9" ht="18" customHeight="1" x14ac:dyDescent="0.25">
      <c r="A38" s="6" t="s">
        <v>351</v>
      </c>
      <c r="B38" s="59" t="s">
        <v>251</v>
      </c>
      <c r="C38" s="59" t="s">
        <v>15</v>
      </c>
      <c r="D38" s="4">
        <v>41.52</v>
      </c>
      <c r="E38" s="4">
        <v>30.434999999999999</v>
      </c>
      <c r="F38" s="4">
        <v>4.53</v>
      </c>
      <c r="G38" s="4">
        <v>453.07499999999999</v>
      </c>
      <c r="H38" s="31">
        <v>1.24</v>
      </c>
      <c r="I38" s="31">
        <f t="shared" ref="I38:I42" si="7">ROUND(H38*1.09,2)</f>
        <v>1.35</v>
      </c>
    </row>
    <row r="39" spans="1:9" ht="18" customHeight="1" x14ac:dyDescent="0.25">
      <c r="A39" s="6" t="s">
        <v>252</v>
      </c>
      <c r="B39" s="59" t="s">
        <v>39</v>
      </c>
      <c r="C39" s="59" t="s">
        <v>14</v>
      </c>
      <c r="D39" s="4">
        <v>1.07</v>
      </c>
      <c r="E39" s="4">
        <v>7.0000000000000007E-2</v>
      </c>
      <c r="F39" s="4">
        <v>9.57</v>
      </c>
      <c r="G39" s="4">
        <v>42.6</v>
      </c>
      <c r="H39" s="31">
        <v>7.0000000000000007E-2</v>
      </c>
      <c r="I39" s="31">
        <f t="shared" si="7"/>
        <v>0.08</v>
      </c>
    </row>
    <row r="40" spans="1:9" ht="29.5" customHeight="1" x14ac:dyDescent="0.25">
      <c r="A40" s="6" t="s">
        <v>253</v>
      </c>
      <c r="B40" s="59" t="s">
        <v>168</v>
      </c>
      <c r="C40" s="59" t="s">
        <v>16</v>
      </c>
      <c r="D40" s="4">
        <v>2.5299999999999998</v>
      </c>
      <c r="E40" s="4">
        <v>9.48</v>
      </c>
      <c r="F40" s="4">
        <v>9.17</v>
      </c>
      <c r="G40" s="4">
        <v>122.19</v>
      </c>
      <c r="H40" s="31">
        <v>0.26</v>
      </c>
      <c r="I40" s="31">
        <f t="shared" si="7"/>
        <v>0.28000000000000003</v>
      </c>
    </row>
    <row r="41" spans="1:9" s="16" customFormat="1" ht="18" customHeight="1" x14ac:dyDescent="0.25">
      <c r="A41" s="47" t="s">
        <v>432</v>
      </c>
      <c r="B41" s="96"/>
      <c r="C41" s="96" t="s">
        <v>12</v>
      </c>
      <c r="D41" s="4">
        <v>0</v>
      </c>
      <c r="E41" s="4">
        <v>0</v>
      </c>
      <c r="F41" s="4">
        <v>0</v>
      </c>
      <c r="G41" s="4">
        <v>0</v>
      </c>
      <c r="H41" s="31">
        <v>0.05</v>
      </c>
      <c r="I41" s="31">
        <f t="shared" si="7"/>
        <v>0.05</v>
      </c>
    </row>
    <row r="42" spans="1:9" s="16" customFormat="1" ht="18" customHeight="1" x14ac:dyDescent="0.25">
      <c r="A42" s="47" t="s">
        <v>427</v>
      </c>
      <c r="B42" s="96"/>
      <c r="C42" s="96" t="s">
        <v>16</v>
      </c>
      <c r="D42" s="4">
        <v>0.4</v>
      </c>
      <c r="E42" s="4">
        <v>0.4</v>
      </c>
      <c r="F42" s="4">
        <v>13</v>
      </c>
      <c r="G42" s="4">
        <v>53</v>
      </c>
      <c r="H42" s="31">
        <v>0.33</v>
      </c>
      <c r="I42" s="31">
        <f t="shared" si="7"/>
        <v>0.36</v>
      </c>
    </row>
    <row r="43" spans="1:9" ht="18" customHeight="1" x14ac:dyDescent="0.3">
      <c r="A43" s="105" t="s">
        <v>1</v>
      </c>
      <c r="B43" s="106"/>
      <c r="C43" s="107"/>
      <c r="D43" s="11">
        <f>SUM(D38:D42)</f>
        <v>45.52</v>
      </c>
      <c r="E43" s="11">
        <f t="shared" ref="E43:G43" si="8">SUM(E38:E42)</f>
        <v>40.384999999999998</v>
      </c>
      <c r="F43" s="11">
        <f t="shared" si="8"/>
        <v>36.270000000000003</v>
      </c>
      <c r="G43" s="11">
        <f t="shared" si="8"/>
        <v>670.86500000000001</v>
      </c>
      <c r="H43" s="89">
        <f>+H38+H39+H40+H41+H42</f>
        <v>1.9500000000000002</v>
      </c>
      <c r="I43" s="89">
        <f>+I38+I39+I40+I41+I42</f>
        <v>2.12</v>
      </c>
    </row>
    <row r="44" spans="1:9" ht="25.5" customHeight="1" x14ac:dyDescent="0.25">
      <c r="A44" s="113" t="s">
        <v>362</v>
      </c>
      <c r="B44" s="113"/>
      <c r="C44" s="113"/>
      <c r="D44" s="113"/>
      <c r="E44" s="113"/>
      <c r="F44" s="113"/>
      <c r="G44" s="113"/>
    </row>
    <row r="45" spans="1:9" ht="27.75" customHeight="1" x14ac:dyDescent="0.25">
      <c r="A45" s="108" t="s">
        <v>134</v>
      </c>
      <c r="B45" s="110" t="s">
        <v>0</v>
      </c>
      <c r="C45" s="110" t="s">
        <v>6</v>
      </c>
      <c r="D45" s="112" t="s">
        <v>7</v>
      </c>
      <c r="E45" s="112"/>
      <c r="F45" s="112"/>
      <c r="G45" s="116" t="s">
        <v>8</v>
      </c>
      <c r="H45" s="87" t="s">
        <v>419</v>
      </c>
      <c r="I45" s="87" t="s">
        <v>420</v>
      </c>
    </row>
    <row r="46" spans="1:9" ht="18" customHeight="1" x14ac:dyDescent="0.25">
      <c r="A46" s="109"/>
      <c r="B46" s="111"/>
      <c r="C46" s="111"/>
      <c r="D46" s="62" t="s">
        <v>9</v>
      </c>
      <c r="E46" s="62" t="s">
        <v>10</v>
      </c>
      <c r="F46" s="62" t="s">
        <v>107</v>
      </c>
      <c r="G46" s="111"/>
      <c r="H46" s="86"/>
      <c r="I46" s="86"/>
    </row>
    <row r="47" spans="1:9" ht="18" customHeight="1" x14ac:dyDescent="0.25">
      <c r="A47" s="6" t="s">
        <v>222</v>
      </c>
      <c r="B47" s="59" t="s">
        <v>77</v>
      </c>
      <c r="C47" s="59" t="s">
        <v>350</v>
      </c>
      <c r="D47" s="4">
        <v>27.22</v>
      </c>
      <c r="E47" s="4">
        <v>18.21</v>
      </c>
      <c r="F47" s="4">
        <v>55.08</v>
      </c>
      <c r="G47" s="4">
        <v>489.57</v>
      </c>
      <c r="H47" s="31">
        <v>1.18</v>
      </c>
      <c r="I47" s="31">
        <f t="shared" ref="I47:I50" si="9">ROUND(H47*1.09,2)</f>
        <v>1.29</v>
      </c>
    </row>
    <row r="48" spans="1:9" ht="18" customHeight="1" x14ac:dyDescent="0.25">
      <c r="A48" s="6" t="s">
        <v>371</v>
      </c>
      <c r="B48" s="59" t="s">
        <v>372</v>
      </c>
      <c r="C48" s="59" t="s">
        <v>373</v>
      </c>
      <c r="D48" s="4">
        <v>1.64</v>
      </c>
      <c r="E48" s="4">
        <v>0.34</v>
      </c>
      <c r="F48" s="4">
        <v>18.41</v>
      </c>
      <c r="G48" s="4">
        <v>77.400000000000006</v>
      </c>
      <c r="H48" s="31">
        <v>0.31</v>
      </c>
      <c r="I48" s="31">
        <f t="shared" si="9"/>
        <v>0.34</v>
      </c>
    </row>
    <row r="49" spans="1:9" s="16" customFormat="1" ht="18" customHeight="1" x14ac:dyDescent="0.25">
      <c r="A49" s="6" t="s">
        <v>428</v>
      </c>
      <c r="B49" s="96"/>
      <c r="C49" s="96" t="s">
        <v>429</v>
      </c>
      <c r="D49" s="4">
        <v>2.98</v>
      </c>
      <c r="E49" s="4">
        <v>0.2</v>
      </c>
      <c r="F49" s="4">
        <v>12.85</v>
      </c>
      <c r="G49" s="4">
        <v>65.38</v>
      </c>
      <c r="H49" s="31">
        <v>0.4</v>
      </c>
      <c r="I49" s="31">
        <f t="shared" si="9"/>
        <v>0.44</v>
      </c>
    </row>
    <row r="50" spans="1:9" s="16" customFormat="1" ht="18" customHeight="1" x14ac:dyDescent="0.25">
      <c r="A50" s="47" t="s">
        <v>432</v>
      </c>
      <c r="B50" s="96"/>
      <c r="C50" s="96" t="s">
        <v>12</v>
      </c>
      <c r="D50" s="4">
        <v>0</v>
      </c>
      <c r="E50" s="4">
        <v>0</v>
      </c>
      <c r="F50" s="4">
        <v>0</v>
      </c>
      <c r="G50" s="4">
        <v>0</v>
      </c>
      <c r="H50" s="31">
        <v>0.05</v>
      </c>
      <c r="I50" s="31">
        <f t="shared" si="9"/>
        <v>0.05</v>
      </c>
    </row>
    <row r="51" spans="1:9" ht="18" customHeight="1" x14ac:dyDescent="0.3">
      <c r="A51" s="105" t="s">
        <v>1</v>
      </c>
      <c r="B51" s="106"/>
      <c r="C51" s="107"/>
      <c r="D51" s="11">
        <f>SUM(D47:D50)</f>
        <v>31.84</v>
      </c>
      <c r="E51" s="11">
        <f t="shared" ref="E51:G51" si="10">SUM(E47:E50)</f>
        <v>18.75</v>
      </c>
      <c r="F51" s="11">
        <f t="shared" si="10"/>
        <v>86.339999999999989</v>
      </c>
      <c r="G51" s="11">
        <f t="shared" si="10"/>
        <v>632.35</v>
      </c>
      <c r="H51" s="89">
        <f>+H47+H48+H49+H50</f>
        <v>1.9400000000000002</v>
      </c>
      <c r="I51" s="89">
        <f>+I47+I48+I49+I50</f>
        <v>2.12</v>
      </c>
    </row>
    <row r="52" spans="1:9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76"/>
      <c r="I52" s="76"/>
    </row>
    <row r="53" spans="1:9" ht="18" customHeight="1" x14ac:dyDescent="0.25">
      <c r="A53" s="128" t="s">
        <v>379</v>
      </c>
      <c r="B53" s="114" t="s">
        <v>0</v>
      </c>
      <c r="C53" s="114" t="s">
        <v>6</v>
      </c>
      <c r="D53" s="130" t="s">
        <v>7</v>
      </c>
      <c r="E53" s="130"/>
      <c r="F53" s="130"/>
      <c r="G53" s="131" t="s">
        <v>8</v>
      </c>
      <c r="H53" s="116" t="s">
        <v>419</v>
      </c>
      <c r="I53" s="116" t="s">
        <v>420</v>
      </c>
    </row>
    <row r="54" spans="1:9" ht="27" customHeight="1" x14ac:dyDescent="0.25">
      <c r="A54" s="129"/>
      <c r="B54" s="115"/>
      <c r="C54" s="115"/>
      <c r="D54" s="69" t="s">
        <v>9</v>
      </c>
      <c r="E54" s="69" t="s">
        <v>10</v>
      </c>
      <c r="F54" s="69" t="s">
        <v>107</v>
      </c>
      <c r="G54" s="115"/>
      <c r="H54" s="111"/>
      <c r="I54" s="111"/>
    </row>
    <row r="55" spans="1:9" ht="23.5" customHeight="1" x14ac:dyDescent="0.25">
      <c r="A55" s="24" t="s">
        <v>407</v>
      </c>
      <c r="B55" s="25" t="s">
        <v>408</v>
      </c>
      <c r="C55" s="25">
        <v>220</v>
      </c>
      <c r="D55" s="3">
        <v>8.23</v>
      </c>
      <c r="E55" s="3">
        <v>20.38</v>
      </c>
      <c r="F55" s="3">
        <v>31.86</v>
      </c>
      <c r="G55" s="3">
        <v>343.8</v>
      </c>
      <c r="H55" s="31">
        <v>0.84</v>
      </c>
      <c r="I55" s="31">
        <f t="shared" ref="I55:I59" si="11">ROUND(H55*1.09,2)</f>
        <v>0.92</v>
      </c>
    </row>
    <row r="56" spans="1:9" ht="18" customHeight="1" x14ac:dyDescent="0.25">
      <c r="A56" s="24" t="s">
        <v>269</v>
      </c>
      <c r="B56" s="25" t="s">
        <v>238</v>
      </c>
      <c r="C56" s="25" t="s">
        <v>14</v>
      </c>
      <c r="D56" s="3">
        <v>1.2</v>
      </c>
      <c r="E56" s="3">
        <v>15</v>
      </c>
      <c r="F56" s="3">
        <v>1.55</v>
      </c>
      <c r="G56" s="3">
        <v>146.5</v>
      </c>
      <c r="H56" s="31">
        <v>0.25</v>
      </c>
      <c r="I56" s="31">
        <f t="shared" si="11"/>
        <v>0.27</v>
      </c>
    </row>
    <row r="57" spans="1:9" ht="30" customHeight="1" x14ac:dyDescent="0.25">
      <c r="A57" s="6" t="s">
        <v>255</v>
      </c>
      <c r="B57" s="59" t="s">
        <v>169</v>
      </c>
      <c r="C57" s="59" t="s">
        <v>15</v>
      </c>
      <c r="D57" s="4">
        <v>5.6849999999999996</v>
      </c>
      <c r="E57" s="4">
        <v>8.01</v>
      </c>
      <c r="F57" s="4">
        <v>10.51</v>
      </c>
      <c r="G57" s="4">
        <v>130.35</v>
      </c>
      <c r="H57" s="31">
        <v>0.49</v>
      </c>
      <c r="I57" s="31">
        <f t="shared" si="11"/>
        <v>0.53</v>
      </c>
    </row>
    <row r="58" spans="1:9" s="16" customFormat="1" ht="18" customHeight="1" x14ac:dyDescent="0.25">
      <c r="A58" s="47" t="s">
        <v>432</v>
      </c>
      <c r="B58" s="96"/>
      <c r="C58" s="96" t="s">
        <v>12</v>
      </c>
      <c r="D58" s="4">
        <v>0</v>
      </c>
      <c r="E58" s="4">
        <v>0</v>
      </c>
      <c r="F58" s="4">
        <v>0</v>
      </c>
      <c r="G58" s="4">
        <v>0</v>
      </c>
      <c r="H58" s="31">
        <v>0.05</v>
      </c>
      <c r="I58" s="31">
        <f t="shared" si="11"/>
        <v>0.05</v>
      </c>
    </row>
    <row r="59" spans="1:9" s="16" customFormat="1" ht="18" customHeight="1" x14ac:dyDescent="0.25">
      <c r="A59" s="47" t="s">
        <v>427</v>
      </c>
      <c r="B59" s="96"/>
      <c r="C59" s="96" t="s">
        <v>16</v>
      </c>
      <c r="D59" s="4">
        <v>0.4</v>
      </c>
      <c r="E59" s="4">
        <v>0.4</v>
      </c>
      <c r="F59" s="4">
        <v>13</v>
      </c>
      <c r="G59" s="4">
        <v>53</v>
      </c>
      <c r="H59" s="31">
        <v>0.33</v>
      </c>
      <c r="I59" s="31">
        <f t="shared" si="11"/>
        <v>0.36</v>
      </c>
    </row>
    <row r="60" spans="1:9" ht="27" customHeight="1" x14ac:dyDescent="0.3">
      <c r="A60" s="124" t="s">
        <v>1</v>
      </c>
      <c r="B60" s="125"/>
      <c r="C60" s="126"/>
      <c r="D60" s="68">
        <f>SUM(D55:D59)</f>
        <v>15.514999999999999</v>
      </c>
      <c r="E60" s="68">
        <f t="shared" ref="E60:G60" si="12">SUM(E55:E59)</f>
        <v>43.789999999999992</v>
      </c>
      <c r="F60" s="68">
        <f t="shared" si="12"/>
        <v>56.919999999999995</v>
      </c>
      <c r="G60" s="68">
        <f t="shared" si="12"/>
        <v>673.65</v>
      </c>
      <c r="H60" s="89">
        <f>+H55+H56+H57+H58+H59</f>
        <v>1.96</v>
      </c>
      <c r="I60" s="89">
        <f>+I55+I56+I57+I58+I59</f>
        <v>2.13</v>
      </c>
    </row>
    <row r="61" spans="1:9" ht="18" customHeight="1" x14ac:dyDescent="0.25">
      <c r="A61" s="132" t="s">
        <v>430</v>
      </c>
      <c r="B61" s="132"/>
      <c r="C61" s="132"/>
      <c r="D61" s="132"/>
      <c r="E61" s="132"/>
      <c r="F61" s="132"/>
      <c r="G61" s="132"/>
    </row>
    <row r="62" spans="1:9" ht="19.5" customHeight="1" thickBot="1" x14ac:dyDescent="0.3"/>
    <row r="63" spans="1:9" s="16" customFormat="1" ht="39" customHeight="1" x14ac:dyDescent="0.25">
      <c r="A63" s="88"/>
      <c r="B63" s="120"/>
      <c r="C63" s="121"/>
      <c r="D63" s="121"/>
      <c r="E63" s="121"/>
      <c r="F63" s="121"/>
      <c r="G63" s="121"/>
      <c r="H63" s="90" t="s">
        <v>419</v>
      </c>
      <c r="I63" s="91" t="s">
        <v>420</v>
      </c>
    </row>
    <row r="64" spans="1:9" s="16" customFormat="1" ht="18" customHeight="1" thickBot="1" x14ac:dyDescent="0.3">
      <c r="A64" s="63"/>
      <c r="B64" s="122" t="s">
        <v>421</v>
      </c>
      <c r="C64" s="123"/>
      <c r="D64" s="123"/>
      <c r="E64" s="123"/>
      <c r="F64" s="123"/>
      <c r="G64" s="123"/>
      <c r="H64" s="94">
        <f>+SUM(H16+H25+H34+H43+H51+H60)/6+H8</f>
        <v>2.2216666666666667</v>
      </c>
      <c r="I64" s="93">
        <f>+SUM(I16+I25+I34+I43+I51+I60)/6+I8</f>
        <v>2.4116666666666666</v>
      </c>
    </row>
    <row r="65" spans="1:9" s="16" customFormat="1" ht="18" customHeight="1" x14ac:dyDescent="0.25">
      <c r="A65" s="63"/>
      <c r="B65" s="118" t="s">
        <v>422</v>
      </c>
      <c r="C65" s="119"/>
      <c r="D65" s="119"/>
      <c r="E65" s="27"/>
      <c r="F65" s="27"/>
      <c r="G65" s="27"/>
      <c r="H65" s="28"/>
      <c r="I65" s="28"/>
    </row>
    <row r="72" spans="1:9" ht="27" customHeight="1" x14ac:dyDescent="0.25"/>
    <row r="79" spans="1:9" ht="27.75" customHeight="1" x14ac:dyDescent="0.25"/>
    <row r="87" ht="15" customHeight="1" x14ac:dyDescent="0.25"/>
    <row r="88" ht="15" customHeight="1" x14ac:dyDescent="0.25"/>
  </sheetData>
  <mergeCells count="61">
    <mergeCell ref="B64:G64"/>
    <mergeCell ref="B65:D65"/>
    <mergeCell ref="H36:H37"/>
    <mergeCell ref="I36:I37"/>
    <mergeCell ref="H53:H54"/>
    <mergeCell ref="I53:I54"/>
    <mergeCell ref="B63:G63"/>
    <mergeCell ref="A60:C60"/>
    <mergeCell ref="A52:G52"/>
    <mergeCell ref="A53:A54"/>
    <mergeCell ref="B53:B54"/>
    <mergeCell ref="C53:C54"/>
    <mergeCell ref="D53:F53"/>
    <mergeCell ref="G53:G54"/>
    <mergeCell ref="A51:C51"/>
    <mergeCell ref="A45:A46"/>
    <mergeCell ref="I18:I19"/>
    <mergeCell ref="H27:H28"/>
    <mergeCell ref="I27:I28"/>
    <mergeCell ref="A44:G44"/>
    <mergeCell ref="A35:G35"/>
    <mergeCell ref="A36:A37"/>
    <mergeCell ref="B36:B37"/>
    <mergeCell ref="C36:C37"/>
    <mergeCell ref="D36:F36"/>
    <mergeCell ref="G36:G37"/>
    <mergeCell ref="A34:C34"/>
    <mergeCell ref="A25:C25"/>
    <mergeCell ref="C18:C19"/>
    <mergeCell ref="C45:C46"/>
    <mergeCell ref="D45:F45"/>
    <mergeCell ref="G45:G46"/>
    <mergeCell ref="A43:C43"/>
    <mergeCell ref="H18:H19"/>
    <mergeCell ref="A61:G61"/>
    <mergeCell ref="A16:C16"/>
    <mergeCell ref="A9:G9"/>
    <mergeCell ref="A10:A11"/>
    <mergeCell ref="B10:B11"/>
    <mergeCell ref="C10:C11"/>
    <mergeCell ref="D10:F10"/>
    <mergeCell ref="G10:G11"/>
    <mergeCell ref="B27:B28"/>
    <mergeCell ref="C27:C28"/>
    <mergeCell ref="D27:F27"/>
    <mergeCell ref="G27:G28"/>
    <mergeCell ref="A17:G17"/>
    <mergeCell ref="A18:A19"/>
    <mergeCell ref="B18:B19"/>
    <mergeCell ref="B45:B46"/>
    <mergeCell ref="A3:G3"/>
    <mergeCell ref="A4:A5"/>
    <mergeCell ref="B4:B5"/>
    <mergeCell ref="C4:C5"/>
    <mergeCell ref="D4:F4"/>
    <mergeCell ref="G4:G5"/>
    <mergeCell ref="A8:C8"/>
    <mergeCell ref="A26:G26"/>
    <mergeCell ref="A27:A28"/>
    <mergeCell ref="D18:F18"/>
    <mergeCell ref="G18:G19"/>
  </mergeCells>
  <pageMargins left="0.59055118110236227" right="0.59055118110236227" top="0.59055118110236227" bottom="0.59055118110236227" header="0" footer="0"/>
  <pageSetup paperSize="9" scale="74" fitToHeight="0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view="pageBreakPreview" topLeftCell="A53" zoomScale="115" zoomScaleNormal="100" zoomScaleSheetLayoutView="115" workbookViewId="0">
      <selection activeCell="H63" sqref="H63"/>
    </sheetView>
  </sheetViews>
  <sheetFormatPr defaultColWidth="8.7265625" defaultRowHeight="18" customHeight="1" x14ac:dyDescent="0.25"/>
  <cols>
    <col min="1" max="1" width="41.81640625" style="74" customWidth="1"/>
    <col min="2" max="2" width="8.54296875" style="34" customWidth="1"/>
    <col min="3" max="3" width="9.26953125" style="34" customWidth="1"/>
    <col min="4" max="4" width="8.453125" style="34" customWidth="1"/>
    <col min="5" max="5" width="8.26953125" style="34" customWidth="1"/>
    <col min="6" max="6" width="15" style="34" customWidth="1"/>
    <col min="7" max="7" width="9.26953125" style="34" customWidth="1"/>
    <col min="8" max="8" width="9.1796875" style="34" customWidth="1"/>
    <col min="9" max="16384" width="8.7265625" style="75"/>
  </cols>
  <sheetData>
    <row r="1" spans="1:9" ht="18" customHeight="1" x14ac:dyDescent="0.25">
      <c r="A1" s="70" t="s">
        <v>58</v>
      </c>
      <c r="D1" s="35"/>
      <c r="E1" s="35"/>
      <c r="F1" s="35"/>
      <c r="G1" s="64"/>
    </row>
    <row r="2" spans="1:9" ht="18" customHeight="1" x14ac:dyDescent="0.25">
      <c r="A2" s="73" t="s">
        <v>20</v>
      </c>
      <c r="D2" s="35"/>
      <c r="E2" s="35"/>
      <c r="F2" s="35"/>
      <c r="G2" s="35"/>
    </row>
    <row r="3" spans="1:9" ht="18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3.5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17.25" customHeight="1" x14ac:dyDescent="0.25">
      <c r="A6" s="6" t="s">
        <v>374</v>
      </c>
      <c r="B6" s="59" t="s">
        <v>375</v>
      </c>
      <c r="C6" s="59" t="s">
        <v>15</v>
      </c>
      <c r="D6" s="4">
        <v>1.47</v>
      </c>
      <c r="E6" s="4">
        <v>3.17</v>
      </c>
      <c r="F6" s="4">
        <v>8.43</v>
      </c>
      <c r="G6" s="4">
        <v>63.27</v>
      </c>
      <c r="H6" s="31">
        <v>0.22</v>
      </c>
      <c r="I6" s="31">
        <f t="shared" ref="I6:I7" si="0">ROUND(H6*1.09,2)</f>
        <v>0.24</v>
      </c>
    </row>
    <row r="7" spans="1:9" ht="17.2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27.75" customHeight="1" x14ac:dyDescent="0.3">
      <c r="A8" s="105" t="s">
        <v>1</v>
      </c>
      <c r="B8" s="106"/>
      <c r="C8" s="107"/>
      <c r="D8" s="11">
        <f>SUM(D6:D7)</f>
        <v>4.43</v>
      </c>
      <c r="E8" s="11">
        <f>SUM(E6:E7)</f>
        <v>3.81</v>
      </c>
      <c r="F8" s="11">
        <f>SUM(F6:F7)</f>
        <v>25.49</v>
      </c>
      <c r="G8" s="11">
        <f>SUM(G6:G7)</f>
        <v>149.35</v>
      </c>
      <c r="H8" s="89">
        <f>+H5+H6+H7</f>
        <v>0.32</v>
      </c>
      <c r="I8" s="89">
        <f>+I5+I6+I7</f>
        <v>0.35</v>
      </c>
    </row>
    <row r="9" spans="1:9" ht="15.75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9" ht="17.25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7.25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29.15" customHeight="1" x14ac:dyDescent="0.25">
      <c r="A12" s="6" t="s">
        <v>333</v>
      </c>
      <c r="B12" s="53" t="s">
        <v>76</v>
      </c>
      <c r="C12" s="59" t="s">
        <v>15</v>
      </c>
      <c r="D12" s="4">
        <v>31.844999999999999</v>
      </c>
      <c r="E12" s="4">
        <v>18.824999999999999</v>
      </c>
      <c r="F12" s="4">
        <v>14.265000000000001</v>
      </c>
      <c r="G12" s="4">
        <v>352.56</v>
      </c>
      <c r="H12" s="31">
        <v>1.0900000000000001</v>
      </c>
      <c r="I12" s="31">
        <f t="shared" ref="I12:I16" si="1">ROUND(H12*1.09,2)</f>
        <v>1.19</v>
      </c>
    </row>
    <row r="13" spans="1:9" ht="12.5" x14ac:dyDescent="0.25">
      <c r="A13" s="46" t="s">
        <v>320</v>
      </c>
      <c r="B13" s="25" t="s">
        <v>69</v>
      </c>
      <c r="C13" s="25" t="s">
        <v>13</v>
      </c>
      <c r="D13" s="4">
        <v>5.1100000000000003</v>
      </c>
      <c r="E13" s="4">
        <v>0.23</v>
      </c>
      <c r="F13" s="4">
        <v>11.25</v>
      </c>
      <c r="G13" s="4">
        <v>63.11</v>
      </c>
      <c r="H13" s="31">
        <v>0.04</v>
      </c>
      <c r="I13" s="31">
        <f t="shared" si="1"/>
        <v>0.04</v>
      </c>
    </row>
    <row r="14" spans="1:9" ht="27.75" customHeight="1" x14ac:dyDescent="0.25">
      <c r="A14" s="46" t="s">
        <v>318</v>
      </c>
      <c r="B14" s="25" t="s">
        <v>319</v>
      </c>
      <c r="C14" s="25" t="s">
        <v>16</v>
      </c>
      <c r="D14" s="4">
        <v>1.31</v>
      </c>
      <c r="E14" s="4">
        <v>9.76</v>
      </c>
      <c r="F14" s="4">
        <v>4.47</v>
      </c>
      <c r="G14" s="4">
        <v>105.91</v>
      </c>
      <c r="H14" s="31">
        <v>0.3</v>
      </c>
      <c r="I14" s="31">
        <f t="shared" si="1"/>
        <v>0.33</v>
      </c>
    </row>
    <row r="15" spans="1:9" s="16" customFormat="1" ht="18" customHeight="1" x14ac:dyDescent="0.25">
      <c r="A15" s="47" t="s">
        <v>425</v>
      </c>
      <c r="B15" s="96"/>
      <c r="C15" s="96" t="s">
        <v>426</v>
      </c>
      <c r="D15" s="4">
        <v>0.1</v>
      </c>
      <c r="E15" s="4">
        <v>0.06</v>
      </c>
      <c r="F15" s="4">
        <v>1.29</v>
      </c>
      <c r="G15" s="4">
        <v>4.34</v>
      </c>
      <c r="H15" s="31">
        <v>0.12</v>
      </c>
      <c r="I15" s="31">
        <f t="shared" si="1"/>
        <v>0.13</v>
      </c>
    </row>
    <row r="16" spans="1:9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 t="shared" si="1"/>
        <v>0.36</v>
      </c>
    </row>
    <row r="17" spans="1:9" ht="18" customHeight="1" x14ac:dyDescent="0.3">
      <c r="A17" s="105" t="s">
        <v>1</v>
      </c>
      <c r="B17" s="106"/>
      <c r="C17" s="107"/>
      <c r="D17" s="11">
        <f>SUM(D12:D16)</f>
        <v>38.765000000000001</v>
      </c>
      <c r="E17" s="11">
        <f t="shared" ref="E17:G17" si="2">SUM(E12:E16)</f>
        <v>29.274999999999995</v>
      </c>
      <c r="F17" s="11">
        <f t="shared" si="2"/>
        <v>44.274999999999999</v>
      </c>
      <c r="G17" s="11">
        <f t="shared" si="2"/>
        <v>578.92000000000007</v>
      </c>
      <c r="H17" s="89">
        <f>+H12+H13+H14+H15+H16</f>
        <v>1.8800000000000003</v>
      </c>
      <c r="I17" s="89">
        <f>+I12+I13+I14+I15+I16</f>
        <v>2.0499999999999998</v>
      </c>
    </row>
    <row r="18" spans="1:9" ht="27.75" customHeight="1" x14ac:dyDescent="0.25">
      <c r="A18" s="117" t="s">
        <v>363</v>
      </c>
      <c r="B18" s="117"/>
      <c r="C18" s="117"/>
      <c r="D18" s="117"/>
      <c r="E18" s="117"/>
      <c r="F18" s="117"/>
      <c r="G18" s="117"/>
    </row>
    <row r="19" spans="1:9" ht="15.75" customHeight="1" x14ac:dyDescent="0.25">
      <c r="A19" s="108" t="s">
        <v>97</v>
      </c>
      <c r="B19" s="110" t="s">
        <v>0</v>
      </c>
      <c r="C19" s="110" t="s">
        <v>6</v>
      </c>
      <c r="D19" s="112" t="s">
        <v>7</v>
      </c>
      <c r="E19" s="112"/>
      <c r="F19" s="112"/>
      <c r="G19" s="116" t="s">
        <v>8</v>
      </c>
      <c r="H19" s="87" t="s">
        <v>419</v>
      </c>
      <c r="I19" s="87" t="s">
        <v>420</v>
      </c>
    </row>
    <row r="20" spans="1:9" ht="18" customHeight="1" x14ac:dyDescent="0.25">
      <c r="A20" s="109"/>
      <c r="B20" s="111"/>
      <c r="C20" s="111"/>
      <c r="D20" s="62" t="s">
        <v>9</v>
      </c>
      <c r="E20" s="62" t="s">
        <v>10</v>
      </c>
      <c r="F20" s="62" t="s">
        <v>107</v>
      </c>
      <c r="G20" s="111"/>
      <c r="H20" s="86"/>
      <c r="I20" s="86"/>
    </row>
    <row r="21" spans="1:9" ht="35.25" customHeight="1" x14ac:dyDescent="0.25">
      <c r="A21" s="6" t="s">
        <v>345</v>
      </c>
      <c r="B21" s="59" t="s">
        <v>89</v>
      </c>
      <c r="C21" s="4" t="s">
        <v>210</v>
      </c>
      <c r="D21" s="4">
        <v>16.68</v>
      </c>
      <c r="E21" s="4">
        <v>8.7200000000000006</v>
      </c>
      <c r="F21" s="4">
        <v>99.8</v>
      </c>
      <c r="G21" s="4">
        <v>518.28</v>
      </c>
      <c r="H21" s="31">
        <v>1.31</v>
      </c>
      <c r="I21" s="31">
        <f t="shared" ref="I21:I24" si="3">ROUND(H21*1.09,2)</f>
        <v>1.43</v>
      </c>
    </row>
    <row r="22" spans="1:9" ht="13.5" customHeight="1" x14ac:dyDescent="0.25">
      <c r="A22" s="24" t="s">
        <v>271</v>
      </c>
      <c r="B22" s="25" t="s">
        <v>3</v>
      </c>
      <c r="C22" s="25" t="s">
        <v>16</v>
      </c>
      <c r="D22" s="4">
        <v>2.14</v>
      </c>
      <c r="E22" s="4">
        <v>10.220000000000001</v>
      </c>
      <c r="F22" s="4">
        <v>8.7200000000000006</v>
      </c>
      <c r="G22" s="4">
        <v>140.1</v>
      </c>
      <c r="H22" s="31">
        <v>0.13</v>
      </c>
      <c r="I22" s="31">
        <f t="shared" si="3"/>
        <v>0.14000000000000001</v>
      </c>
    </row>
    <row r="23" spans="1:9" s="16" customFormat="1" ht="18" customHeight="1" x14ac:dyDescent="0.25">
      <c r="A23" s="47" t="s">
        <v>425</v>
      </c>
      <c r="B23" s="96"/>
      <c r="C23" s="96" t="s">
        <v>426</v>
      </c>
      <c r="D23" s="4">
        <v>0.1</v>
      </c>
      <c r="E23" s="4">
        <v>0.06</v>
      </c>
      <c r="F23" s="4">
        <v>1.29</v>
      </c>
      <c r="G23" s="4">
        <v>4.34</v>
      </c>
      <c r="H23" s="31">
        <v>0.12</v>
      </c>
      <c r="I23" s="31">
        <f t="shared" si="3"/>
        <v>0.13</v>
      </c>
    </row>
    <row r="24" spans="1:9" s="16" customFormat="1" ht="18" customHeight="1" x14ac:dyDescent="0.25">
      <c r="A24" s="47" t="s">
        <v>427</v>
      </c>
      <c r="B24" s="96"/>
      <c r="C24" s="96" t="s">
        <v>16</v>
      </c>
      <c r="D24" s="4">
        <v>0.4</v>
      </c>
      <c r="E24" s="4">
        <v>0.4</v>
      </c>
      <c r="F24" s="4">
        <v>13</v>
      </c>
      <c r="G24" s="4">
        <v>53</v>
      </c>
      <c r="H24" s="31">
        <v>0.33</v>
      </c>
      <c r="I24" s="31">
        <f t="shared" si="3"/>
        <v>0.36</v>
      </c>
    </row>
    <row r="25" spans="1:9" ht="27.75" customHeight="1" x14ac:dyDescent="0.3">
      <c r="A25" s="105" t="s">
        <v>1</v>
      </c>
      <c r="B25" s="106"/>
      <c r="C25" s="107"/>
      <c r="D25" s="11">
        <f>SUM(D21:D24)</f>
        <v>19.32</v>
      </c>
      <c r="E25" s="11">
        <f t="shared" ref="E25:G25" si="4">SUM(E21:E24)</f>
        <v>19.399999999999999</v>
      </c>
      <c r="F25" s="11">
        <f t="shared" si="4"/>
        <v>122.81</v>
      </c>
      <c r="G25" s="11">
        <f t="shared" si="4"/>
        <v>715.72</v>
      </c>
      <c r="H25" s="89">
        <f>+H21+H22+H23+H24</f>
        <v>1.8900000000000001</v>
      </c>
      <c r="I25" s="89">
        <f>+I21+I22+I23+I24</f>
        <v>2.0599999999999996</v>
      </c>
    </row>
    <row r="26" spans="1:9" s="79" customFormat="1" ht="18" customHeight="1" x14ac:dyDescent="0.25">
      <c r="A26" s="113" t="s">
        <v>362</v>
      </c>
      <c r="B26" s="113"/>
      <c r="C26" s="113"/>
      <c r="D26" s="113"/>
      <c r="E26" s="113"/>
      <c r="F26" s="113"/>
      <c r="G26" s="113"/>
      <c r="H26" s="35"/>
    </row>
    <row r="27" spans="1:9" s="79" customFormat="1" ht="15.75" customHeight="1" x14ac:dyDescent="0.25">
      <c r="A27" s="108" t="s">
        <v>98</v>
      </c>
      <c r="B27" s="114" t="s">
        <v>0</v>
      </c>
      <c r="C27" s="114" t="s">
        <v>6</v>
      </c>
      <c r="D27" s="112" t="s">
        <v>7</v>
      </c>
      <c r="E27" s="112"/>
      <c r="F27" s="112"/>
      <c r="G27" s="116" t="s">
        <v>8</v>
      </c>
      <c r="H27" s="116" t="s">
        <v>419</v>
      </c>
      <c r="I27" s="116" t="s">
        <v>420</v>
      </c>
    </row>
    <row r="28" spans="1:9" ht="18" customHeight="1" x14ac:dyDescent="0.25">
      <c r="A28" s="109"/>
      <c r="B28" s="115"/>
      <c r="C28" s="115"/>
      <c r="D28" s="62" t="s">
        <v>9</v>
      </c>
      <c r="E28" s="62" t="s">
        <v>10</v>
      </c>
      <c r="F28" s="62" t="s">
        <v>107</v>
      </c>
      <c r="G28" s="111"/>
      <c r="H28" s="111"/>
      <c r="I28" s="111"/>
    </row>
    <row r="29" spans="1:9" ht="17.25" customHeight="1" x14ac:dyDescent="0.25">
      <c r="A29" s="24" t="s">
        <v>145</v>
      </c>
      <c r="B29" s="25" t="s">
        <v>146</v>
      </c>
      <c r="C29" s="25" t="s">
        <v>16</v>
      </c>
      <c r="D29" s="4">
        <v>22.21</v>
      </c>
      <c r="E29" s="4">
        <v>11.77</v>
      </c>
      <c r="F29" s="4">
        <v>11.98</v>
      </c>
      <c r="G29" s="4">
        <v>241.26</v>
      </c>
      <c r="H29" s="31">
        <v>0.93</v>
      </c>
      <c r="I29" s="31">
        <f t="shared" ref="I29:I33" si="5">ROUND(H29*1.09,2)</f>
        <v>1.01</v>
      </c>
    </row>
    <row r="30" spans="1:9" ht="15.75" customHeight="1" x14ac:dyDescent="0.25">
      <c r="A30" s="6" t="s">
        <v>264</v>
      </c>
      <c r="B30" s="59" t="s">
        <v>22</v>
      </c>
      <c r="C30" s="59" t="s">
        <v>14</v>
      </c>
      <c r="D30" s="4">
        <v>6.13</v>
      </c>
      <c r="E30" s="4">
        <v>5.51</v>
      </c>
      <c r="F30" s="4">
        <v>33.549999999999997</v>
      </c>
      <c r="G30" s="4">
        <v>102.33</v>
      </c>
      <c r="H30" s="31">
        <v>0.08</v>
      </c>
      <c r="I30" s="31">
        <f t="shared" si="5"/>
        <v>0.09</v>
      </c>
    </row>
    <row r="31" spans="1:9" ht="26.25" customHeight="1" x14ac:dyDescent="0.25">
      <c r="A31" s="6" t="s">
        <v>285</v>
      </c>
      <c r="B31" s="59" t="s">
        <v>67</v>
      </c>
      <c r="C31" s="59" t="s">
        <v>16</v>
      </c>
      <c r="D31" s="4">
        <v>1.08</v>
      </c>
      <c r="E31" s="4">
        <v>9.6999999999999993</v>
      </c>
      <c r="F31" s="4">
        <v>10.050000000000001</v>
      </c>
      <c r="G31" s="4">
        <v>127.27</v>
      </c>
      <c r="H31" s="31">
        <v>0.43</v>
      </c>
      <c r="I31" s="31">
        <f t="shared" si="5"/>
        <v>0.47</v>
      </c>
    </row>
    <row r="32" spans="1:9" s="16" customFormat="1" ht="18" customHeight="1" x14ac:dyDescent="0.25">
      <c r="A32" s="47" t="s">
        <v>425</v>
      </c>
      <c r="B32" s="96"/>
      <c r="C32" s="96" t="s">
        <v>426</v>
      </c>
      <c r="D32" s="4">
        <v>0.1</v>
      </c>
      <c r="E32" s="4">
        <v>0.06</v>
      </c>
      <c r="F32" s="4">
        <v>1.29</v>
      </c>
      <c r="G32" s="4">
        <v>4.34</v>
      </c>
      <c r="H32" s="31">
        <v>0.12</v>
      </c>
      <c r="I32" s="31">
        <f t="shared" si="5"/>
        <v>0.13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5"/>
        <v>0.36</v>
      </c>
    </row>
    <row r="34" spans="1:9" ht="17.25" customHeight="1" x14ac:dyDescent="0.3">
      <c r="A34" s="105" t="s">
        <v>1</v>
      </c>
      <c r="B34" s="106"/>
      <c r="C34" s="107"/>
      <c r="D34" s="11">
        <f>SUM(D29:D33)</f>
        <v>29.92</v>
      </c>
      <c r="E34" s="11">
        <f t="shared" ref="E34:G34" si="6">SUM(E29:E33)</f>
        <v>27.439999999999998</v>
      </c>
      <c r="F34" s="11">
        <f t="shared" si="6"/>
        <v>69.87</v>
      </c>
      <c r="G34" s="11">
        <f t="shared" si="6"/>
        <v>528.19999999999993</v>
      </c>
      <c r="H34" s="89">
        <f>+H29+H30+H31+H32+H33</f>
        <v>1.8900000000000001</v>
      </c>
      <c r="I34" s="89">
        <f>+I29+I30+I31+I32+I33</f>
        <v>2.06</v>
      </c>
    </row>
    <row r="35" spans="1:9" ht="24.75" customHeight="1" x14ac:dyDescent="0.25">
      <c r="A35" s="113" t="s">
        <v>370</v>
      </c>
      <c r="B35" s="113"/>
      <c r="C35" s="113"/>
      <c r="D35" s="113"/>
      <c r="E35" s="113"/>
      <c r="F35" s="113"/>
      <c r="G35" s="113"/>
    </row>
    <row r="36" spans="1:9" ht="26.25" customHeight="1" x14ac:dyDescent="0.25">
      <c r="A36" s="108" t="s">
        <v>133</v>
      </c>
      <c r="B36" s="114" t="s">
        <v>0</v>
      </c>
      <c r="C36" s="114" t="s">
        <v>6</v>
      </c>
      <c r="D36" s="112" t="s">
        <v>7</v>
      </c>
      <c r="E36" s="112"/>
      <c r="F36" s="112"/>
      <c r="G36" s="116" t="s">
        <v>8</v>
      </c>
      <c r="H36" s="87" t="s">
        <v>419</v>
      </c>
      <c r="I36" s="87" t="s">
        <v>420</v>
      </c>
    </row>
    <row r="37" spans="1:9" ht="17.25" customHeight="1" x14ac:dyDescent="0.25">
      <c r="A37" s="109"/>
      <c r="B37" s="115"/>
      <c r="C37" s="115"/>
      <c r="D37" s="62" t="s">
        <v>9</v>
      </c>
      <c r="E37" s="62" t="s">
        <v>10</v>
      </c>
      <c r="F37" s="62" t="s">
        <v>107</v>
      </c>
      <c r="G37" s="111"/>
      <c r="H37" s="86"/>
      <c r="I37" s="86"/>
    </row>
    <row r="38" spans="1:9" ht="27" customHeight="1" x14ac:dyDescent="0.25">
      <c r="A38" s="24" t="s">
        <v>309</v>
      </c>
      <c r="B38" s="25" t="s">
        <v>71</v>
      </c>
      <c r="C38" s="25" t="s">
        <v>12</v>
      </c>
      <c r="D38" s="4">
        <v>31.45</v>
      </c>
      <c r="E38" s="4">
        <v>15.52</v>
      </c>
      <c r="F38" s="4">
        <v>18.670000000000002</v>
      </c>
      <c r="G38" s="4">
        <v>320.38</v>
      </c>
      <c r="H38" s="31">
        <v>0.85</v>
      </c>
      <c r="I38" s="31">
        <f t="shared" ref="I38:I41" si="7">ROUND(H38*1.09,2)</f>
        <v>0.93</v>
      </c>
    </row>
    <row r="39" spans="1:9" ht="30.75" customHeight="1" x14ac:dyDescent="0.25">
      <c r="A39" s="24" t="s">
        <v>296</v>
      </c>
      <c r="B39" s="25" t="s">
        <v>179</v>
      </c>
      <c r="C39" s="25" t="s">
        <v>15</v>
      </c>
      <c r="D39" s="4">
        <v>4.29</v>
      </c>
      <c r="E39" s="4">
        <v>23.445</v>
      </c>
      <c r="F39" s="4">
        <v>13.395</v>
      </c>
      <c r="G39" s="4">
        <v>267.41000000000003</v>
      </c>
      <c r="H39" s="31">
        <v>0.59</v>
      </c>
      <c r="I39" s="31">
        <f t="shared" si="7"/>
        <v>0.64</v>
      </c>
    </row>
    <row r="40" spans="1:9" s="16" customFormat="1" ht="18" customHeight="1" x14ac:dyDescent="0.25">
      <c r="A40" s="47" t="s">
        <v>425</v>
      </c>
      <c r="B40" s="96"/>
      <c r="C40" s="96" t="s">
        <v>426</v>
      </c>
      <c r="D40" s="4">
        <v>0.1</v>
      </c>
      <c r="E40" s="4">
        <v>0.06</v>
      </c>
      <c r="F40" s="4">
        <v>1.29</v>
      </c>
      <c r="G40" s="4">
        <v>4.34</v>
      </c>
      <c r="H40" s="31">
        <v>0.12</v>
      </c>
      <c r="I40" s="31">
        <f t="shared" si="7"/>
        <v>0.13</v>
      </c>
    </row>
    <row r="41" spans="1:9" s="16" customFormat="1" ht="18" customHeight="1" x14ac:dyDescent="0.25">
      <c r="A41" s="47" t="s">
        <v>427</v>
      </c>
      <c r="B41" s="96"/>
      <c r="C41" s="96" t="s">
        <v>16</v>
      </c>
      <c r="D41" s="4">
        <v>0.4</v>
      </c>
      <c r="E41" s="4">
        <v>0.4</v>
      </c>
      <c r="F41" s="4">
        <v>13</v>
      </c>
      <c r="G41" s="4">
        <v>53</v>
      </c>
      <c r="H41" s="31">
        <v>0.33</v>
      </c>
      <c r="I41" s="31">
        <f t="shared" si="7"/>
        <v>0.36</v>
      </c>
    </row>
    <row r="42" spans="1:9" ht="32.25" customHeight="1" x14ac:dyDescent="0.3">
      <c r="A42" s="105" t="s">
        <v>1</v>
      </c>
      <c r="B42" s="106"/>
      <c r="C42" s="107"/>
      <c r="D42" s="11">
        <f>SUM(D38:D41)</f>
        <v>36.24</v>
      </c>
      <c r="E42" s="11">
        <f>SUM(E38:E41)</f>
        <v>39.425000000000004</v>
      </c>
      <c r="F42" s="11">
        <f t="shared" ref="F42:G42" si="8">SUM(F38:F41)</f>
        <v>46.354999999999997</v>
      </c>
      <c r="G42" s="11">
        <f t="shared" si="8"/>
        <v>645.13</v>
      </c>
      <c r="H42" s="89">
        <f>+H38+H39+H40+H41</f>
        <v>1.8900000000000001</v>
      </c>
      <c r="I42" s="89">
        <f>+I38+I39+I40+I41</f>
        <v>2.06</v>
      </c>
    </row>
    <row r="43" spans="1:9" ht="26.25" customHeight="1" x14ac:dyDescent="0.25">
      <c r="A43" s="113" t="s">
        <v>362</v>
      </c>
      <c r="B43" s="113"/>
      <c r="C43" s="113"/>
      <c r="D43" s="113"/>
      <c r="E43" s="113"/>
      <c r="F43" s="113"/>
      <c r="G43" s="113"/>
    </row>
    <row r="44" spans="1:9" ht="27.75" customHeight="1" x14ac:dyDescent="0.25">
      <c r="A44" s="108" t="s">
        <v>134</v>
      </c>
      <c r="B44" s="114" t="s">
        <v>0</v>
      </c>
      <c r="C44" s="114" t="s">
        <v>6</v>
      </c>
      <c r="D44" s="112" t="s">
        <v>7</v>
      </c>
      <c r="E44" s="112"/>
      <c r="F44" s="112"/>
      <c r="G44" s="116" t="s">
        <v>8</v>
      </c>
      <c r="H44" s="87" t="s">
        <v>419</v>
      </c>
      <c r="I44" s="87" t="s">
        <v>420</v>
      </c>
    </row>
    <row r="45" spans="1:9" ht="17.25" customHeight="1" x14ac:dyDescent="0.25">
      <c r="A45" s="109"/>
      <c r="B45" s="115"/>
      <c r="C45" s="115"/>
      <c r="D45" s="62" t="s">
        <v>9</v>
      </c>
      <c r="E45" s="62" t="s">
        <v>10</v>
      </c>
      <c r="F45" s="62" t="s">
        <v>107</v>
      </c>
      <c r="G45" s="111"/>
      <c r="H45" s="86"/>
      <c r="I45" s="86"/>
    </row>
    <row r="46" spans="1:9" ht="17.25" customHeight="1" x14ac:dyDescent="0.25">
      <c r="A46" s="6" t="s">
        <v>358</v>
      </c>
      <c r="B46" s="59" t="s">
        <v>73</v>
      </c>
      <c r="C46" s="59" t="s">
        <v>23</v>
      </c>
      <c r="D46" s="4">
        <v>30</v>
      </c>
      <c r="E46" s="4">
        <v>16.725000000000001</v>
      </c>
      <c r="F46" s="4">
        <v>50.8</v>
      </c>
      <c r="G46" s="4">
        <v>475.32499999999999</v>
      </c>
      <c r="H46" s="31">
        <v>0.57999999999999996</v>
      </c>
      <c r="I46" s="31">
        <f t="shared" ref="I46:I50" si="9">ROUND(H46*1.09,2)</f>
        <v>0.63</v>
      </c>
    </row>
    <row r="47" spans="1:9" ht="31" customHeight="1" x14ac:dyDescent="0.25">
      <c r="A47" s="24" t="s">
        <v>257</v>
      </c>
      <c r="B47" s="25"/>
      <c r="C47" s="25" t="s">
        <v>16</v>
      </c>
      <c r="D47" s="4">
        <v>3.6</v>
      </c>
      <c r="E47" s="4">
        <v>3.1</v>
      </c>
      <c r="F47" s="4">
        <v>15</v>
      </c>
      <c r="G47" s="4">
        <v>106</v>
      </c>
      <c r="H47" s="31">
        <v>0.46</v>
      </c>
      <c r="I47" s="31">
        <f t="shared" si="9"/>
        <v>0.5</v>
      </c>
    </row>
    <row r="48" spans="1:9" s="16" customFormat="1" ht="18" customHeight="1" x14ac:dyDescent="0.25">
      <c r="A48" s="6" t="s">
        <v>428</v>
      </c>
      <c r="B48" s="96"/>
      <c r="C48" s="96" t="s">
        <v>429</v>
      </c>
      <c r="D48" s="4">
        <v>2.98</v>
      </c>
      <c r="E48" s="4">
        <v>0.2</v>
      </c>
      <c r="F48" s="4">
        <v>12.85</v>
      </c>
      <c r="G48" s="4">
        <v>65.38</v>
      </c>
      <c r="H48" s="31">
        <v>0.4</v>
      </c>
      <c r="I48" s="31">
        <f t="shared" si="9"/>
        <v>0.44</v>
      </c>
    </row>
    <row r="49" spans="1:9" s="16" customFormat="1" ht="18" customHeight="1" x14ac:dyDescent="0.25">
      <c r="A49" s="47" t="s">
        <v>425</v>
      </c>
      <c r="B49" s="96"/>
      <c r="C49" s="96" t="s">
        <v>426</v>
      </c>
      <c r="D49" s="4">
        <v>0.1</v>
      </c>
      <c r="E49" s="4">
        <v>0.06</v>
      </c>
      <c r="F49" s="4">
        <v>1.29</v>
      </c>
      <c r="G49" s="4">
        <v>4.34</v>
      </c>
      <c r="H49" s="31">
        <v>0.12</v>
      </c>
      <c r="I49" s="31">
        <f t="shared" si="9"/>
        <v>0.13</v>
      </c>
    </row>
    <row r="50" spans="1:9" s="16" customFormat="1" ht="18" customHeight="1" x14ac:dyDescent="0.25">
      <c r="A50" s="47" t="s">
        <v>427</v>
      </c>
      <c r="B50" s="96"/>
      <c r="C50" s="96" t="s">
        <v>16</v>
      </c>
      <c r="D50" s="4">
        <v>0.4</v>
      </c>
      <c r="E50" s="4">
        <v>0.4</v>
      </c>
      <c r="F50" s="4">
        <v>13</v>
      </c>
      <c r="G50" s="4">
        <v>53</v>
      </c>
      <c r="H50" s="31">
        <v>0.33</v>
      </c>
      <c r="I50" s="31">
        <f t="shared" si="9"/>
        <v>0.36</v>
      </c>
    </row>
    <row r="51" spans="1:9" ht="17.25" customHeight="1" x14ac:dyDescent="0.3">
      <c r="A51" s="105" t="s">
        <v>1</v>
      </c>
      <c r="B51" s="106"/>
      <c r="C51" s="107"/>
      <c r="D51" s="11">
        <f>SUM(D46:D50)</f>
        <v>37.08</v>
      </c>
      <c r="E51" s="11">
        <f t="shared" ref="E51:G51" si="10">SUM(E46:E50)</f>
        <v>20.484999999999999</v>
      </c>
      <c r="F51" s="11">
        <f t="shared" si="10"/>
        <v>92.94</v>
      </c>
      <c r="G51" s="11">
        <f t="shared" si="10"/>
        <v>704.04500000000007</v>
      </c>
      <c r="H51" s="89">
        <f>+H46+H47+H48+H49+H50</f>
        <v>1.8900000000000001</v>
      </c>
      <c r="I51" s="89">
        <f>+I46+I47+I48+I49+I50</f>
        <v>2.0599999999999996</v>
      </c>
    </row>
    <row r="52" spans="1:9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76"/>
      <c r="I52" s="76"/>
    </row>
    <row r="53" spans="1:9" ht="18" customHeight="1" x14ac:dyDescent="0.25">
      <c r="A53" s="128" t="s">
        <v>379</v>
      </c>
      <c r="B53" s="114" t="s">
        <v>0</v>
      </c>
      <c r="C53" s="114" t="s">
        <v>6</v>
      </c>
      <c r="D53" s="130" t="s">
        <v>7</v>
      </c>
      <c r="E53" s="130"/>
      <c r="F53" s="130"/>
      <c r="G53" s="131" t="s">
        <v>8</v>
      </c>
      <c r="H53" s="87" t="s">
        <v>419</v>
      </c>
      <c r="I53" s="87" t="s">
        <v>420</v>
      </c>
    </row>
    <row r="54" spans="1:9" ht="27" customHeight="1" x14ac:dyDescent="0.25">
      <c r="A54" s="129"/>
      <c r="B54" s="115"/>
      <c r="C54" s="115"/>
      <c r="D54" s="69" t="s">
        <v>9</v>
      </c>
      <c r="E54" s="69" t="s">
        <v>10</v>
      </c>
      <c r="F54" s="69" t="s">
        <v>107</v>
      </c>
      <c r="G54" s="115"/>
      <c r="H54" s="86"/>
      <c r="I54" s="86"/>
    </row>
    <row r="55" spans="1:9" ht="18" customHeight="1" x14ac:dyDescent="0.25">
      <c r="A55" s="24" t="s">
        <v>409</v>
      </c>
      <c r="B55" s="25" t="s">
        <v>410</v>
      </c>
      <c r="C55" s="25">
        <v>250</v>
      </c>
      <c r="D55" s="3">
        <v>15.69</v>
      </c>
      <c r="E55" s="3">
        <v>22.33</v>
      </c>
      <c r="F55" s="3">
        <v>62.43</v>
      </c>
      <c r="G55" s="3">
        <v>513.44000000000005</v>
      </c>
      <c r="H55" s="31">
        <v>0.79</v>
      </c>
      <c r="I55" s="31">
        <f t="shared" ref="I55:I59" si="11">ROUND(H55*1.09,2)</f>
        <v>0.86</v>
      </c>
    </row>
    <row r="56" spans="1:9" ht="18" customHeight="1" x14ac:dyDescent="0.25">
      <c r="A56" s="6" t="s">
        <v>269</v>
      </c>
      <c r="B56" s="59" t="s">
        <v>238</v>
      </c>
      <c r="C56" s="59" t="s">
        <v>14</v>
      </c>
      <c r="D56" s="4">
        <v>1.2</v>
      </c>
      <c r="E56" s="4">
        <v>15</v>
      </c>
      <c r="F56" s="4">
        <v>1.55</v>
      </c>
      <c r="G56" s="4">
        <v>146.5</v>
      </c>
      <c r="H56" s="31">
        <v>0.25</v>
      </c>
      <c r="I56" s="31">
        <f t="shared" si="11"/>
        <v>0.27</v>
      </c>
    </row>
    <row r="57" spans="1:9" s="16" customFormat="1" ht="18" customHeight="1" x14ac:dyDescent="0.25">
      <c r="A57" s="6" t="s">
        <v>428</v>
      </c>
      <c r="B57" s="96"/>
      <c r="C57" s="96" t="s">
        <v>429</v>
      </c>
      <c r="D57" s="4">
        <v>2.98</v>
      </c>
      <c r="E57" s="4">
        <v>0.2</v>
      </c>
      <c r="F57" s="4">
        <v>12.85</v>
      </c>
      <c r="G57" s="4">
        <v>65.38</v>
      </c>
      <c r="H57" s="31">
        <v>0.4</v>
      </c>
      <c r="I57" s="31">
        <f t="shared" si="11"/>
        <v>0.44</v>
      </c>
    </row>
    <row r="58" spans="1:9" s="16" customFormat="1" ht="18" customHeight="1" x14ac:dyDescent="0.25">
      <c r="A58" s="47" t="s">
        <v>425</v>
      </c>
      <c r="B58" s="96"/>
      <c r="C58" s="96" t="s">
        <v>426</v>
      </c>
      <c r="D58" s="4">
        <v>0.1</v>
      </c>
      <c r="E58" s="4">
        <v>0.06</v>
      </c>
      <c r="F58" s="4">
        <v>1.29</v>
      </c>
      <c r="G58" s="4">
        <v>4.34</v>
      </c>
      <c r="H58" s="31">
        <v>0.12</v>
      </c>
      <c r="I58" s="31">
        <f t="shared" si="11"/>
        <v>0.13</v>
      </c>
    </row>
    <row r="59" spans="1:9" s="16" customFormat="1" ht="18" customHeight="1" x14ac:dyDescent="0.25">
      <c r="A59" s="47" t="s">
        <v>427</v>
      </c>
      <c r="B59" s="96"/>
      <c r="C59" s="96" t="s">
        <v>16</v>
      </c>
      <c r="D59" s="4">
        <v>0.4</v>
      </c>
      <c r="E59" s="4">
        <v>0.4</v>
      </c>
      <c r="F59" s="4">
        <v>13</v>
      </c>
      <c r="G59" s="4">
        <v>53</v>
      </c>
      <c r="H59" s="31">
        <v>0.33</v>
      </c>
      <c r="I59" s="31">
        <f t="shared" si="11"/>
        <v>0.36</v>
      </c>
    </row>
    <row r="60" spans="1:9" ht="27" customHeight="1" x14ac:dyDescent="0.3">
      <c r="A60" s="124" t="s">
        <v>1</v>
      </c>
      <c r="B60" s="125"/>
      <c r="C60" s="126"/>
      <c r="D60" s="68">
        <f>SUM(D55:D59)</f>
        <v>20.37</v>
      </c>
      <c r="E60" s="68">
        <f t="shared" ref="E60:G60" si="12">SUM(E55:E59)</f>
        <v>37.99</v>
      </c>
      <c r="F60" s="68">
        <f t="shared" si="12"/>
        <v>91.12</v>
      </c>
      <c r="G60" s="68">
        <f t="shared" si="12"/>
        <v>782.66000000000008</v>
      </c>
      <c r="H60" s="89">
        <f>+H55+H56+H57+H58+H59</f>
        <v>1.8900000000000001</v>
      </c>
      <c r="I60" s="89">
        <f>+I55+I56+I57+I58+I59</f>
        <v>2.0599999999999996</v>
      </c>
    </row>
    <row r="61" spans="1:9" ht="27.75" customHeight="1" x14ac:dyDescent="0.25">
      <c r="A61" s="132" t="s">
        <v>430</v>
      </c>
      <c r="B61" s="132"/>
      <c r="C61" s="132"/>
      <c r="D61" s="132"/>
      <c r="E61" s="132"/>
      <c r="F61" s="132"/>
      <c r="G61" s="132"/>
    </row>
    <row r="62" spans="1:9" ht="17.25" customHeight="1" thickBot="1" x14ac:dyDescent="0.3"/>
    <row r="63" spans="1:9" s="16" customFormat="1" ht="39" customHeight="1" x14ac:dyDescent="0.25">
      <c r="A63" s="88"/>
      <c r="B63" s="120"/>
      <c r="C63" s="121"/>
      <c r="D63" s="121"/>
      <c r="E63" s="121"/>
      <c r="F63" s="121"/>
      <c r="G63" s="121"/>
      <c r="H63" s="90" t="s">
        <v>419</v>
      </c>
      <c r="I63" s="91" t="s">
        <v>420</v>
      </c>
    </row>
    <row r="64" spans="1:9" s="16" customFormat="1" ht="18" customHeight="1" thickBot="1" x14ac:dyDescent="0.3">
      <c r="A64" s="63"/>
      <c r="B64" s="122" t="s">
        <v>421</v>
      </c>
      <c r="C64" s="123"/>
      <c r="D64" s="123"/>
      <c r="E64" s="123"/>
      <c r="F64" s="123"/>
      <c r="G64" s="123"/>
      <c r="H64" s="94">
        <f>+SUM(H17+H25+H34+H42+H51+H60)/6+H8</f>
        <v>2.2083333333333335</v>
      </c>
      <c r="I64" s="93">
        <f>+SUM(I17+I25+I34+I42+I51+I60)/6+I8</f>
        <v>2.4083333333333332</v>
      </c>
    </row>
    <row r="65" spans="1:9" s="16" customFormat="1" ht="18" customHeight="1" x14ac:dyDescent="0.25">
      <c r="A65" s="63"/>
      <c r="B65" s="118" t="s">
        <v>422</v>
      </c>
      <c r="C65" s="119"/>
      <c r="D65" s="119"/>
      <c r="E65" s="27"/>
      <c r="F65" s="27"/>
      <c r="G65" s="27"/>
      <c r="H65" s="28"/>
      <c r="I65" s="28"/>
    </row>
    <row r="66" spans="1:9" ht="17.25" customHeight="1" x14ac:dyDescent="0.25"/>
    <row r="67" spans="1:9" ht="17.25" customHeight="1" x14ac:dyDescent="0.25"/>
    <row r="68" spans="1:9" ht="17.25" customHeight="1" x14ac:dyDescent="0.25"/>
    <row r="69" spans="1:9" ht="24" customHeight="1" x14ac:dyDescent="0.25"/>
    <row r="70" spans="1:9" ht="17.25" customHeight="1" x14ac:dyDescent="0.25"/>
    <row r="72" spans="1:9" ht="17.25" customHeight="1" x14ac:dyDescent="0.25"/>
    <row r="73" spans="1:9" ht="17.25" customHeight="1" x14ac:dyDescent="0.25"/>
    <row r="77" spans="1:9" ht="18.75" customHeight="1" x14ac:dyDescent="0.25"/>
    <row r="79" spans="1:9" ht="27.75" customHeight="1" x14ac:dyDescent="0.25"/>
    <row r="85" ht="27" customHeight="1" x14ac:dyDescent="0.25"/>
  </sheetData>
  <mergeCells count="57">
    <mergeCell ref="B63:G63"/>
    <mergeCell ref="B64:G64"/>
    <mergeCell ref="B65:D65"/>
    <mergeCell ref="A60:C60"/>
    <mergeCell ref="A52:G52"/>
    <mergeCell ref="A53:A54"/>
    <mergeCell ref="B53:B54"/>
    <mergeCell ref="C53:C54"/>
    <mergeCell ref="D53:F53"/>
    <mergeCell ref="G53:G54"/>
    <mergeCell ref="A61:G61"/>
    <mergeCell ref="A42:C42"/>
    <mergeCell ref="A34:C34"/>
    <mergeCell ref="A35:G35"/>
    <mergeCell ref="A51:C51"/>
    <mergeCell ref="H10:H11"/>
    <mergeCell ref="B27:B28"/>
    <mergeCell ref="C27:C28"/>
    <mergeCell ref="D27:F27"/>
    <mergeCell ref="G27:G28"/>
    <mergeCell ref="A25:C25"/>
    <mergeCell ref="I10:I11"/>
    <mergeCell ref="H27:H28"/>
    <mergeCell ref="I27:I28"/>
    <mergeCell ref="A43:G43"/>
    <mergeCell ref="A44:A45"/>
    <mergeCell ref="B44:B45"/>
    <mergeCell ref="C44:C45"/>
    <mergeCell ref="D44:F44"/>
    <mergeCell ref="G44:G45"/>
    <mergeCell ref="B36:B37"/>
    <mergeCell ref="C36:C37"/>
    <mergeCell ref="D36:F36"/>
    <mergeCell ref="G36:G37"/>
    <mergeCell ref="A26:G26"/>
    <mergeCell ref="A27:A28"/>
    <mergeCell ref="A36:A37"/>
    <mergeCell ref="A8:C8"/>
    <mergeCell ref="G19:G20"/>
    <mergeCell ref="A9:G9"/>
    <mergeCell ref="A10:A11"/>
    <mergeCell ref="B10:B11"/>
    <mergeCell ref="C10:C11"/>
    <mergeCell ref="D10:F10"/>
    <mergeCell ref="G10:G11"/>
    <mergeCell ref="A17:C17"/>
    <mergeCell ref="A18:G18"/>
    <mergeCell ref="A19:A20"/>
    <mergeCell ref="B19:B20"/>
    <mergeCell ref="C19:C20"/>
    <mergeCell ref="D19:F19"/>
    <mergeCell ref="A3:G3"/>
    <mergeCell ref="A4:A5"/>
    <mergeCell ref="B4:B5"/>
    <mergeCell ref="C4:C5"/>
    <mergeCell ref="D4:F4"/>
    <mergeCell ref="G4:G5"/>
  </mergeCells>
  <pageMargins left="0.59055118110236215" right="0.59055118110236215" top="0.59055118110236215" bottom="0.59055118110236215" header="0" footer="0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view="pageBreakPreview" topLeftCell="A53" zoomScale="115" zoomScaleNormal="100" zoomScaleSheetLayoutView="115" workbookViewId="0">
      <selection activeCell="H63" sqref="H63"/>
    </sheetView>
  </sheetViews>
  <sheetFormatPr defaultColWidth="8.7265625" defaultRowHeight="18" customHeight="1" x14ac:dyDescent="0.25"/>
  <cols>
    <col min="1" max="1" width="40.26953125" style="74" customWidth="1"/>
    <col min="2" max="2" width="8.7265625" style="74" customWidth="1"/>
    <col min="3" max="3" width="7.453125" style="74" customWidth="1"/>
    <col min="4" max="4" width="10.1796875" style="34" customWidth="1"/>
    <col min="5" max="5" width="9.54296875" style="34" customWidth="1"/>
    <col min="6" max="6" width="15" style="34" customWidth="1"/>
    <col min="7" max="7" width="9.26953125" style="34" customWidth="1"/>
    <col min="8" max="8" width="9.1796875" style="34" customWidth="1"/>
    <col min="9" max="16384" width="8.7265625" style="75"/>
  </cols>
  <sheetData>
    <row r="1" spans="1:9" ht="18" customHeight="1" x14ac:dyDescent="0.25">
      <c r="A1" s="70" t="s">
        <v>131</v>
      </c>
      <c r="D1" s="35"/>
      <c r="E1" s="35"/>
      <c r="F1" s="35"/>
      <c r="G1" s="64"/>
    </row>
    <row r="2" spans="1:9" ht="18" customHeight="1" x14ac:dyDescent="0.25">
      <c r="A2" s="73" t="s">
        <v>11</v>
      </c>
      <c r="D2" s="35"/>
      <c r="E2" s="35"/>
      <c r="F2" s="35"/>
      <c r="G2" s="35"/>
    </row>
    <row r="3" spans="1:9" ht="18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18" customHeight="1" x14ac:dyDescent="0.25">
      <c r="A6" s="46" t="s">
        <v>317</v>
      </c>
      <c r="B6" s="25" t="s">
        <v>54</v>
      </c>
      <c r="C6" s="25" t="s">
        <v>15</v>
      </c>
      <c r="D6" s="4">
        <v>1.56</v>
      </c>
      <c r="E6" s="4">
        <v>3.3</v>
      </c>
      <c r="F6" s="4">
        <v>11.43</v>
      </c>
      <c r="G6" s="4">
        <v>76.91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18.75" customHeight="1" x14ac:dyDescent="0.3">
      <c r="A8" s="105" t="s">
        <v>1</v>
      </c>
      <c r="B8" s="106"/>
      <c r="C8" s="107"/>
      <c r="D8" s="11">
        <f>SUM(D6:D7)</f>
        <v>4.5199999999999996</v>
      </c>
      <c r="E8" s="11">
        <f>SUM(E6:E7)</f>
        <v>3.94</v>
      </c>
      <c r="F8" s="11">
        <f>SUM(F6:F7)</f>
        <v>28.49</v>
      </c>
      <c r="G8" s="11">
        <f>SUM(G6:G7)</f>
        <v>162.99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40" t="s">
        <v>363</v>
      </c>
      <c r="B9" s="140"/>
      <c r="C9" s="140"/>
      <c r="D9" s="140"/>
      <c r="E9" s="140"/>
      <c r="F9" s="140"/>
      <c r="G9" s="140"/>
    </row>
    <row r="10" spans="1:9" ht="18" customHeight="1" x14ac:dyDescent="0.25">
      <c r="A10" s="128" t="s">
        <v>96</v>
      </c>
      <c r="B10" s="114" t="s">
        <v>0</v>
      </c>
      <c r="C10" s="114" t="s">
        <v>6</v>
      </c>
      <c r="D10" s="112" t="s">
        <v>7</v>
      </c>
      <c r="E10" s="112"/>
      <c r="F10" s="112"/>
      <c r="G10" s="116" t="s">
        <v>8</v>
      </c>
      <c r="H10" s="87" t="s">
        <v>419</v>
      </c>
      <c r="I10" s="87" t="s">
        <v>420</v>
      </c>
    </row>
    <row r="11" spans="1:9" ht="18" customHeight="1" x14ac:dyDescent="0.25">
      <c r="A11" s="129"/>
      <c r="B11" s="115"/>
      <c r="C11" s="115"/>
      <c r="D11" s="62" t="s">
        <v>9</v>
      </c>
      <c r="E11" s="62" t="s">
        <v>10</v>
      </c>
      <c r="F11" s="62" t="s">
        <v>107</v>
      </c>
      <c r="G11" s="111"/>
      <c r="H11" s="86"/>
      <c r="I11" s="86"/>
    </row>
    <row r="12" spans="1:9" ht="18" customHeight="1" x14ac:dyDescent="0.25">
      <c r="A12" s="24" t="s">
        <v>347</v>
      </c>
      <c r="B12" s="25" t="s">
        <v>74</v>
      </c>
      <c r="C12" s="49" t="s">
        <v>211</v>
      </c>
      <c r="D12" s="4">
        <v>35.67</v>
      </c>
      <c r="E12" s="4">
        <v>17.16</v>
      </c>
      <c r="F12" s="4">
        <v>71.790000000000006</v>
      </c>
      <c r="G12" s="4">
        <v>573.69000000000005</v>
      </c>
      <c r="H12" s="31">
        <v>0.91</v>
      </c>
      <c r="I12" s="31">
        <f t="shared" ref="I12:I15" si="1">ROUND(H12*1.09,2)</f>
        <v>0.99</v>
      </c>
    </row>
    <row r="13" spans="1:9" ht="14.25" customHeight="1" x14ac:dyDescent="0.25">
      <c r="A13" s="6" t="s">
        <v>110</v>
      </c>
      <c r="B13" s="59" t="s">
        <v>190</v>
      </c>
      <c r="C13" s="53" t="s">
        <v>115</v>
      </c>
      <c r="D13" s="4">
        <v>1.1599999999999999</v>
      </c>
      <c r="E13" s="4">
        <v>0.47</v>
      </c>
      <c r="F13" s="4">
        <v>6.98</v>
      </c>
      <c r="G13" s="4">
        <v>29.8</v>
      </c>
      <c r="H13" s="31">
        <v>0.46</v>
      </c>
      <c r="I13" s="31">
        <f t="shared" si="1"/>
        <v>0.5</v>
      </c>
    </row>
    <row r="14" spans="1:9" s="16" customFormat="1" ht="18" customHeight="1" x14ac:dyDescent="0.25">
      <c r="A14" s="47" t="s">
        <v>425</v>
      </c>
      <c r="B14" s="96"/>
      <c r="C14" s="96" t="s">
        <v>426</v>
      </c>
      <c r="D14" s="4">
        <v>0.1</v>
      </c>
      <c r="E14" s="4">
        <v>0.06</v>
      </c>
      <c r="F14" s="4">
        <v>1.29</v>
      </c>
      <c r="G14" s="4">
        <v>4.34</v>
      </c>
      <c r="H14" s="31">
        <v>0.12</v>
      </c>
      <c r="I14" s="31">
        <f t="shared" si="1"/>
        <v>0.13</v>
      </c>
    </row>
    <row r="15" spans="1:9" s="16" customFormat="1" ht="18" customHeight="1" x14ac:dyDescent="0.25">
      <c r="A15" s="6" t="s">
        <v>428</v>
      </c>
      <c r="B15" s="96"/>
      <c r="C15" s="96" t="s">
        <v>429</v>
      </c>
      <c r="D15" s="4">
        <v>2.98</v>
      </c>
      <c r="E15" s="4">
        <v>0.2</v>
      </c>
      <c r="F15" s="4">
        <v>12.85</v>
      </c>
      <c r="G15" s="4">
        <v>65.38</v>
      </c>
      <c r="H15" s="31">
        <v>0.4</v>
      </c>
      <c r="I15" s="31">
        <f t="shared" si="1"/>
        <v>0.44</v>
      </c>
    </row>
    <row r="16" spans="1:9" ht="18" customHeight="1" x14ac:dyDescent="0.3">
      <c r="A16" s="112" t="s">
        <v>1</v>
      </c>
      <c r="B16" s="112"/>
      <c r="C16" s="112"/>
      <c r="D16" s="11">
        <f>SUM(D12:D15)</f>
        <v>39.909999999999997</v>
      </c>
      <c r="E16" s="11">
        <f t="shared" ref="E16:G16" si="2">SUM(E12:E15)</f>
        <v>17.889999999999997</v>
      </c>
      <c r="F16" s="11">
        <f t="shared" si="2"/>
        <v>92.910000000000011</v>
      </c>
      <c r="G16" s="11">
        <f t="shared" si="2"/>
        <v>673.21</v>
      </c>
      <c r="H16" s="89">
        <f>+H12+H13+H14+H15</f>
        <v>1.8900000000000001</v>
      </c>
      <c r="I16" s="89">
        <f>+I12+I13+I14+I15</f>
        <v>2.06</v>
      </c>
    </row>
    <row r="17" spans="1:9" ht="18" customHeight="1" x14ac:dyDescent="0.25">
      <c r="A17" s="36"/>
      <c r="B17" s="36"/>
      <c r="C17" s="36"/>
      <c r="D17" s="22"/>
      <c r="E17" s="22"/>
      <c r="F17" s="22"/>
      <c r="G17" s="64"/>
    </row>
    <row r="18" spans="1:9" ht="32.25" customHeight="1" x14ac:dyDescent="0.25">
      <c r="A18" s="113" t="s">
        <v>370</v>
      </c>
      <c r="B18" s="113"/>
      <c r="C18" s="113"/>
      <c r="D18" s="113"/>
      <c r="E18" s="113"/>
      <c r="F18" s="113"/>
      <c r="G18" s="113"/>
    </row>
    <row r="19" spans="1:9" ht="18" customHeight="1" x14ac:dyDescent="0.25">
      <c r="A19" s="108" t="s">
        <v>97</v>
      </c>
      <c r="B19" s="114" t="s">
        <v>0</v>
      </c>
      <c r="C19" s="114" t="s">
        <v>6</v>
      </c>
      <c r="D19" s="112" t="s">
        <v>7</v>
      </c>
      <c r="E19" s="112"/>
      <c r="F19" s="112"/>
      <c r="G19" s="116" t="s">
        <v>8</v>
      </c>
      <c r="H19" s="116" t="s">
        <v>419</v>
      </c>
      <c r="I19" s="116" t="s">
        <v>420</v>
      </c>
    </row>
    <row r="20" spans="1:9" ht="18" customHeight="1" x14ac:dyDescent="0.25">
      <c r="A20" s="109"/>
      <c r="B20" s="115"/>
      <c r="C20" s="115"/>
      <c r="D20" s="62" t="s">
        <v>9</v>
      </c>
      <c r="E20" s="62" t="s">
        <v>10</v>
      </c>
      <c r="F20" s="62" t="s">
        <v>107</v>
      </c>
      <c r="G20" s="111"/>
      <c r="H20" s="111"/>
      <c r="I20" s="111"/>
    </row>
    <row r="21" spans="1:9" ht="18" customHeight="1" x14ac:dyDescent="0.25">
      <c r="A21" s="24" t="s">
        <v>260</v>
      </c>
      <c r="B21" s="25" t="s">
        <v>48</v>
      </c>
      <c r="C21" s="25" t="s">
        <v>212</v>
      </c>
      <c r="D21" s="4">
        <v>51</v>
      </c>
      <c r="E21" s="4">
        <v>13.32</v>
      </c>
      <c r="F21" s="4">
        <v>10.32</v>
      </c>
      <c r="G21" s="4">
        <v>358.27499999999998</v>
      </c>
      <c r="H21" s="31">
        <v>1.08</v>
      </c>
      <c r="I21" s="31">
        <f t="shared" ref="I21:I25" si="3">ROUND(H21*1.09,2)</f>
        <v>1.18</v>
      </c>
    </row>
    <row r="22" spans="1:9" ht="18" customHeight="1" x14ac:dyDescent="0.25">
      <c r="A22" s="6" t="s">
        <v>264</v>
      </c>
      <c r="B22" s="59" t="s">
        <v>22</v>
      </c>
      <c r="C22" s="59" t="s">
        <v>14</v>
      </c>
      <c r="D22" s="4">
        <v>3.07</v>
      </c>
      <c r="E22" s="4">
        <v>2.76</v>
      </c>
      <c r="F22" s="4">
        <v>16.78</v>
      </c>
      <c r="G22" s="4">
        <v>102.33</v>
      </c>
      <c r="H22" s="31">
        <v>0.08</v>
      </c>
      <c r="I22" s="31">
        <f t="shared" si="3"/>
        <v>0.09</v>
      </c>
    </row>
    <row r="23" spans="1:9" ht="34.5" customHeight="1" x14ac:dyDescent="0.25">
      <c r="A23" s="6" t="s">
        <v>262</v>
      </c>
      <c r="B23" s="59" t="s">
        <v>185</v>
      </c>
      <c r="C23" s="59" t="s">
        <v>16</v>
      </c>
      <c r="D23" s="4">
        <v>0.9</v>
      </c>
      <c r="E23" s="4">
        <v>9.5500000000000007</v>
      </c>
      <c r="F23" s="4">
        <v>3.66</v>
      </c>
      <c r="G23" s="4">
        <v>98.87</v>
      </c>
      <c r="H23" s="31">
        <v>0.56000000000000005</v>
      </c>
      <c r="I23" s="31">
        <f t="shared" si="3"/>
        <v>0.61</v>
      </c>
    </row>
    <row r="24" spans="1:9" s="16" customFormat="1" ht="18" customHeight="1" x14ac:dyDescent="0.25">
      <c r="A24" s="47" t="s">
        <v>425</v>
      </c>
      <c r="B24" s="96"/>
      <c r="C24" s="96" t="s">
        <v>426</v>
      </c>
      <c r="D24" s="4">
        <v>0.1</v>
      </c>
      <c r="E24" s="4">
        <v>0.06</v>
      </c>
      <c r="F24" s="4">
        <v>1.29</v>
      </c>
      <c r="G24" s="4">
        <v>4.34</v>
      </c>
      <c r="H24" s="31">
        <v>0.12</v>
      </c>
      <c r="I24" s="31">
        <f t="shared" si="3"/>
        <v>0.13</v>
      </c>
    </row>
    <row r="25" spans="1:9" s="16" customFormat="1" ht="18" customHeight="1" x14ac:dyDescent="0.25">
      <c r="A25" s="47" t="s">
        <v>427</v>
      </c>
      <c r="B25" s="96"/>
      <c r="C25" s="96" t="s">
        <v>16</v>
      </c>
      <c r="D25" s="4">
        <v>0.4</v>
      </c>
      <c r="E25" s="4">
        <v>0.4</v>
      </c>
      <c r="F25" s="4">
        <v>13</v>
      </c>
      <c r="G25" s="4">
        <v>53</v>
      </c>
      <c r="H25" s="31">
        <v>0.33</v>
      </c>
      <c r="I25" s="31">
        <f t="shared" si="3"/>
        <v>0.36</v>
      </c>
    </row>
    <row r="26" spans="1:9" ht="18" customHeight="1" x14ac:dyDescent="0.3">
      <c r="A26" s="105" t="s">
        <v>1</v>
      </c>
      <c r="B26" s="106"/>
      <c r="C26" s="107"/>
      <c r="D26" s="11">
        <f>SUM(D21:D25)</f>
        <v>55.47</v>
      </c>
      <c r="E26" s="11">
        <f t="shared" ref="E26:G26" si="4">SUM(E21:E25)</f>
        <v>26.089999999999996</v>
      </c>
      <c r="F26" s="11">
        <f t="shared" si="4"/>
        <v>45.050000000000004</v>
      </c>
      <c r="G26" s="11">
        <f t="shared" si="4"/>
        <v>616.81499999999994</v>
      </c>
      <c r="H26" s="89">
        <f>+H21+H22+H23+H24+H25</f>
        <v>2.1700000000000004</v>
      </c>
      <c r="I26" s="89">
        <f>+I21+I22+I23+I24+I25</f>
        <v>2.3699999999999997</v>
      </c>
    </row>
    <row r="27" spans="1:9" ht="26.25" customHeight="1" x14ac:dyDescent="0.25">
      <c r="A27" s="113" t="s">
        <v>370</v>
      </c>
      <c r="B27" s="113"/>
      <c r="C27" s="113"/>
      <c r="D27" s="113"/>
      <c r="E27" s="113"/>
      <c r="F27" s="113"/>
      <c r="G27" s="113"/>
    </row>
    <row r="28" spans="1:9" ht="18" customHeight="1" x14ac:dyDescent="0.25">
      <c r="A28" s="108" t="s">
        <v>98</v>
      </c>
      <c r="B28" s="114" t="s">
        <v>0</v>
      </c>
      <c r="C28" s="114" t="s">
        <v>6</v>
      </c>
      <c r="D28" s="112" t="s">
        <v>7</v>
      </c>
      <c r="E28" s="112"/>
      <c r="F28" s="112"/>
      <c r="G28" s="116" t="s">
        <v>8</v>
      </c>
      <c r="H28" s="116" t="s">
        <v>419</v>
      </c>
      <c r="I28" s="116" t="s">
        <v>420</v>
      </c>
    </row>
    <row r="29" spans="1:9" ht="18" customHeight="1" x14ac:dyDescent="0.25">
      <c r="A29" s="109"/>
      <c r="B29" s="115"/>
      <c r="C29" s="115"/>
      <c r="D29" s="62" t="s">
        <v>9</v>
      </c>
      <c r="E29" s="62" t="s">
        <v>10</v>
      </c>
      <c r="F29" s="62" t="s">
        <v>107</v>
      </c>
      <c r="G29" s="111"/>
      <c r="H29" s="111"/>
      <c r="I29" s="111"/>
    </row>
    <row r="30" spans="1:9" ht="18" customHeight="1" x14ac:dyDescent="0.25">
      <c r="A30" s="6" t="s">
        <v>263</v>
      </c>
      <c r="B30" s="25" t="s">
        <v>63</v>
      </c>
      <c r="C30" s="25" t="s">
        <v>15</v>
      </c>
      <c r="D30" s="4">
        <v>36.659999999999997</v>
      </c>
      <c r="E30" s="4">
        <v>24.99</v>
      </c>
      <c r="F30" s="4">
        <v>1.0349999999999999</v>
      </c>
      <c r="G30" s="4">
        <v>380.58</v>
      </c>
      <c r="H30" s="31">
        <v>1.04</v>
      </c>
      <c r="I30" s="31">
        <f t="shared" ref="I30:I34" si="5">ROUND(H30*1.09,2)</f>
        <v>1.1299999999999999</v>
      </c>
    </row>
    <row r="31" spans="1:9" ht="18.75" customHeight="1" x14ac:dyDescent="0.25">
      <c r="A31" s="6" t="s">
        <v>264</v>
      </c>
      <c r="B31" s="59" t="s">
        <v>22</v>
      </c>
      <c r="C31" s="59" t="s">
        <v>14</v>
      </c>
      <c r="D31" s="4">
        <v>3.07</v>
      </c>
      <c r="E31" s="4">
        <v>2.76</v>
      </c>
      <c r="F31" s="4">
        <v>16.78</v>
      </c>
      <c r="G31" s="4">
        <v>102.33</v>
      </c>
      <c r="H31" s="31">
        <v>0.08</v>
      </c>
      <c r="I31" s="31">
        <f t="shared" si="5"/>
        <v>0.09</v>
      </c>
    </row>
    <row r="32" spans="1:9" ht="27" customHeight="1" x14ac:dyDescent="0.25">
      <c r="A32" s="6" t="s">
        <v>265</v>
      </c>
      <c r="B32" s="59" t="s">
        <v>72</v>
      </c>
      <c r="C32" s="59" t="s">
        <v>15</v>
      </c>
      <c r="D32" s="4">
        <v>2.04</v>
      </c>
      <c r="E32" s="4">
        <v>7.7850000000000001</v>
      </c>
      <c r="F32" s="4">
        <v>9.2850000000000001</v>
      </c>
      <c r="G32" s="4">
        <v>103.455</v>
      </c>
      <c r="H32" s="31">
        <v>0.39</v>
      </c>
      <c r="I32" s="31">
        <f t="shared" si="5"/>
        <v>0.43</v>
      </c>
    </row>
    <row r="33" spans="1:9" s="16" customFormat="1" ht="18" customHeight="1" x14ac:dyDescent="0.25">
      <c r="A33" s="47" t="s">
        <v>425</v>
      </c>
      <c r="B33" s="96"/>
      <c r="C33" s="96" t="s">
        <v>426</v>
      </c>
      <c r="D33" s="4">
        <v>0.1</v>
      </c>
      <c r="E33" s="4">
        <v>0.06</v>
      </c>
      <c r="F33" s="4">
        <v>1.29</v>
      </c>
      <c r="G33" s="4">
        <v>4.34</v>
      </c>
      <c r="H33" s="31">
        <v>0.12</v>
      </c>
      <c r="I33" s="31">
        <f t="shared" si="5"/>
        <v>0.13</v>
      </c>
    </row>
    <row r="34" spans="1:9" s="16" customFormat="1" ht="18" customHeight="1" x14ac:dyDescent="0.25">
      <c r="A34" s="47" t="s">
        <v>427</v>
      </c>
      <c r="B34" s="96"/>
      <c r="C34" s="96" t="s">
        <v>16</v>
      </c>
      <c r="D34" s="4">
        <v>0.4</v>
      </c>
      <c r="E34" s="4">
        <v>0.4</v>
      </c>
      <c r="F34" s="4">
        <v>13</v>
      </c>
      <c r="G34" s="4">
        <v>53</v>
      </c>
      <c r="H34" s="31">
        <v>0.33</v>
      </c>
      <c r="I34" s="31">
        <f t="shared" si="5"/>
        <v>0.36</v>
      </c>
    </row>
    <row r="35" spans="1:9" ht="21.75" customHeight="1" x14ac:dyDescent="0.3">
      <c r="A35" s="105" t="s">
        <v>1</v>
      </c>
      <c r="B35" s="106"/>
      <c r="C35" s="107"/>
      <c r="D35" s="11">
        <f>SUM(D30:D34)</f>
        <v>42.269999999999996</v>
      </c>
      <c r="E35" s="11">
        <f t="shared" ref="E35:G35" si="6">SUM(E30:E34)</f>
        <v>35.994999999999997</v>
      </c>
      <c r="F35" s="11">
        <f t="shared" si="6"/>
        <v>41.39</v>
      </c>
      <c r="G35" s="11">
        <f t="shared" si="6"/>
        <v>643.70500000000004</v>
      </c>
      <c r="H35" s="89">
        <f>+H30+H31+H32+H33+H34</f>
        <v>1.9600000000000004</v>
      </c>
      <c r="I35" s="89">
        <f>+I30+I31+I32+I33+I34</f>
        <v>2.1399999999999997</v>
      </c>
    </row>
    <row r="36" spans="1:9" ht="25.5" customHeight="1" x14ac:dyDescent="0.25">
      <c r="A36" s="113" t="s">
        <v>370</v>
      </c>
      <c r="B36" s="113"/>
      <c r="C36" s="113"/>
      <c r="D36" s="113"/>
      <c r="E36" s="113"/>
      <c r="F36" s="113"/>
      <c r="G36" s="113"/>
    </row>
    <row r="37" spans="1:9" ht="18" customHeight="1" x14ac:dyDescent="0.25">
      <c r="A37" s="108" t="s">
        <v>133</v>
      </c>
      <c r="B37" s="114" t="s">
        <v>0</v>
      </c>
      <c r="C37" s="114" t="s">
        <v>6</v>
      </c>
      <c r="D37" s="112" t="s">
        <v>7</v>
      </c>
      <c r="E37" s="112"/>
      <c r="F37" s="112"/>
      <c r="G37" s="116" t="s">
        <v>8</v>
      </c>
      <c r="H37" s="87" t="s">
        <v>419</v>
      </c>
      <c r="I37" s="87" t="s">
        <v>420</v>
      </c>
    </row>
    <row r="38" spans="1:9" ht="18" customHeight="1" x14ac:dyDescent="0.25">
      <c r="A38" s="109"/>
      <c r="B38" s="115"/>
      <c r="C38" s="115"/>
      <c r="D38" s="62" t="s">
        <v>9</v>
      </c>
      <c r="E38" s="62" t="s">
        <v>10</v>
      </c>
      <c r="F38" s="62" t="s">
        <v>107</v>
      </c>
      <c r="G38" s="111"/>
      <c r="H38" s="86"/>
      <c r="I38" s="86"/>
    </row>
    <row r="39" spans="1:9" ht="18" customHeight="1" x14ac:dyDescent="0.25">
      <c r="A39" s="6" t="s">
        <v>266</v>
      </c>
      <c r="B39" s="25" t="s">
        <v>267</v>
      </c>
      <c r="C39" s="25" t="s">
        <v>12</v>
      </c>
      <c r="D39" s="4">
        <v>29.88</v>
      </c>
      <c r="E39" s="4">
        <v>20.43</v>
      </c>
      <c r="F39" s="4">
        <v>38.25</v>
      </c>
      <c r="G39" s="4">
        <v>456.45</v>
      </c>
      <c r="H39" s="31">
        <v>1.06</v>
      </c>
      <c r="I39" s="31">
        <f t="shared" ref="I39:I42" si="7">ROUND(H39*1.09,2)</f>
        <v>1.1599999999999999</v>
      </c>
    </row>
    <row r="40" spans="1:9" ht="17.25" customHeight="1" x14ac:dyDescent="0.25">
      <c r="A40" s="24" t="s">
        <v>371</v>
      </c>
      <c r="B40" s="25" t="s">
        <v>372</v>
      </c>
      <c r="C40" s="25" t="s">
        <v>373</v>
      </c>
      <c r="D40" s="4">
        <v>1.64</v>
      </c>
      <c r="E40" s="4">
        <v>0.34</v>
      </c>
      <c r="F40" s="4">
        <v>18.41</v>
      </c>
      <c r="G40" s="4">
        <v>77.400000000000006</v>
      </c>
      <c r="H40" s="31">
        <v>0.31</v>
      </c>
      <c r="I40" s="31">
        <f t="shared" si="7"/>
        <v>0.34</v>
      </c>
    </row>
    <row r="41" spans="1:9" s="16" customFormat="1" ht="18" customHeight="1" x14ac:dyDescent="0.25">
      <c r="A41" s="47" t="s">
        <v>425</v>
      </c>
      <c r="B41" s="96"/>
      <c r="C41" s="96" t="s">
        <v>426</v>
      </c>
      <c r="D41" s="4">
        <v>0.1</v>
      </c>
      <c r="E41" s="4">
        <v>0.06</v>
      </c>
      <c r="F41" s="4">
        <v>1.29</v>
      </c>
      <c r="G41" s="4">
        <v>4.34</v>
      </c>
      <c r="H41" s="31">
        <v>0.12</v>
      </c>
      <c r="I41" s="31">
        <f t="shared" si="7"/>
        <v>0.13</v>
      </c>
    </row>
    <row r="42" spans="1:9" s="16" customFormat="1" ht="18" customHeight="1" x14ac:dyDescent="0.25">
      <c r="A42" s="6" t="s">
        <v>428</v>
      </c>
      <c r="B42" s="96"/>
      <c r="C42" s="96" t="s">
        <v>429</v>
      </c>
      <c r="D42" s="4">
        <v>2.98</v>
      </c>
      <c r="E42" s="4">
        <v>0.2</v>
      </c>
      <c r="F42" s="4">
        <v>12.85</v>
      </c>
      <c r="G42" s="4">
        <v>65.38</v>
      </c>
      <c r="H42" s="31">
        <v>0.4</v>
      </c>
      <c r="I42" s="31">
        <f t="shared" si="7"/>
        <v>0.44</v>
      </c>
    </row>
    <row r="43" spans="1:9" ht="18" customHeight="1" x14ac:dyDescent="0.3">
      <c r="A43" s="105" t="s">
        <v>1</v>
      </c>
      <c r="B43" s="106"/>
      <c r="C43" s="107"/>
      <c r="D43" s="11">
        <f>SUM(D39:D42)</f>
        <v>34.6</v>
      </c>
      <c r="E43" s="11">
        <f t="shared" ref="E43:G43" si="8">SUM(E39:E42)</f>
        <v>21.029999999999998</v>
      </c>
      <c r="F43" s="11">
        <f t="shared" si="8"/>
        <v>70.8</v>
      </c>
      <c r="G43" s="11">
        <f t="shared" si="8"/>
        <v>603.57000000000005</v>
      </c>
      <c r="H43" s="89">
        <f>+H39+H40+H41+H42</f>
        <v>1.8900000000000001</v>
      </c>
      <c r="I43" s="89">
        <f>+I39+I40+I41+I42</f>
        <v>2.0699999999999998</v>
      </c>
    </row>
    <row r="44" spans="1:9" ht="27" customHeight="1" x14ac:dyDescent="0.25">
      <c r="A44" s="113" t="s">
        <v>370</v>
      </c>
      <c r="B44" s="113"/>
      <c r="C44" s="113"/>
      <c r="D44" s="113"/>
      <c r="E44" s="113"/>
      <c r="F44" s="113"/>
      <c r="G44" s="113"/>
    </row>
    <row r="45" spans="1:9" ht="18" customHeight="1" x14ac:dyDescent="0.25">
      <c r="A45" s="108" t="s">
        <v>134</v>
      </c>
      <c r="B45" s="110" t="s">
        <v>0</v>
      </c>
      <c r="C45" s="110" t="s">
        <v>6</v>
      </c>
      <c r="D45" s="112" t="s">
        <v>7</v>
      </c>
      <c r="E45" s="112"/>
      <c r="F45" s="112"/>
      <c r="G45" s="116" t="s">
        <v>8</v>
      </c>
      <c r="H45" s="87" t="s">
        <v>419</v>
      </c>
      <c r="I45" s="87" t="s">
        <v>420</v>
      </c>
    </row>
    <row r="46" spans="1:9" ht="18" customHeight="1" x14ac:dyDescent="0.25">
      <c r="A46" s="109"/>
      <c r="B46" s="111"/>
      <c r="C46" s="111"/>
      <c r="D46" s="62" t="s">
        <v>9</v>
      </c>
      <c r="E46" s="62" t="s">
        <v>10</v>
      </c>
      <c r="F46" s="62" t="s">
        <v>107</v>
      </c>
      <c r="G46" s="111"/>
      <c r="H46" s="86"/>
      <c r="I46" s="86"/>
    </row>
    <row r="47" spans="1:9" ht="23.5" customHeight="1" x14ac:dyDescent="0.25">
      <c r="A47" s="17" t="s">
        <v>99</v>
      </c>
      <c r="B47" s="4" t="s">
        <v>87</v>
      </c>
      <c r="C47" s="82" t="s">
        <v>211</v>
      </c>
      <c r="D47" s="4">
        <v>13.31</v>
      </c>
      <c r="E47" s="4">
        <v>32.51</v>
      </c>
      <c r="F47" s="4">
        <v>92.72</v>
      </c>
      <c r="G47" s="4">
        <v>614.24</v>
      </c>
      <c r="H47" s="31">
        <v>1.24</v>
      </c>
      <c r="I47" s="31">
        <f t="shared" ref="I47:I50" si="9">ROUND(H47*1.09,2)</f>
        <v>1.35</v>
      </c>
    </row>
    <row r="48" spans="1:9" ht="18" customHeight="1" x14ac:dyDescent="0.25">
      <c r="A48" s="6" t="s">
        <v>25</v>
      </c>
      <c r="B48" s="59" t="s">
        <v>36</v>
      </c>
      <c r="C48" s="59" t="s">
        <v>14</v>
      </c>
      <c r="D48" s="4">
        <v>0.5</v>
      </c>
      <c r="E48" s="4">
        <v>0.1</v>
      </c>
      <c r="F48" s="4">
        <v>2.0499999999999998</v>
      </c>
      <c r="G48" s="4">
        <v>8.5</v>
      </c>
      <c r="H48" s="31">
        <v>0.2</v>
      </c>
      <c r="I48" s="31">
        <f t="shared" si="9"/>
        <v>0.22</v>
      </c>
    </row>
    <row r="49" spans="1:9" s="16" customFormat="1" ht="18" customHeight="1" x14ac:dyDescent="0.25">
      <c r="A49" s="47" t="s">
        <v>425</v>
      </c>
      <c r="B49" s="96"/>
      <c r="C49" s="96" t="s">
        <v>426</v>
      </c>
      <c r="D49" s="4">
        <v>0.1</v>
      </c>
      <c r="E49" s="4">
        <v>0.06</v>
      </c>
      <c r="F49" s="4">
        <v>1.29</v>
      </c>
      <c r="G49" s="4">
        <v>4.34</v>
      </c>
      <c r="H49" s="31">
        <v>0.12</v>
      </c>
      <c r="I49" s="31">
        <f t="shared" si="9"/>
        <v>0.13</v>
      </c>
    </row>
    <row r="50" spans="1:9" s="16" customFormat="1" ht="18" customHeight="1" x14ac:dyDescent="0.25">
      <c r="A50" s="47" t="s">
        <v>427</v>
      </c>
      <c r="B50" s="96"/>
      <c r="C50" s="96" t="s">
        <v>16</v>
      </c>
      <c r="D50" s="4">
        <v>0.4</v>
      </c>
      <c r="E50" s="4">
        <v>0.4</v>
      </c>
      <c r="F50" s="4">
        <v>13</v>
      </c>
      <c r="G50" s="4">
        <v>53</v>
      </c>
      <c r="H50" s="31">
        <v>0.33</v>
      </c>
      <c r="I50" s="31">
        <f t="shared" si="9"/>
        <v>0.36</v>
      </c>
    </row>
    <row r="51" spans="1:9" ht="26.25" customHeight="1" x14ac:dyDescent="0.3">
      <c r="A51" s="105" t="s">
        <v>1</v>
      </c>
      <c r="B51" s="106"/>
      <c r="C51" s="107"/>
      <c r="D51" s="11">
        <f>SUM(D47:D50)</f>
        <v>14.31</v>
      </c>
      <c r="E51" s="11">
        <f t="shared" ref="E51:G51" si="10">SUM(E47:E50)</f>
        <v>33.07</v>
      </c>
      <c r="F51" s="11">
        <f t="shared" si="10"/>
        <v>109.06</v>
      </c>
      <c r="G51" s="11">
        <f t="shared" si="10"/>
        <v>680.08</v>
      </c>
      <c r="H51" s="89">
        <f>+H47+H48+H49+H50</f>
        <v>1.8900000000000001</v>
      </c>
      <c r="I51" s="89">
        <f>+I47+I48+I49+I50</f>
        <v>2.06</v>
      </c>
    </row>
    <row r="52" spans="1:9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76"/>
      <c r="I52" s="76"/>
    </row>
    <row r="53" spans="1:9" ht="18" customHeight="1" x14ac:dyDescent="0.25">
      <c r="A53" s="128" t="s">
        <v>379</v>
      </c>
      <c r="B53" s="114" t="s">
        <v>0</v>
      </c>
      <c r="C53" s="114" t="s">
        <v>6</v>
      </c>
      <c r="D53" s="130" t="s">
        <v>7</v>
      </c>
      <c r="E53" s="130"/>
      <c r="F53" s="130"/>
      <c r="G53" s="131" t="s">
        <v>8</v>
      </c>
      <c r="H53" s="116" t="s">
        <v>419</v>
      </c>
      <c r="I53" s="116" t="s">
        <v>420</v>
      </c>
    </row>
    <row r="54" spans="1:9" ht="27" customHeight="1" x14ac:dyDescent="0.25">
      <c r="A54" s="129"/>
      <c r="B54" s="115"/>
      <c r="C54" s="115"/>
      <c r="D54" s="69" t="s">
        <v>9</v>
      </c>
      <c r="E54" s="69" t="s">
        <v>10</v>
      </c>
      <c r="F54" s="69" t="s">
        <v>107</v>
      </c>
      <c r="G54" s="115"/>
      <c r="H54" s="111"/>
      <c r="I54" s="111"/>
    </row>
    <row r="55" spans="1:9" ht="21.65" customHeight="1" x14ac:dyDescent="0.25">
      <c r="A55" s="24" t="s">
        <v>411</v>
      </c>
      <c r="B55" s="25" t="s">
        <v>412</v>
      </c>
      <c r="C55" s="25">
        <v>300</v>
      </c>
      <c r="D55" s="3">
        <v>30.55</v>
      </c>
      <c r="E55" s="3">
        <v>31.42</v>
      </c>
      <c r="F55" s="3">
        <v>67.739999999999995</v>
      </c>
      <c r="G55" s="3">
        <v>673.57</v>
      </c>
      <c r="H55" s="31">
        <v>1.44</v>
      </c>
      <c r="I55" s="31">
        <f t="shared" ref="I55:I57" si="11">ROUND(H55*1.09,2)</f>
        <v>1.57</v>
      </c>
    </row>
    <row r="56" spans="1:9" s="16" customFormat="1" ht="18" customHeight="1" x14ac:dyDescent="0.25">
      <c r="A56" s="47" t="s">
        <v>425</v>
      </c>
      <c r="B56" s="96"/>
      <c r="C56" s="96" t="s">
        <v>426</v>
      </c>
      <c r="D56" s="4">
        <v>0.1</v>
      </c>
      <c r="E56" s="4">
        <v>0.06</v>
      </c>
      <c r="F56" s="4">
        <v>1.29</v>
      </c>
      <c r="G56" s="4">
        <v>4.34</v>
      </c>
      <c r="H56" s="31">
        <v>0.12</v>
      </c>
      <c r="I56" s="31">
        <f t="shared" si="11"/>
        <v>0.13</v>
      </c>
    </row>
    <row r="57" spans="1:9" s="16" customFormat="1" ht="18" customHeight="1" x14ac:dyDescent="0.25">
      <c r="A57" s="47" t="s">
        <v>427</v>
      </c>
      <c r="B57" s="96"/>
      <c r="C57" s="96" t="s">
        <v>16</v>
      </c>
      <c r="D57" s="4">
        <v>0.4</v>
      </c>
      <c r="E57" s="4">
        <v>0.4</v>
      </c>
      <c r="F57" s="4">
        <v>13</v>
      </c>
      <c r="G57" s="4">
        <v>53</v>
      </c>
      <c r="H57" s="31">
        <v>0.33</v>
      </c>
      <c r="I57" s="31">
        <f t="shared" si="11"/>
        <v>0.36</v>
      </c>
    </row>
    <row r="58" spans="1:9" ht="27" customHeight="1" x14ac:dyDescent="0.3">
      <c r="A58" s="124" t="s">
        <v>1</v>
      </c>
      <c r="B58" s="125"/>
      <c r="C58" s="126"/>
      <c r="D58" s="68">
        <f>SUM(D55:D57)</f>
        <v>31.05</v>
      </c>
      <c r="E58" s="68">
        <f t="shared" ref="E58:G58" si="12">SUM(E55:E57)</f>
        <v>31.88</v>
      </c>
      <c r="F58" s="68">
        <f t="shared" si="12"/>
        <v>82.03</v>
      </c>
      <c r="G58" s="68">
        <f t="shared" si="12"/>
        <v>730.91000000000008</v>
      </c>
      <c r="H58" s="89">
        <f>+H55+H56+H57</f>
        <v>1.8900000000000001</v>
      </c>
      <c r="I58" s="89">
        <f>+I55+I56+I57</f>
        <v>2.06</v>
      </c>
    </row>
    <row r="59" spans="1:9" ht="28.5" customHeight="1" x14ac:dyDescent="0.25">
      <c r="A59" s="132" t="s">
        <v>430</v>
      </c>
      <c r="B59" s="132"/>
      <c r="C59" s="132"/>
      <c r="D59" s="132"/>
      <c r="E59" s="132"/>
      <c r="F59" s="132"/>
      <c r="G59" s="132"/>
    </row>
    <row r="60" spans="1:9" ht="18.75" customHeight="1" thickBot="1" x14ac:dyDescent="0.3"/>
    <row r="61" spans="1:9" s="16" customFormat="1" ht="39" customHeight="1" x14ac:dyDescent="0.25">
      <c r="A61" s="88"/>
      <c r="B61" s="120"/>
      <c r="C61" s="121"/>
      <c r="D61" s="121"/>
      <c r="E61" s="121"/>
      <c r="F61" s="121"/>
      <c r="G61" s="121"/>
      <c r="H61" s="90" t="s">
        <v>419</v>
      </c>
      <c r="I61" s="91" t="s">
        <v>420</v>
      </c>
    </row>
    <row r="62" spans="1:9" s="16" customFormat="1" ht="18" customHeight="1" thickBot="1" x14ac:dyDescent="0.3">
      <c r="A62" s="63"/>
      <c r="B62" s="122" t="s">
        <v>421</v>
      </c>
      <c r="C62" s="123"/>
      <c r="D62" s="123"/>
      <c r="E62" s="123"/>
      <c r="F62" s="123"/>
      <c r="G62" s="123"/>
      <c r="H62" s="94">
        <f>+SUM(H16+H26+H35+H43+H51+H58)/6+H8</f>
        <v>2.268333333333334</v>
      </c>
      <c r="I62" s="93">
        <f>+SUM(I16+I26+I35+I43+I51+I58)/6+I8</f>
        <v>2.4766666666666666</v>
      </c>
    </row>
    <row r="63" spans="1:9" s="16" customFormat="1" ht="18" customHeight="1" x14ac:dyDescent="0.25">
      <c r="A63" s="63"/>
      <c r="B63" s="118" t="s">
        <v>422</v>
      </c>
      <c r="C63" s="119"/>
      <c r="D63" s="119"/>
      <c r="E63" s="27"/>
      <c r="F63" s="27"/>
      <c r="G63" s="27"/>
      <c r="H63" s="28"/>
      <c r="I63" s="28"/>
    </row>
    <row r="65" ht="27" customHeight="1" x14ac:dyDescent="0.25"/>
    <row r="70" ht="18.75" customHeight="1" x14ac:dyDescent="0.25"/>
    <row r="76" ht="27" customHeight="1" x14ac:dyDescent="0.25"/>
    <row r="77" ht="13.5" customHeight="1" x14ac:dyDescent="0.25"/>
    <row r="78" ht="27" customHeight="1" x14ac:dyDescent="0.25"/>
    <row r="83" ht="27" customHeight="1" x14ac:dyDescent="0.25"/>
    <row r="84" ht="14.25" customHeight="1" x14ac:dyDescent="0.25"/>
    <row r="85" ht="27" customHeight="1" x14ac:dyDescent="0.25"/>
  </sheetData>
  <mergeCells count="59">
    <mergeCell ref="B63:D63"/>
    <mergeCell ref="H53:H54"/>
    <mergeCell ref="I53:I54"/>
    <mergeCell ref="B61:G61"/>
    <mergeCell ref="B62:G62"/>
    <mergeCell ref="A58:C58"/>
    <mergeCell ref="A59:G59"/>
    <mergeCell ref="A53:A54"/>
    <mergeCell ref="B53:B54"/>
    <mergeCell ref="C53:C54"/>
    <mergeCell ref="D53:F53"/>
    <mergeCell ref="G53:G54"/>
    <mergeCell ref="H19:H20"/>
    <mergeCell ref="I19:I20"/>
    <mergeCell ref="H28:H29"/>
    <mergeCell ref="I28:I29"/>
    <mergeCell ref="A52:G52"/>
    <mergeCell ref="G37:G38"/>
    <mergeCell ref="A44:G44"/>
    <mergeCell ref="A45:A46"/>
    <mergeCell ref="B45:B46"/>
    <mergeCell ref="C45:C46"/>
    <mergeCell ref="D45:F45"/>
    <mergeCell ref="A51:C51"/>
    <mergeCell ref="A26:C26"/>
    <mergeCell ref="A27:G27"/>
    <mergeCell ref="A28:A29"/>
    <mergeCell ref="B28:B29"/>
    <mergeCell ref="C28:C29"/>
    <mergeCell ref="D28:F28"/>
    <mergeCell ref="G28:G29"/>
    <mergeCell ref="G45:G46"/>
    <mergeCell ref="A43:C43"/>
    <mergeCell ref="A35:C35"/>
    <mergeCell ref="A36:G36"/>
    <mergeCell ref="A37:A38"/>
    <mergeCell ref="B37:B38"/>
    <mergeCell ref="C37:C38"/>
    <mergeCell ref="D37:F37"/>
    <mergeCell ref="A18:G18"/>
    <mergeCell ref="A19:A20"/>
    <mergeCell ref="B19:B20"/>
    <mergeCell ref="C19:C20"/>
    <mergeCell ref="D19:F19"/>
    <mergeCell ref="G19:G20"/>
    <mergeCell ref="A16:C16"/>
    <mergeCell ref="A10:A11"/>
    <mergeCell ref="B10:B11"/>
    <mergeCell ref="C10:C11"/>
    <mergeCell ref="D10:F10"/>
    <mergeCell ref="G10:G11"/>
    <mergeCell ref="A9:G9"/>
    <mergeCell ref="A3:G3"/>
    <mergeCell ref="G4:G5"/>
    <mergeCell ref="A8:C8"/>
    <mergeCell ref="A4:A5"/>
    <mergeCell ref="B4:B5"/>
    <mergeCell ref="C4:C5"/>
    <mergeCell ref="D4:F4"/>
  </mergeCells>
  <pageMargins left="0.59055118110236215" right="0.59055118110236215" top="0.59055118110236215" bottom="0.59055118110236215" header="0" footer="0"/>
  <pageSetup paperSize="9" scale="72" orientation="portrait" r:id="rId1"/>
  <rowBreaks count="1" manualBreakCount="1">
    <brk id="16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view="pageBreakPreview" topLeftCell="A58" zoomScale="115" zoomScaleNormal="100" zoomScaleSheetLayoutView="115" workbookViewId="0">
      <selection activeCell="H60" sqref="H60"/>
    </sheetView>
  </sheetViews>
  <sheetFormatPr defaultColWidth="9.1796875" defaultRowHeight="18" customHeight="1" x14ac:dyDescent="0.25"/>
  <cols>
    <col min="1" max="1" width="33.81640625" style="77" customWidth="1"/>
    <col min="2" max="2" width="10.1796875" style="34" customWidth="1"/>
    <col min="3" max="3" width="6.7265625" style="34" customWidth="1"/>
    <col min="4" max="4" width="9.26953125" style="35" customWidth="1"/>
    <col min="5" max="5" width="8.1796875" style="35" customWidth="1"/>
    <col min="6" max="6" width="13.54296875" style="35" customWidth="1"/>
    <col min="7" max="7" width="10.453125" style="35" customWidth="1"/>
    <col min="8" max="8" width="9.1796875" style="34"/>
    <col min="9" max="16384" width="9.1796875" style="75"/>
  </cols>
  <sheetData>
    <row r="1" spans="1:9" ht="18" customHeight="1" x14ac:dyDescent="0.25">
      <c r="A1" s="70" t="s">
        <v>131</v>
      </c>
      <c r="G1" s="64"/>
    </row>
    <row r="2" spans="1:9" ht="18" customHeight="1" x14ac:dyDescent="0.25">
      <c r="A2" s="73" t="s">
        <v>17</v>
      </c>
    </row>
    <row r="3" spans="1:9" ht="18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38.25" customHeight="1" x14ac:dyDescent="0.25">
      <c r="A6" s="6" t="s">
        <v>346</v>
      </c>
      <c r="B6" s="59" t="s">
        <v>304</v>
      </c>
      <c r="C6" s="59" t="s">
        <v>15</v>
      </c>
      <c r="D6" s="4">
        <v>5.08</v>
      </c>
      <c r="E6" s="4">
        <v>4.58</v>
      </c>
      <c r="F6" s="4">
        <v>8.36</v>
      </c>
      <c r="G6" s="4">
        <v>92.32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27" customHeight="1" x14ac:dyDescent="0.3">
      <c r="A8" s="105" t="s">
        <v>1</v>
      </c>
      <c r="B8" s="106"/>
      <c r="C8" s="107"/>
      <c r="D8" s="11">
        <f>SUM(D6:D7)</f>
        <v>8.0399999999999991</v>
      </c>
      <c r="E8" s="11">
        <f>SUM(E6:E7)</f>
        <v>5.22</v>
      </c>
      <c r="F8" s="11">
        <f>SUM(F6:F7)</f>
        <v>25.419999999999998</v>
      </c>
      <c r="G8" s="11">
        <f>SUM(G6:G7)</f>
        <v>178.39999999999998</v>
      </c>
      <c r="H8" s="89">
        <f>+H5+H6+H7</f>
        <v>0.32</v>
      </c>
      <c r="I8" s="89">
        <f>+I5+I6+I7</f>
        <v>0.35</v>
      </c>
    </row>
    <row r="9" spans="1:9" ht="17.25" customHeight="1" x14ac:dyDescent="0.25">
      <c r="A9" s="141" t="s">
        <v>364</v>
      </c>
      <c r="B9" s="141"/>
      <c r="C9" s="141"/>
      <c r="D9" s="141"/>
      <c r="E9" s="141"/>
      <c r="F9" s="141"/>
      <c r="G9" s="141"/>
    </row>
    <row r="10" spans="1:9" ht="17.25" customHeight="1" x14ac:dyDescent="0.25">
      <c r="A10" s="128" t="s">
        <v>96</v>
      </c>
      <c r="B10" s="114" t="s">
        <v>0</v>
      </c>
      <c r="C10" s="114" t="s">
        <v>6</v>
      </c>
      <c r="D10" s="112" t="s">
        <v>7</v>
      </c>
      <c r="E10" s="112"/>
      <c r="F10" s="112"/>
      <c r="G10" s="116" t="s">
        <v>8</v>
      </c>
      <c r="H10" s="87" t="s">
        <v>419</v>
      </c>
      <c r="I10" s="87" t="s">
        <v>420</v>
      </c>
    </row>
    <row r="11" spans="1:9" ht="17.25" customHeight="1" x14ac:dyDescent="0.25">
      <c r="A11" s="129"/>
      <c r="B11" s="115"/>
      <c r="C11" s="115"/>
      <c r="D11" s="62" t="s">
        <v>9</v>
      </c>
      <c r="E11" s="62" t="s">
        <v>10</v>
      </c>
      <c r="F11" s="62" t="s">
        <v>107</v>
      </c>
      <c r="G11" s="111"/>
      <c r="H11" s="86"/>
      <c r="I11" s="86"/>
    </row>
    <row r="12" spans="1:9" ht="33.75" customHeight="1" x14ac:dyDescent="0.25">
      <c r="A12" s="24" t="s">
        <v>102</v>
      </c>
      <c r="B12" s="25" t="s">
        <v>91</v>
      </c>
      <c r="C12" s="25" t="s">
        <v>211</v>
      </c>
      <c r="D12" s="59">
        <v>13.98</v>
      </c>
      <c r="E12" s="59">
        <v>17.46</v>
      </c>
      <c r="F12" s="59">
        <v>52.23</v>
      </c>
      <c r="G12" s="59">
        <v>407.88</v>
      </c>
      <c r="H12" s="31">
        <v>1.39</v>
      </c>
      <c r="I12" s="31">
        <f t="shared" ref="I12:I15" si="1">ROUND(H12*1.09,2)</f>
        <v>1.52</v>
      </c>
    </row>
    <row r="13" spans="1:9" ht="17.25" customHeight="1" x14ac:dyDescent="0.25">
      <c r="A13" s="24" t="s">
        <v>272</v>
      </c>
      <c r="B13" s="25" t="s">
        <v>3</v>
      </c>
      <c r="C13" s="59" t="s">
        <v>16</v>
      </c>
      <c r="D13" s="4">
        <v>2.14</v>
      </c>
      <c r="E13" s="4">
        <v>10.220000000000001</v>
      </c>
      <c r="F13" s="4">
        <v>8.7200000000000006</v>
      </c>
      <c r="G13" s="4">
        <v>140.1</v>
      </c>
      <c r="H13" s="31">
        <v>0.13</v>
      </c>
      <c r="I13" s="31">
        <f t="shared" si="1"/>
        <v>0.14000000000000001</v>
      </c>
    </row>
    <row r="14" spans="1:9" s="16" customFormat="1" ht="18" customHeight="1" x14ac:dyDescent="0.25">
      <c r="A14" s="47" t="s">
        <v>432</v>
      </c>
      <c r="B14" s="96"/>
      <c r="C14" s="96" t="s">
        <v>12</v>
      </c>
      <c r="D14" s="4">
        <v>0</v>
      </c>
      <c r="E14" s="4">
        <v>0</v>
      </c>
      <c r="F14" s="4">
        <v>0</v>
      </c>
      <c r="G14" s="4">
        <v>0</v>
      </c>
      <c r="H14" s="31">
        <v>0.05</v>
      </c>
      <c r="I14" s="31">
        <f t="shared" si="1"/>
        <v>0.05</v>
      </c>
    </row>
    <row r="15" spans="1:9" s="16" customFormat="1" ht="18" customHeight="1" x14ac:dyDescent="0.25">
      <c r="A15" s="47" t="s">
        <v>427</v>
      </c>
      <c r="B15" s="96"/>
      <c r="C15" s="96" t="s">
        <v>16</v>
      </c>
      <c r="D15" s="4">
        <v>0.4</v>
      </c>
      <c r="E15" s="4">
        <v>0.4</v>
      </c>
      <c r="F15" s="4">
        <v>13</v>
      </c>
      <c r="G15" s="4">
        <v>53</v>
      </c>
      <c r="H15" s="31">
        <v>0.33</v>
      </c>
      <c r="I15" s="31">
        <f t="shared" si="1"/>
        <v>0.36</v>
      </c>
    </row>
    <row r="16" spans="1:9" ht="27" customHeight="1" x14ac:dyDescent="0.3">
      <c r="A16" s="124" t="s">
        <v>1</v>
      </c>
      <c r="B16" s="125"/>
      <c r="C16" s="126"/>
      <c r="D16" s="11">
        <f>SUM(D12:D15)</f>
        <v>16.52</v>
      </c>
      <c r="E16" s="11">
        <f t="shared" ref="E16:G16" si="2">SUM(E12:E15)</f>
        <v>28.08</v>
      </c>
      <c r="F16" s="11">
        <f t="shared" si="2"/>
        <v>73.949999999999989</v>
      </c>
      <c r="G16" s="11">
        <f t="shared" si="2"/>
        <v>600.98</v>
      </c>
      <c r="H16" s="89">
        <f>+H12+H13+H14+H15</f>
        <v>1.9000000000000001</v>
      </c>
      <c r="I16" s="89">
        <f>+I12+I13+I14+I15</f>
        <v>2.0700000000000003</v>
      </c>
    </row>
    <row r="17" spans="1:9" ht="17.25" customHeight="1" x14ac:dyDescent="0.25">
      <c r="A17" s="141" t="s">
        <v>363</v>
      </c>
      <c r="B17" s="141"/>
      <c r="C17" s="141"/>
      <c r="D17" s="141"/>
      <c r="E17" s="141"/>
      <c r="F17" s="141"/>
      <c r="G17" s="141"/>
    </row>
    <row r="18" spans="1:9" ht="27" customHeight="1" x14ac:dyDescent="0.25">
      <c r="A18" s="128" t="s">
        <v>97</v>
      </c>
      <c r="B18" s="114" t="s">
        <v>0</v>
      </c>
      <c r="C18" s="114" t="s">
        <v>6</v>
      </c>
      <c r="D18" s="112" t="s">
        <v>7</v>
      </c>
      <c r="E18" s="112"/>
      <c r="F18" s="112"/>
      <c r="G18" s="116" t="s">
        <v>8</v>
      </c>
      <c r="H18" s="87" t="s">
        <v>419</v>
      </c>
      <c r="I18" s="87" t="s">
        <v>420</v>
      </c>
    </row>
    <row r="19" spans="1:9" ht="17.25" customHeight="1" x14ac:dyDescent="0.25">
      <c r="A19" s="129"/>
      <c r="B19" s="115"/>
      <c r="C19" s="115"/>
      <c r="D19" s="62" t="s">
        <v>9</v>
      </c>
      <c r="E19" s="62" t="s">
        <v>10</v>
      </c>
      <c r="F19" s="62" t="s">
        <v>107</v>
      </c>
      <c r="G19" s="111"/>
      <c r="H19" s="86"/>
      <c r="I19" s="86"/>
    </row>
    <row r="20" spans="1:9" ht="17.25" customHeight="1" x14ac:dyDescent="0.25">
      <c r="A20" s="24" t="s">
        <v>358</v>
      </c>
      <c r="B20" s="25" t="s">
        <v>73</v>
      </c>
      <c r="C20" s="25" t="s">
        <v>23</v>
      </c>
      <c r="D20" s="4">
        <v>30</v>
      </c>
      <c r="E20" s="4">
        <v>16.73</v>
      </c>
      <c r="F20" s="4">
        <v>50.8</v>
      </c>
      <c r="G20" s="4">
        <v>475.32499999999999</v>
      </c>
      <c r="H20" s="31">
        <v>1.06</v>
      </c>
      <c r="I20" s="31">
        <f t="shared" ref="I20:I23" si="3">ROUND(H20*1.09,2)</f>
        <v>1.1599999999999999</v>
      </c>
    </row>
    <row r="21" spans="1:9" ht="27.75" customHeight="1" x14ac:dyDescent="0.25">
      <c r="A21" s="24" t="s">
        <v>439</v>
      </c>
      <c r="B21" s="25"/>
      <c r="C21" s="25" t="s">
        <v>16</v>
      </c>
      <c r="D21" s="4">
        <v>4.0999999999999996</v>
      </c>
      <c r="E21" s="4">
        <v>2.5</v>
      </c>
      <c r="F21" s="4">
        <v>14.8</v>
      </c>
      <c r="G21" s="4">
        <v>115</v>
      </c>
      <c r="H21" s="31">
        <v>0.46</v>
      </c>
      <c r="I21" s="31">
        <f t="shared" si="3"/>
        <v>0.5</v>
      </c>
    </row>
    <row r="22" spans="1:9" s="16" customFormat="1" ht="18" customHeight="1" x14ac:dyDescent="0.25">
      <c r="A22" s="47" t="s">
        <v>432</v>
      </c>
      <c r="B22" s="96"/>
      <c r="C22" s="96" t="s">
        <v>12</v>
      </c>
      <c r="D22" s="4">
        <v>0</v>
      </c>
      <c r="E22" s="4">
        <v>0</v>
      </c>
      <c r="F22" s="4">
        <v>0</v>
      </c>
      <c r="G22" s="4">
        <v>0</v>
      </c>
      <c r="H22" s="31">
        <v>0.05</v>
      </c>
      <c r="I22" s="31">
        <f t="shared" si="3"/>
        <v>0.05</v>
      </c>
    </row>
    <row r="23" spans="1:9" s="16" customFormat="1" ht="18" customHeight="1" x14ac:dyDescent="0.25">
      <c r="A23" s="47" t="s">
        <v>427</v>
      </c>
      <c r="B23" s="96"/>
      <c r="C23" s="96" t="s">
        <v>16</v>
      </c>
      <c r="D23" s="4">
        <v>0.4</v>
      </c>
      <c r="E23" s="4">
        <v>0.4</v>
      </c>
      <c r="F23" s="4">
        <v>13</v>
      </c>
      <c r="G23" s="4">
        <v>53</v>
      </c>
      <c r="H23" s="31">
        <v>0.33</v>
      </c>
      <c r="I23" s="31">
        <f t="shared" si="3"/>
        <v>0.36</v>
      </c>
    </row>
    <row r="24" spans="1:9" ht="17.25" customHeight="1" x14ac:dyDescent="0.3">
      <c r="A24" s="105" t="s">
        <v>1</v>
      </c>
      <c r="B24" s="106"/>
      <c r="C24" s="107"/>
      <c r="D24" s="11">
        <f>SUM(D20:D23)</f>
        <v>34.5</v>
      </c>
      <c r="E24" s="11">
        <f t="shared" ref="E24:G24" si="4">SUM(E20:E23)</f>
        <v>19.63</v>
      </c>
      <c r="F24" s="11">
        <f t="shared" si="4"/>
        <v>78.599999999999994</v>
      </c>
      <c r="G24" s="11">
        <f t="shared" si="4"/>
        <v>643.32500000000005</v>
      </c>
      <c r="H24" s="89">
        <f>+H20+H21+H22+H23</f>
        <v>1.9000000000000001</v>
      </c>
      <c r="I24" s="89">
        <f>+I20+I21+I22+I23</f>
        <v>2.0699999999999998</v>
      </c>
    </row>
    <row r="25" spans="1:9" ht="27.75" customHeight="1" x14ac:dyDescent="0.25">
      <c r="A25" s="113" t="s">
        <v>370</v>
      </c>
      <c r="B25" s="113"/>
      <c r="C25" s="113"/>
      <c r="D25" s="113"/>
      <c r="E25" s="113"/>
      <c r="F25" s="113"/>
      <c r="G25" s="113"/>
    </row>
    <row r="26" spans="1:9" ht="24" customHeight="1" x14ac:dyDescent="0.25">
      <c r="A26" s="108" t="s">
        <v>98</v>
      </c>
      <c r="B26" s="114" t="s">
        <v>0</v>
      </c>
      <c r="C26" s="114" t="s">
        <v>6</v>
      </c>
      <c r="D26" s="112" t="s">
        <v>7</v>
      </c>
      <c r="E26" s="112"/>
      <c r="F26" s="112"/>
      <c r="G26" s="116" t="s">
        <v>8</v>
      </c>
      <c r="H26" s="116" t="s">
        <v>419</v>
      </c>
      <c r="I26" s="116" t="s">
        <v>420</v>
      </c>
    </row>
    <row r="27" spans="1:9" ht="18" customHeight="1" x14ac:dyDescent="0.25">
      <c r="A27" s="109"/>
      <c r="B27" s="115"/>
      <c r="C27" s="115"/>
      <c r="D27" s="62" t="s">
        <v>9</v>
      </c>
      <c r="E27" s="62" t="s">
        <v>10</v>
      </c>
      <c r="F27" s="62" t="s">
        <v>107</v>
      </c>
      <c r="G27" s="111"/>
      <c r="H27" s="111"/>
      <c r="I27" s="111"/>
    </row>
    <row r="28" spans="1:9" ht="34.5" customHeight="1" x14ac:dyDescent="0.25">
      <c r="A28" s="24" t="s">
        <v>182</v>
      </c>
      <c r="B28" s="25" t="s">
        <v>183</v>
      </c>
      <c r="C28" s="25" t="s">
        <v>15</v>
      </c>
      <c r="D28" s="4">
        <v>21.675000000000001</v>
      </c>
      <c r="E28" s="4">
        <v>18.405000000000001</v>
      </c>
      <c r="F28" s="4">
        <v>26.31</v>
      </c>
      <c r="G28" s="4">
        <v>348.67500000000001</v>
      </c>
      <c r="H28" s="31">
        <v>0.7</v>
      </c>
      <c r="I28" s="31">
        <f t="shared" ref="I28:I32" si="5">ROUND(H28*1.09,2)</f>
        <v>0.76</v>
      </c>
    </row>
    <row r="29" spans="1:9" ht="18" customHeight="1" x14ac:dyDescent="0.25">
      <c r="A29" s="6" t="s">
        <v>298</v>
      </c>
      <c r="B29" s="59" t="s">
        <v>192</v>
      </c>
      <c r="C29" s="59" t="s">
        <v>16</v>
      </c>
      <c r="D29" s="4">
        <v>2.11</v>
      </c>
      <c r="E29" s="4">
        <v>3.79</v>
      </c>
      <c r="F29" s="4">
        <v>13.4</v>
      </c>
      <c r="G29" s="4">
        <v>94.49</v>
      </c>
      <c r="H29" s="31">
        <v>0.23</v>
      </c>
      <c r="I29" s="31">
        <f t="shared" si="5"/>
        <v>0.25</v>
      </c>
    </row>
    <row r="30" spans="1:9" ht="30.75" customHeight="1" x14ac:dyDescent="0.25">
      <c r="A30" s="24" t="s">
        <v>219</v>
      </c>
      <c r="B30" s="25" t="s">
        <v>78</v>
      </c>
      <c r="C30" s="25" t="s">
        <v>15</v>
      </c>
      <c r="D30" s="4">
        <v>2.52</v>
      </c>
      <c r="E30" s="4">
        <v>7.86</v>
      </c>
      <c r="F30" s="4">
        <v>10.14</v>
      </c>
      <c r="G30" s="4">
        <v>110.73</v>
      </c>
      <c r="H30" s="31">
        <v>0.59</v>
      </c>
      <c r="I30" s="31">
        <f t="shared" si="5"/>
        <v>0.64</v>
      </c>
    </row>
    <row r="31" spans="1:9" s="16" customFormat="1" ht="18" customHeight="1" x14ac:dyDescent="0.25">
      <c r="A31" s="47" t="s">
        <v>432</v>
      </c>
      <c r="B31" s="96"/>
      <c r="C31" s="96" t="s">
        <v>12</v>
      </c>
      <c r="D31" s="4">
        <v>0</v>
      </c>
      <c r="E31" s="4">
        <v>0</v>
      </c>
      <c r="F31" s="4">
        <v>0</v>
      </c>
      <c r="G31" s="4">
        <v>0</v>
      </c>
      <c r="H31" s="31">
        <v>0.05</v>
      </c>
      <c r="I31" s="31">
        <f t="shared" si="5"/>
        <v>0.05</v>
      </c>
    </row>
    <row r="32" spans="1:9" s="16" customFormat="1" ht="18" customHeight="1" x14ac:dyDescent="0.25">
      <c r="A32" s="47" t="s">
        <v>427</v>
      </c>
      <c r="B32" s="96"/>
      <c r="C32" s="96" t="s">
        <v>16</v>
      </c>
      <c r="D32" s="4">
        <v>0.4</v>
      </c>
      <c r="E32" s="4">
        <v>0.4</v>
      </c>
      <c r="F32" s="4">
        <v>13</v>
      </c>
      <c r="G32" s="4">
        <v>53</v>
      </c>
      <c r="H32" s="31">
        <v>0.33</v>
      </c>
      <c r="I32" s="31">
        <f t="shared" si="5"/>
        <v>0.36</v>
      </c>
    </row>
    <row r="33" spans="1:9" ht="18" customHeight="1" x14ac:dyDescent="0.3">
      <c r="A33" s="105" t="s">
        <v>1</v>
      </c>
      <c r="B33" s="106"/>
      <c r="C33" s="107"/>
      <c r="D33" s="11">
        <f>SUM(D28:D32)</f>
        <v>26.704999999999998</v>
      </c>
      <c r="E33" s="11">
        <f t="shared" ref="E33:G33" si="6">SUM(E28:E32)</f>
        <v>30.454999999999998</v>
      </c>
      <c r="F33" s="11">
        <f t="shared" si="6"/>
        <v>62.85</v>
      </c>
      <c r="G33" s="11">
        <f t="shared" si="6"/>
        <v>606.89499999999998</v>
      </c>
      <c r="H33" s="89">
        <f>+H28+H29+H30+H31+H32</f>
        <v>1.9000000000000001</v>
      </c>
      <c r="I33" s="89">
        <f>+I28+I29+I30+I31+I32</f>
        <v>2.06</v>
      </c>
    </row>
    <row r="34" spans="1:9" ht="27.75" customHeight="1" x14ac:dyDescent="0.25">
      <c r="A34" s="113" t="s">
        <v>370</v>
      </c>
      <c r="B34" s="113"/>
      <c r="C34" s="113"/>
      <c r="D34" s="113"/>
      <c r="E34" s="113"/>
      <c r="F34" s="113"/>
      <c r="G34" s="113"/>
    </row>
    <row r="35" spans="1:9" ht="27.75" customHeight="1" x14ac:dyDescent="0.25">
      <c r="A35" s="108" t="s">
        <v>133</v>
      </c>
      <c r="B35" s="114" t="s">
        <v>0</v>
      </c>
      <c r="C35" s="114" t="s">
        <v>6</v>
      </c>
      <c r="D35" s="112" t="s">
        <v>7</v>
      </c>
      <c r="E35" s="112"/>
      <c r="F35" s="112"/>
      <c r="G35" s="116" t="s">
        <v>8</v>
      </c>
      <c r="H35" s="116" t="s">
        <v>419</v>
      </c>
      <c r="I35" s="116" t="s">
        <v>420</v>
      </c>
    </row>
    <row r="36" spans="1:9" ht="18" customHeight="1" x14ac:dyDescent="0.25">
      <c r="A36" s="109"/>
      <c r="B36" s="115"/>
      <c r="C36" s="115"/>
      <c r="D36" s="62" t="s">
        <v>9</v>
      </c>
      <c r="E36" s="62" t="s">
        <v>10</v>
      </c>
      <c r="F36" s="62" t="s">
        <v>107</v>
      </c>
      <c r="G36" s="111"/>
      <c r="H36" s="111"/>
      <c r="I36" s="111"/>
    </row>
    <row r="37" spans="1:9" ht="30" customHeight="1" x14ac:dyDescent="0.25">
      <c r="A37" s="24" t="s">
        <v>46</v>
      </c>
      <c r="B37" s="25" t="s">
        <v>45</v>
      </c>
      <c r="C37" s="25" t="s">
        <v>194</v>
      </c>
      <c r="D37" s="4">
        <v>25.56</v>
      </c>
      <c r="E37" s="4">
        <v>16.847999999999999</v>
      </c>
      <c r="F37" s="4">
        <v>13.94</v>
      </c>
      <c r="G37" s="4">
        <v>305.85599999999999</v>
      </c>
      <c r="H37" s="31">
        <v>1.01</v>
      </c>
      <c r="I37" s="31">
        <f t="shared" ref="I37:I41" si="7">ROUND(H37*1.09,2)</f>
        <v>1.1000000000000001</v>
      </c>
    </row>
    <row r="38" spans="1:9" ht="18" customHeight="1" x14ac:dyDescent="0.25">
      <c r="A38" s="6" t="s">
        <v>261</v>
      </c>
      <c r="B38" s="59" t="s">
        <v>141</v>
      </c>
      <c r="C38" s="59" t="s">
        <v>16</v>
      </c>
      <c r="D38" s="4">
        <v>2.2200000000000002</v>
      </c>
      <c r="E38" s="4">
        <v>3.84</v>
      </c>
      <c r="F38" s="4">
        <v>15.3</v>
      </c>
      <c r="G38" s="4">
        <v>102.15</v>
      </c>
      <c r="H38" s="31">
        <v>0.16</v>
      </c>
      <c r="I38" s="31">
        <f t="shared" si="7"/>
        <v>0.17</v>
      </c>
    </row>
    <row r="39" spans="1:9" ht="27.75" customHeight="1" x14ac:dyDescent="0.25">
      <c r="A39" s="24" t="s">
        <v>239</v>
      </c>
      <c r="B39" s="25" t="s">
        <v>157</v>
      </c>
      <c r="C39" s="25" t="s">
        <v>194</v>
      </c>
      <c r="D39" s="4">
        <v>3.8159999999999998</v>
      </c>
      <c r="E39" s="4">
        <v>14.555999999999999</v>
      </c>
      <c r="F39" s="4">
        <v>15.48</v>
      </c>
      <c r="G39" s="4">
        <v>193.44</v>
      </c>
      <c r="H39" s="31">
        <v>0.35</v>
      </c>
      <c r="I39" s="31">
        <f t="shared" si="7"/>
        <v>0.38</v>
      </c>
    </row>
    <row r="40" spans="1:9" s="16" customFormat="1" ht="18" customHeight="1" x14ac:dyDescent="0.25">
      <c r="A40" s="47" t="s">
        <v>432</v>
      </c>
      <c r="B40" s="96"/>
      <c r="C40" s="96" t="s">
        <v>12</v>
      </c>
      <c r="D40" s="4">
        <v>0</v>
      </c>
      <c r="E40" s="4">
        <v>0</v>
      </c>
      <c r="F40" s="4">
        <v>0</v>
      </c>
      <c r="G40" s="4">
        <v>0</v>
      </c>
      <c r="H40" s="31">
        <v>0.05</v>
      </c>
      <c r="I40" s="31">
        <f t="shared" si="7"/>
        <v>0.05</v>
      </c>
    </row>
    <row r="41" spans="1:9" s="16" customFormat="1" ht="18" customHeight="1" x14ac:dyDescent="0.25">
      <c r="A41" s="47" t="s">
        <v>427</v>
      </c>
      <c r="B41" s="96"/>
      <c r="C41" s="96" t="s">
        <v>16</v>
      </c>
      <c r="D41" s="4">
        <v>0.4</v>
      </c>
      <c r="E41" s="4">
        <v>0.4</v>
      </c>
      <c r="F41" s="4">
        <v>13</v>
      </c>
      <c r="G41" s="4">
        <v>53</v>
      </c>
      <c r="H41" s="31">
        <v>0.33</v>
      </c>
      <c r="I41" s="31">
        <f t="shared" si="7"/>
        <v>0.36</v>
      </c>
    </row>
    <row r="42" spans="1:9" ht="30" customHeight="1" x14ac:dyDescent="0.3">
      <c r="A42" s="105" t="s">
        <v>1</v>
      </c>
      <c r="B42" s="106"/>
      <c r="C42" s="107"/>
      <c r="D42" s="11">
        <f>SUM(D37:D41)</f>
        <v>31.995999999999995</v>
      </c>
      <c r="E42" s="11">
        <f t="shared" ref="E42:G42" si="8">SUM(E37:E41)</f>
        <v>35.643999999999998</v>
      </c>
      <c r="F42" s="11">
        <f t="shared" si="8"/>
        <v>57.72</v>
      </c>
      <c r="G42" s="11">
        <f t="shared" si="8"/>
        <v>654.44599999999991</v>
      </c>
      <c r="H42" s="89">
        <f>+H37+H38+H39+H40+H41</f>
        <v>1.9000000000000001</v>
      </c>
      <c r="I42" s="89">
        <f>+I37+I38+I39+I40+I41</f>
        <v>2.06</v>
      </c>
    </row>
    <row r="43" spans="1:9" ht="26.25" customHeight="1" x14ac:dyDescent="0.25">
      <c r="A43" s="113" t="s">
        <v>370</v>
      </c>
      <c r="B43" s="113"/>
      <c r="C43" s="113"/>
      <c r="D43" s="113"/>
      <c r="E43" s="113"/>
      <c r="F43" s="113"/>
      <c r="G43" s="113"/>
    </row>
    <row r="44" spans="1:9" ht="18" customHeight="1" x14ac:dyDescent="0.25">
      <c r="A44" s="108" t="s">
        <v>134</v>
      </c>
      <c r="B44" s="114" t="s">
        <v>0</v>
      </c>
      <c r="C44" s="114" t="s">
        <v>6</v>
      </c>
      <c r="D44" s="112" t="s">
        <v>7</v>
      </c>
      <c r="E44" s="112"/>
      <c r="F44" s="112"/>
      <c r="G44" s="116" t="s">
        <v>8</v>
      </c>
      <c r="H44" s="116" t="s">
        <v>419</v>
      </c>
      <c r="I44" s="116" t="s">
        <v>420</v>
      </c>
    </row>
    <row r="45" spans="1:9" ht="18" customHeight="1" x14ac:dyDescent="0.25">
      <c r="A45" s="109"/>
      <c r="B45" s="115"/>
      <c r="C45" s="115"/>
      <c r="D45" s="62" t="s">
        <v>9</v>
      </c>
      <c r="E45" s="62" t="s">
        <v>10</v>
      </c>
      <c r="F45" s="62" t="s">
        <v>107</v>
      </c>
      <c r="G45" s="111"/>
      <c r="H45" s="111"/>
      <c r="I45" s="111"/>
    </row>
    <row r="46" spans="1:9" ht="32.15" customHeight="1" x14ac:dyDescent="0.25">
      <c r="A46" s="24" t="s">
        <v>153</v>
      </c>
      <c r="B46" s="25" t="s">
        <v>80</v>
      </c>
      <c r="C46" s="25" t="s">
        <v>307</v>
      </c>
      <c r="D46" s="4">
        <v>37.837499999999999</v>
      </c>
      <c r="E46" s="4">
        <v>20.56</v>
      </c>
      <c r="F46" s="4">
        <v>13.21</v>
      </c>
      <c r="G46" s="4">
        <v>406.46</v>
      </c>
      <c r="H46" s="31">
        <v>1.58</v>
      </c>
      <c r="I46" s="31">
        <f t="shared" ref="I46:I50" si="9">ROUND(H46*1.09,2)</f>
        <v>1.72</v>
      </c>
    </row>
    <row r="47" spans="1:9" ht="18" customHeight="1" x14ac:dyDescent="0.25">
      <c r="A47" s="24" t="s">
        <v>252</v>
      </c>
      <c r="B47" s="25" t="s">
        <v>39</v>
      </c>
      <c r="C47" s="25" t="s">
        <v>14</v>
      </c>
      <c r="D47" s="4">
        <v>1.07</v>
      </c>
      <c r="E47" s="4">
        <v>7.0000000000000007E-2</v>
      </c>
      <c r="F47" s="4">
        <v>9.57</v>
      </c>
      <c r="G47" s="4">
        <v>42.6</v>
      </c>
      <c r="H47" s="31">
        <v>7.0000000000000007E-2</v>
      </c>
      <c r="I47" s="31">
        <f t="shared" si="9"/>
        <v>0.08</v>
      </c>
    </row>
    <row r="48" spans="1:9" ht="33" customHeight="1" x14ac:dyDescent="0.25">
      <c r="A48" s="24" t="s">
        <v>268</v>
      </c>
      <c r="B48" s="25" t="s">
        <v>204</v>
      </c>
      <c r="C48" s="25" t="s">
        <v>15</v>
      </c>
      <c r="D48" s="4">
        <v>1.9650000000000001</v>
      </c>
      <c r="E48" s="4">
        <v>11.1</v>
      </c>
      <c r="F48" s="4">
        <v>5.22</v>
      </c>
      <c r="G48" s="4">
        <v>119.88</v>
      </c>
      <c r="H48" s="31">
        <v>0.52</v>
      </c>
      <c r="I48" s="31">
        <f t="shared" si="9"/>
        <v>0.56999999999999995</v>
      </c>
    </row>
    <row r="49" spans="1:9" s="16" customFormat="1" ht="18" customHeight="1" x14ac:dyDescent="0.25">
      <c r="A49" s="47" t="s">
        <v>432</v>
      </c>
      <c r="B49" s="96"/>
      <c r="C49" s="96" t="s">
        <v>12</v>
      </c>
      <c r="D49" s="4">
        <v>0</v>
      </c>
      <c r="E49" s="4">
        <v>0</v>
      </c>
      <c r="F49" s="4">
        <v>0</v>
      </c>
      <c r="G49" s="4">
        <v>0</v>
      </c>
      <c r="H49" s="31">
        <v>0.05</v>
      </c>
      <c r="I49" s="31">
        <f t="shared" si="9"/>
        <v>0.05</v>
      </c>
    </row>
    <row r="50" spans="1:9" s="16" customFormat="1" ht="18" customHeight="1" x14ac:dyDescent="0.25">
      <c r="A50" s="47" t="s">
        <v>427</v>
      </c>
      <c r="B50" s="96"/>
      <c r="C50" s="96" t="s">
        <v>16</v>
      </c>
      <c r="D50" s="4">
        <v>0.4</v>
      </c>
      <c r="E50" s="4">
        <v>0.4</v>
      </c>
      <c r="F50" s="4">
        <v>13</v>
      </c>
      <c r="G50" s="4">
        <v>53</v>
      </c>
      <c r="H50" s="31">
        <v>0.33</v>
      </c>
      <c r="I50" s="31">
        <f t="shared" si="9"/>
        <v>0.36</v>
      </c>
    </row>
    <row r="51" spans="1:9" ht="24.75" customHeight="1" x14ac:dyDescent="0.3">
      <c r="A51" s="105" t="s">
        <v>1</v>
      </c>
      <c r="B51" s="106"/>
      <c r="C51" s="107"/>
      <c r="D51" s="11">
        <f>SUM(D46:D50)</f>
        <v>41.272500000000001</v>
      </c>
      <c r="E51" s="11">
        <f t="shared" ref="E51:G51" si="10">SUM(E46:E50)</f>
        <v>32.129999999999995</v>
      </c>
      <c r="F51" s="11">
        <f t="shared" si="10"/>
        <v>41</v>
      </c>
      <c r="G51" s="11">
        <f t="shared" si="10"/>
        <v>621.94000000000005</v>
      </c>
      <c r="H51" s="89">
        <f>+H46+H47+H48+H49+H50</f>
        <v>2.5499999999999998</v>
      </c>
      <c r="I51" s="89">
        <f>+I46+I47+I48+I49+I50</f>
        <v>2.78</v>
      </c>
    </row>
    <row r="52" spans="1:9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76"/>
      <c r="I52" s="76"/>
    </row>
    <row r="53" spans="1:9" ht="18" customHeight="1" x14ac:dyDescent="0.25">
      <c r="A53" s="128" t="s">
        <v>379</v>
      </c>
      <c r="B53" s="114" t="s">
        <v>0</v>
      </c>
      <c r="C53" s="114" t="s">
        <v>6</v>
      </c>
      <c r="D53" s="130" t="s">
        <v>7</v>
      </c>
      <c r="E53" s="130"/>
      <c r="F53" s="130"/>
      <c r="G53" s="131" t="s">
        <v>8</v>
      </c>
      <c r="H53" s="87" t="s">
        <v>419</v>
      </c>
      <c r="I53" s="87" t="s">
        <v>420</v>
      </c>
    </row>
    <row r="54" spans="1:9" ht="27" customHeight="1" x14ac:dyDescent="0.25">
      <c r="A54" s="129"/>
      <c r="B54" s="115"/>
      <c r="C54" s="115"/>
      <c r="D54" s="69" t="s">
        <v>9</v>
      </c>
      <c r="E54" s="69" t="s">
        <v>10</v>
      </c>
      <c r="F54" s="69" t="s">
        <v>107</v>
      </c>
      <c r="G54" s="115"/>
      <c r="H54" s="86"/>
      <c r="I54" s="86"/>
    </row>
    <row r="55" spans="1:9" ht="26.15" customHeight="1" x14ac:dyDescent="0.25">
      <c r="A55" s="24" t="s">
        <v>413</v>
      </c>
      <c r="B55" s="25" t="s">
        <v>414</v>
      </c>
      <c r="C55" s="25">
        <v>250</v>
      </c>
      <c r="D55" s="3">
        <v>5.48</v>
      </c>
      <c r="E55" s="3">
        <v>0.47</v>
      </c>
      <c r="F55" s="3">
        <v>77.38</v>
      </c>
      <c r="G55" s="3">
        <v>335.65</v>
      </c>
      <c r="H55" s="31">
        <v>0.86</v>
      </c>
      <c r="I55" s="31">
        <f t="shared" ref="I55:I59" si="11">ROUND(H55*1.09,2)</f>
        <v>0.94</v>
      </c>
    </row>
    <row r="56" spans="1:9" ht="18" customHeight="1" x14ac:dyDescent="0.25">
      <c r="A56" s="6" t="s">
        <v>269</v>
      </c>
      <c r="B56" s="59" t="s">
        <v>238</v>
      </c>
      <c r="C56" s="59" t="s">
        <v>14</v>
      </c>
      <c r="D56" s="4">
        <v>1.2</v>
      </c>
      <c r="E56" s="4">
        <v>15</v>
      </c>
      <c r="F56" s="4">
        <v>1.55</v>
      </c>
      <c r="G56" s="4">
        <v>146.5</v>
      </c>
      <c r="H56" s="31">
        <v>0.25</v>
      </c>
      <c r="I56" s="31">
        <f t="shared" si="11"/>
        <v>0.27</v>
      </c>
    </row>
    <row r="57" spans="1:9" s="16" customFormat="1" ht="18" customHeight="1" x14ac:dyDescent="0.25">
      <c r="A57" s="6" t="s">
        <v>428</v>
      </c>
      <c r="B57" s="96"/>
      <c r="C57" s="96" t="s">
        <v>429</v>
      </c>
      <c r="D57" s="4">
        <v>2.98</v>
      </c>
      <c r="E57" s="4">
        <v>0.2</v>
      </c>
      <c r="F57" s="4">
        <v>12.85</v>
      </c>
      <c r="G57" s="4">
        <v>65.38</v>
      </c>
      <c r="H57" s="31">
        <v>0.4</v>
      </c>
      <c r="I57" s="31">
        <f t="shared" si="11"/>
        <v>0.44</v>
      </c>
    </row>
    <row r="58" spans="1:9" s="16" customFormat="1" ht="18" customHeight="1" x14ac:dyDescent="0.25">
      <c r="A58" s="47" t="s">
        <v>432</v>
      </c>
      <c r="B58" s="96"/>
      <c r="C58" s="96" t="s">
        <v>12</v>
      </c>
      <c r="D58" s="4">
        <v>0</v>
      </c>
      <c r="E58" s="4">
        <v>0</v>
      </c>
      <c r="F58" s="4">
        <v>0</v>
      </c>
      <c r="G58" s="4">
        <v>0</v>
      </c>
      <c r="H58" s="31">
        <v>0.05</v>
      </c>
      <c r="I58" s="31">
        <f t="shared" si="11"/>
        <v>0.05</v>
      </c>
    </row>
    <row r="59" spans="1:9" s="16" customFormat="1" ht="18" customHeight="1" x14ac:dyDescent="0.25">
      <c r="A59" s="47" t="s">
        <v>427</v>
      </c>
      <c r="B59" s="96"/>
      <c r="C59" s="96" t="s">
        <v>16</v>
      </c>
      <c r="D59" s="4">
        <v>0.4</v>
      </c>
      <c r="E59" s="4">
        <v>0.4</v>
      </c>
      <c r="F59" s="4">
        <v>13</v>
      </c>
      <c r="G59" s="4">
        <v>53</v>
      </c>
      <c r="H59" s="31">
        <v>0.33</v>
      </c>
      <c r="I59" s="31">
        <f t="shared" si="11"/>
        <v>0.36</v>
      </c>
    </row>
    <row r="60" spans="1:9" ht="27" customHeight="1" x14ac:dyDescent="0.3">
      <c r="A60" s="124" t="s">
        <v>1</v>
      </c>
      <c r="B60" s="125"/>
      <c r="C60" s="126"/>
      <c r="D60" s="68">
        <f>SUM(D55:D59)</f>
        <v>10.06</v>
      </c>
      <c r="E60" s="68">
        <f t="shared" ref="E60:G60" si="12">SUM(E55:E59)</f>
        <v>16.07</v>
      </c>
      <c r="F60" s="68">
        <f t="shared" si="12"/>
        <v>104.77999999999999</v>
      </c>
      <c r="G60" s="68">
        <f t="shared" si="12"/>
        <v>600.53</v>
      </c>
      <c r="H60" s="89">
        <f>+H55+H56+H57+H58+H59</f>
        <v>1.89</v>
      </c>
      <c r="I60" s="89">
        <f>+I55+I56+I57+I58+I59</f>
        <v>2.06</v>
      </c>
    </row>
    <row r="61" spans="1:9" ht="18" customHeight="1" x14ac:dyDescent="0.25">
      <c r="A61" s="132" t="s">
        <v>430</v>
      </c>
      <c r="B61" s="132"/>
      <c r="C61" s="132"/>
      <c r="D61" s="132"/>
      <c r="E61" s="132"/>
      <c r="F61" s="132"/>
      <c r="G61" s="132"/>
    </row>
    <row r="62" spans="1:9" ht="18" customHeight="1" thickBot="1" x14ac:dyDescent="0.3"/>
    <row r="63" spans="1:9" s="16" customFormat="1" ht="39" customHeight="1" x14ac:dyDescent="0.25">
      <c r="A63" s="88"/>
      <c r="B63" s="120"/>
      <c r="C63" s="121"/>
      <c r="D63" s="121"/>
      <c r="E63" s="121"/>
      <c r="F63" s="121"/>
      <c r="G63" s="121"/>
      <c r="H63" s="90" t="s">
        <v>419</v>
      </c>
      <c r="I63" s="91" t="s">
        <v>420</v>
      </c>
    </row>
    <row r="64" spans="1:9" s="16" customFormat="1" ht="18" customHeight="1" thickBot="1" x14ac:dyDescent="0.3">
      <c r="A64" s="63"/>
      <c r="B64" s="122" t="s">
        <v>421</v>
      </c>
      <c r="C64" s="123"/>
      <c r="D64" s="123"/>
      <c r="E64" s="123"/>
      <c r="F64" s="123"/>
      <c r="G64" s="123"/>
      <c r="H64" s="94">
        <f>+SUM(H16+H24+H33+H42+H51+H60)/6+H8</f>
        <v>2.3266666666666667</v>
      </c>
      <c r="I64" s="93">
        <f>+SUM(I16+I24+I33+I42+I51+I60)/6+I8</f>
        <v>2.5333333333333337</v>
      </c>
    </row>
    <row r="65" spans="1:9" s="16" customFormat="1" ht="18" customHeight="1" x14ac:dyDescent="0.25">
      <c r="A65" s="63"/>
      <c r="B65" s="118" t="s">
        <v>422</v>
      </c>
      <c r="C65" s="119"/>
      <c r="D65" s="119"/>
      <c r="E65" s="27"/>
      <c r="F65" s="27"/>
      <c r="G65" s="27"/>
      <c r="H65" s="28"/>
      <c r="I65" s="28"/>
    </row>
    <row r="69" spans="1:9" ht="27.75" customHeight="1" x14ac:dyDescent="0.25"/>
    <row r="71" spans="1:9" ht="27.75" customHeight="1" x14ac:dyDescent="0.25"/>
    <row r="78" spans="1:9" ht="27.75" customHeight="1" x14ac:dyDescent="0.25"/>
  </sheetData>
  <mergeCells count="59">
    <mergeCell ref="B65:D65"/>
    <mergeCell ref="H44:H45"/>
    <mergeCell ref="I44:I45"/>
    <mergeCell ref="B63:G63"/>
    <mergeCell ref="B64:G64"/>
    <mergeCell ref="A60:C60"/>
    <mergeCell ref="A52:G52"/>
    <mergeCell ref="A53:A54"/>
    <mergeCell ref="B53:B54"/>
    <mergeCell ref="C53:C54"/>
    <mergeCell ref="D53:F53"/>
    <mergeCell ref="G53:G54"/>
    <mergeCell ref="C44:C45"/>
    <mergeCell ref="D44:F44"/>
    <mergeCell ref="G44:G45"/>
    <mergeCell ref="H26:H27"/>
    <mergeCell ref="I26:I27"/>
    <mergeCell ref="H35:H36"/>
    <mergeCell ref="I35:I36"/>
    <mergeCell ref="A61:G61"/>
    <mergeCell ref="A24:C24"/>
    <mergeCell ref="B26:B27"/>
    <mergeCell ref="C26:C27"/>
    <mergeCell ref="D26:F26"/>
    <mergeCell ref="A51:C51"/>
    <mergeCell ref="A43:G43"/>
    <mergeCell ref="A44:A45"/>
    <mergeCell ref="B44:B45"/>
    <mergeCell ref="G35:G36"/>
    <mergeCell ref="A25:G25"/>
    <mergeCell ref="A26:A27"/>
    <mergeCell ref="G26:G27"/>
    <mergeCell ref="A42:C42"/>
    <mergeCell ref="A33:C33"/>
    <mergeCell ref="A34:G34"/>
    <mergeCell ref="A35:A36"/>
    <mergeCell ref="A16:C16"/>
    <mergeCell ref="A17:G17"/>
    <mergeCell ref="A18:A19"/>
    <mergeCell ref="B18:B19"/>
    <mergeCell ref="C18:C19"/>
    <mergeCell ref="D18:F18"/>
    <mergeCell ref="G18:G19"/>
    <mergeCell ref="A3:G3"/>
    <mergeCell ref="A8:C8"/>
    <mergeCell ref="B35:B36"/>
    <mergeCell ref="C35:C36"/>
    <mergeCell ref="D35:F35"/>
    <mergeCell ref="A9:G9"/>
    <mergeCell ref="B10:B11"/>
    <mergeCell ref="C10:C11"/>
    <mergeCell ref="D10:F10"/>
    <mergeCell ref="G10:G11"/>
    <mergeCell ref="G4:G5"/>
    <mergeCell ref="A4:A5"/>
    <mergeCell ref="B4:B5"/>
    <mergeCell ref="C4:C5"/>
    <mergeCell ref="D4:F4"/>
    <mergeCell ref="A10:A11"/>
  </mergeCells>
  <pageMargins left="0.59055118110236215" right="0.59055118110236215" top="0.59055118110236215" bottom="0.59055118110236215" header="0" footer="0"/>
  <pageSetup paperSize="9" scale="7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view="pageBreakPreview" topLeftCell="A54" zoomScale="115" zoomScaleNormal="100" zoomScaleSheetLayoutView="115" workbookViewId="0">
      <selection activeCell="H64" sqref="H64"/>
    </sheetView>
  </sheetViews>
  <sheetFormatPr defaultRowHeight="18" customHeight="1" x14ac:dyDescent="0.25"/>
  <cols>
    <col min="1" max="1" width="36.54296875" style="8" customWidth="1"/>
    <col min="2" max="2" width="9.7265625" style="30" customWidth="1"/>
    <col min="3" max="3" width="8.1796875" style="30" customWidth="1"/>
    <col min="4" max="4" width="9.81640625" style="30" customWidth="1"/>
    <col min="5" max="5" width="9.453125" style="30" customWidth="1"/>
    <col min="6" max="6" width="15" style="30" customWidth="1"/>
    <col min="7" max="7" width="10.453125" style="30" customWidth="1"/>
    <col min="8" max="8" width="9.1796875" style="30"/>
  </cols>
  <sheetData>
    <row r="1" spans="1:9" ht="18" customHeight="1" x14ac:dyDescent="0.3">
      <c r="A1" s="12" t="s">
        <v>131</v>
      </c>
      <c r="B1" s="28"/>
      <c r="C1" s="28"/>
      <c r="D1" s="27"/>
      <c r="E1" s="27"/>
      <c r="F1" s="27"/>
      <c r="G1" s="45"/>
    </row>
    <row r="2" spans="1:9" ht="18" customHeight="1" x14ac:dyDescent="0.3">
      <c r="A2" s="14" t="s">
        <v>18</v>
      </c>
      <c r="B2" s="28"/>
      <c r="C2" s="28"/>
      <c r="D2" s="27"/>
      <c r="E2" s="27"/>
      <c r="F2" s="27"/>
      <c r="G2" s="27"/>
    </row>
    <row r="3" spans="1:9" ht="13.5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47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42"/>
      <c r="B5" s="146"/>
      <c r="C5" s="148"/>
      <c r="D5" s="9" t="s">
        <v>9</v>
      </c>
      <c r="E5" s="9" t="s">
        <v>10</v>
      </c>
      <c r="F5" s="10" t="s">
        <v>107</v>
      </c>
      <c r="G5" s="146"/>
      <c r="H5" s="86"/>
      <c r="I5" s="86"/>
    </row>
    <row r="6" spans="1:9" ht="40.5" customHeight="1" x14ac:dyDescent="0.25">
      <c r="A6" s="54" t="s">
        <v>336</v>
      </c>
      <c r="B6" s="50" t="s">
        <v>322</v>
      </c>
      <c r="C6" s="50" t="s">
        <v>15</v>
      </c>
      <c r="D6" s="51">
        <v>3.64</v>
      </c>
      <c r="E6" s="51">
        <v>3.3</v>
      </c>
      <c r="F6" s="51">
        <v>14.61</v>
      </c>
      <c r="G6" s="51">
        <v>93.57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7" t="s">
        <v>4</v>
      </c>
      <c r="C7" s="7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28.5" customHeight="1" x14ac:dyDescent="0.3">
      <c r="A8" s="105" t="s">
        <v>1</v>
      </c>
      <c r="B8" s="106"/>
      <c r="C8" s="107"/>
      <c r="D8" s="11">
        <f t="shared" ref="D8:F8" si="1">SUM(D6:D7)</f>
        <v>6.6</v>
      </c>
      <c r="E8" s="11">
        <f t="shared" si="1"/>
        <v>3.94</v>
      </c>
      <c r="F8" s="11">
        <f t="shared" si="1"/>
        <v>31.669999999999998</v>
      </c>
      <c r="G8" s="11">
        <f>SUM(G6:G7)</f>
        <v>179.64999999999998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9" ht="18" customHeight="1" x14ac:dyDescent="0.25">
      <c r="A10" s="128" t="s">
        <v>96</v>
      </c>
      <c r="B10" s="114" t="s">
        <v>0</v>
      </c>
      <c r="C10" s="144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8" customHeight="1" x14ac:dyDescent="0.25">
      <c r="A11" s="149"/>
      <c r="B11" s="143"/>
      <c r="C11" s="145"/>
      <c r="D11" s="9" t="s">
        <v>9</v>
      </c>
      <c r="E11" s="9" t="s">
        <v>10</v>
      </c>
      <c r="F11" s="10" t="s">
        <v>107</v>
      </c>
      <c r="G11" s="146"/>
      <c r="H11" s="111"/>
      <c r="I11" s="111"/>
    </row>
    <row r="12" spans="1:9" ht="18" customHeight="1" x14ac:dyDescent="0.25">
      <c r="A12" s="54" t="s">
        <v>37</v>
      </c>
      <c r="B12" s="50" t="s">
        <v>38</v>
      </c>
      <c r="C12" s="50" t="s">
        <v>16</v>
      </c>
      <c r="D12" s="51">
        <v>20.53</v>
      </c>
      <c r="E12" s="51">
        <v>11.88</v>
      </c>
      <c r="F12" s="51">
        <v>10.93</v>
      </c>
      <c r="G12" s="51">
        <v>232.06</v>
      </c>
      <c r="H12" s="31">
        <v>0.83</v>
      </c>
      <c r="I12" s="31">
        <f t="shared" ref="I12:I16" si="2">ROUND(H12*1.09,2)</f>
        <v>0.9</v>
      </c>
    </row>
    <row r="13" spans="1:9" ht="18" customHeight="1" x14ac:dyDescent="0.25">
      <c r="A13" s="19" t="s">
        <v>230</v>
      </c>
      <c r="B13" s="29" t="s">
        <v>52</v>
      </c>
      <c r="C13" s="29" t="s">
        <v>31</v>
      </c>
      <c r="D13" s="4">
        <v>2.04</v>
      </c>
      <c r="E13" s="4">
        <v>3.5249999999999999</v>
      </c>
      <c r="F13" s="4">
        <v>21.71</v>
      </c>
      <c r="G13" s="4">
        <v>122.82</v>
      </c>
      <c r="H13" s="31">
        <v>0.18</v>
      </c>
      <c r="I13" s="31">
        <f t="shared" si="2"/>
        <v>0.2</v>
      </c>
    </row>
    <row r="14" spans="1:9" ht="27.75" customHeight="1" x14ac:dyDescent="0.25">
      <c r="A14" s="6" t="s">
        <v>292</v>
      </c>
      <c r="B14" s="55" t="s">
        <v>108</v>
      </c>
      <c r="C14" s="55" t="s">
        <v>15</v>
      </c>
      <c r="D14" s="4">
        <v>2.9550000000000001</v>
      </c>
      <c r="E14" s="4">
        <v>14.984999999999999</v>
      </c>
      <c r="F14" s="4">
        <v>11.535</v>
      </c>
      <c r="G14" s="4">
        <v>177.39</v>
      </c>
      <c r="H14" s="31">
        <v>0.43</v>
      </c>
      <c r="I14" s="31">
        <f t="shared" si="2"/>
        <v>0.47</v>
      </c>
    </row>
    <row r="15" spans="1:9" s="16" customFormat="1" ht="18" customHeight="1" x14ac:dyDescent="0.25">
      <c r="A15" s="47" t="s">
        <v>425</v>
      </c>
      <c r="B15" s="96"/>
      <c r="C15" s="96" t="s">
        <v>426</v>
      </c>
      <c r="D15" s="4">
        <v>0.1</v>
      </c>
      <c r="E15" s="4">
        <v>0.06</v>
      </c>
      <c r="F15" s="4">
        <v>1.29</v>
      </c>
      <c r="G15" s="4">
        <v>4.34</v>
      </c>
      <c r="H15" s="31">
        <v>0.12</v>
      </c>
      <c r="I15" s="31">
        <f t="shared" si="2"/>
        <v>0.13</v>
      </c>
    </row>
    <row r="16" spans="1:9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 t="shared" si="2"/>
        <v>0.36</v>
      </c>
    </row>
    <row r="17" spans="1:9" ht="18" customHeight="1" x14ac:dyDescent="0.3">
      <c r="A17" s="124" t="s">
        <v>1</v>
      </c>
      <c r="B17" s="125"/>
      <c r="C17" s="126"/>
      <c r="D17" s="11">
        <f>SUM(D12:D16)</f>
        <v>26.024999999999999</v>
      </c>
      <c r="E17" s="11">
        <f t="shared" ref="E17:G17" si="3">SUM(E12:E16)</f>
        <v>30.849999999999998</v>
      </c>
      <c r="F17" s="11">
        <f t="shared" si="3"/>
        <v>58.464999999999996</v>
      </c>
      <c r="G17" s="11">
        <f t="shared" si="3"/>
        <v>589.61</v>
      </c>
      <c r="H17" s="89">
        <f>+H12+H13+H14+H15+H16</f>
        <v>1.8900000000000001</v>
      </c>
      <c r="I17" s="89">
        <f>+I12+I13+I14+I15+I16</f>
        <v>2.06</v>
      </c>
    </row>
    <row r="18" spans="1:9" ht="26.25" customHeight="1" x14ac:dyDescent="0.25">
      <c r="A18" s="140" t="s">
        <v>364</v>
      </c>
      <c r="B18" s="140"/>
      <c r="C18" s="140"/>
      <c r="D18" s="140"/>
      <c r="E18" s="140"/>
      <c r="F18" s="140"/>
      <c r="G18" s="140"/>
    </row>
    <row r="19" spans="1:9" ht="18" customHeight="1" x14ac:dyDescent="0.25">
      <c r="A19" s="128" t="s">
        <v>97</v>
      </c>
      <c r="B19" s="114" t="s">
        <v>0</v>
      </c>
      <c r="C19" s="144" t="s">
        <v>6</v>
      </c>
      <c r="D19" s="112" t="s">
        <v>7</v>
      </c>
      <c r="E19" s="112"/>
      <c r="F19" s="112"/>
      <c r="G19" s="116" t="s">
        <v>8</v>
      </c>
      <c r="H19" s="87" t="s">
        <v>419</v>
      </c>
      <c r="I19" s="87" t="s">
        <v>420</v>
      </c>
    </row>
    <row r="20" spans="1:9" s="8" customFormat="1" ht="18" customHeight="1" x14ac:dyDescent="0.25">
      <c r="A20" s="149"/>
      <c r="B20" s="143"/>
      <c r="C20" s="145"/>
      <c r="D20" s="9" t="s">
        <v>9</v>
      </c>
      <c r="E20" s="9" t="s">
        <v>10</v>
      </c>
      <c r="F20" s="10" t="s">
        <v>107</v>
      </c>
      <c r="G20" s="146"/>
      <c r="H20" s="86"/>
      <c r="I20" s="86"/>
    </row>
    <row r="21" spans="1:9" ht="18" customHeight="1" x14ac:dyDescent="0.25">
      <c r="A21" s="24" t="s">
        <v>130</v>
      </c>
      <c r="B21" s="25" t="s">
        <v>121</v>
      </c>
      <c r="C21" s="25" t="s">
        <v>23</v>
      </c>
      <c r="D21" s="4">
        <v>34.325000000000003</v>
      </c>
      <c r="E21" s="4">
        <v>16.850000000000001</v>
      </c>
      <c r="F21" s="4">
        <v>55.875</v>
      </c>
      <c r="G21" s="4">
        <v>504.72500000000002</v>
      </c>
      <c r="H21" s="31">
        <v>1.02</v>
      </c>
      <c r="I21" s="31">
        <f t="shared" ref="I21:I24" si="4">ROUND(H21*1.09,2)</f>
        <v>1.1100000000000001</v>
      </c>
    </row>
    <row r="22" spans="1:9" ht="18" customHeight="1" x14ac:dyDescent="0.25">
      <c r="A22" s="6" t="s">
        <v>188</v>
      </c>
      <c r="B22" s="56" t="s">
        <v>189</v>
      </c>
      <c r="C22" s="56" t="s">
        <v>115</v>
      </c>
      <c r="D22" s="4">
        <v>1.4</v>
      </c>
      <c r="E22" s="4">
        <v>0.63</v>
      </c>
      <c r="F22" s="4">
        <v>12.34</v>
      </c>
      <c r="G22" s="4">
        <v>52.2</v>
      </c>
      <c r="H22" s="31">
        <v>0.35</v>
      </c>
      <c r="I22" s="31">
        <f t="shared" si="4"/>
        <v>0.38</v>
      </c>
    </row>
    <row r="23" spans="1:9" s="16" customFormat="1" ht="18" customHeight="1" x14ac:dyDescent="0.25">
      <c r="A23" s="6" t="s">
        <v>428</v>
      </c>
      <c r="B23" s="96"/>
      <c r="C23" s="96" t="s">
        <v>429</v>
      </c>
      <c r="D23" s="4">
        <v>2.98</v>
      </c>
      <c r="E23" s="4">
        <v>0.2</v>
      </c>
      <c r="F23" s="4">
        <v>12.85</v>
      </c>
      <c r="G23" s="4">
        <v>65.38</v>
      </c>
      <c r="H23" s="31">
        <v>0.4</v>
      </c>
      <c r="I23" s="31">
        <f t="shared" si="4"/>
        <v>0.44</v>
      </c>
    </row>
    <row r="24" spans="1:9" s="16" customFormat="1" ht="18" customHeight="1" x14ac:dyDescent="0.25">
      <c r="A24" s="47" t="s">
        <v>425</v>
      </c>
      <c r="B24" s="96"/>
      <c r="C24" s="96" t="s">
        <v>426</v>
      </c>
      <c r="D24" s="4">
        <v>0.1</v>
      </c>
      <c r="E24" s="4">
        <v>0.06</v>
      </c>
      <c r="F24" s="4">
        <v>1.29</v>
      </c>
      <c r="G24" s="4">
        <v>4.34</v>
      </c>
      <c r="H24" s="31">
        <v>0.12</v>
      </c>
      <c r="I24" s="31">
        <f t="shared" si="4"/>
        <v>0.13</v>
      </c>
    </row>
    <row r="25" spans="1:9" ht="18" customHeight="1" x14ac:dyDescent="0.3">
      <c r="A25" s="105" t="s">
        <v>1</v>
      </c>
      <c r="B25" s="106"/>
      <c r="C25" s="107"/>
      <c r="D25" s="11">
        <f>SUM(D21:D24)</f>
        <v>38.805</v>
      </c>
      <c r="E25" s="11">
        <f t="shared" ref="E25:G25" si="5">SUM(E21:E24)</f>
        <v>17.739999999999998</v>
      </c>
      <c r="F25" s="11">
        <f t="shared" si="5"/>
        <v>82.355000000000004</v>
      </c>
      <c r="G25" s="11">
        <f t="shared" si="5"/>
        <v>626.6450000000001</v>
      </c>
      <c r="H25" s="89">
        <f>+H21+H22+H23+H24</f>
        <v>1.8900000000000001</v>
      </c>
      <c r="I25" s="89">
        <f>+I21+I22+I23+I24</f>
        <v>2.06</v>
      </c>
    </row>
    <row r="26" spans="1:9" ht="18" customHeight="1" x14ac:dyDescent="0.25">
      <c r="A26" s="113" t="s">
        <v>362</v>
      </c>
      <c r="B26" s="113"/>
      <c r="C26" s="113"/>
      <c r="D26" s="113"/>
      <c r="E26" s="113"/>
      <c r="F26" s="113"/>
      <c r="G26" s="113"/>
    </row>
    <row r="27" spans="1:9" ht="17.25" customHeight="1" x14ac:dyDescent="0.25">
      <c r="A27" s="108" t="s">
        <v>98</v>
      </c>
      <c r="B27" s="114" t="s">
        <v>0</v>
      </c>
      <c r="C27" s="144" t="s">
        <v>6</v>
      </c>
      <c r="D27" s="112" t="s">
        <v>7</v>
      </c>
      <c r="E27" s="112"/>
      <c r="F27" s="112"/>
      <c r="G27" s="116" t="s">
        <v>8</v>
      </c>
      <c r="H27" s="116" t="s">
        <v>419</v>
      </c>
      <c r="I27" s="116" t="s">
        <v>420</v>
      </c>
    </row>
    <row r="28" spans="1:9" ht="17.25" customHeight="1" x14ac:dyDescent="0.25">
      <c r="A28" s="142"/>
      <c r="B28" s="143"/>
      <c r="C28" s="145"/>
      <c r="D28" s="9" t="s">
        <v>9</v>
      </c>
      <c r="E28" s="9" t="s">
        <v>10</v>
      </c>
      <c r="F28" s="10" t="s">
        <v>107</v>
      </c>
      <c r="G28" s="146"/>
      <c r="H28" s="111"/>
      <c r="I28" s="111"/>
    </row>
    <row r="29" spans="1:9" ht="17.25" customHeight="1" x14ac:dyDescent="0.25">
      <c r="A29" s="24" t="s">
        <v>50</v>
      </c>
      <c r="B29" s="25" t="s">
        <v>51</v>
      </c>
      <c r="C29" s="25" t="s">
        <v>194</v>
      </c>
      <c r="D29" s="4">
        <v>31.33</v>
      </c>
      <c r="E29" s="4">
        <v>26.4</v>
      </c>
      <c r="F29" s="4">
        <v>2.016</v>
      </c>
      <c r="G29" s="4">
        <v>368.964</v>
      </c>
      <c r="H29" s="31">
        <v>1.94</v>
      </c>
      <c r="I29" s="31">
        <f t="shared" ref="I29:I33" si="6">ROUND(H29*1.09,2)</f>
        <v>2.11</v>
      </c>
    </row>
    <row r="30" spans="1:9" ht="17.25" customHeight="1" x14ac:dyDescent="0.25">
      <c r="A30" s="19" t="s">
        <v>230</v>
      </c>
      <c r="B30" s="58" t="s">
        <v>52</v>
      </c>
      <c r="C30" s="58" t="s">
        <v>14</v>
      </c>
      <c r="D30" s="4">
        <v>1.36</v>
      </c>
      <c r="E30" s="4">
        <v>2.35</v>
      </c>
      <c r="F30" s="4">
        <v>14.48</v>
      </c>
      <c r="G30" s="4">
        <v>81.88</v>
      </c>
      <c r="H30" s="31">
        <v>0.09</v>
      </c>
      <c r="I30" s="31">
        <f t="shared" si="6"/>
        <v>0.1</v>
      </c>
    </row>
    <row r="31" spans="1:9" ht="27.75" customHeight="1" x14ac:dyDescent="0.25">
      <c r="A31" s="6" t="s">
        <v>303</v>
      </c>
      <c r="B31" s="56" t="s">
        <v>193</v>
      </c>
      <c r="C31" s="56" t="s">
        <v>15</v>
      </c>
      <c r="D31" s="4">
        <v>4.9950000000000001</v>
      </c>
      <c r="E31" s="4">
        <v>3.09</v>
      </c>
      <c r="F31" s="4">
        <v>12.45</v>
      </c>
      <c r="G31" s="4">
        <v>129.67500000000001</v>
      </c>
      <c r="H31" s="31">
        <v>0.24</v>
      </c>
      <c r="I31" s="31">
        <f t="shared" si="6"/>
        <v>0.26</v>
      </c>
    </row>
    <row r="32" spans="1:9" s="16" customFormat="1" ht="18" customHeight="1" x14ac:dyDescent="0.25">
      <c r="A32" s="47" t="s">
        <v>425</v>
      </c>
      <c r="B32" s="96"/>
      <c r="C32" s="96" t="s">
        <v>426</v>
      </c>
      <c r="D32" s="4">
        <v>0.1</v>
      </c>
      <c r="E32" s="4">
        <v>0.06</v>
      </c>
      <c r="F32" s="4">
        <v>1.29</v>
      </c>
      <c r="G32" s="4">
        <v>4.34</v>
      </c>
      <c r="H32" s="31">
        <v>0.1</v>
      </c>
      <c r="I32" s="31">
        <f t="shared" si="6"/>
        <v>0.11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0.18</v>
      </c>
      <c r="I33" s="31">
        <f t="shared" si="6"/>
        <v>0.2</v>
      </c>
    </row>
    <row r="34" spans="1:9" ht="17.25" customHeight="1" x14ac:dyDescent="0.3">
      <c r="A34" s="112" t="s">
        <v>1</v>
      </c>
      <c r="B34" s="112"/>
      <c r="C34" s="112"/>
      <c r="D34" s="11">
        <f>SUM(D29:D33)</f>
        <v>38.184999999999995</v>
      </c>
      <c r="E34" s="11">
        <f t="shared" ref="E34:G34" si="7">SUM(E29:E33)</f>
        <v>32.299999999999997</v>
      </c>
      <c r="F34" s="11">
        <f t="shared" si="7"/>
        <v>43.236000000000004</v>
      </c>
      <c r="G34" s="11">
        <f t="shared" si="7"/>
        <v>637.85900000000004</v>
      </c>
      <c r="H34" s="89">
        <f>+H29+H30+H31+H32+H33</f>
        <v>2.5499999999999998</v>
      </c>
      <c r="I34" s="89">
        <f>+I29+I30+I31+I32+I33</f>
        <v>2.78</v>
      </c>
    </row>
    <row r="35" spans="1:9" ht="27.75" customHeight="1" x14ac:dyDescent="0.25">
      <c r="A35" s="113" t="s">
        <v>370</v>
      </c>
      <c r="B35" s="113"/>
      <c r="C35" s="113"/>
      <c r="D35" s="113"/>
      <c r="E35" s="113"/>
      <c r="F35" s="113"/>
      <c r="G35" s="113"/>
    </row>
    <row r="36" spans="1:9" ht="18" customHeight="1" x14ac:dyDescent="0.25">
      <c r="A36" s="108" t="s">
        <v>133</v>
      </c>
      <c r="B36" s="114" t="s">
        <v>0</v>
      </c>
      <c r="C36" s="144" t="s">
        <v>6</v>
      </c>
      <c r="D36" s="112" t="s">
        <v>7</v>
      </c>
      <c r="E36" s="112"/>
      <c r="F36" s="112"/>
      <c r="G36" s="116" t="s">
        <v>8</v>
      </c>
      <c r="H36" s="87" t="s">
        <v>419</v>
      </c>
      <c r="I36" s="87" t="s">
        <v>420</v>
      </c>
    </row>
    <row r="37" spans="1:9" ht="18" customHeight="1" x14ac:dyDescent="0.25">
      <c r="A37" s="142"/>
      <c r="B37" s="143"/>
      <c r="C37" s="145"/>
      <c r="D37" s="9" t="s">
        <v>9</v>
      </c>
      <c r="E37" s="9" t="s">
        <v>10</v>
      </c>
      <c r="F37" s="10" t="s">
        <v>107</v>
      </c>
      <c r="G37" s="146"/>
      <c r="H37" s="86"/>
      <c r="I37" s="86"/>
    </row>
    <row r="38" spans="1:9" ht="34.5" customHeight="1" x14ac:dyDescent="0.25">
      <c r="A38" s="24" t="s">
        <v>359</v>
      </c>
      <c r="B38" s="25" t="s">
        <v>270</v>
      </c>
      <c r="C38" s="25" t="s">
        <v>23</v>
      </c>
      <c r="D38" s="4">
        <v>16.399999999999999</v>
      </c>
      <c r="E38" s="4">
        <v>14.275</v>
      </c>
      <c r="F38" s="4">
        <v>64.474999999999994</v>
      </c>
      <c r="G38" s="4">
        <v>448.52499999999998</v>
      </c>
      <c r="H38" s="31">
        <v>0.79</v>
      </c>
      <c r="I38" s="31">
        <f t="shared" ref="I38:I42" si="8">ROUND(H38*1.09,2)</f>
        <v>0.86</v>
      </c>
    </row>
    <row r="39" spans="1:9" ht="18" customHeight="1" x14ac:dyDescent="0.25">
      <c r="A39" s="6" t="s">
        <v>237</v>
      </c>
      <c r="B39" s="57" t="s">
        <v>238</v>
      </c>
      <c r="C39" s="57" t="s">
        <v>14</v>
      </c>
      <c r="D39" s="4">
        <v>1.7</v>
      </c>
      <c r="E39" s="4">
        <v>5</v>
      </c>
      <c r="F39" s="4">
        <v>2.1</v>
      </c>
      <c r="G39" s="4">
        <v>60</v>
      </c>
      <c r="H39" s="31">
        <v>0.25</v>
      </c>
      <c r="I39" s="31">
        <f t="shared" si="8"/>
        <v>0.27</v>
      </c>
    </row>
    <row r="40" spans="1:9" s="16" customFormat="1" ht="18" customHeight="1" x14ac:dyDescent="0.25">
      <c r="A40" s="6" t="s">
        <v>428</v>
      </c>
      <c r="B40" s="96"/>
      <c r="C40" s="96" t="s">
        <v>429</v>
      </c>
      <c r="D40" s="4">
        <v>2.98</v>
      </c>
      <c r="E40" s="4">
        <v>0.2</v>
      </c>
      <c r="F40" s="4">
        <v>12.85</v>
      </c>
      <c r="G40" s="4">
        <v>65.38</v>
      </c>
      <c r="H40" s="31">
        <v>0.4</v>
      </c>
      <c r="I40" s="31">
        <f t="shared" si="8"/>
        <v>0.44</v>
      </c>
    </row>
    <row r="41" spans="1:9" s="16" customFormat="1" ht="18" customHeight="1" x14ac:dyDescent="0.25">
      <c r="A41" s="47" t="s">
        <v>425</v>
      </c>
      <c r="B41" s="96"/>
      <c r="C41" s="96" t="s">
        <v>426</v>
      </c>
      <c r="D41" s="4">
        <v>0.1</v>
      </c>
      <c r="E41" s="4">
        <v>0.06</v>
      </c>
      <c r="F41" s="4">
        <v>1.29</v>
      </c>
      <c r="G41" s="4">
        <v>4.34</v>
      </c>
      <c r="H41" s="31">
        <v>0.12</v>
      </c>
      <c r="I41" s="31">
        <f t="shared" si="8"/>
        <v>0.13</v>
      </c>
    </row>
    <row r="42" spans="1:9" s="16" customFormat="1" ht="18" customHeight="1" x14ac:dyDescent="0.25">
      <c r="A42" s="47" t="s">
        <v>427</v>
      </c>
      <c r="B42" s="96"/>
      <c r="C42" s="96" t="s">
        <v>16</v>
      </c>
      <c r="D42" s="4">
        <v>0.4</v>
      </c>
      <c r="E42" s="4">
        <v>0.4</v>
      </c>
      <c r="F42" s="4">
        <v>13</v>
      </c>
      <c r="G42" s="4">
        <v>53</v>
      </c>
      <c r="H42" s="31">
        <v>0.33</v>
      </c>
      <c r="I42" s="31">
        <f t="shared" si="8"/>
        <v>0.36</v>
      </c>
    </row>
    <row r="43" spans="1:9" ht="27.75" customHeight="1" x14ac:dyDescent="0.3">
      <c r="A43" s="105" t="s">
        <v>1</v>
      </c>
      <c r="B43" s="106"/>
      <c r="C43" s="107"/>
      <c r="D43" s="11">
        <f>SUM(D38:D42)</f>
        <v>21.58</v>
      </c>
      <c r="E43" s="11">
        <f t="shared" ref="E43:G43" si="9">SUM(E38:E42)</f>
        <v>19.934999999999995</v>
      </c>
      <c r="F43" s="11">
        <f t="shared" si="9"/>
        <v>93.714999999999989</v>
      </c>
      <c r="G43" s="11">
        <f t="shared" si="9"/>
        <v>631.245</v>
      </c>
      <c r="H43" s="89">
        <f>+H38+H39+H40+H41+H42</f>
        <v>1.8900000000000001</v>
      </c>
      <c r="I43" s="89">
        <f>+I38+I39+I40+I41+I42</f>
        <v>2.0599999999999996</v>
      </c>
    </row>
    <row r="44" spans="1:9" ht="27" customHeight="1" x14ac:dyDescent="0.25">
      <c r="A44" s="113" t="s">
        <v>362</v>
      </c>
      <c r="B44" s="113"/>
      <c r="C44" s="113"/>
      <c r="D44" s="113"/>
      <c r="E44" s="113"/>
      <c r="F44" s="113"/>
      <c r="G44" s="113"/>
    </row>
    <row r="45" spans="1:9" ht="18" customHeight="1" x14ac:dyDescent="0.25">
      <c r="A45" s="108" t="s">
        <v>134</v>
      </c>
      <c r="B45" s="114" t="s">
        <v>0</v>
      </c>
      <c r="C45" s="144" t="s">
        <v>6</v>
      </c>
      <c r="D45" s="112" t="s">
        <v>7</v>
      </c>
      <c r="E45" s="112"/>
      <c r="F45" s="112"/>
      <c r="G45" s="116" t="s">
        <v>8</v>
      </c>
      <c r="H45" s="87" t="s">
        <v>419</v>
      </c>
      <c r="I45" s="87" t="s">
        <v>420</v>
      </c>
    </row>
    <row r="46" spans="1:9" ht="18" customHeight="1" x14ac:dyDescent="0.25">
      <c r="A46" s="142"/>
      <c r="B46" s="143"/>
      <c r="C46" s="145"/>
      <c r="D46" s="9" t="s">
        <v>9</v>
      </c>
      <c r="E46" s="9" t="s">
        <v>10</v>
      </c>
      <c r="F46" s="10" t="s">
        <v>107</v>
      </c>
      <c r="G46" s="146"/>
      <c r="H46" s="86"/>
      <c r="I46" s="86"/>
    </row>
    <row r="47" spans="1:9" ht="30" customHeight="1" x14ac:dyDescent="0.25">
      <c r="A47" s="24" t="s">
        <v>103</v>
      </c>
      <c r="B47" s="25" t="s">
        <v>92</v>
      </c>
      <c r="C47" s="25" t="s">
        <v>211</v>
      </c>
      <c r="D47" s="60">
        <v>21.18</v>
      </c>
      <c r="E47" s="60">
        <v>9.18</v>
      </c>
      <c r="F47" s="60">
        <v>68.64</v>
      </c>
      <c r="G47" s="60">
        <v>388.59</v>
      </c>
      <c r="H47" s="31">
        <v>0.84</v>
      </c>
      <c r="I47" s="31">
        <f t="shared" ref="I47:I50" si="10">ROUND(H47*1.09,2)</f>
        <v>0.92</v>
      </c>
    </row>
    <row r="48" spans="1:9" ht="29.25" customHeight="1" x14ac:dyDescent="0.25">
      <c r="A48" s="6" t="s">
        <v>292</v>
      </c>
      <c r="B48" s="56" t="s">
        <v>108</v>
      </c>
      <c r="C48" s="56" t="s">
        <v>15</v>
      </c>
      <c r="D48" s="4">
        <v>2.9550000000000001</v>
      </c>
      <c r="E48" s="4">
        <v>14.984999999999999</v>
      </c>
      <c r="F48" s="4">
        <v>11.535</v>
      </c>
      <c r="G48" s="4">
        <v>177.39</v>
      </c>
      <c r="H48" s="31">
        <v>0.6</v>
      </c>
      <c r="I48" s="31">
        <f t="shared" si="10"/>
        <v>0.65</v>
      </c>
    </row>
    <row r="49" spans="1:9" s="16" customFormat="1" ht="18" customHeight="1" x14ac:dyDescent="0.25">
      <c r="A49" s="47" t="s">
        <v>425</v>
      </c>
      <c r="B49" s="96"/>
      <c r="C49" s="96" t="s">
        <v>426</v>
      </c>
      <c r="D49" s="4">
        <v>0.1</v>
      </c>
      <c r="E49" s="4">
        <v>0.06</v>
      </c>
      <c r="F49" s="4">
        <v>1.29</v>
      </c>
      <c r="G49" s="4">
        <v>4.34</v>
      </c>
      <c r="H49" s="31">
        <v>0.12</v>
      </c>
      <c r="I49" s="31">
        <f t="shared" si="10"/>
        <v>0.13</v>
      </c>
    </row>
    <row r="50" spans="1:9" s="16" customFormat="1" ht="18" customHeight="1" x14ac:dyDescent="0.25">
      <c r="A50" s="47" t="s">
        <v>427</v>
      </c>
      <c r="B50" s="96"/>
      <c r="C50" s="96" t="s">
        <v>16</v>
      </c>
      <c r="D50" s="4">
        <v>0.4</v>
      </c>
      <c r="E50" s="4">
        <v>0.4</v>
      </c>
      <c r="F50" s="4">
        <v>13</v>
      </c>
      <c r="G50" s="4">
        <v>53</v>
      </c>
      <c r="H50" s="31">
        <v>0.33</v>
      </c>
      <c r="I50" s="31">
        <f t="shared" si="10"/>
        <v>0.36</v>
      </c>
    </row>
    <row r="51" spans="1:9" ht="27.75" customHeight="1" x14ac:dyDescent="0.3">
      <c r="A51" s="105" t="s">
        <v>1</v>
      </c>
      <c r="B51" s="106"/>
      <c r="C51" s="107"/>
      <c r="D51" s="11">
        <f>SUM(D47:D50)</f>
        <v>24.634999999999998</v>
      </c>
      <c r="E51" s="11">
        <f t="shared" ref="E51:G51" si="11">SUM(E47:E50)</f>
        <v>24.624999999999996</v>
      </c>
      <c r="F51" s="11">
        <f t="shared" si="11"/>
        <v>94.465000000000003</v>
      </c>
      <c r="G51" s="11">
        <f t="shared" si="11"/>
        <v>623.32000000000005</v>
      </c>
      <c r="H51" s="89">
        <f>+H47+H48+H49+H50</f>
        <v>1.8900000000000001</v>
      </c>
      <c r="I51" s="89">
        <f>+I47+I48+I49+I50</f>
        <v>2.06</v>
      </c>
    </row>
    <row r="52" spans="1:9" s="1" customFormat="1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65"/>
      <c r="I52" s="65"/>
    </row>
    <row r="53" spans="1:9" s="1" customFormat="1" ht="18" customHeight="1" x14ac:dyDescent="0.25">
      <c r="A53" s="128" t="s">
        <v>379</v>
      </c>
      <c r="B53" s="114" t="s">
        <v>0</v>
      </c>
      <c r="C53" s="144" t="s">
        <v>6</v>
      </c>
      <c r="D53" s="130" t="s">
        <v>7</v>
      </c>
      <c r="E53" s="130"/>
      <c r="F53" s="130"/>
      <c r="G53" s="131" t="s">
        <v>8</v>
      </c>
      <c r="H53" s="87" t="s">
        <v>419</v>
      </c>
      <c r="I53" s="87" t="s">
        <v>420</v>
      </c>
    </row>
    <row r="54" spans="1:9" s="1" customFormat="1" ht="27" customHeight="1" x14ac:dyDescent="0.25">
      <c r="A54" s="129"/>
      <c r="B54" s="115"/>
      <c r="C54" s="145"/>
      <c r="D54" s="18" t="s">
        <v>9</v>
      </c>
      <c r="E54" s="18" t="s">
        <v>10</v>
      </c>
      <c r="F54" s="66" t="s">
        <v>107</v>
      </c>
      <c r="G54" s="115"/>
      <c r="H54" s="86"/>
      <c r="I54" s="86"/>
    </row>
    <row r="55" spans="1:9" s="1" customFormat="1" ht="26.15" customHeight="1" x14ac:dyDescent="0.25">
      <c r="A55" s="19" t="s">
        <v>417</v>
      </c>
      <c r="B55" s="29" t="s">
        <v>418</v>
      </c>
      <c r="C55" s="29">
        <v>250</v>
      </c>
      <c r="D55" s="67">
        <v>12.3</v>
      </c>
      <c r="E55" s="67">
        <v>10.29</v>
      </c>
      <c r="F55" s="67">
        <v>65.47</v>
      </c>
      <c r="G55" s="67">
        <v>401.83</v>
      </c>
      <c r="H55" s="31">
        <v>0.79</v>
      </c>
      <c r="I55" s="31">
        <f t="shared" ref="I55:I59" si="12">ROUND(H55*1.09,2)</f>
        <v>0.86</v>
      </c>
    </row>
    <row r="56" spans="1:9" s="75" customFormat="1" ht="18" customHeight="1" x14ac:dyDescent="0.25">
      <c r="A56" s="6" t="s">
        <v>269</v>
      </c>
      <c r="B56" s="59" t="s">
        <v>238</v>
      </c>
      <c r="C56" s="59" t="s">
        <v>14</v>
      </c>
      <c r="D56" s="4">
        <v>1.2</v>
      </c>
      <c r="E56" s="4">
        <v>15</v>
      </c>
      <c r="F56" s="4">
        <v>1.55</v>
      </c>
      <c r="G56" s="4">
        <v>146.5</v>
      </c>
      <c r="H56" s="31">
        <v>0.25</v>
      </c>
      <c r="I56" s="31">
        <f t="shared" si="12"/>
        <v>0.27</v>
      </c>
    </row>
    <row r="57" spans="1:9" s="16" customFormat="1" ht="18" customHeight="1" x14ac:dyDescent="0.25">
      <c r="A57" s="6" t="s">
        <v>428</v>
      </c>
      <c r="B57" s="96"/>
      <c r="C57" s="96" t="s">
        <v>429</v>
      </c>
      <c r="D57" s="4">
        <v>2.98</v>
      </c>
      <c r="E57" s="4">
        <v>0.2</v>
      </c>
      <c r="F57" s="4">
        <v>12.85</v>
      </c>
      <c r="G57" s="4">
        <v>65.38</v>
      </c>
      <c r="H57" s="31">
        <v>0.4</v>
      </c>
      <c r="I57" s="31">
        <f t="shared" si="12"/>
        <v>0.44</v>
      </c>
    </row>
    <row r="58" spans="1:9" s="16" customFormat="1" ht="18" customHeight="1" x14ac:dyDescent="0.25">
      <c r="A58" s="47" t="s">
        <v>425</v>
      </c>
      <c r="B58" s="96"/>
      <c r="C58" s="96" t="s">
        <v>426</v>
      </c>
      <c r="D58" s="4">
        <v>0.1</v>
      </c>
      <c r="E58" s="4">
        <v>0.06</v>
      </c>
      <c r="F58" s="4">
        <v>1.29</v>
      </c>
      <c r="G58" s="4">
        <v>4.34</v>
      </c>
      <c r="H58" s="31">
        <v>0.12</v>
      </c>
      <c r="I58" s="31">
        <f t="shared" si="12"/>
        <v>0.13</v>
      </c>
    </row>
    <row r="59" spans="1:9" s="16" customFormat="1" ht="18" customHeight="1" x14ac:dyDescent="0.25">
      <c r="A59" s="47" t="s">
        <v>427</v>
      </c>
      <c r="B59" s="96"/>
      <c r="C59" s="96" t="s">
        <v>16</v>
      </c>
      <c r="D59" s="4">
        <v>0.4</v>
      </c>
      <c r="E59" s="4">
        <v>0.4</v>
      </c>
      <c r="F59" s="4">
        <v>13</v>
      </c>
      <c r="G59" s="4">
        <v>53</v>
      </c>
      <c r="H59" s="31">
        <v>0.33</v>
      </c>
      <c r="I59" s="31">
        <f t="shared" si="12"/>
        <v>0.36</v>
      </c>
    </row>
    <row r="60" spans="1:9" s="1" customFormat="1" ht="27" customHeight="1" x14ac:dyDescent="0.3">
      <c r="A60" s="124" t="s">
        <v>1</v>
      </c>
      <c r="B60" s="125"/>
      <c r="C60" s="126"/>
      <c r="D60" s="68">
        <f>SUM(D55:D59)</f>
        <v>16.98</v>
      </c>
      <c r="E60" s="68">
        <f t="shared" ref="E60:G60" si="13">SUM(E55:E59)</f>
        <v>25.949999999999996</v>
      </c>
      <c r="F60" s="68">
        <f t="shared" si="13"/>
        <v>94.16</v>
      </c>
      <c r="G60" s="68">
        <f t="shared" si="13"/>
        <v>671.05</v>
      </c>
      <c r="H60" s="89">
        <f>+H55+H56+H57+H58+H59</f>
        <v>1.8900000000000001</v>
      </c>
      <c r="I60" s="89">
        <f>+I55+I56+I57+I58+I59</f>
        <v>2.0599999999999996</v>
      </c>
    </row>
    <row r="61" spans="1:9" ht="27" customHeight="1" x14ac:dyDescent="0.25">
      <c r="A61" s="132" t="s">
        <v>430</v>
      </c>
      <c r="B61" s="132"/>
      <c r="C61" s="132"/>
      <c r="D61" s="132"/>
      <c r="E61" s="132"/>
      <c r="F61" s="132"/>
      <c r="G61" s="132"/>
    </row>
    <row r="62" spans="1:9" ht="18" customHeight="1" thickBot="1" x14ac:dyDescent="0.3"/>
    <row r="63" spans="1:9" s="16" customFormat="1" ht="39" customHeight="1" x14ac:dyDescent="0.25">
      <c r="A63" s="88"/>
      <c r="B63" s="120"/>
      <c r="C63" s="121"/>
      <c r="D63" s="121"/>
      <c r="E63" s="121"/>
      <c r="F63" s="121"/>
      <c r="G63" s="121"/>
      <c r="H63" s="90" t="s">
        <v>419</v>
      </c>
      <c r="I63" s="91" t="s">
        <v>420</v>
      </c>
    </row>
    <row r="64" spans="1:9" s="16" customFormat="1" ht="18" customHeight="1" thickBot="1" x14ac:dyDescent="0.3">
      <c r="A64" s="63"/>
      <c r="B64" s="122" t="s">
        <v>421</v>
      </c>
      <c r="C64" s="123"/>
      <c r="D64" s="123"/>
      <c r="E64" s="123"/>
      <c r="F64" s="123"/>
      <c r="G64" s="123"/>
      <c r="H64" s="94">
        <f>+SUM(H17+H25+H34+H43+H51+H60)/6+H8</f>
        <v>2.3200000000000003</v>
      </c>
      <c r="I64" s="93">
        <f>+SUM(I17+I25+I34+I43+I51+I60)/6+I8</f>
        <v>2.5300000000000002</v>
      </c>
    </row>
    <row r="65" spans="1:9" s="16" customFormat="1" ht="18" customHeight="1" x14ac:dyDescent="0.25">
      <c r="A65" s="63"/>
      <c r="B65" s="118" t="s">
        <v>422</v>
      </c>
      <c r="C65" s="119"/>
      <c r="D65" s="119"/>
      <c r="E65" s="27"/>
      <c r="F65" s="27"/>
      <c r="G65" s="27"/>
      <c r="H65" s="28"/>
      <c r="I65" s="28"/>
    </row>
    <row r="68" spans="1:9" ht="26.25" customHeight="1" x14ac:dyDescent="0.25"/>
    <row r="69" spans="1:9" ht="27" customHeight="1" x14ac:dyDescent="0.25"/>
    <row r="75" spans="1:9" ht="17.25" customHeight="1" x14ac:dyDescent="0.25"/>
    <row r="76" spans="1:9" ht="27" customHeight="1" x14ac:dyDescent="0.25"/>
    <row r="81" ht="27.75" customHeight="1" x14ac:dyDescent="0.25"/>
    <row r="82" ht="27.75" customHeight="1" x14ac:dyDescent="0.25"/>
  </sheetData>
  <mergeCells count="57">
    <mergeCell ref="B63:G63"/>
    <mergeCell ref="B64:G64"/>
    <mergeCell ref="B65:D65"/>
    <mergeCell ref="A60:C60"/>
    <mergeCell ref="A52:G52"/>
    <mergeCell ref="A53:A54"/>
    <mergeCell ref="B53:B54"/>
    <mergeCell ref="C53:C54"/>
    <mergeCell ref="D53:F53"/>
    <mergeCell ref="G53:G54"/>
    <mergeCell ref="A61:G61"/>
    <mergeCell ref="A25:C25"/>
    <mergeCell ref="A34:C34"/>
    <mergeCell ref="A26:G26"/>
    <mergeCell ref="A43:C43"/>
    <mergeCell ref="A35:G35"/>
    <mergeCell ref="A36:A37"/>
    <mergeCell ref="B36:B37"/>
    <mergeCell ref="A27:A28"/>
    <mergeCell ref="B27:B28"/>
    <mergeCell ref="C27:C28"/>
    <mergeCell ref="D27:F27"/>
    <mergeCell ref="G27:G28"/>
    <mergeCell ref="A17:C17"/>
    <mergeCell ref="A18:G18"/>
    <mergeCell ref="A19:A20"/>
    <mergeCell ref="B19:B20"/>
    <mergeCell ref="C19:C20"/>
    <mergeCell ref="D19:F19"/>
    <mergeCell ref="G19:G20"/>
    <mergeCell ref="H27:H28"/>
    <mergeCell ref="I27:I28"/>
    <mergeCell ref="C36:C37"/>
    <mergeCell ref="D36:F36"/>
    <mergeCell ref="G36:G37"/>
    <mergeCell ref="B10:B11"/>
    <mergeCell ref="C10:C11"/>
    <mergeCell ref="D10:F10"/>
    <mergeCell ref="G10:G11"/>
    <mergeCell ref="I10:I11"/>
    <mergeCell ref="H10:H11"/>
    <mergeCell ref="A8:C8"/>
    <mergeCell ref="A3:G3"/>
    <mergeCell ref="A51:C51"/>
    <mergeCell ref="A44:G44"/>
    <mergeCell ref="A45:A46"/>
    <mergeCell ref="B45:B46"/>
    <mergeCell ref="C45:C46"/>
    <mergeCell ref="D45:F45"/>
    <mergeCell ref="G45:G46"/>
    <mergeCell ref="G4:G5"/>
    <mergeCell ref="A4:A5"/>
    <mergeCell ref="B4:B5"/>
    <mergeCell ref="C4:C5"/>
    <mergeCell ref="D4:F4"/>
    <mergeCell ref="A9:G9"/>
    <mergeCell ref="A10:A11"/>
  </mergeCells>
  <pageMargins left="0.59055118110236227" right="0.59055118110236227" top="0.59055118110236227" bottom="0.59055118110236227" header="0" footer="0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BreakPreview" topLeftCell="A57" zoomScaleNormal="100" zoomScaleSheetLayoutView="100" workbookViewId="0">
      <selection activeCell="H60" sqref="H60"/>
    </sheetView>
  </sheetViews>
  <sheetFormatPr defaultColWidth="9.1796875" defaultRowHeight="18" customHeight="1" x14ac:dyDescent="0.25"/>
  <cols>
    <col min="1" max="1" width="34.54296875" style="77" customWidth="1"/>
    <col min="2" max="2" width="9.453125" style="34" customWidth="1"/>
    <col min="3" max="3" width="10" style="34" customWidth="1"/>
    <col min="4" max="4" width="9.81640625" style="35" customWidth="1"/>
    <col min="5" max="5" width="9.453125" style="35" customWidth="1"/>
    <col min="6" max="6" width="13.81640625" style="35" customWidth="1"/>
    <col min="7" max="7" width="10.453125" style="35" customWidth="1"/>
    <col min="8" max="9" width="9.1796875" style="74"/>
    <col min="10" max="16384" width="9.1796875" style="75"/>
  </cols>
  <sheetData>
    <row r="1" spans="1:9" s="72" customFormat="1" ht="18" customHeight="1" x14ac:dyDescent="0.25">
      <c r="A1" s="70" t="s">
        <v>24</v>
      </c>
      <c r="B1" s="34"/>
      <c r="C1" s="34"/>
      <c r="D1" s="35"/>
      <c r="E1" s="35"/>
      <c r="F1" s="35"/>
      <c r="G1" s="64"/>
      <c r="H1" s="71"/>
      <c r="I1" s="71"/>
    </row>
    <row r="2" spans="1:9" s="72" customFormat="1" ht="18" customHeight="1" x14ac:dyDescent="0.25">
      <c r="A2" s="73" t="s">
        <v>11</v>
      </c>
      <c r="B2" s="34"/>
      <c r="C2" s="34"/>
      <c r="D2" s="35"/>
      <c r="E2" s="35"/>
      <c r="F2" s="35"/>
      <c r="G2" s="35"/>
      <c r="H2" s="71"/>
      <c r="I2" s="71"/>
    </row>
    <row r="3" spans="1:9" s="72" customFormat="1" ht="18" customHeight="1" x14ac:dyDescent="0.25">
      <c r="A3" s="117" t="s">
        <v>423</v>
      </c>
      <c r="B3" s="117"/>
      <c r="C3" s="117"/>
      <c r="D3" s="117"/>
      <c r="E3" s="117"/>
      <c r="F3" s="117"/>
      <c r="G3" s="117"/>
      <c r="H3" s="71"/>
      <c r="I3" s="71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116" t="s">
        <v>419</v>
      </c>
      <c r="I4" s="116" t="s">
        <v>420</v>
      </c>
    </row>
    <row r="5" spans="1:9" ht="14.25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111"/>
      <c r="I5" s="111"/>
    </row>
    <row r="6" spans="1:9" s="72" customFormat="1" ht="25.5" customHeight="1" x14ac:dyDescent="0.25">
      <c r="A6" s="6" t="s">
        <v>361</v>
      </c>
      <c r="B6" s="59" t="s">
        <v>66</v>
      </c>
      <c r="C6" s="59" t="s">
        <v>15</v>
      </c>
      <c r="D6" s="4">
        <v>2.69</v>
      </c>
      <c r="E6" s="4">
        <v>3.23</v>
      </c>
      <c r="F6" s="4">
        <v>13.64</v>
      </c>
      <c r="G6" s="4">
        <v>87.44</v>
      </c>
      <c r="H6" s="31">
        <v>0.22</v>
      </c>
      <c r="I6" s="31">
        <f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>ROUND(H7*1.09,2)</f>
        <v>0.11</v>
      </c>
    </row>
    <row r="8" spans="1:9" ht="25.5" customHeight="1" x14ac:dyDescent="0.3">
      <c r="A8" s="112" t="s">
        <v>1</v>
      </c>
      <c r="B8" s="112"/>
      <c r="C8" s="112"/>
      <c r="D8" s="11">
        <f>SUM(D6:D7)</f>
        <v>5.65</v>
      </c>
      <c r="E8" s="11">
        <f>SUM(E6:E7)</f>
        <v>3.87</v>
      </c>
      <c r="F8" s="11">
        <f>SUM(F6:F7)</f>
        <v>30.7</v>
      </c>
      <c r="G8" s="11">
        <f>SUM(G6:G7)</f>
        <v>173.51999999999998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0" t="s">
        <v>362</v>
      </c>
      <c r="B9" s="110"/>
      <c r="C9" s="110"/>
      <c r="D9" s="110"/>
      <c r="E9" s="110"/>
      <c r="F9" s="110"/>
      <c r="G9" s="110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18" customHeight="1" x14ac:dyDescent="0.25">
      <c r="A12" s="6" t="s">
        <v>42</v>
      </c>
      <c r="B12" s="59" t="s">
        <v>43</v>
      </c>
      <c r="C12" s="59" t="s">
        <v>15</v>
      </c>
      <c r="D12" s="4">
        <v>36.75</v>
      </c>
      <c r="E12" s="4">
        <v>10.56</v>
      </c>
      <c r="F12" s="4">
        <v>13.23</v>
      </c>
      <c r="G12" s="4">
        <v>295.57499999999999</v>
      </c>
      <c r="H12" s="31">
        <v>1.26</v>
      </c>
      <c r="I12" s="31">
        <f t="shared" ref="I12:I17" si="0">ROUND(H12*1.09,2)</f>
        <v>1.37</v>
      </c>
    </row>
    <row r="13" spans="1:9" ht="18" customHeight="1" x14ac:dyDescent="0.25">
      <c r="A13" s="6" t="s">
        <v>217</v>
      </c>
      <c r="B13" s="59" t="s">
        <v>69</v>
      </c>
      <c r="C13" s="59" t="s">
        <v>16</v>
      </c>
      <c r="D13" s="4">
        <v>12.78</v>
      </c>
      <c r="E13" s="4">
        <v>0.57999999999999996</v>
      </c>
      <c r="F13" s="4">
        <v>28.14</v>
      </c>
      <c r="G13" s="4">
        <v>157.77000000000001</v>
      </c>
      <c r="H13" s="31">
        <v>0.12</v>
      </c>
      <c r="I13" s="31">
        <f t="shared" si="0"/>
        <v>0.13</v>
      </c>
    </row>
    <row r="14" spans="1:9" ht="18" customHeight="1" x14ac:dyDescent="0.25">
      <c r="A14" s="48" t="s">
        <v>312</v>
      </c>
      <c r="B14" s="25" t="s">
        <v>35</v>
      </c>
      <c r="C14" s="25" t="s">
        <v>14</v>
      </c>
      <c r="D14" s="4">
        <v>0.4</v>
      </c>
      <c r="E14" s="4">
        <v>0.1</v>
      </c>
      <c r="F14" s="4">
        <v>1.1499999999999999</v>
      </c>
      <c r="G14" s="4">
        <v>5.5</v>
      </c>
      <c r="H14" s="31">
        <v>0.34</v>
      </c>
      <c r="I14" s="31">
        <f t="shared" si="0"/>
        <v>0.37</v>
      </c>
    </row>
    <row r="15" spans="1:9" ht="30.65" customHeight="1" x14ac:dyDescent="0.25">
      <c r="A15" s="46" t="s">
        <v>343</v>
      </c>
      <c r="B15" s="25" t="s">
        <v>109</v>
      </c>
      <c r="C15" s="25" t="s">
        <v>16</v>
      </c>
      <c r="D15" s="4">
        <v>1.32</v>
      </c>
      <c r="E15" s="4">
        <v>9.56</v>
      </c>
      <c r="F15" s="4">
        <v>4.46</v>
      </c>
      <c r="G15" s="4">
        <v>102.27</v>
      </c>
      <c r="H15" s="31">
        <v>0.28999999999999998</v>
      </c>
      <c r="I15" s="31">
        <f t="shared" si="0"/>
        <v>0.32</v>
      </c>
    </row>
    <row r="16" spans="1:9" s="16" customFormat="1" ht="18" customHeight="1" x14ac:dyDescent="0.25">
      <c r="A16" s="47" t="s">
        <v>425</v>
      </c>
      <c r="B16" s="96"/>
      <c r="C16" s="96" t="s">
        <v>426</v>
      </c>
      <c r="D16" s="4">
        <v>0.1</v>
      </c>
      <c r="E16" s="4">
        <v>0.06</v>
      </c>
      <c r="F16" s="4">
        <v>1.29</v>
      </c>
      <c r="G16" s="4">
        <v>4.34</v>
      </c>
      <c r="H16" s="31">
        <v>0.12</v>
      </c>
      <c r="I16" s="31">
        <f t="shared" si="0"/>
        <v>0.13</v>
      </c>
    </row>
    <row r="17" spans="1:9" s="16" customFormat="1" ht="18" customHeight="1" x14ac:dyDescent="0.25">
      <c r="A17" s="47" t="s">
        <v>427</v>
      </c>
      <c r="B17" s="96"/>
      <c r="C17" s="96" t="s">
        <v>16</v>
      </c>
      <c r="D17" s="4">
        <v>0.4</v>
      </c>
      <c r="E17" s="4">
        <v>0.4</v>
      </c>
      <c r="F17" s="4">
        <v>13</v>
      </c>
      <c r="G17" s="4">
        <v>53</v>
      </c>
      <c r="H17" s="31">
        <v>0.33</v>
      </c>
      <c r="I17" s="31">
        <f t="shared" si="0"/>
        <v>0.36</v>
      </c>
    </row>
    <row r="18" spans="1:9" ht="18" customHeight="1" x14ac:dyDescent="0.3">
      <c r="A18" s="105" t="s">
        <v>1</v>
      </c>
      <c r="B18" s="106"/>
      <c r="C18" s="107"/>
      <c r="D18" s="11">
        <f>SUM(D12:D17)</f>
        <v>51.75</v>
      </c>
      <c r="E18" s="11">
        <f t="shared" ref="E18:G18" si="1">SUM(E12:E17)</f>
        <v>21.259999999999998</v>
      </c>
      <c r="F18" s="11">
        <f t="shared" si="1"/>
        <v>61.27</v>
      </c>
      <c r="G18" s="11">
        <f t="shared" si="1"/>
        <v>618.45500000000004</v>
      </c>
      <c r="H18" s="89">
        <f>+H12+H13+H14+H15+H16+H17</f>
        <v>2.46</v>
      </c>
      <c r="I18" s="89">
        <f>+I12+I13+I14+I15+I16+I17</f>
        <v>2.6799999999999997</v>
      </c>
    </row>
    <row r="19" spans="1:9" ht="18.75" customHeight="1" x14ac:dyDescent="0.25">
      <c r="A19" s="113" t="s">
        <v>364</v>
      </c>
      <c r="B19" s="113"/>
      <c r="C19" s="113"/>
      <c r="D19" s="113"/>
      <c r="E19" s="113"/>
      <c r="F19" s="113"/>
      <c r="G19" s="113"/>
    </row>
    <row r="20" spans="1:9" ht="18" customHeight="1" x14ac:dyDescent="0.25">
      <c r="A20" s="108" t="s">
        <v>97</v>
      </c>
      <c r="B20" s="110" t="s">
        <v>0</v>
      </c>
      <c r="C20" s="110" t="s">
        <v>6</v>
      </c>
      <c r="D20" s="112" t="s">
        <v>7</v>
      </c>
      <c r="E20" s="112"/>
      <c r="F20" s="112"/>
      <c r="G20" s="116" t="s">
        <v>8</v>
      </c>
      <c r="H20" s="116" t="s">
        <v>419</v>
      </c>
      <c r="I20" s="116" t="s">
        <v>420</v>
      </c>
    </row>
    <row r="21" spans="1:9" ht="18" customHeight="1" x14ac:dyDescent="0.25">
      <c r="A21" s="109"/>
      <c r="B21" s="111"/>
      <c r="C21" s="111"/>
      <c r="D21" s="62" t="s">
        <v>9</v>
      </c>
      <c r="E21" s="62" t="s">
        <v>10</v>
      </c>
      <c r="F21" s="62" t="s">
        <v>107</v>
      </c>
      <c r="G21" s="111"/>
      <c r="H21" s="111"/>
      <c r="I21" s="111"/>
    </row>
    <row r="22" spans="1:9" ht="26.5" customHeight="1" x14ac:dyDescent="0.25">
      <c r="A22" s="6" t="s">
        <v>203</v>
      </c>
      <c r="B22" s="59" t="s">
        <v>70</v>
      </c>
      <c r="C22" s="59" t="s">
        <v>353</v>
      </c>
      <c r="D22" s="4">
        <v>39.119999999999997</v>
      </c>
      <c r="E22" s="4">
        <v>30.024000000000001</v>
      </c>
      <c r="F22" s="4">
        <v>34.613999999999997</v>
      </c>
      <c r="G22" s="4">
        <v>565.89</v>
      </c>
      <c r="H22" s="31">
        <v>0.84</v>
      </c>
      <c r="I22" s="31">
        <f t="shared" ref="I22:I25" si="2">ROUND(H22*1.09,2)</f>
        <v>0.92</v>
      </c>
    </row>
    <row r="23" spans="1:9" ht="18" customHeight="1" x14ac:dyDescent="0.25">
      <c r="A23" s="6" t="s">
        <v>110</v>
      </c>
      <c r="B23" s="59" t="s">
        <v>112</v>
      </c>
      <c r="C23" s="59" t="s">
        <v>115</v>
      </c>
      <c r="D23" s="4">
        <v>1.32</v>
      </c>
      <c r="E23" s="4">
        <v>0.47</v>
      </c>
      <c r="F23" s="4">
        <v>8.98</v>
      </c>
      <c r="G23" s="4">
        <v>40.200000000000003</v>
      </c>
      <c r="H23" s="31">
        <v>0.52</v>
      </c>
      <c r="I23" s="31">
        <f t="shared" si="2"/>
        <v>0.56999999999999995</v>
      </c>
    </row>
    <row r="24" spans="1:9" s="16" customFormat="1" ht="18" customHeight="1" x14ac:dyDescent="0.25">
      <c r="A24" s="6" t="s">
        <v>428</v>
      </c>
      <c r="B24" s="96"/>
      <c r="C24" s="96" t="s">
        <v>429</v>
      </c>
      <c r="D24" s="4">
        <v>2.98</v>
      </c>
      <c r="E24" s="4">
        <v>0.2</v>
      </c>
      <c r="F24" s="4">
        <v>12.85</v>
      </c>
      <c r="G24" s="4">
        <v>65.38</v>
      </c>
      <c r="H24" s="31">
        <v>0.4</v>
      </c>
      <c r="I24" s="31">
        <f t="shared" si="2"/>
        <v>0.44</v>
      </c>
    </row>
    <row r="25" spans="1:9" s="16" customFormat="1" ht="18" customHeight="1" x14ac:dyDescent="0.25">
      <c r="A25" s="47" t="s">
        <v>425</v>
      </c>
      <c r="B25" s="96"/>
      <c r="C25" s="96" t="s">
        <v>426</v>
      </c>
      <c r="D25" s="4">
        <v>0.1</v>
      </c>
      <c r="E25" s="4">
        <v>0.06</v>
      </c>
      <c r="F25" s="4">
        <v>1.29</v>
      </c>
      <c r="G25" s="4">
        <v>4.34</v>
      </c>
      <c r="H25" s="31">
        <v>0.12</v>
      </c>
      <c r="I25" s="31">
        <f t="shared" si="2"/>
        <v>0.13</v>
      </c>
    </row>
    <row r="26" spans="1:9" ht="27" customHeight="1" x14ac:dyDescent="0.3">
      <c r="A26" s="105" t="s">
        <v>1</v>
      </c>
      <c r="B26" s="106"/>
      <c r="C26" s="107"/>
      <c r="D26" s="11">
        <f>SUM(D22:D25)</f>
        <v>43.519999999999996</v>
      </c>
      <c r="E26" s="11">
        <f t="shared" ref="E26:G26" si="3">SUM(E22:E25)</f>
        <v>30.753999999999998</v>
      </c>
      <c r="F26" s="11">
        <f t="shared" si="3"/>
        <v>57.733999999999995</v>
      </c>
      <c r="G26" s="11">
        <f t="shared" si="3"/>
        <v>675.81000000000006</v>
      </c>
      <c r="H26" s="89">
        <f>+H21+H22+H23+H24+H25</f>
        <v>1.88</v>
      </c>
      <c r="I26" s="89">
        <f>+I21+I22+I23+I24+I25</f>
        <v>2.06</v>
      </c>
    </row>
    <row r="27" spans="1:9" ht="18" customHeight="1" x14ac:dyDescent="0.25">
      <c r="A27" s="117" t="s">
        <v>363</v>
      </c>
      <c r="B27" s="117"/>
      <c r="C27" s="117"/>
      <c r="D27" s="117"/>
      <c r="E27" s="117"/>
      <c r="F27" s="117"/>
      <c r="G27" s="117"/>
    </row>
    <row r="28" spans="1:9" ht="18" customHeight="1" x14ac:dyDescent="0.25">
      <c r="A28" s="108" t="s">
        <v>98</v>
      </c>
      <c r="B28" s="110" t="s">
        <v>0</v>
      </c>
      <c r="C28" s="110" t="s">
        <v>6</v>
      </c>
      <c r="D28" s="112" t="s">
        <v>7</v>
      </c>
      <c r="E28" s="112"/>
      <c r="F28" s="112"/>
      <c r="G28" s="116" t="s">
        <v>8</v>
      </c>
      <c r="H28" s="116" t="s">
        <v>419</v>
      </c>
      <c r="I28" s="116" t="s">
        <v>420</v>
      </c>
    </row>
    <row r="29" spans="1:9" ht="18" customHeight="1" x14ac:dyDescent="0.25">
      <c r="A29" s="109"/>
      <c r="B29" s="111"/>
      <c r="C29" s="111"/>
      <c r="D29" s="62" t="s">
        <v>9</v>
      </c>
      <c r="E29" s="62" t="s">
        <v>10</v>
      </c>
      <c r="F29" s="62" t="s">
        <v>107</v>
      </c>
      <c r="G29" s="111"/>
      <c r="H29" s="111"/>
      <c r="I29" s="111"/>
    </row>
    <row r="30" spans="1:9" ht="28.5" customHeight="1" x14ac:dyDescent="0.25">
      <c r="A30" s="6" t="s">
        <v>101</v>
      </c>
      <c r="B30" s="59" t="s">
        <v>90</v>
      </c>
      <c r="C30" s="59" t="s">
        <v>125</v>
      </c>
      <c r="D30" s="4">
        <v>9.08</v>
      </c>
      <c r="E30" s="4">
        <v>41.28</v>
      </c>
      <c r="F30" s="4">
        <v>44.52</v>
      </c>
      <c r="G30" s="4">
        <v>481.43</v>
      </c>
      <c r="H30" s="31">
        <v>1.34</v>
      </c>
      <c r="I30" s="31">
        <f t="shared" ref="I30:I33" si="4">ROUND(H30*1.09,2)</f>
        <v>1.46</v>
      </c>
    </row>
    <row r="31" spans="1:9" ht="18" customHeight="1" x14ac:dyDescent="0.25">
      <c r="A31" s="6" t="s">
        <v>271</v>
      </c>
      <c r="B31" s="59" t="s">
        <v>3</v>
      </c>
      <c r="C31" s="59" t="s">
        <v>31</v>
      </c>
      <c r="D31" s="4">
        <v>1.605</v>
      </c>
      <c r="E31" s="4">
        <v>7.665</v>
      </c>
      <c r="F31" s="4">
        <v>6.54</v>
      </c>
      <c r="G31" s="4">
        <v>105</v>
      </c>
      <c r="H31" s="31">
        <v>0.1</v>
      </c>
      <c r="I31" s="31">
        <f t="shared" si="4"/>
        <v>0.11</v>
      </c>
    </row>
    <row r="32" spans="1:9" s="16" customFormat="1" ht="18" customHeight="1" x14ac:dyDescent="0.25">
      <c r="A32" s="47" t="s">
        <v>425</v>
      </c>
      <c r="B32" s="96"/>
      <c r="C32" s="96" t="s">
        <v>426</v>
      </c>
      <c r="D32" s="4">
        <v>0.1</v>
      </c>
      <c r="E32" s="4">
        <v>0.06</v>
      </c>
      <c r="F32" s="4">
        <v>1.29</v>
      </c>
      <c r="G32" s="4">
        <v>4.34</v>
      </c>
      <c r="H32" s="31">
        <v>0.12</v>
      </c>
      <c r="I32" s="31">
        <f t="shared" si="4"/>
        <v>0.13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4"/>
        <v>0.36</v>
      </c>
    </row>
    <row r="34" spans="1:9" ht="27.75" customHeight="1" x14ac:dyDescent="0.3">
      <c r="A34" s="105" t="s">
        <v>1</v>
      </c>
      <c r="B34" s="106"/>
      <c r="C34" s="107"/>
      <c r="D34" s="11">
        <f>SUM(D30:D33)</f>
        <v>11.185</v>
      </c>
      <c r="E34" s="11">
        <f t="shared" ref="E34:G34" si="5">SUM(E30:E33)</f>
        <v>49.405000000000001</v>
      </c>
      <c r="F34" s="11">
        <f t="shared" si="5"/>
        <v>65.349999999999994</v>
      </c>
      <c r="G34" s="11">
        <f t="shared" si="5"/>
        <v>643.7700000000001</v>
      </c>
      <c r="H34" s="89">
        <f>+H29+H30+H31+H32+H33</f>
        <v>1.8900000000000001</v>
      </c>
      <c r="I34" s="89">
        <f>+I29+I30+I31+I32+I33</f>
        <v>2.06</v>
      </c>
    </row>
    <row r="35" spans="1:9" ht="18" customHeight="1" x14ac:dyDescent="0.25">
      <c r="A35" s="23"/>
      <c r="B35" s="23"/>
      <c r="C35" s="23"/>
      <c r="D35" s="22"/>
      <c r="E35" s="22"/>
      <c r="F35" s="22"/>
      <c r="G35" s="64"/>
    </row>
    <row r="36" spans="1:9" ht="18" customHeight="1" x14ac:dyDescent="0.25">
      <c r="A36" s="113" t="s">
        <v>362</v>
      </c>
      <c r="B36" s="113"/>
      <c r="C36" s="113"/>
      <c r="D36" s="113"/>
      <c r="E36" s="113"/>
      <c r="F36" s="113"/>
      <c r="G36" s="113"/>
    </row>
    <row r="37" spans="1:9" ht="18" customHeight="1" x14ac:dyDescent="0.25">
      <c r="A37" s="108" t="s">
        <v>133</v>
      </c>
      <c r="B37" s="114" t="s">
        <v>0</v>
      </c>
      <c r="C37" s="114" t="s">
        <v>6</v>
      </c>
      <c r="D37" s="112" t="s">
        <v>7</v>
      </c>
      <c r="E37" s="112"/>
      <c r="F37" s="112"/>
      <c r="G37" s="116" t="s">
        <v>8</v>
      </c>
      <c r="H37" s="116" t="s">
        <v>419</v>
      </c>
      <c r="I37" s="116" t="s">
        <v>420</v>
      </c>
    </row>
    <row r="38" spans="1:9" ht="18" customHeight="1" x14ac:dyDescent="0.25">
      <c r="A38" s="109"/>
      <c r="B38" s="115"/>
      <c r="C38" s="115"/>
      <c r="D38" s="62" t="s">
        <v>9</v>
      </c>
      <c r="E38" s="62" t="s">
        <v>10</v>
      </c>
      <c r="F38" s="62" t="s">
        <v>107</v>
      </c>
      <c r="G38" s="111"/>
      <c r="H38" s="111"/>
      <c r="I38" s="111"/>
    </row>
    <row r="39" spans="1:9" ht="25" customHeight="1" x14ac:dyDescent="0.25">
      <c r="A39" s="24" t="s">
        <v>75</v>
      </c>
      <c r="B39" s="25" t="s">
        <v>76</v>
      </c>
      <c r="C39" s="25" t="s">
        <v>15</v>
      </c>
      <c r="D39" s="4">
        <v>37.005000000000003</v>
      </c>
      <c r="E39" s="4">
        <v>15.39</v>
      </c>
      <c r="F39" s="4">
        <v>14.265000000000001</v>
      </c>
      <c r="G39" s="4">
        <v>342.72</v>
      </c>
      <c r="H39" s="31">
        <v>1.08</v>
      </c>
      <c r="I39" s="31">
        <f>ROUND(H39*1.09,2)</f>
        <v>1.18</v>
      </c>
    </row>
    <row r="40" spans="1:9" ht="18" customHeight="1" x14ac:dyDescent="0.25">
      <c r="A40" s="6" t="s">
        <v>218</v>
      </c>
      <c r="B40" s="59" t="s">
        <v>22</v>
      </c>
      <c r="C40" s="59" t="s">
        <v>31</v>
      </c>
      <c r="D40" s="4">
        <v>4.5999999999999996</v>
      </c>
      <c r="E40" s="4">
        <v>4.13</v>
      </c>
      <c r="F40" s="4">
        <v>25.16</v>
      </c>
      <c r="G40" s="4">
        <v>153.49</v>
      </c>
      <c r="H40" s="31">
        <v>0.1</v>
      </c>
      <c r="I40" s="31">
        <f t="shared" ref="I40:I43" si="6">ROUND(H40*1.09,2)</f>
        <v>0.11</v>
      </c>
    </row>
    <row r="41" spans="1:9" ht="27.75" customHeight="1" x14ac:dyDescent="0.25">
      <c r="A41" s="24" t="s">
        <v>313</v>
      </c>
      <c r="B41" s="25" t="s">
        <v>78</v>
      </c>
      <c r="C41" s="25" t="s">
        <v>15</v>
      </c>
      <c r="D41" s="4">
        <v>2.52</v>
      </c>
      <c r="E41" s="4">
        <v>7.86</v>
      </c>
      <c r="F41" s="4">
        <v>10.14</v>
      </c>
      <c r="G41" s="4">
        <v>110.73</v>
      </c>
      <c r="H41" s="31">
        <v>0.39</v>
      </c>
      <c r="I41" s="31">
        <f t="shared" si="6"/>
        <v>0.43</v>
      </c>
    </row>
    <row r="42" spans="1:9" s="16" customFormat="1" ht="18" customHeight="1" x14ac:dyDescent="0.25">
      <c r="A42" s="47" t="s">
        <v>425</v>
      </c>
      <c r="B42" s="96"/>
      <c r="C42" s="96" t="s">
        <v>426</v>
      </c>
      <c r="D42" s="4">
        <v>0.1</v>
      </c>
      <c r="E42" s="4">
        <v>0.06</v>
      </c>
      <c r="F42" s="4">
        <v>1.29</v>
      </c>
      <c r="G42" s="4">
        <v>4.34</v>
      </c>
      <c r="H42" s="31">
        <v>0.12</v>
      </c>
      <c r="I42" s="31">
        <f t="shared" si="6"/>
        <v>0.13</v>
      </c>
    </row>
    <row r="43" spans="1:9" s="16" customFormat="1" ht="18" customHeight="1" x14ac:dyDescent="0.25">
      <c r="A43" s="47" t="s">
        <v>427</v>
      </c>
      <c r="B43" s="96"/>
      <c r="C43" s="96" t="s">
        <v>16</v>
      </c>
      <c r="D43" s="4">
        <v>0.4</v>
      </c>
      <c r="E43" s="4">
        <v>0.4</v>
      </c>
      <c r="F43" s="4">
        <v>13</v>
      </c>
      <c r="G43" s="4">
        <v>53</v>
      </c>
      <c r="H43" s="31">
        <v>0.33</v>
      </c>
      <c r="I43" s="31">
        <f t="shared" si="6"/>
        <v>0.36</v>
      </c>
    </row>
    <row r="44" spans="1:9" ht="26.25" customHeight="1" x14ac:dyDescent="0.3">
      <c r="A44" s="105" t="s">
        <v>1</v>
      </c>
      <c r="B44" s="106"/>
      <c r="C44" s="107"/>
      <c r="D44" s="11">
        <f>SUM(D39:D43)</f>
        <v>44.625000000000007</v>
      </c>
      <c r="E44" s="11">
        <f>SUM(E39:E43)</f>
        <v>27.839999999999996</v>
      </c>
      <c r="F44" s="11">
        <f>SUM(F39:F43)</f>
        <v>63.854999999999997</v>
      </c>
      <c r="G44" s="11">
        <f>SUM(G39:G43)</f>
        <v>664.28000000000009</v>
      </c>
      <c r="H44" s="89">
        <f>+H39+H40+H41+H42+H43</f>
        <v>2.0200000000000005</v>
      </c>
      <c r="I44" s="89">
        <f>+I39+I40+I41+I42+I43</f>
        <v>2.21</v>
      </c>
    </row>
    <row r="45" spans="1:9" ht="27" customHeight="1" x14ac:dyDescent="0.25">
      <c r="A45" s="113" t="s">
        <v>362</v>
      </c>
      <c r="B45" s="113"/>
      <c r="C45" s="113"/>
      <c r="D45" s="113"/>
      <c r="E45" s="113"/>
      <c r="F45" s="113"/>
      <c r="G45" s="113"/>
    </row>
    <row r="46" spans="1:9" ht="18" customHeight="1" x14ac:dyDescent="0.25">
      <c r="A46" s="108" t="s">
        <v>134</v>
      </c>
      <c r="B46" s="114" t="s">
        <v>0</v>
      </c>
      <c r="C46" s="114" t="s">
        <v>6</v>
      </c>
      <c r="D46" s="112" t="s">
        <v>7</v>
      </c>
      <c r="E46" s="112"/>
      <c r="F46" s="112"/>
      <c r="G46" s="116" t="s">
        <v>8</v>
      </c>
      <c r="H46" s="116" t="s">
        <v>419</v>
      </c>
      <c r="I46" s="116" t="s">
        <v>420</v>
      </c>
    </row>
    <row r="47" spans="1:9" ht="18" customHeight="1" x14ac:dyDescent="0.25">
      <c r="A47" s="109"/>
      <c r="B47" s="115"/>
      <c r="C47" s="115"/>
      <c r="D47" s="62" t="s">
        <v>9</v>
      </c>
      <c r="E47" s="62" t="s">
        <v>10</v>
      </c>
      <c r="F47" s="62" t="s">
        <v>107</v>
      </c>
      <c r="G47" s="111"/>
      <c r="H47" s="111"/>
      <c r="I47" s="111"/>
    </row>
    <row r="48" spans="1:9" ht="33.65" customHeight="1" x14ac:dyDescent="0.25">
      <c r="A48" s="24" t="s">
        <v>142</v>
      </c>
      <c r="B48" s="25" t="s">
        <v>143</v>
      </c>
      <c r="C48" s="25" t="s">
        <v>211</v>
      </c>
      <c r="D48" s="4">
        <v>43.56</v>
      </c>
      <c r="E48" s="4">
        <v>23.13</v>
      </c>
      <c r="F48" s="4">
        <v>16.14</v>
      </c>
      <c r="G48" s="4">
        <v>433.98</v>
      </c>
      <c r="H48" s="31">
        <v>1.34</v>
      </c>
      <c r="I48" s="31">
        <f t="shared" ref="I48:I51" si="7">ROUND(H48*1.09,2)</f>
        <v>1.46</v>
      </c>
    </row>
    <row r="49" spans="1:9" ht="27.75" customHeight="1" x14ac:dyDescent="0.25">
      <c r="A49" s="6" t="s">
        <v>218</v>
      </c>
      <c r="B49" s="59" t="s">
        <v>22</v>
      </c>
      <c r="C49" s="59" t="s">
        <v>31</v>
      </c>
      <c r="D49" s="4">
        <v>4.5999999999999996</v>
      </c>
      <c r="E49" s="4">
        <v>4.13</v>
      </c>
      <c r="F49" s="4">
        <v>25.16</v>
      </c>
      <c r="G49" s="4">
        <v>153.49</v>
      </c>
      <c r="H49" s="31">
        <v>0.1</v>
      </c>
      <c r="I49" s="31">
        <f t="shared" si="7"/>
        <v>0.11</v>
      </c>
    </row>
    <row r="50" spans="1:9" s="16" customFormat="1" ht="18" customHeight="1" x14ac:dyDescent="0.25">
      <c r="A50" s="47" t="s">
        <v>425</v>
      </c>
      <c r="B50" s="96"/>
      <c r="C50" s="96" t="s">
        <v>426</v>
      </c>
      <c r="D50" s="4">
        <v>0.1</v>
      </c>
      <c r="E50" s="4">
        <v>0.06</v>
      </c>
      <c r="F50" s="4">
        <v>1.29</v>
      </c>
      <c r="G50" s="4">
        <v>4.34</v>
      </c>
      <c r="H50" s="31">
        <v>0.12</v>
      </c>
      <c r="I50" s="31">
        <f t="shared" si="7"/>
        <v>0.13</v>
      </c>
    </row>
    <row r="51" spans="1:9" s="16" customFormat="1" ht="18" customHeight="1" x14ac:dyDescent="0.25">
      <c r="A51" s="47" t="s">
        <v>427</v>
      </c>
      <c r="B51" s="96"/>
      <c r="C51" s="96" t="s">
        <v>16</v>
      </c>
      <c r="D51" s="4">
        <v>0.4</v>
      </c>
      <c r="E51" s="4">
        <v>0.4</v>
      </c>
      <c r="F51" s="4">
        <v>13</v>
      </c>
      <c r="G51" s="4">
        <v>53</v>
      </c>
      <c r="H51" s="31">
        <v>0.33</v>
      </c>
      <c r="I51" s="31">
        <f t="shared" si="7"/>
        <v>0.36</v>
      </c>
    </row>
    <row r="52" spans="1:9" ht="33" customHeight="1" x14ac:dyDescent="0.3">
      <c r="A52" s="105" t="s">
        <v>1</v>
      </c>
      <c r="B52" s="106"/>
      <c r="C52" s="107"/>
      <c r="D52" s="11">
        <f>SUM(D48:D51)</f>
        <v>48.660000000000004</v>
      </c>
      <c r="E52" s="11">
        <f t="shared" ref="E52:G52" si="8">SUM(E48:E51)</f>
        <v>27.719999999999995</v>
      </c>
      <c r="F52" s="11">
        <f t="shared" si="8"/>
        <v>55.589999999999996</v>
      </c>
      <c r="G52" s="11">
        <f t="shared" si="8"/>
        <v>644.81000000000006</v>
      </c>
      <c r="H52" s="89">
        <f>+H47+H48+H49+H50+H51</f>
        <v>1.8900000000000001</v>
      </c>
      <c r="I52" s="89">
        <f>+I47+I48+I49+I50+I51</f>
        <v>2.06</v>
      </c>
    </row>
    <row r="53" spans="1:9" ht="26.25" customHeight="1" x14ac:dyDescent="0.25">
      <c r="A53" s="127" t="s">
        <v>362</v>
      </c>
      <c r="B53" s="127"/>
      <c r="C53" s="127"/>
      <c r="D53" s="127"/>
      <c r="E53" s="127"/>
      <c r="F53" s="127"/>
      <c r="G53" s="127"/>
      <c r="H53" s="76"/>
      <c r="I53" s="76"/>
    </row>
    <row r="54" spans="1:9" ht="18" customHeight="1" x14ac:dyDescent="0.25">
      <c r="A54" s="128" t="s">
        <v>379</v>
      </c>
      <c r="B54" s="114" t="s">
        <v>0</v>
      </c>
      <c r="C54" s="114" t="s">
        <v>6</v>
      </c>
      <c r="D54" s="130" t="s">
        <v>7</v>
      </c>
      <c r="E54" s="130"/>
      <c r="F54" s="130"/>
      <c r="G54" s="131" t="s">
        <v>8</v>
      </c>
      <c r="H54" s="116" t="s">
        <v>419</v>
      </c>
      <c r="I54" s="116" t="s">
        <v>420</v>
      </c>
    </row>
    <row r="55" spans="1:9" ht="27" customHeight="1" x14ac:dyDescent="0.25">
      <c r="A55" s="129"/>
      <c r="B55" s="115"/>
      <c r="C55" s="115"/>
      <c r="D55" s="69" t="s">
        <v>9</v>
      </c>
      <c r="E55" s="69" t="s">
        <v>10</v>
      </c>
      <c r="F55" s="69" t="s">
        <v>107</v>
      </c>
      <c r="G55" s="115"/>
      <c r="H55" s="111"/>
      <c r="I55" s="111"/>
    </row>
    <row r="56" spans="1:9" ht="18" customHeight="1" x14ac:dyDescent="0.25">
      <c r="A56" s="24" t="s">
        <v>380</v>
      </c>
      <c r="B56" s="25" t="s">
        <v>381</v>
      </c>
      <c r="C56" s="25">
        <v>250</v>
      </c>
      <c r="D56" s="3">
        <v>5.9</v>
      </c>
      <c r="E56" s="3">
        <v>10.14</v>
      </c>
      <c r="F56" s="3">
        <v>38.979999999999997</v>
      </c>
      <c r="G56" s="3">
        <v>270.77</v>
      </c>
      <c r="H56" s="31">
        <v>1.19</v>
      </c>
      <c r="I56" s="31">
        <f t="shared" ref="I56:I59" si="9">ROUND(H56*1.09,2)</f>
        <v>1.3</v>
      </c>
    </row>
    <row r="57" spans="1:9" s="1" customFormat="1" ht="18" customHeight="1" x14ac:dyDescent="0.25">
      <c r="A57" s="6" t="s">
        <v>269</v>
      </c>
      <c r="B57" s="59" t="s">
        <v>238</v>
      </c>
      <c r="C57" s="59" t="s">
        <v>14</v>
      </c>
      <c r="D57" s="4">
        <v>1.2</v>
      </c>
      <c r="E57" s="4">
        <v>15</v>
      </c>
      <c r="F57" s="4">
        <v>1.55</v>
      </c>
      <c r="G57" s="4">
        <v>146.5</v>
      </c>
      <c r="H57" s="31">
        <v>0.25</v>
      </c>
      <c r="I57" s="31">
        <f t="shared" si="9"/>
        <v>0.27</v>
      </c>
    </row>
    <row r="58" spans="1:9" s="16" customFormat="1" ht="18" customHeight="1" x14ac:dyDescent="0.25">
      <c r="A58" s="47" t="s">
        <v>425</v>
      </c>
      <c r="B58" s="96"/>
      <c r="C58" s="96" t="s">
        <v>426</v>
      </c>
      <c r="D58" s="4">
        <v>0.1</v>
      </c>
      <c r="E58" s="4">
        <v>0.06</v>
      </c>
      <c r="F58" s="4">
        <v>1.29</v>
      </c>
      <c r="G58" s="4">
        <v>4.34</v>
      </c>
      <c r="H58" s="31">
        <v>0.12</v>
      </c>
      <c r="I58" s="31">
        <f t="shared" si="9"/>
        <v>0.13</v>
      </c>
    </row>
    <row r="59" spans="1:9" s="16" customFormat="1" ht="18" customHeight="1" x14ac:dyDescent="0.25">
      <c r="A59" s="47" t="s">
        <v>427</v>
      </c>
      <c r="B59" s="96"/>
      <c r="C59" s="96" t="s">
        <v>16</v>
      </c>
      <c r="D59" s="4">
        <v>0.4</v>
      </c>
      <c r="E59" s="4">
        <v>0.4</v>
      </c>
      <c r="F59" s="4">
        <v>13</v>
      </c>
      <c r="G59" s="4">
        <v>53</v>
      </c>
      <c r="H59" s="31">
        <v>0.33</v>
      </c>
      <c r="I59" s="31">
        <f t="shared" si="9"/>
        <v>0.36</v>
      </c>
    </row>
    <row r="60" spans="1:9" ht="27" customHeight="1" x14ac:dyDescent="0.3">
      <c r="A60" s="124" t="s">
        <v>1</v>
      </c>
      <c r="B60" s="125"/>
      <c r="C60" s="126"/>
      <c r="D60" s="68">
        <f>SUM(D56:D59)</f>
        <v>7.6000000000000005</v>
      </c>
      <c r="E60" s="68">
        <f t="shared" ref="E60:G60" si="10">SUM(E56:E59)</f>
        <v>25.599999999999998</v>
      </c>
      <c r="F60" s="68">
        <f t="shared" si="10"/>
        <v>54.819999999999993</v>
      </c>
      <c r="G60" s="68">
        <f t="shared" si="10"/>
        <v>474.60999999999996</v>
      </c>
      <c r="H60" s="89">
        <f>+H55+H56+H57+H58+H59</f>
        <v>1.8900000000000001</v>
      </c>
      <c r="I60" s="89">
        <f>+I55+I56+I57+I58+I59</f>
        <v>2.06</v>
      </c>
    </row>
    <row r="61" spans="1:9" ht="26.25" customHeight="1" x14ac:dyDescent="0.25">
      <c r="A61" s="132" t="s">
        <v>430</v>
      </c>
      <c r="B61" s="132"/>
      <c r="C61" s="132"/>
      <c r="D61" s="132"/>
      <c r="E61" s="132"/>
      <c r="F61" s="132"/>
      <c r="G61" s="132"/>
    </row>
    <row r="62" spans="1:9" ht="18" customHeight="1" thickBot="1" x14ac:dyDescent="0.3"/>
    <row r="63" spans="1:9" s="16" customFormat="1" ht="39" customHeight="1" x14ac:dyDescent="0.25">
      <c r="A63" s="88"/>
      <c r="B63" s="120"/>
      <c r="C63" s="121"/>
      <c r="D63" s="121"/>
      <c r="E63" s="121"/>
      <c r="F63" s="121"/>
      <c r="G63" s="121"/>
      <c r="H63" s="90" t="s">
        <v>419</v>
      </c>
      <c r="I63" s="91" t="s">
        <v>420</v>
      </c>
    </row>
    <row r="64" spans="1:9" s="16" customFormat="1" ht="18" customHeight="1" thickBot="1" x14ac:dyDescent="0.3">
      <c r="A64" s="63"/>
      <c r="B64" s="122" t="s">
        <v>421</v>
      </c>
      <c r="C64" s="123"/>
      <c r="D64" s="123"/>
      <c r="E64" s="123"/>
      <c r="F64" s="123"/>
      <c r="G64" s="123"/>
      <c r="H64" s="94">
        <f>+SUM(H18+H26+H34+H44+H52+H60)/6+H8</f>
        <v>2.3250000000000002</v>
      </c>
      <c r="I64" s="93">
        <f>+SUM(I18+I26+I34+I44+I52+I60)/6+I8</f>
        <v>2.538333333333334</v>
      </c>
    </row>
    <row r="65" spans="1:9" s="16" customFormat="1" ht="18" customHeight="1" x14ac:dyDescent="0.25">
      <c r="A65" s="63"/>
      <c r="B65" s="118" t="s">
        <v>422</v>
      </c>
      <c r="C65" s="119"/>
      <c r="D65" s="119"/>
      <c r="E65" s="27"/>
      <c r="F65" s="27"/>
      <c r="G65" s="27"/>
      <c r="H65" s="28"/>
      <c r="I65" s="28"/>
    </row>
    <row r="68" spans="1:9" ht="27.75" customHeight="1" x14ac:dyDescent="0.25"/>
  </sheetData>
  <mergeCells count="67">
    <mergeCell ref="B65:D65"/>
    <mergeCell ref="H10:H11"/>
    <mergeCell ref="I10:I11"/>
    <mergeCell ref="B63:G63"/>
    <mergeCell ref="B64:G64"/>
    <mergeCell ref="A60:C60"/>
    <mergeCell ref="A53:G53"/>
    <mergeCell ref="A54:A55"/>
    <mergeCell ref="B54:B55"/>
    <mergeCell ref="C54:C55"/>
    <mergeCell ref="D54:F54"/>
    <mergeCell ref="G54:G55"/>
    <mergeCell ref="A61:G61"/>
    <mergeCell ref="A34:C34"/>
    <mergeCell ref="D10:F10"/>
    <mergeCell ref="H37:H38"/>
    <mergeCell ref="I37:I38"/>
    <mergeCell ref="H54:H55"/>
    <mergeCell ref="I54:I55"/>
    <mergeCell ref="H46:H47"/>
    <mergeCell ref="I46:I47"/>
    <mergeCell ref="H28:H29"/>
    <mergeCell ref="I28:I29"/>
    <mergeCell ref="H20:H21"/>
    <mergeCell ref="I20:I21"/>
    <mergeCell ref="H4:H5"/>
    <mergeCell ref="I4:I5"/>
    <mergeCell ref="A19:G19"/>
    <mergeCell ref="A18:C18"/>
    <mergeCell ref="A27:G27"/>
    <mergeCell ref="A28:A29"/>
    <mergeCell ref="B28:B29"/>
    <mergeCell ref="C28:C29"/>
    <mergeCell ref="D28:F28"/>
    <mergeCell ref="G28:G29"/>
    <mergeCell ref="C46:C47"/>
    <mergeCell ref="D46:F46"/>
    <mergeCell ref="G46:G47"/>
    <mergeCell ref="D20:F20"/>
    <mergeCell ref="A3:G3"/>
    <mergeCell ref="A9:G9"/>
    <mergeCell ref="A10:A11"/>
    <mergeCell ref="B10:B11"/>
    <mergeCell ref="C10:C11"/>
    <mergeCell ref="G4:G5"/>
    <mergeCell ref="A26:C26"/>
    <mergeCell ref="G10:G11"/>
    <mergeCell ref="A20:A21"/>
    <mergeCell ref="B20:B21"/>
    <mergeCell ref="C20:C21"/>
    <mergeCell ref="G20:G21"/>
    <mergeCell ref="A52:C52"/>
    <mergeCell ref="A4:A5"/>
    <mergeCell ref="B4:B5"/>
    <mergeCell ref="C4:C5"/>
    <mergeCell ref="D4:F4"/>
    <mergeCell ref="A8:C8"/>
    <mergeCell ref="A36:G36"/>
    <mergeCell ref="A37:A38"/>
    <mergeCell ref="B37:B38"/>
    <mergeCell ref="C37:C38"/>
    <mergeCell ref="D37:F37"/>
    <mergeCell ref="G37:G38"/>
    <mergeCell ref="A44:C44"/>
    <mergeCell ref="A45:G45"/>
    <mergeCell ref="A46:A47"/>
    <mergeCell ref="B46:B47"/>
  </mergeCells>
  <pageMargins left="0.59055118110236215" right="0.59055118110236215" top="0.59055118110236215" bottom="0.59055118110236215" header="0" footer="0"/>
  <pageSetup paperSize="9" scale="73" orientation="portrait" r:id="rId1"/>
  <rowBreaks count="1" manualBreakCount="1">
    <brk id="34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view="pageBreakPreview" topLeftCell="A53" zoomScaleNormal="100" zoomScaleSheetLayoutView="100" workbookViewId="0">
      <selection activeCell="H65" sqref="H65"/>
    </sheetView>
  </sheetViews>
  <sheetFormatPr defaultColWidth="8.7265625" defaultRowHeight="18" customHeight="1" x14ac:dyDescent="0.25"/>
  <cols>
    <col min="1" max="1" width="36.54296875" style="16" customWidth="1"/>
    <col min="2" max="2" width="9.7265625" style="28" customWidth="1"/>
    <col min="3" max="3" width="6.1796875" style="28" customWidth="1"/>
    <col min="4" max="4" width="9.81640625" style="28" customWidth="1"/>
    <col min="5" max="5" width="7.81640625" style="28" customWidth="1"/>
    <col min="6" max="6" width="10.54296875" style="28" customWidth="1"/>
    <col min="7" max="7" width="10.453125" style="28" customWidth="1"/>
    <col min="8" max="9" width="9.1796875" style="28" customWidth="1"/>
    <col min="10" max="16384" width="8.7265625" style="1"/>
  </cols>
  <sheetData>
    <row r="1" spans="1:9" ht="17.25" customHeight="1" x14ac:dyDescent="0.3">
      <c r="A1" s="12" t="s">
        <v>131</v>
      </c>
      <c r="D1" s="27"/>
      <c r="E1" s="27"/>
      <c r="F1" s="27"/>
      <c r="G1" s="45"/>
    </row>
    <row r="2" spans="1:9" ht="17.25" customHeight="1" x14ac:dyDescent="0.3">
      <c r="A2" s="14" t="s">
        <v>19</v>
      </c>
      <c r="D2" s="27"/>
      <c r="E2" s="27"/>
      <c r="F2" s="27"/>
      <c r="G2" s="27"/>
    </row>
    <row r="3" spans="1:9" ht="18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42" customHeight="1" x14ac:dyDescent="0.25">
      <c r="A6" s="24" t="s">
        <v>324</v>
      </c>
      <c r="B6" s="59" t="s">
        <v>305</v>
      </c>
      <c r="C6" s="59" t="s">
        <v>15</v>
      </c>
      <c r="D6" s="4">
        <v>1.06</v>
      </c>
      <c r="E6" s="4">
        <v>3.27</v>
      </c>
      <c r="F6" s="4">
        <v>9.33</v>
      </c>
      <c r="G6" s="4">
        <v>66.84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27" customHeight="1" x14ac:dyDescent="0.3">
      <c r="A8" s="105" t="s">
        <v>1</v>
      </c>
      <c r="B8" s="106"/>
      <c r="C8" s="107"/>
      <c r="D8" s="11">
        <f>SUM(D6:D7)</f>
        <v>4.0199999999999996</v>
      </c>
      <c r="E8" s="11">
        <f>SUM(E6:E7)</f>
        <v>3.91</v>
      </c>
      <c r="F8" s="11">
        <f>SUM(F6:F7)</f>
        <v>26.39</v>
      </c>
      <c r="G8" s="11">
        <f>SUM(G6:G7)</f>
        <v>152.92000000000002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18" customHeight="1" x14ac:dyDescent="0.25">
      <c r="A12" s="19" t="s">
        <v>42</v>
      </c>
      <c r="B12" s="29" t="s">
        <v>43</v>
      </c>
      <c r="C12" s="29" t="s">
        <v>16</v>
      </c>
      <c r="D12" s="31">
        <v>24.5</v>
      </c>
      <c r="E12" s="31">
        <v>7.0380000000000003</v>
      </c>
      <c r="F12" s="31">
        <v>8.8209999999999997</v>
      </c>
      <c r="G12" s="31">
        <v>197.05</v>
      </c>
      <c r="H12" s="31">
        <v>0.87</v>
      </c>
      <c r="I12" s="31">
        <f t="shared" ref="I12:I17" si="1">ROUND(H12*1.09,2)</f>
        <v>0.95</v>
      </c>
    </row>
    <row r="13" spans="1:9" ht="18" customHeight="1" x14ac:dyDescent="0.25">
      <c r="A13" s="47" t="s">
        <v>276</v>
      </c>
      <c r="B13" s="59" t="s">
        <v>334</v>
      </c>
      <c r="C13" s="59" t="s">
        <v>16</v>
      </c>
      <c r="D13" s="4">
        <v>3.32</v>
      </c>
      <c r="E13" s="4">
        <v>4.62</v>
      </c>
      <c r="F13" s="4">
        <v>25.11</v>
      </c>
      <c r="G13" s="4">
        <v>147.68</v>
      </c>
      <c r="H13" s="31">
        <v>0.04</v>
      </c>
      <c r="I13" s="31">
        <f t="shared" si="1"/>
        <v>0.04</v>
      </c>
    </row>
    <row r="14" spans="1:9" ht="30" customHeight="1" x14ac:dyDescent="0.25">
      <c r="A14" s="54" t="s">
        <v>335</v>
      </c>
      <c r="B14" s="50" t="s">
        <v>187</v>
      </c>
      <c r="C14" s="50" t="s">
        <v>16</v>
      </c>
      <c r="D14" s="51">
        <v>5.51</v>
      </c>
      <c r="E14" s="51">
        <v>9.8800000000000008</v>
      </c>
      <c r="F14" s="51">
        <v>18.3</v>
      </c>
      <c r="G14" s="51">
        <v>167.92</v>
      </c>
      <c r="H14" s="31">
        <v>0.3</v>
      </c>
      <c r="I14" s="31">
        <f t="shared" si="1"/>
        <v>0.33</v>
      </c>
    </row>
    <row r="15" spans="1:9" ht="18" customHeight="1" x14ac:dyDescent="0.25">
      <c r="A15" s="47" t="s">
        <v>312</v>
      </c>
      <c r="B15" s="59" t="s">
        <v>35</v>
      </c>
      <c r="C15" s="59" t="s">
        <v>14</v>
      </c>
      <c r="D15" s="4">
        <v>0.4</v>
      </c>
      <c r="E15" s="4">
        <v>0.1</v>
      </c>
      <c r="F15" s="4">
        <v>1.1499999999999999</v>
      </c>
      <c r="G15" s="4">
        <v>5.5</v>
      </c>
      <c r="H15" s="31">
        <v>0.3</v>
      </c>
      <c r="I15" s="31">
        <f t="shared" si="1"/>
        <v>0.33</v>
      </c>
    </row>
    <row r="16" spans="1:9" s="16" customFormat="1" ht="18" customHeight="1" x14ac:dyDescent="0.25">
      <c r="A16" s="47" t="s">
        <v>432</v>
      </c>
      <c r="B16" s="96"/>
      <c r="C16" s="96" t="s">
        <v>12</v>
      </c>
      <c r="D16" s="4">
        <v>0</v>
      </c>
      <c r="E16" s="4">
        <v>0</v>
      </c>
      <c r="F16" s="4">
        <v>0</v>
      </c>
      <c r="G16" s="4">
        <v>0</v>
      </c>
      <c r="H16" s="31">
        <v>0.05</v>
      </c>
      <c r="I16" s="31">
        <f t="shared" si="1"/>
        <v>0.05</v>
      </c>
    </row>
    <row r="17" spans="1:9" s="16" customFormat="1" ht="18" customHeight="1" x14ac:dyDescent="0.25">
      <c r="A17" s="47" t="s">
        <v>427</v>
      </c>
      <c r="B17" s="96"/>
      <c r="C17" s="96" t="s">
        <v>16</v>
      </c>
      <c r="D17" s="4">
        <v>0.4</v>
      </c>
      <c r="E17" s="4">
        <v>0.4</v>
      </c>
      <c r="F17" s="4">
        <v>13</v>
      </c>
      <c r="G17" s="4">
        <v>53</v>
      </c>
      <c r="H17" s="31">
        <v>0.33</v>
      </c>
      <c r="I17" s="31">
        <f t="shared" si="1"/>
        <v>0.36</v>
      </c>
    </row>
    <row r="18" spans="1:9" ht="27.75" customHeight="1" x14ac:dyDescent="0.3">
      <c r="A18" s="105" t="s">
        <v>1</v>
      </c>
      <c r="B18" s="106"/>
      <c r="C18" s="107"/>
      <c r="D18" s="11">
        <f>SUM(D12:D17)</f>
        <v>34.129999999999995</v>
      </c>
      <c r="E18" s="11">
        <f t="shared" ref="E18:G18" si="2">SUM(E12:E17)</f>
        <v>22.038000000000004</v>
      </c>
      <c r="F18" s="11">
        <f t="shared" si="2"/>
        <v>66.381</v>
      </c>
      <c r="G18" s="11">
        <f t="shared" si="2"/>
        <v>571.15</v>
      </c>
      <c r="H18" s="89">
        <f>+H12+H13+H14+H15+H16+H17</f>
        <v>1.8900000000000001</v>
      </c>
      <c r="I18" s="89">
        <f>+I12+I13+I14+I15+I16+I17</f>
        <v>2.06</v>
      </c>
    </row>
    <row r="19" spans="1:9" ht="18" customHeight="1" x14ac:dyDescent="0.25">
      <c r="A19" s="141" t="s">
        <v>363</v>
      </c>
      <c r="B19" s="141"/>
      <c r="C19" s="141"/>
      <c r="D19" s="141"/>
      <c r="E19" s="141"/>
      <c r="F19" s="141"/>
      <c r="G19" s="141"/>
    </row>
    <row r="20" spans="1:9" ht="18" customHeight="1" x14ac:dyDescent="0.25">
      <c r="A20" s="128" t="s">
        <v>97</v>
      </c>
      <c r="B20" s="114" t="s">
        <v>0</v>
      </c>
      <c r="C20" s="114" t="s">
        <v>6</v>
      </c>
      <c r="D20" s="112" t="s">
        <v>7</v>
      </c>
      <c r="E20" s="112"/>
      <c r="F20" s="112"/>
      <c r="G20" s="116" t="s">
        <v>8</v>
      </c>
      <c r="H20" s="87" t="s">
        <v>419</v>
      </c>
      <c r="I20" s="87" t="s">
        <v>420</v>
      </c>
    </row>
    <row r="21" spans="1:9" ht="18" customHeight="1" x14ac:dyDescent="0.25">
      <c r="A21" s="129"/>
      <c r="B21" s="115"/>
      <c r="C21" s="115"/>
      <c r="D21" s="62" t="s">
        <v>9</v>
      </c>
      <c r="E21" s="62" t="s">
        <v>10</v>
      </c>
      <c r="F21" s="62" t="s">
        <v>107</v>
      </c>
      <c r="G21" s="111"/>
      <c r="H21" s="86"/>
      <c r="I21" s="86"/>
    </row>
    <row r="22" spans="1:9" ht="29.25" customHeight="1" x14ac:dyDescent="0.25">
      <c r="A22" s="6" t="s">
        <v>101</v>
      </c>
      <c r="B22" s="59" t="s">
        <v>90</v>
      </c>
      <c r="C22" s="59" t="s">
        <v>125</v>
      </c>
      <c r="D22" s="59">
        <v>9.08</v>
      </c>
      <c r="E22" s="59">
        <v>41.28</v>
      </c>
      <c r="F22" s="59">
        <v>44.52</v>
      </c>
      <c r="G22" s="59">
        <v>481.43</v>
      </c>
      <c r="H22" s="31">
        <v>1.39</v>
      </c>
      <c r="I22" s="31">
        <f t="shared" ref="I22:I25" si="3">ROUND(H22*1.09,2)</f>
        <v>1.52</v>
      </c>
    </row>
    <row r="23" spans="1:9" ht="18" customHeight="1" x14ac:dyDescent="0.25">
      <c r="A23" s="24" t="s">
        <v>271</v>
      </c>
      <c r="B23" s="25" t="s">
        <v>3</v>
      </c>
      <c r="C23" s="25" t="s">
        <v>16</v>
      </c>
      <c r="D23" s="4">
        <v>2.14</v>
      </c>
      <c r="E23" s="4">
        <v>10.220000000000001</v>
      </c>
      <c r="F23" s="4">
        <v>8.7200000000000006</v>
      </c>
      <c r="G23" s="4">
        <v>140.1</v>
      </c>
      <c r="H23" s="31">
        <v>0.13</v>
      </c>
      <c r="I23" s="31">
        <f t="shared" si="3"/>
        <v>0.14000000000000001</v>
      </c>
    </row>
    <row r="24" spans="1:9" s="16" customFormat="1" ht="18" customHeight="1" x14ac:dyDescent="0.25">
      <c r="A24" s="47" t="s">
        <v>432</v>
      </c>
      <c r="B24" s="96"/>
      <c r="C24" s="96" t="s">
        <v>12</v>
      </c>
      <c r="D24" s="4">
        <v>0</v>
      </c>
      <c r="E24" s="4">
        <v>0</v>
      </c>
      <c r="F24" s="4">
        <v>0</v>
      </c>
      <c r="G24" s="4">
        <v>0</v>
      </c>
      <c r="H24" s="31">
        <v>0.05</v>
      </c>
      <c r="I24" s="31">
        <f t="shared" si="3"/>
        <v>0.05</v>
      </c>
    </row>
    <row r="25" spans="1:9" s="16" customFormat="1" ht="18" customHeight="1" x14ac:dyDescent="0.25">
      <c r="A25" s="47" t="s">
        <v>427</v>
      </c>
      <c r="B25" s="96"/>
      <c r="C25" s="96" t="s">
        <v>16</v>
      </c>
      <c r="D25" s="4">
        <v>0.4</v>
      </c>
      <c r="E25" s="4">
        <v>0.4</v>
      </c>
      <c r="F25" s="4">
        <v>13</v>
      </c>
      <c r="G25" s="4">
        <v>53</v>
      </c>
      <c r="H25" s="31">
        <v>0.33</v>
      </c>
      <c r="I25" s="31">
        <f t="shared" si="3"/>
        <v>0.36</v>
      </c>
    </row>
    <row r="26" spans="1:9" ht="27" customHeight="1" x14ac:dyDescent="0.3">
      <c r="A26" s="130" t="s">
        <v>1</v>
      </c>
      <c r="B26" s="130"/>
      <c r="C26" s="130"/>
      <c r="D26" s="11">
        <f>SUM(D22:D25)</f>
        <v>11.620000000000001</v>
      </c>
      <c r="E26" s="11">
        <f t="shared" ref="E26:G26" si="4">SUM(E22:E25)</f>
        <v>51.9</v>
      </c>
      <c r="F26" s="11">
        <f t="shared" si="4"/>
        <v>66.240000000000009</v>
      </c>
      <c r="G26" s="11">
        <f t="shared" si="4"/>
        <v>674.53</v>
      </c>
      <c r="H26" s="89">
        <f>+H22+H23+H24+H25</f>
        <v>1.9000000000000001</v>
      </c>
      <c r="I26" s="89">
        <f>+I22+I23+I24+I25</f>
        <v>2.0700000000000003</v>
      </c>
    </row>
    <row r="27" spans="1:9" s="5" customFormat="1" ht="18" customHeight="1" x14ac:dyDescent="0.25">
      <c r="A27" s="141" t="s">
        <v>363</v>
      </c>
      <c r="B27" s="141"/>
      <c r="C27" s="141"/>
      <c r="D27" s="141"/>
      <c r="E27" s="141"/>
      <c r="F27" s="141"/>
      <c r="G27" s="141"/>
      <c r="H27" s="27"/>
      <c r="I27" s="27"/>
    </row>
    <row r="28" spans="1:9" s="5" customFormat="1" ht="18" customHeight="1" x14ac:dyDescent="0.25">
      <c r="A28" s="128" t="s">
        <v>98</v>
      </c>
      <c r="B28" s="114" t="s">
        <v>0</v>
      </c>
      <c r="C28" s="114" t="s">
        <v>6</v>
      </c>
      <c r="D28" s="112" t="s">
        <v>7</v>
      </c>
      <c r="E28" s="112"/>
      <c r="F28" s="112"/>
      <c r="G28" s="116" t="s">
        <v>8</v>
      </c>
      <c r="H28" s="87" t="s">
        <v>419</v>
      </c>
      <c r="I28" s="87" t="s">
        <v>420</v>
      </c>
    </row>
    <row r="29" spans="1:9" s="5" customFormat="1" ht="18" customHeight="1" x14ac:dyDescent="0.25">
      <c r="A29" s="129"/>
      <c r="B29" s="115"/>
      <c r="C29" s="115"/>
      <c r="D29" s="62" t="s">
        <v>9</v>
      </c>
      <c r="E29" s="62" t="s">
        <v>10</v>
      </c>
      <c r="F29" s="62" t="s">
        <v>107</v>
      </c>
      <c r="G29" s="111"/>
      <c r="H29" s="86"/>
      <c r="I29" s="86"/>
    </row>
    <row r="30" spans="1:9" ht="30" customHeight="1" x14ac:dyDescent="0.25">
      <c r="A30" s="24" t="s">
        <v>100</v>
      </c>
      <c r="B30" s="25" t="s">
        <v>89</v>
      </c>
      <c r="C30" s="25" t="s">
        <v>210</v>
      </c>
      <c r="D30" s="59">
        <v>16.68</v>
      </c>
      <c r="E30" s="59">
        <v>8.7200000000000006</v>
      </c>
      <c r="F30" s="59">
        <v>99.8</v>
      </c>
      <c r="G30" s="59">
        <v>518.28</v>
      </c>
      <c r="H30" s="31">
        <v>1.39</v>
      </c>
      <c r="I30" s="31">
        <f t="shared" ref="I30:I33" si="5">ROUND(H30*1.09,2)</f>
        <v>1.52</v>
      </c>
    </row>
    <row r="31" spans="1:9" ht="18" customHeight="1" x14ac:dyDescent="0.25">
      <c r="A31" s="24" t="s">
        <v>271</v>
      </c>
      <c r="B31" s="25" t="s">
        <v>3</v>
      </c>
      <c r="C31" s="25" t="s">
        <v>16</v>
      </c>
      <c r="D31" s="4">
        <v>2.14</v>
      </c>
      <c r="E31" s="4">
        <v>10.220000000000001</v>
      </c>
      <c r="F31" s="4">
        <v>8.7200000000000006</v>
      </c>
      <c r="G31" s="4">
        <v>140.1</v>
      </c>
      <c r="H31" s="31">
        <v>0.13</v>
      </c>
      <c r="I31" s="31">
        <f t="shared" si="5"/>
        <v>0.14000000000000001</v>
      </c>
    </row>
    <row r="32" spans="1:9" s="16" customFormat="1" ht="18" customHeight="1" x14ac:dyDescent="0.25">
      <c r="A32" s="47" t="s">
        <v>432</v>
      </c>
      <c r="B32" s="96"/>
      <c r="C32" s="96" t="s">
        <v>12</v>
      </c>
      <c r="D32" s="4">
        <v>0</v>
      </c>
      <c r="E32" s="4">
        <v>0</v>
      </c>
      <c r="F32" s="4">
        <v>0</v>
      </c>
      <c r="G32" s="4">
        <v>0</v>
      </c>
      <c r="H32" s="31">
        <v>0.05</v>
      </c>
      <c r="I32" s="31">
        <f t="shared" si="5"/>
        <v>0.05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5"/>
        <v>0.36</v>
      </c>
    </row>
    <row r="34" spans="1:9" ht="30" customHeight="1" x14ac:dyDescent="0.3">
      <c r="A34" s="105" t="s">
        <v>1</v>
      </c>
      <c r="B34" s="106"/>
      <c r="C34" s="107"/>
      <c r="D34" s="11">
        <f>SUM(D30:D33)</f>
        <v>19.22</v>
      </c>
      <c r="E34" s="11">
        <f t="shared" ref="E34:G34" si="6">SUM(E30:E33)</f>
        <v>19.34</v>
      </c>
      <c r="F34" s="11">
        <f t="shared" si="6"/>
        <v>121.52</v>
      </c>
      <c r="G34" s="11">
        <f t="shared" si="6"/>
        <v>711.38</v>
      </c>
      <c r="H34" s="89">
        <f>+H30+H31+H32+H33</f>
        <v>1.9000000000000001</v>
      </c>
      <c r="I34" s="89">
        <f>+I30+I31+I32+I33</f>
        <v>2.0700000000000003</v>
      </c>
    </row>
    <row r="35" spans="1:9" ht="27" customHeight="1" x14ac:dyDescent="0.25">
      <c r="A35" s="113" t="s">
        <v>370</v>
      </c>
      <c r="B35" s="113"/>
      <c r="C35" s="113"/>
      <c r="D35" s="113"/>
      <c r="E35" s="113"/>
      <c r="F35" s="113"/>
      <c r="G35" s="113"/>
    </row>
    <row r="36" spans="1:9" ht="18" customHeight="1" x14ac:dyDescent="0.25">
      <c r="A36" s="108" t="s">
        <v>133</v>
      </c>
      <c r="B36" s="114" t="s">
        <v>0</v>
      </c>
      <c r="C36" s="114" t="s">
        <v>6</v>
      </c>
      <c r="D36" s="112" t="s">
        <v>7</v>
      </c>
      <c r="E36" s="112"/>
      <c r="F36" s="112"/>
      <c r="G36" s="116" t="s">
        <v>8</v>
      </c>
      <c r="H36" s="116" t="s">
        <v>419</v>
      </c>
      <c r="I36" s="116" t="s">
        <v>420</v>
      </c>
    </row>
    <row r="37" spans="1:9" ht="18" customHeight="1" x14ac:dyDescent="0.25">
      <c r="A37" s="109"/>
      <c r="B37" s="115"/>
      <c r="C37" s="115"/>
      <c r="D37" s="62" t="s">
        <v>9</v>
      </c>
      <c r="E37" s="62" t="s">
        <v>10</v>
      </c>
      <c r="F37" s="62" t="s">
        <v>107</v>
      </c>
      <c r="G37" s="111"/>
      <c r="H37" s="111"/>
      <c r="I37" s="111"/>
    </row>
    <row r="38" spans="1:9" ht="27.65" customHeight="1" x14ac:dyDescent="0.25">
      <c r="A38" s="19" t="s">
        <v>186</v>
      </c>
      <c r="B38" s="29" t="s">
        <v>161</v>
      </c>
      <c r="C38" s="29" t="s">
        <v>214</v>
      </c>
      <c r="D38" s="31">
        <v>32.29</v>
      </c>
      <c r="E38" s="31">
        <v>8.52</v>
      </c>
      <c r="F38" s="31">
        <v>13.79</v>
      </c>
      <c r="G38" s="31">
        <v>254.05</v>
      </c>
      <c r="H38" s="31">
        <v>0.87</v>
      </c>
      <c r="I38" s="31">
        <f t="shared" ref="I38:I42" si="7">ROUND(H38*1.09,2)</f>
        <v>0.95</v>
      </c>
    </row>
    <row r="39" spans="1:9" ht="18" customHeight="1" x14ac:dyDescent="0.25">
      <c r="A39" s="19" t="s">
        <v>230</v>
      </c>
      <c r="B39" s="29" t="s">
        <v>52</v>
      </c>
      <c r="C39" s="29" t="s">
        <v>31</v>
      </c>
      <c r="D39" s="4">
        <v>2.04</v>
      </c>
      <c r="E39" s="4">
        <v>3.5249999999999999</v>
      </c>
      <c r="F39" s="4">
        <v>21.71</v>
      </c>
      <c r="G39" s="4">
        <v>122.82</v>
      </c>
      <c r="H39" s="31">
        <v>0.17</v>
      </c>
      <c r="I39" s="31">
        <f t="shared" si="7"/>
        <v>0.19</v>
      </c>
    </row>
    <row r="40" spans="1:9" ht="27" customHeight="1" x14ac:dyDescent="0.25">
      <c r="A40" s="26" t="s">
        <v>301</v>
      </c>
      <c r="B40" s="32" t="s">
        <v>108</v>
      </c>
      <c r="C40" s="32" t="s">
        <v>15</v>
      </c>
      <c r="D40" s="31">
        <v>3.33</v>
      </c>
      <c r="E40" s="31">
        <v>15.06</v>
      </c>
      <c r="F40" s="31">
        <v>12.435</v>
      </c>
      <c r="G40" s="31">
        <v>184.14</v>
      </c>
      <c r="H40" s="31">
        <v>0.47</v>
      </c>
      <c r="I40" s="31">
        <f t="shared" si="7"/>
        <v>0.51</v>
      </c>
    </row>
    <row r="41" spans="1:9" s="16" customFormat="1" ht="18" customHeight="1" x14ac:dyDescent="0.25">
      <c r="A41" s="47" t="s">
        <v>432</v>
      </c>
      <c r="B41" s="96"/>
      <c r="C41" s="96" t="s">
        <v>12</v>
      </c>
      <c r="D41" s="4">
        <v>0</v>
      </c>
      <c r="E41" s="4">
        <v>0</v>
      </c>
      <c r="F41" s="4">
        <v>0</v>
      </c>
      <c r="G41" s="4">
        <v>0</v>
      </c>
      <c r="H41" s="31">
        <v>0.05</v>
      </c>
      <c r="I41" s="31">
        <f t="shared" si="7"/>
        <v>0.05</v>
      </c>
    </row>
    <row r="42" spans="1:9" s="16" customFormat="1" ht="18" customHeight="1" x14ac:dyDescent="0.25">
      <c r="A42" s="47" t="s">
        <v>427</v>
      </c>
      <c r="B42" s="96"/>
      <c r="C42" s="96" t="s">
        <v>16</v>
      </c>
      <c r="D42" s="4">
        <v>0.4</v>
      </c>
      <c r="E42" s="4">
        <v>0.4</v>
      </c>
      <c r="F42" s="4">
        <v>13</v>
      </c>
      <c r="G42" s="4">
        <v>53</v>
      </c>
      <c r="H42" s="31">
        <v>0.33</v>
      </c>
      <c r="I42" s="31">
        <f t="shared" si="7"/>
        <v>0.36</v>
      </c>
    </row>
    <row r="43" spans="1:9" ht="19.5" customHeight="1" x14ac:dyDescent="0.3">
      <c r="A43" s="105" t="s">
        <v>1</v>
      </c>
      <c r="B43" s="106"/>
      <c r="C43" s="107"/>
      <c r="D43" s="11">
        <f>SUM(D38:D42)</f>
        <v>38.059999999999995</v>
      </c>
      <c r="E43" s="11">
        <f t="shared" ref="E43:G43" si="8">SUM(E38:E42)</f>
        <v>27.504999999999999</v>
      </c>
      <c r="F43" s="11">
        <f t="shared" si="8"/>
        <v>60.935000000000002</v>
      </c>
      <c r="G43" s="11">
        <f t="shared" si="8"/>
        <v>614.01</v>
      </c>
      <c r="H43" s="89">
        <f>+H38+H39+H40+H41+H42</f>
        <v>1.8900000000000001</v>
      </c>
      <c r="I43" s="89">
        <f>+I38+I39+I40+I41+I42</f>
        <v>2.06</v>
      </c>
    </row>
    <row r="44" spans="1:9" ht="27" customHeight="1" x14ac:dyDescent="0.25">
      <c r="A44" s="113" t="s">
        <v>370</v>
      </c>
      <c r="B44" s="113"/>
      <c r="C44" s="113"/>
      <c r="D44" s="113"/>
      <c r="E44" s="113"/>
      <c r="F44" s="113"/>
      <c r="G44" s="113"/>
    </row>
    <row r="45" spans="1:9" ht="27" customHeight="1" x14ac:dyDescent="0.25">
      <c r="A45" s="108" t="s">
        <v>134</v>
      </c>
      <c r="B45" s="114" t="s">
        <v>0</v>
      </c>
      <c r="C45" s="114" t="s">
        <v>6</v>
      </c>
      <c r="D45" s="112" t="s">
        <v>7</v>
      </c>
      <c r="E45" s="112"/>
      <c r="F45" s="112"/>
      <c r="G45" s="116" t="s">
        <v>8</v>
      </c>
      <c r="H45" s="116" t="s">
        <v>419</v>
      </c>
      <c r="I45" s="116" t="s">
        <v>420</v>
      </c>
    </row>
    <row r="46" spans="1:9" ht="18" customHeight="1" x14ac:dyDescent="0.25">
      <c r="A46" s="109"/>
      <c r="B46" s="115"/>
      <c r="C46" s="115"/>
      <c r="D46" s="62" t="s">
        <v>9</v>
      </c>
      <c r="E46" s="62" t="s">
        <v>10</v>
      </c>
      <c r="F46" s="62" t="s">
        <v>107</v>
      </c>
      <c r="G46" s="111"/>
      <c r="H46" s="111"/>
      <c r="I46" s="111"/>
    </row>
    <row r="47" spans="1:9" ht="18" customHeight="1" x14ac:dyDescent="0.25">
      <c r="A47" s="26" t="s">
        <v>147</v>
      </c>
      <c r="B47" s="32" t="s">
        <v>148</v>
      </c>
      <c r="C47" s="32" t="s">
        <v>15</v>
      </c>
      <c r="D47" s="31">
        <v>38.130000000000003</v>
      </c>
      <c r="E47" s="31">
        <v>9.1649999999999991</v>
      </c>
      <c r="F47" s="31">
        <v>6.09</v>
      </c>
      <c r="G47" s="31">
        <v>253.45500000000001</v>
      </c>
      <c r="H47" s="31">
        <v>1.03</v>
      </c>
      <c r="I47" s="31">
        <f t="shared" ref="I47:I51" si="9">ROUND(H47*1.09,2)</f>
        <v>1.1200000000000001</v>
      </c>
    </row>
    <row r="48" spans="1:9" ht="18" customHeight="1" x14ac:dyDescent="0.25">
      <c r="A48" s="6" t="s">
        <v>261</v>
      </c>
      <c r="B48" s="59" t="s">
        <v>141</v>
      </c>
      <c r="C48" s="59" t="s">
        <v>16</v>
      </c>
      <c r="D48" s="4">
        <v>2.2200000000000002</v>
      </c>
      <c r="E48" s="4">
        <v>3.84</v>
      </c>
      <c r="F48" s="4">
        <v>15.3</v>
      </c>
      <c r="G48" s="4">
        <v>102.15</v>
      </c>
      <c r="H48" s="31">
        <v>0.17</v>
      </c>
      <c r="I48" s="31">
        <f t="shared" si="9"/>
        <v>0.19</v>
      </c>
    </row>
    <row r="49" spans="1:9" ht="18" customHeight="1" x14ac:dyDescent="0.25">
      <c r="A49" s="26" t="s">
        <v>302</v>
      </c>
      <c r="B49" s="32" t="s">
        <v>140</v>
      </c>
      <c r="C49" s="32" t="s">
        <v>15</v>
      </c>
      <c r="D49" s="31">
        <v>2.4</v>
      </c>
      <c r="E49" s="31">
        <v>14.82</v>
      </c>
      <c r="F49" s="31">
        <v>9.9</v>
      </c>
      <c r="G49" s="31">
        <v>168.09</v>
      </c>
      <c r="H49" s="31">
        <v>0.31</v>
      </c>
      <c r="I49" s="31">
        <f t="shared" si="9"/>
        <v>0.34</v>
      </c>
    </row>
    <row r="50" spans="1:9" s="16" customFormat="1" ht="18" customHeight="1" x14ac:dyDescent="0.25">
      <c r="A50" s="47" t="s">
        <v>432</v>
      </c>
      <c r="B50" s="96"/>
      <c r="C50" s="96" t="s">
        <v>12</v>
      </c>
      <c r="D50" s="4">
        <v>0</v>
      </c>
      <c r="E50" s="4">
        <v>0</v>
      </c>
      <c r="F50" s="4">
        <v>0</v>
      </c>
      <c r="G50" s="4">
        <v>0</v>
      </c>
      <c r="H50" s="31">
        <v>0.05</v>
      </c>
      <c r="I50" s="31">
        <f t="shared" si="9"/>
        <v>0.05</v>
      </c>
    </row>
    <row r="51" spans="1:9" s="16" customFormat="1" ht="18" customHeight="1" x14ac:dyDescent="0.25">
      <c r="A51" s="47" t="s">
        <v>427</v>
      </c>
      <c r="B51" s="96"/>
      <c r="C51" s="96" t="s">
        <v>16</v>
      </c>
      <c r="D51" s="4">
        <v>0.4</v>
      </c>
      <c r="E51" s="4">
        <v>0.4</v>
      </c>
      <c r="F51" s="4">
        <v>13</v>
      </c>
      <c r="G51" s="4">
        <v>53</v>
      </c>
      <c r="H51" s="31">
        <v>0.33</v>
      </c>
      <c r="I51" s="31">
        <f t="shared" si="9"/>
        <v>0.36</v>
      </c>
    </row>
    <row r="52" spans="1:9" ht="18" customHeight="1" x14ac:dyDescent="0.3">
      <c r="A52" s="105" t="s">
        <v>1</v>
      </c>
      <c r="B52" s="106"/>
      <c r="C52" s="107"/>
      <c r="D52" s="11">
        <f>SUM(D47:D51)</f>
        <v>43.15</v>
      </c>
      <c r="E52" s="11">
        <f t="shared" ref="E52:G52" si="10">SUM(E47:E51)</f>
        <v>28.224999999999998</v>
      </c>
      <c r="F52" s="11">
        <f t="shared" si="10"/>
        <v>44.29</v>
      </c>
      <c r="G52" s="11">
        <f t="shared" si="10"/>
        <v>576.69500000000005</v>
      </c>
      <c r="H52" s="89">
        <f>+H47+H48+H49+H50+H51</f>
        <v>1.8900000000000001</v>
      </c>
      <c r="I52" s="89">
        <f>+I47+I48+I49+I50+I51</f>
        <v>2.06</v>
      </c>
    </row>
    <row r="53" spans="1:9" ht="26.25" customHeight="1" x14ac:dyDescent="0.25">
      <c r="A53" s="127" t="s">
        <v>362</v>
      </c>
      <c r="B53" s="127"/>
      <c r="C53" s="127"/>
      <c r="D53" s="127"/>
      <c r="E53" s="127"/>
      <c r="F53" s="127"/>
      <c r="G53" s="127"/>
      <c r="H53" s="65"/>
      <c r="I53" s="65"/>
    </row>
    <row r="54" spans="1:9" ht="18" customHeight="1" x14ac:dyDescent="0.25">
      <c r="A54" s="128" t="s">
        <v>379</v>
      </c>
      <c r="B54" s="114" t="s">
        <v>0</v>
      </c>
      <c r="C54" s="114" t="s">
        <v>6</v>
      </c>
      <c r="D54" s="130" t="s">
        <v>7</v>
      </c>
      <c r="E54" s="130"/>
      <c r="F54" s="130"/>
      <c r="G54" s="131" t="s">
        <v>8</v>
      </c>
      <c r="H54" s="87" t="s">
        <v>419</v>
      </c>
      <c r="I54" s="87" t="s">
        <v>420</v>
      </c>
    </row>
    <row r="55" spans="1:9" ht="27" customHeight="1" x14ac:dyDescent="0.25">
      <c r="A55" s="129"/>
      <c r="B55" s="115"/>
      <c r="C55" s="115"/>
      <c r="D55" s="69" t="s">
        <v>9</v>
      </c>
      <c r="E55" s="69" t="s">
        <v>10</v>
      </c>
      <c r="F55" s="69" t="s">
        <v>107</v>
      </c>
      <c r="G55" s="115"/>
      <c r="H55" s="86"/>
      <c r="I55" s="86"/>
    </row>
    <row r="56" spans="1:9" s="75" customFormat="1" ht="32.15" customHeight="1" x14ac:dyDescent="0.25">
      <c r="A56" s="24" t="s">
        <v>415</v>
      </c>
      <c r="B56" s="25" t="s">
        <v>416</v>
      </c>
      <c r="C56" s="25">
        <v>220</v>
      </c>
      <c r="D56" s="3">
        <v>37.6</v>
      </c>
      <c r="E56" s="3">
        <v>19.05</v>
      </c>
      <c r="F56" s="3">
        <v>45.82</v>
      </c>
      <c r="G56" s="3">
        <v>505.13</v>
      </c>
      <c r="H56" s="31">
        <v>0.86</v>
      </c>
      <c r="I56" s="31">
        <f t="shared" ref="I56:I60" si="11">ROUND(H56*1.09,2)</f>
        <v>0.94</v>
      </c>
    </row>
    <row r="57" spans="1:9" s="75" customFormat="1" ht="18" customHeight="1" x14ac:dyDescent="0.25">
      <c r="A57" s="6" t="s">
        <v>269</v>
      </c>
      <c r="B57" s="59" t="s">
        <v>238</v>
      </c>
      <c r="C57" s="59" t="s">
        <v>14</v>
      </c>
      <c r="D57" s="4">
        <v>1.2</v>
      </c>
      <c r="E57" s="4">
        <v>15</v>
      </c>
      <c r="F57" s="4">
        <v>1.55</v>
      </c>
      <c r="G57" s="4">
        <v>146.5</v>
      </c>
      <c r="H57" s="31">
        <v>0.25</v>
      </c>
      <c r="I57" s="31">
        <f t="shared" si="11"/>
        <v>0.27</v>
      </c>
    </row>
    <row r="58" spans="1:9" s="16" customFormat="1" ht="18" customHeight="1" x14ac:dyDescent="0.25">
      <c r="A58" s="6" t="s">
        <v>428</v>
      </c>
      <c r="B58" s="96"/>
      <c r="C58" s="96" t="s">
        <v>429</v>
      </c>
      <c r="D58" s="4">
        <v>2.98</v>
      </c>
      <c r="E58" s="4">
        <v>0.2</v>
      </c>
      <c r="F58" s="4">
        <v>12.85</v>
      </c>
      <c r="G58" s="4">
        <v>65.38</v>
      </c>
      <c r="H58" s="31">
        <v>0.4</v>
      </c>
      <c r="I58" s="31">
        <f t="shared" si="11"/>
        <v>0.44</v>
      </c>
    </row>
    <row r="59" spans="1:9" s="16" customFormat="1" ht="18" customHeight="1" x14ac:dyDescent="0.25">
      <c r="A59" s="47" t="s">
        <v>432</v>
      </c>
      <c r="B59" s="96"/>
      <c r="C59" s="96" t="s">
        <v>12</v>
      </c>
      <c r="D59" s="4">
        <v>0</v>
      </c>
      <c r="E59" s="4">
        <v>0</v>
      </c>
      <c r="F59" s="4">
        <v>0</v>
      </c>
      <c r="G59" s="4">
        <v>0</v>
      </c>
      <c r="H59" s="31">
        <v>0.05</v>
      </c>
      <c r="I59" s="31">
        <f t="shared" si="11"/>
        <v>0.05</v>
      </c>
    </row>
    <row r="60" spans="1:9" s="16" customFormat="1" ht="18" customHeight="1" x14ac:dyDescent="0.25">
      <c r="A60" s="47" t="s">
        <v>427</v>
      </c>
      <c r="B60" s="96"/>
      <c r="C60" s="96" t="s">
        <v>16</v>
      </c>
      <c r="D60" s="4">
        <v>0.4</v>
      </c>
      <c r="E60" s="4">
        <v>0.4</v>
      </c>
      <c r="F60" s="4">
        <v>13</v>
      </c>
      <c r="G60" s="4">
        <v>53</v>
      </c>
      <c r="H60" s="31">
        <v>0.33</v>
      </c>
      <c r="I60" s="31">
        <f t="shared" si="11"/>
        <v>0.36</v>
      </c>
    </row>
    <row r="61" spans="1:9" ht="27" customHeight="1" x14ac:dyDescent="0.3">
      <c r="A61" s="124" t="s">
        <v>1</v>
      </c>
      <c r="B61" s="125"/>
      <c r="C61" s="126"/>
      <c r="D61" s="68">
        <f>SUM(D56:D60)</f>
        <v>42.18</v>
      </c>
      <c r="E61" s="68">
        <f t="shared" ref="E61:G61" si="12">SUM(E56:E60)</f>
        <v>34.65</v>
      </c>
      <c r="F61" s="68">
        <f t="shared" si="12"/>
        <v>73.22</v>
      </c>
      <c r="G61" s="68">
        <f t="shared" si="12"/>
        <v>770.01</v>
      </c>
      <c r="H61" s="89">
        <f>+H56+H57+H58+H59+H60</f>
        <v>1.89</v>
      </c>
      <c r="I61" s="89">
        <f>+I56+I57+I58+I59+I60</f>
        <v>2.06</v>
      </c>
    </row>
    <row r="62" spans="1:9" ht="18" customHeight="1" x14ac:dyDescent="0.25">
      <c r="A62" s="132" t="s">
        <v>430</v>
      </c>
      <c r="B62" s="132"/>
      <c r="C62" s="132"/>
      <c r="D62" s="132"/>
      <c r="E62" s="132"/>
      <c r="F62" s="132"/>
      <c r="G62" s="132"/>
    </row>
    <row r="63" spans="1:9" ht="18" customHeight="1" thickBot="1" x14ac:dyDescent="0.3"/>
    <row r="64" spans="1:9" s="16" customFormat="1" ht="39" customHeight="1" x14ac:dyDescent="0.25">
      <c r="A64" s="88"/>
      <c r="B64" s="120"/>
      <c r="C64" s="121"/>
      <c r="D64" s="121"/>
      <c r="E64" s="121"/>
      <c r="F64" s="121"/>
      <c r="G64" s="121"/>
      <c r="H64" s="90" t="s">
        <v>419</v>
      </c>
      <c r="I64" s="91" t="s">
        <v>420</v>
      </c>
    </row>
    <row r="65" spans="1:9" s="16" customFormat="1" ht="18" customHeight="1" thickBot="1" x14ac:dyDescent="0.3">
      <c r="A65" s="63"/>
      <c r="B65" s="122" t="s">
        <v>421</v>
      </c>
      <c r="C65" s="123"/>
      <c r="D65" s="123"/>
      <c r="E65" s="123"/>
      <c r="F65" s="123"/>
      <c r="G65" s="123"/>
      <c r="H65" s="94">
        <f>+SUM(H18+H26+H34+H43+H52+H61)/6+H8</f>
        <v>2.2133333333333334</v>
      </c>
      <c r="I65" s="93">
        <f>+SUM(I18+I26+I34+I43+I52+I61)/6+I8</f>
        <v>2.413333333333334</v>
      </c>
    </row>
    <row r="66" spans="1:9" s="16" customFormat="1" ht="18" customHeight="1" x14ac:dyDescent="0.25">
      <c r="A66" s="63"/>
      <c r="B66" s="118" t="s">
        <v>422</v>
      </c>
      <c r="C66" s="119"/>
      <c r="D66" s="119"/>
      <c r="E66" s="27"/>
      <c r="F66" s="27"/>
      <c r="G66" s="27"/>
      <c r="H66" s="28"/>
      <c r="I66" s="28"/>
    </row>
    <row r="70" spans="1:9" ht="27" customHeight="1" x14ac:dyDescent="0.25"/>
    <row r="71" spans="1:9" ht="27" customHeight="1" x14ac:dyDescent="0.25"/>
  </sheetData>
  <mergeCells count="59">
    <mergeCell ref="A52:C52"/>
    <mergeCell ref="H36:H37"/>
    <mergeCell ref="I36:I37"/>
    <mergeCell ref="B66:D66"/>
    <mergeCell ref="H45:H46"/>
    <mergeCell ref="I45:I46"/>
    <mergeCell ref="B64:G64"/>
    <mergeCell ref="B65:G65"/>
    <mergeCell ref="A61:C61"/>
    <mergeCell ref="A53:G53"/>
    <mergeCell ref="A54:A55"/>
    <mergeCell ref="B54:B55"/>
    <mergeCell ref="C54:C55"/>
    <mergeCell ref="D54:F54"/>
    <mergeCell ref="G54:G55"/>
    <mergeCell ref="A62:G62"/>
    <mergeCell ref="C28:C29"/>
    <mergeCell ref="D28:F28"/>
    <mergeCell ref="G28:G29"/>
    <mergeCell ref="H10:H11"/>
    <mergeCell ref="I10:I11"/>
    <mergeCell ref="G20:G21"/>
    <mergeCell ref="A43:C43"/>
    <mergeCell ref="A20:A21"/>
    <mergeCell ref="B20:B21"/>
    <mergeCell ref="C20:C21"/>
    <mergeCell ref="D20:F20"/>
    <mergeCell ref="A35:G35"/>
    <mergeCell ref="A36:A37"/>
    <mergeCell ref="B36:B37"/>
    <mergeCell ref="C36:C37"/>
    <mergeCell ref="D36:F36"/>
    <mergeCell ref="G36:G37"/>
    <mergeCell ref="A34:C34"/>
    <mergeCell ref="A26:C26"/>
    <mergeCell ref="A27:G27"/>
    <mergeCell ref="A28:A29"/>
    <mergeCell ref="B28:B29"/>
    <mergeCell ref="A8:C8"/>
    <mergeCell ref="A10:A11"/>
    <mergeCell ref="B10:B11"/>
    <mergeCell ref="C10:C11"/>
    <mergeCell ref="D10:F10"/>
    <mergeCell ref="A3:G3"/>
    <mergeCell ref="A44:G44"/>
    <mergeCell ref="A45:A46"/>
    <mergeCell ref="B45:B46"/>
    <mergeCell ref="C45:C46"/>
    <mergeCell ref="D45:F45"/>
    <mergeCell ref="G45:G46"/>
    <mergeCell ref="A9:G9"/>
    <mergeCell ref="G4:G5"/>
    <mergeCell ref="A18:C18"/>
    <mergeCell ref="A19:G19"/>
    <mergeCell ref="G10:G11"/>
    <mergeCell ref="A4:A5"/>
    <mergeCell ref="B4:B5"/>
    <mergeCell ref="C4:C5"/>
    <mergeCell ref="D4:F4"/>
  </mergeCells>
  <pageMargins left="0.59055118110236215" right="0.59055118110236215" top="0.59055118110236215" bottom="0.59055118110236215" header="0" footer="0"/>
  <pageSetup paperSize="9" scale="78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view="pageBreakPreview" topLeftCell="A56" zoomScale="120" zoomScaleNormal="100" zoomScaleSheetLayoutView="120" workbookViewId="0">
      <selection activeCell="H65" sqref="H65"/>
    </sheetView>
  </sheetViews>
  <sheetFormatPr defaultColWidth="9.1796875" defaultRowHeight="18" customHeight="1" x14ac:dyDescent="0.25"/>
  <cols>
    <col min="1" max="1" width="36.54296875" style="63" customWidth="1"/>
    <col min="2" max="2" width="8.453125" style="28" customWidth="1"/>
    <col min="3" max="3" width="9.1796875" style="28" customWidth="1"/>
    <col min="4" max="4" width="9.81640625" style="27" customWidth="1"/>
    <col min="5" max="5" width="9.453125" style="27" customWidth="1"/>
    <col min="6" max="6" width="15" style="27" customWidth="1"/>
    <col min="7" max="7" width="10.453125" style="27" customWidth="1"/>
    <col min="8" max="9" width="9.1796875" style="28"/>
    <col min="10" max="16384" width="9.1796875" style="1"/>
  </cols>
  <sheetData>
    <row r="1" spans="1:9" s="2" customFormat="1" ht="18" customHeight="1" x14ac:dyDescent="0.3">
      <c r="A1" s="12" t="s">
        <v>131</v>
      </c>
      <c r="B1" s="28"/>
      <c r="C1" s="28"/>
      <c r="D1" s="27"/>
      <c r="E1" s="27"/>
      <c r="F1" s="27"/>
      <c r="G1" s="45"/>
      <c r="H1" s="33"/>
      <c r="I1" s="33"/>
    </row>
    <row r="2" spans="1:9" s="2" customFormat="1" ht="18" customHeight="1" x14ac:dyDescent="0.3">
      <c r="A2" s="14" t="s">
        <v>20</v>
      </c>
      <c r="B2" s="28"/>
      <c r="C2" s="28"/>
      <c r="D2" s="27"/>
      <c r="E2" s="27"/>
      <c r="F2" s="27"/>
      <c r="G2" s="27"/>
      <c r="H2" s="33"/>
      <c r="I2" s="33"/>
    </row>
    <row r="3" spans="1:9" s="2" customFormat="1" ht="18" customHeight="1" x14ac:dyDescent="0.3">
      <c r="A3" s="117" t="s">
        <v>423</v>
      </c>
      <c r="B3" s="117"/>
      <c r="C3" s="117"/>
      <c r="D3" s="117"/>
      <c r="E3" s="117"/>
      <c r="F3" s="117"/>
      <c r="G3" s="117"/>
      <c r="H3" s="33"/>
      <c r="I3" s="33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30.75" customHeight="1" x14ac:dyDescent="0.25">
      <c r="A6" s="54" t="s">
        <v>323</v>
      </c>
      <c r="B6" s="50" t="s">
        <v>168</v>
      </c>
      <c r="C6" s="50" t="s">
        <v>15</v>
      </c>
      <c r="D6" s="51">
        <v>1.47</v>
      </c>
      <c r="E6" s="51">
        <v>3.17</v>
      </c>
      <c r="F6" s="51">
        <v>8.43</v>
      </c>
      <c r="G6" s="51">
        <v>63.27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s="2" customFormat="1" ht="27" customHeight="1" x14ac:dyDescent="0.3">
      <c r="A8" s="105" t="s">
        <v>1</v>
      </c>
      <c r="B8" s="106"/>
      <c r="C8" s="107"/>
      <c r="D8" s="11">
        <f>SUM(D6:D7)</f>
        <v>4.43</v>
      </c>
      <c r="E8" s="11">
        <f>SUM(E6:E7)</f>
        <v>3.81</v>
      </c>
      <c r="F8" s="11">
        <f>SUM(F6:F7)</f>
        <v>25.49</v>
      </c>
      <c r="G8" s="11">
        <f>SUM(G6:G7)</f>
        <v>149.35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18" customHeight="1" x14ac:dyDescent="0.25">
      <c r="A12" s="19" t="s">
        <v>138</v>
      </c>
      <c r="B12" s="29" t="s">
        <v>139</v>
      </c>
      <c r="C12" s="29" t="s">
        <v>194</v>
      </c>
      <c r="D12" s="4">
        <v>26</v>
      </c>
      <c r="E12" s="4">
        <v>17.988</v>
      </c>
      <c r="F12" s="4">
        <v>13.116</v>
      </c>
      <c r="G12" s="4">
        <v>315.55</v>
      </c>
      <c r="H12" s="31">
        <v>0.86</v>
      </c>
      <c r="I12" s="31">
        <f t="shared" ref="I12:I16" si="1">ROUND(H12*1.09,2)</f>
        <v>0.94</v>
      </c>
    </row>
    <row r="13" spans="1:9" ht="18" customHeight="1" x14ac:dyDescent="0.25">
      <c r="A13" s="6" t="s">
        <v>299</v>
      </c>
      <c r="B13" s="59" t="s">
        <v>22</v>
      </c>
      <c r="C13" s="59" t="s">
        <v>14</v>
      </c>
      <c r="D13" s="4">
        <v>3.07</v>
      </c>
      <c r="E13" s="4">
        <v>2.76</v>
      </c>
      <c r="F13" s="4">
        <v>16.78</v>
      </c>
      <c r="G13" s="4">
        <v>102.33</v>
      </c>
      <c r="H13" s="31">
        <v>0.12</v>
      </c>
      <c r="I13" s="31">
        <f t="shared" si="1"/>
        <v>0.13</v>
      </c>
    </row>
    <row r="14" spans="1:9" ht="34.5" customHeight="1" x14ac:dyDescent="0.25">
      <c r="A14" s="6" t="s">
        <v>286</v>
      </c>
      <c r="B14" s="59" t="s">
        <v>57</v>
      </c>
      <c r="C14" s="59" t="s">
        <v>15</v>
      </c>
      <c r="D14" s="4">
        <v>2.0099999999999998</v>
      </c>
      <c r="E14" s="4">
        <v>14.865</v>
      </c>
      <c r="F14" s="4">
        <v>9.7050000000000001</v>
      </c>
      <c r="G14" s="4">
        <v>165.76900000000001</v>
      </c>
      <c r="H14" s="31">
        <v>0.46</v>
      </c>
      <c r="I14" s="31">
        <f t="shared" si="1"/>
        <v>0.5</v>
      </c>
    </row>
    <row r="15" spans="1:9" s="16" customFormat="1" ht="18" customHeight="1" x14ac:dyDescent="0.25">
      <c r="A15" s="47" t="s">
        <v>425</v>
      </c>
      <c r="B15" s="96"/>
      <c r="C15" s="96" t="s">
        <v>426</v>
      </c>
      <c r="D15" s="4">
        <v>0.1</v>
      </c>
      <c r="E15" s="4">
        <v>0.06</v>
      </c>
      <c r="F15" s="4">
        <v>1.29</v>
      </c>
      <c r="G15" s="4">
        <v>4.34</v>
      </c>
      <c r="H15" s="31">
        <v>0.12</v>
      </c>
      <c r="I15" s="31">
        <f t="shared" si="1"/>
        <v>0.13</v>
      </c>
    </row>
    <row r="16" spans="1:9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 t="shared" si="1"/>
        <v>0.36</v>
      </c>
    </row>
    <row r="17" spans="1:9" ht="18" customHeight="1" x14ac:dyDescent="0.3">
      <c r="A17" s="105" t="s">
        <v>1</v>
      </c>
      <c r="B17" s="106"/>
      <c r="C17" s="107"/>
      <c r="D17" s="11">
        <f>SUM(D12:D16)</f>
        <v>31.58</v>
      </c>
      <c r="E17" s="11">
        <f t="shared" ref="E17:G17" si="2">SUM(E12:E16)</f>
        <v>36.073</v>
      </c>
      <c r="F17" s="11">
        <f t="shared" si="2"/>
        <v>53.890999999999998</v>
      </c>
      <c r="G17" s="11">
        <f t="shared" si="2"/>
        <v>640.98900000000003</v>
      </c>
      <c r="H17" s="89">
        <f>+H12+H13+H14+H15+H16</f>
        <v>1.8900000000000001</v>
      </c>
      <c r="I17" s="89">
        <f>+I12+I13+I14+I15+I16</f>
        <v>2.0599999999999996</v>
      </c>
    </row>
    <row r="18" spans="1:9" ht="27" customHeight="1" x14ac:dyDescent="0.25">
      <c r="A18" s="113" t="s">
        <v>363</v>
      </c>
      <c r="B18" s="113"/>
      <c r="C18" s="113"/>
      <c r="D18" s="113"/>
      <c r="E18" s="113"/>
      <c r="F18" s="113"/>
      <c r="G18" s="113"/>
    </row>
    <row r="19" spans="1:9" ht="18" customHeight="1" x14ac:dyDescent="0.25">
      <c r="A19" s="128" t="s">
        <v>97</v>
      </c>
      <c r="B19" s="114" t="s">
        <v>0</v>
      </c>
      <c r="C19" s="114" t="s">
        <v>6</v>
      </c>
      <c r="D19" s="112" t="s">
        <v>7</v>
      </c>
      <c r="E19" s="112"/>
      <c r="F19" s="112"/>
      <c r="G19" s="116" t="s">
        <v>8</v>
      </c>
      <c r="H19" s="87" t="s">
        <v>419</v>
      </c>
      <c r="I19" s="87" t="s">
        <v>420</v>
      </c>
    </row>
    <row r="20" spans="1:9" ht="18" customHeight="1" x14ac:dyDescent="0.25">
      <c r="A20" s="129"/>
      <c r="B20" s="115"/>
      <c r="C20" s="115"/>
      <c r="D20" s="62" t="s">
        <v>9</v>
      </c>
      <c r="E20" s="62" t="s">
        <v>10</v>
      </c>
      <c r="F20" s="62" t="s">
        <v>107</v>
      </c>
      <c r="G20" s="111"/>
      <c r="H20" s="86"/>
      <c r="I20" s="86"/>
    </row>
    <row r="21" spans="1:9" ht="27.75" customHeight="1" x14ac:dyDescent="0.25">
      <c r="A21" s="6" t="s">
        <v>83</v>
      </c>
      <c r="B21" s="59" t="s">
        <v>81</v>
      </c>
      <c r="C21" s="59" t="s">
        <v>360</v>
      </c>
      <c r="D21" s="4">
        <v>42.99</v>
      </c>
      <c r="E21" s="4">
        <v>29.11</v>
      </c>
      <c r="F21" s="4">
        <v>47.838000000000001</v>
      </c>
      <c r="G21" s="4">
        <v>606.85</v>
      </c>
      <c r="H21" s="31">
        <v>1.49</v>
      </c>
      <c r="I21" s="31">
        <f t="shared" ref="I21:I24" si="3">ROUND(H21*1.09,2)</f>
        <v>1.62</v>
      </c>
    </row>
    <row r="22" spans="1:9" ht="18" customHeight="1" x14ac:dyDescent="0.25">
      <c r="A22" s="6" t="s">
        <v>271</v>
      </c>
      <c r="B22" s="59" t="s">
        <v>3</v>
      </c>
      <c r="C22" s="59" t="s">
        <v>16</v>
      </c>
      <c r="D22" s="4">
        <v>2.14</v>
      </c>
      <c r="E22" s="4">
        <v>10.220000000000001</v>
      </c>
      <c r="F22" s="4">
        <v>8.7200000000000006</v>
      </c>
      <c r="G22" s="4">
        <v>140.1</v>
      </c>
      <c r="H22" s="31">
        <v>0.13</v>
      </c>
      <c r="I22" s="31">
        <f t="shared" si="3"/>
        <v>0.14000000000000001</v>
      </c>
    </row>
    <row r="23" spans="1:9" s="16" customFormat="1" ht="18" customHeight="1" x14ac:dyDescent="0.25">
      <c r="A23" s="47" t="s">
        <v>425</v>
      </c>
      <c r="B23" s="96"/>
      <c r="C23" s="96" t="s">
        <v>426</v>
      </c>
      <c r="D23" s="4">
        <v>0.1</v>
      </c>
      <c r="E23" s="4">
        <v>0.06</v>
      </c>
      <c r="F23" s="4">
        <v>1.29</v>
      </c>
      <c r="G23" s="4">
        <v>4.34</v>
      </c>
      <c r="H23" s="31">
        <v>0.12</v>
      </c>
      <c r="I23" s="31">
        <f t="shared" si="3"/>
        <v>0.13</v>
      </c>
    </row>
    <row r="24" spans="1:9" s="16" customFormat="1" ht="18" customHeight="1" x14ac:dyDescent="0.25">
      <c r="A24" s="47" t="s">
        <v>427</v>
      </c>
      <c r="B24" s="96"/>
      <c r="C24" s="96" t="s">
        <v>16</v>
      </c>
      <c r="D24" s="4">
        <v>0.4</v>
      </c>
      <c r="E24" s="4">
        <v>0.4</v>
      </c>
      <c r="F24" s="4">
        <v>13</v>
      </c>
      <c r="G24" s="4">
        <v>53</v>
      </c>
      <c r="H24" s="31">
        <v>0.33</v>
      </c>
      <c r="I24" s="31">
        <f t="shared" si="3"/>
        <v>0.36</v>
      </c>
    </row>
    <row r="25" spans="1:9" ht="27" customHeight="1" x14ac:dyDescent="0.3">
      <c r="A25" s="105" t="s">
        <v>1</v>
      </c>
      <c r="B25" s="106"/>
      <c r="C25" s="107"/>
      <c r="D25" s="11">
        <f>SUM(D21:D24)</f>
        <v>45.63</v>
      </c>
      <c r="E25" s="11">
        <f t="shared" ref="E25:G25" si="4">SUM(E21:E24)</f>
        <v>39.79</v>
      </c>
      <c r="F25" s="11">
        <f t="shared" si="4"/>
        <v>70.847999999999999</v>
      </c>
      <c r="G25" s="11">
        <f t="shared" si="4"/>
        <v>804.29000000000008</v>
      </c>
      <c r="H25" s="89">
        <f>+H21+H22+H23+H24</f>
        <v>2.0700000000000003</v>
      </c>
      <c r="I25" s="89">
        <f>+I21+I22+I23+I24</f>
        <v>2.25</v>
      </c>
    </row>
    <row r="26" spans="1:9" ht="18" customHeight="1" x14ac:dyDescent="0.3">
      <c r="A26" s="36"/>
      <c r="B26" s="36"/>
      <c r="C26" s="36"/>
      <c r="D26" s="22"/>
      <c r="E26" s="22"/>
      <c r="F26" s="22"/>
      <c r="G26" s="45"/>
    </row>
    <row r="27" spans="1:9" ht="18" customHeight="1" x14ac:dyDescent="0.25">
      <c r="A27" s="141" t="s">
        <v>363</v>
      </c>
      <c r="B27" s="141"/>
      <c r="C27" s="141"/>
      <c r="D27" s="141"/>
      <c r="E27" s="141"/>
      <c r="F27" s="141"/>
      <c r="G27" s="141"/>
    </row>
    <row r="28" spans="1:9" ht="18" customHeight="1" x14ac:dyDescent="0.25">
      <c r="A28" s="128" t="s">
        <v>98</v>
      </c>
      <c r="B28" s="114" t="s">
        <v>0</v>
      </c>
      <c r="C28" s="114" t="s">
        <v>6</v>
      </c>
      <c r="D28" s="112" t="s">
        <v>7</v>
      </c>
      <c r="E28" s="112"/>
      <c r="F28" s="112"/>
      <c r="G28" s="116" t="s">
        <v>8</v>
      </c>
      <c r="H28" s="116" t="s">
        <v>419</v>
      </c>
      <c r="I28" s="116" t="s">
        <v>420</v>
      </c>
    </row>
    <row r="29" spans="1:9" ht="18" customHeight="1" x14ac:dyDescent="0.25">
      <c r="A29" s="129"/>
      <c r="B29" s="115"/>
      <c r="C29" s="115"/>
      <c r="D29" s="62" t="s">
        <v>9</v>
      </c>
      <c r="E29" s="62" t="s">
        <v>10</v>
      </c>
      <c r="F29" s="62" t="s">
        <v>107</v>
      </c>
      <c r="G29" s="111"/>
      <c r="H29" s="111"/>
      <c r="I29" s="111"/>
    </row>
    <row r="30" spans="1:9" ht="32.25" customHeight="1" x14ac:dyDescent="0.25">
      <c r="A30" s="24" t="s">
        <v>104</v>
      </c>
      <c r="B30" s="25" t="s">
        <v>93</v>
      </c>
      <c r="C30" s="25" t="s">
        <v>211</v>
      </c>
      <c r="D30" s="59">
        <v>5.4</v>
      </c>
      <c r="E30" s="59">
        <v>5.07</v>
      </c>
      <c r="F30" s="59">
        <v>38.49</v>
      </c>
      <c r="G30" s="59">
        <v>199.8</v>
      </c>
      <c r="H30" s="31">
        <v>0.83</v>
      </c>
      <c r="I30" s="31">
        <f t="shared" ref="I30:I34" si="5">ROUND(H30*1.09,2)</f>
        <v>0.9</v>
      </c>
    </row>
    <row r="31" spans="1:9" ht="18" customHeight="1" x14ac:dyDescent="0.25">
      <c r="A31" s="24" t="s">
        <v>272</v>
      </c>
      <c r="B31" s="25" t="s">
        <v>3</v>
      </c>
      <c r="C31" s="59" t="s">
        <v>16</v>
      </c>
      <c r="D31" s="4">
        <v>2.14</v>
      </c>
      <c r="E31" s="4">
        <v>10.220000000000001</v>
      </c>
      <c r="F31" s="4">
        <v>8.7200000000000006</v>
      </c>
      <c r="G31" s="4">
        <v>140.1</v>
      </c>
      <c r="H31" s="31">
        <v>0.13</v>
      </c>
      <c r="I31" s="31">
        <f t="shared" si="5"/>
        <v>0.14000000000000001</v>
      </c>
    </row>
    <row r="32" spans="1:9" ht="27" customHeight="1" x14ac:dyDescent="0.25">
      <c r="A32" s="6" t="s">
        <v>300</v>
      </c>
      <c r="B32" s="59" t="s">
        <v>67</v>
      </c>
      <c r="C32" s="59" t="s">
        <v>15</v>
      </c>
      <c r="D32" s="4">
        <v>1.62</v>
      </c>
      <c r="E32" s="4">
        <v>14.55</v>
      </c>
      <c r="F32" s="4">
        <v>15.074999999999999</v>
      </c>
      <c r="G32" s="4">
        <v>190.905</v>
      </c>
      <c r="H32" s="31">
        <v>0.49</v>
      </c>
      <c r="I32" s="31">
        <f t="shared" si="5"/>
        <v>0.53</v>
      </c>
    </row>
    <row r="33" spans="1:9" s="16" customFormat="1" ht="18" customHeight="1" x14ac:dyDescent="0.25">
      <c r="A33" s="47" t="s">
        <v>425</v>
      </c>
      <c r="B33" s="96"/>
      <c r="C33" s="96" t="s">
        <v>426</v>
      </c>
      <c r="D33" s="4">
        <v>0.1</v>
      </c>
      <c r="E33" s="4">
        <v>0.06</v>
      </c>
      <c r="F33" s="4">
        <v>1.29</v>
      </c>
      <c r="G33" s="4">
        <v>4.34</v>
      </c>
      <c r="H33" s="31">
        <v>0.12</v>
      </c>
      <c r="I33" s="31">
        <f t="shared" si="5"/>
        <v>0.13</v>
      </c>
    </row>
    <row r="34" spans="1:9" s="16" customFormat="1" ht="18" customHeight="1" x14ac:dyDescent="0.25">
      <c r="A34" s="47" t="s">
        <v>427</v>
      </c>
      <c r="B34" s="96"/>
      <c r="C34" s="96" t="s">
        <v>16</v>
      </c>
      <c r="D34" s="4">
        <v>0.4</v>
      </c>
      <c r="E34" s="4">
        <v>0.4</v>
      </c>
      <c r="F34" s="4">
        <v>13</v>
      </c>
      <c r="G34" s="4">
        <v>53</v>
      </c>
      <c r="H34" s="31">
        <v>0.33</v>
      </c>
      <c r="I34" s="31">
        <f t="shared" si="5"/>
        <v>0.36</v>
      </c>
    </row>
    <row r="35" spans="1:9" ht="18" customHeight="1" x14ac:dyDescent="0.3">
      <c r="A35" s="105" t="s">
        <v>1</v>
      </c>
      <c r="B35" s="106"/>
      <c r="C35" s="107"/>
      <c r="D35" s="11">
        <f>SUM(D30:D34)</f>
        <v>9.66</v>
      </c>
      <c r="E35" s="11">
        <f t="shared" ref="E35:G35" si="6">SUM(E30:E34)</f>
        <v>30.3</v>
      </c>
      <c r="F35" s="11">
        <f t="shared" si="6"/>
        <v>76.574999999999989</v>
      </c>
      <c r="G35" s="11">
        <f t="shared" si="6"/>
        <v>588.14499999999998</v>
      </c>
      <c r="H35" s="89">
        <f>+H30+H31+H32+H33+H34</f>
        <v>1.9</v>
      </c>
      <c r="I35" s="89">
        <f>+I30+I31+I32+I33+I34</f>
        <v>2.06</v>
      </c>
    </row>
    <row r="36" spans="1:9" ht="27" customHeight="1" x14ac:dyDescent="0.25">
      <c r="A36" s="113" t="s">
        <v>370</v>
      </c>
      <c r="B36" s="113"/>
      <c r="C36" s="113"/>
      <c r="D36" s="113"/>
      <c r="E36" s="113"/>
      <c r="F36" s="113"/>
      <c r="G36" s="113"/>
    </row>
    <row r="37" spans="1:9" ht="18" customHeight="1" x14ac:dyDescent="0.25">
      <c r="A37" s="108" t="s">
        <v>133</v>
      </c>
      <c r="B37" s="114" t="s">
        <v>0</v>
      </c>
      <c r="C37" s="114" t="s">
        <v>6</v>
      </c>
      <c r="D37" s="112" t="s">
        <v>7</v>
      </c>
      <c r="E37" s="112"/>
      <c r="F37" s="112"/>
      <c r="G37" s="116" t="s">
        <v>8</v>
      </c>
      <c r="H37" s="87" t="s">
        <v>419</v>
      </c>
      <c r="I37" s="87" t="s">
        <v>420</v>
      </c>
    </row>
    <row r="38" spans="1:9" ht="18" customHeight="1" x14ac:dyDescent="0.25">
      <c r="A38" s="109"/>
      <c r="B38" s="115"/>
      <c r="C38" s="115"/>
      <c r="D38" s="62" t="s">
        <v>9</v>
      </c>
      <c r="E38" s="62" t="s">
        <v>10</v>
      </c>
      <c r="F38" s="62" t="s">
        <v>107</v>
      </c>
      <c r="G38" s="111"/>
      <c r="H38" s="86"/>
      <c r="I38" s="86"/>
    </row>
    <row r="39" spans="1:9" ht="18" customHeight="1" x14ac:dyDescent="0.25">
      <c r="A39" s="26" t="s">
        <v>184</v>
      </c>
      <c r="B39" s="32" t="s">
        <v>159</v>
      </c>
      <c r="C39" s="32" t="s">
        <v>357</v>
      </c>
      <c r="D39" s="31">
        <v>33.72</v>
      </c>
      <c r="E39" s="31">
        <v>19.73</v>
      </c>
      <c r="F39" s="31">
        <v>17.27</v>
      </c>
      <c r="G39" s="31">
        <v>373.35</v>
      </c>
      <c r="H39" s="31">
        <v>1.17</v>
      </c>
      <c r="I39" s="31">
        <f t="shared" ref="I39:I42" si="7">ROUND(H39*1.09,2)</f>
        <v>1.28</v>
      </c>
    </row>
    <row r="40" spans="1:9" ht="18" customHeight="1" x14ac:dyDescent="0.25">
      <c r="A40" s="26" t="s">
        <v>287</v>
      </c>
      <c r="B40" s="32" t="s">
        <v>160</v>
      </c>
      <c r="C40" s="32" t="s">
        <v>15</v>
      </c>
      <c r="D40" s="31">
        <v>1.59</v>
      </c>
      <c r="E40" s="31">
        <v>14.31</v>
      </c>
      <c r="F40" s="31">
        <v>13.44</v>
      </c>
      <c r="G40" s="31">
        <v>173.77</v>
      </c>
      <c r="H40" s="31">
        <v>0.27</v>
      </c>
      <c r="I40" s="31">
        <f t="shared" si="7"/>
        <v>0.28999999999999998</v>
      </c>
    </row>
    <row r="41" spans="1:9" s="16" customFormat="1" ht="18" customHeight="1" x14ac:dyDescent="0.25">
      <c r="A41" s="47" t="s">
        <v>425</v>
      </c>
      <c r="B41" s="96"/>
      <c r="C41" s="96" t="s">
        <v>426</v>
      </c>
      <c r="D41" s="4">
        <v>0.1</v>
      </c>
      <c r="E41" s="4">
        <v>0.06</v>
      </c>
      <c r="F41" s="4">
        <v>1.29</v>
      </c>
      <c r="G41" s="4">
        <v>4.34</v>
      </c>
      <c r="H41" s="31">
        <v>0.12</v>
      </c>
      <c r="I41" s="31">
        <f t="shared" si="7"/>
        <v>0.13</v>
      </c>
    </row>
    <row r="42" spans="1:9" s="16" customFormat="1" ht="18" customHeight="1" x14ac:dyDescent="0.25">
      <c r="A42" s="47" t="s">
        <v>427</v>
      </c>
      <c r="B42" s="96"/>
      <c r="C42" s="96" t="s">
        <v>16</v>
      </c>
      <c r="D42" s="4">
        <v>0.4</v>
      </c>
      <c r="E42" s="4">
        <v>0.4</v>
      </c>
      <c r="F42" s="4">
        <v>13</v>
      </c>
      <c r="G42" s="4">
        <v>53</v>
      </c>
      <c r="H42" s="31">
        <v>0.33</v>
      </c>
      <c r="I42" s="31">
        <f t="shared" si="7"/>
        <v>0.36</v>
      </c>
    </row>
    <row r="43" spans="1:9" ht="27" customHeight="1" x14ac:dyDescent="0.3">
      <c r="A43" s="105" t="s">
        <v>1</v>
      </c>
      <c r="B43" s="106"/>
      <c r="C43" s="107"/>
      <c r="D43" s="11">
        <f>SUM(D39:D42)</f>
        <v>35.81</v>
      </c>
      <c r="E43" s="11">
        <f t="shared" ref="E43:G43" si="8">SUM(E39:E42)</f>
        <v>34.5</v>
      </c>
      <c r="F43" s="11">
        <f t="shared" si="8"/>
        <v>45</v>
      </c>
      <c r="G43" s="11">
        <f t="shared" si="8"/>
        <v>604.46</v>
      </c>
      <c r="H43" s="89">
        <f>+H39+H40+H41+H42</f>
        <v>1.8900000000000001</v>
      </c>
      <c r="I43" s="89">
        <f>+I39+I40+I41+I42</f>
        <v>2.06</v>
      </c>
    </row>
    <row r="44" spans="1:9" ht="18" customHeight="1" x14ac:dyDescent="0.25">
      <c r="A44" s="113" t="s">
        <v>370</v>
      </c>
      <c r="B44" s="113"/>
      <c r="C44" s="113"/>
      <c r="D44" s="113"/>
      <c r="E44" s="113"/>
      <c r="F44" s="113"/>
      <c r="G44" s="113"/>
    </row>
    <row r="45" spans="1:9" ht="18" customHeight="1" x14ac:dyDescent="0.25">
      <c r="A45" s="108" t="s">
        <v>134</v>
      </c>
      <c r="B45" s="114" t="s">
        <v>0</v>
      </c>
      <c r="C45" s="114" t="s">
        <v>6</v>
      </c>
      <c r="D45" s="112" t="s">
        <v>7</v>
      </c>
      <c r="E45" s="112"/>
      <c r="F45" s="112"/>
      <c r="G45" s="116" t="s">
        <v>8</v>
      </c>
      <c r="H45" s="116" t="s">
        <v>419</v>
      </c>
      <c r="I45" s="116" t="s">
        <v>420</v>
      </c>
    </row>
    <row r="46" spans="1:9" ht="18" customHeight="1" x14ac:dyDescent="0.25">
      <c r="A46" s="109"/>
      <c r="B46" s="115"/>
      <c r="C46" s="115"/>
      <c r="D46" s="62" t="s">
        <v>9</v>
      </c>
      <c r="E46" s="62" t="s">
        <v>10</v>
      </c>
      <c r="F46" s="62" t="s">
        <v>107</v>
      </c>
      <c r="G46" s="111"/>
      <c r="H46" s="111"/>
      <c r="I46" s="111"/>
    </row>
    <row r="47" spans="1:9" ht="18" customHeight="1" x14ac:dyDescent="0.25">
      <c r="A47" s="19" t="s">
        <v>136</v>
      </c>
      <c r="B47" s="29" t="s">
        <v>137</v>
      </c>
      <c r="C47" s="29" t="s">
        <v>16</v>
      </c>
      <c r="D47" s="4">
        <v>26.88</v>
      </c>
      <c r="E47" s="4">
        <v>18.21</v>
      </c>
      <c r="F47" s="4">
        <v>8.5470000000000006</v>
      </c>
      <c r="G47" s="4">
        <v>305.67</v>
      </c>
      <c r="H47" s="31">
        <v>0.93</v>
      </c>
      <c r="I47" s="31">
        <f t="shared" ref="I47:I51" si="9">ROUND(H47*1.09,2)</f>
        <v>1.01</v>
      </c>
    </row>
    <row r="48" spans="1:9" ht="18" customHeight="1" x14ac:dyDescent="0.25">
      <c r="A48" s="19" t="s">
        <v>230</v>
      </c>
      <c r="B48" s="29" t="s">
        <v>52</v>
      </c>
      <c r="C48" s="29" t="s">
        <v>31</v>
      </c>
      <c r="D48" s="4">
        <v>2.04</v>
      </c>
      <c r="E48" s="4">
        <v>3.5249999999999999</v>
      </c>
      <c r="F48" s="4">
        <v>21.71</v>
      </c>
      <c r="G48" s="4">
        <v>122.82</v>
      </c>
      <c r="H48" s="31">
        <v>0.18</v>
      </c>
      <c r="I48" s="31">
        <f t="shared" si="9"/>
        <v>0.2</v>
      </c>
    </row>
    <row r="49" spans="1:9" ht="28.5" customHeight="1" x14ac:dyDescent="0.25">
      <c r="A49" s="6" t="s">
        <v>300</v>
      </c>
      <c r="B49" s="59" t="s">
        <v>67</v>
      </c>
      <c r="C49" s="59" t="s">
        <v>16</v>
      </c>
      <c r="D49" s="4">
        <v>1.08</v>
      </c>
      <c r="E49" s="4">
        <v>9.6999999999999993</v>
      </c>
      <c r="F49" s="4">
        <v>10.050000000000001</v>
      </c>
      <c r="G49" s="4">
        <v>127.27</v>
      </c>
      <c r="H49" s="31">
        <v>0.33</v>
      </c>
      <c r="I49" s="31">
        <f t="shared" si="9"/>
        <v>0.36</v>
      </c>
    </row>
    <row r="50" spans="1:9" s="16" customFormat="1" ht="18" customHeight="1" x14ac:dyDescent="0.25">
      <c r="A50" s="47" t="s">
        <v>425</v>
      </c>
      <c r="B50" s="96"/>
      <c r="C50" s="96" t="s">
        <v>426</v>
      </c>
      <c r="D50" s="4">
        <v>0.1</v>
      </c>
      <c r="E50" s="4">
        <v>0.06</v>
      </c>
      <c r="F50" s="4">
        <v>1.29</v>
      </c>
      <c r="G50" s="4">
        <v>4.34</v>
      </c>
      <c r="H50" s="31">
        <v>0.12</v>
      </c>
      <c r="I50" s="31">
        <f t="shared" si="9"/>
        <v>0.13</v>
      </c>
    </row>
    <row r="51" spans="1:9" s="16" customFormat="1" ht="18" customHeight="1" x14ac:dyDescent="0.25">
      <c r="A51" s="47" t="s">
        <v>427</v>
      </c>
      <c r="B51" s="96"/>
      <c r="C51" s="96" t="s">
        <v>16</v>
      </c>
      <c r="D51" s="4">
        <v>0.4</v>
      </c>
      <c r="E51" s="4">
        <v>0.4</v>
      </c>
      <c r="F51" s="4">
        <v>13</v>
      </c>
      <c r="G51" s="4">
        <v>53</v>
      </c>
      <c r="H51" s="31">
        <v>0.33</v>
      </c>
      <c r="I51" s="31">
        <f t="shared" si="9"/>
        <v>0.36</v>
      </c>
    </row>
    <row r="52" spans="1:9" ht="27.75" customHeight="1" x14ac:dyDescent="0.3">
      <c r="A52" s="105" t="s">
        <v>1</v>
      </c>
      <c r="B52" s="106"/>
      <c r="C52" s="107"/>
      <c r="D52" s="11">
        <f>SUM(D47:D51)</f>
        <v>30.5</v>
      </c>
      <c r="E52" s="11">
        <f t="shared" ref="E52:G52" si="10">SUM(E47:E51)</f>
        <v>31.894999999999996</v>
      </c>
      <c r="F52" s="11">
        <f t="shared" si="10"/>
        <v>54.597000000000001</v>
      </c>
      <c r="G52" s="11">
        <f t="shared" si="10"/>
        <v>613.1</v>
      </c>
      <c r="H52" s="89">
        <f>+H47+H48+H49+H50+H51</f>
        <v>1.8900000000000001</v>
      </c>
      <c r="I52" s="89">
        <f>+I47+I48+I49+I50+I51</f>
        <v>2.0599999999999996</v>
      </c>
    </row>
    <row r="53" spans="1:9" ht="26.25" customHeight="1" x14ac:dyDescent="0.25">
      <c r="A53" s="127" t="s">
        <v>362</v>
      </c>
      <c r="B53" s="127"/>
      <c r="C53" s="127"/>
      <c r="D53" s="127"/>
      <c r="E53" s="127"/>
      <c r="F53" s="127"/>
      <c r="G53" s="127"/>
      <c r="H53" s="65"/>
      <c r="I53" s="65"/>
    </row>
    <row r="54" spans="1:9" ht="18" customHeight="1" x14ac:dyDescent="0.25">
      <c r="A54" s="128" t="s">
        <v>379</v>
      </c>
      <c r="B54" s="114" t="s">
        <v>0</v>
      </c>
      <c r="C54" s="114" t="s">
        <v>6</v>
      </c>
      <c r="D54" s="130" t="s">
        <v>7</v>
      </c>
      <c r="E54" s="130"/>
      <c r="F54" s="130"/>
      <c r="G54" s="131" t="s">
        <v>8</v>
      </c>
      <c r="H54" s="87" t="s">
        <v>419</v>
      </c>
      <c r="I54" s="87" t="s">
        <v>420</v>
      </c>
    </row>
    <row r="55" spans="1:9" ht="27" customHeight="1" x14ac:dyDescent="0.25">
      <c r="A55" s="129"/>
      <c r="B55" s="115"/>
      <c r="C55" s="115"/>
      <c r="D55" s="69" t="s">
        <v>9</v>
      </c>
      <c r="E55" s="69" t="s">
        <v>10</v>
      </c>
      <c r="F55" s="69" t="s">
        <v>107</v>
      </c>
      <c r="G55" s="115"/>
      <c r="H55" s="86"/>
      <c r="I55" s="86"/>
    </row>
    <row r="56" spans="1:9" s="75" customFormat="1" ht="40.5" customHeight="1" x14ac:dyDescent="0.25">
      <c r="A56" s="24" t="s">
        <v>405</v>
      </c>
      <c r="B56" s="25" t="s">
        <v>406</v>
      </c>
      <c r="C56" s="25">
        <v>250</v>
      </c>
      <c r="D56" s="3">
        <v>8.11</v>
      </c>
      <c r="E56" s="3">
        <v>9.23</v>
      </c>
      <c r="F56" s="3">
        <v>50.01</v>
      </c>
      <c r="G56" s="3">
        <v>315.58999999999997</v>
      </c>
      <c r="H56" s="31">
        <v>1.17</v>
      </c>
      <c r="I56" s="31">
        <f t="shared" ref="I56:I59" si="11">ROUND(H56*1.09,2)</f>
        <v>1.28</v>
      </c>
    </row>
    <row r="57" spans="1:9" ht="18" customHeight="1" x14ac:dyDescent="0.25">
      <c r="A57" s="26" t="s">
        <v>287</v>
      </c>
      <c r="B57" s="32" t="s">
        <v>160</v>
      </c>
      <c r="C57" s="32" t="s">
        <v>15</v>
      </c>
      <c r="D57" s="31">
        <v>1.59</v>
      </c>
      <c r="E57" s="31">
        <v>14.31</v>
      </c>
      <c r="F57" s="31">
        <v>13.44</v>
      </c>
      <c r="G57" s="31">
        <v>173.77</v>
      </c>
      <c r="H57" s="31">
        <v>0.27</v>
      </c>
      <c r="I57" s="31">
        <f t="shared" si="11"/>
        <v>0.28999999999999998</v>
      </c>
    </row>
    <row r="58" spans="1:9" s="16" customFormat="1" ht="18" customHeight="1" x14ac:dyDescent="0.25">
      <c r="A58" s="47" t="s">
        <v>425</v>
      </c>
      <c r="B58" s="96"/>
      <c r="C58" s="96" t="s">
        <v>426</v>
      </c>
      <c r="D58" s="4">
        <v>0.1</v>
      </c>
      <c r="E58" s="4">
        <v>0.06</v>
      </c>
      <c r="F58" s="4">
        <v>1.29</v>
      </c>
      <c r="G58" s="4">
        <v>4.34</v>
      </c>
      <c r="H58" s="31">
        <v>0.12</v>
      </c>
      <c r="I58" s="31">
        <f t="shared" si="11"/>
        <v>0.13</v>
      </c>
    </row>
    <row r="59" spans="1:9" s="16" customFormat="1" ht="18" customHeight="1" x14ac:dyDescent="0.25">
      <c r="A59" s="47" t="s">
        <v>427</v>
      </c>
      <c r="B59" s="96"/>
      <c r="C59" s="96" t="s">
        <v>16</v>
      </c>
      <c r="D59" s="4">
        <v>0.4</v>
      </c>
      <c r="E59" s="4">
        <v>0.4</v>
      </c>
      <c r="F59" s="4">
        <v>13</v>
      </c>
      <c r="G59" s="4">
        <v>53</v>
      </c>
      <c r="H59" s="31">
        <v>0.33</v>
      </c>
      <c r="I59" s="31">
        <f t="shared" si="11"/>
        <v>0.36</v>
      </c>
    </row>
    <row r="60" spans="1:9" ht="27" customHeight="1" x14ac:dyDescent="0.3">
      <c r="A60" s="124" t="s">
        <v>1</v>
      </c>
      <c r="B60" s="125"/>
      <c r="C60" s="126"/>
      <c r="D60" s="68">
        <f>SUM(D56:D59)</f>
        <v>10.199999999999999</v>
      </c>
      <c r="E60" s="68">
        <f t="shared" ref="E60:G60" si="12">SUM(E56:E59)</f>
        <v>23.999999999999996</v>
      </c>
      <c r="F60" s="68">
        <f t="shared" si="12"/>
        <v>77.739999999999995</v>
      </c>
      <c r="G60" s="68">
        <f t="shared" si="12"/>
        <v>546.70000000000005</v>
      </c>
      <c r="H60" s="89">
        <f>+H56+H57+H58+H59</f>
        <v>1.8900000000000001</v>
      </c>
      <c r="I60" s="89">
        <f>+I56+I57+I58+I59</f>
        <v>2.06</v>
      </c>
    </row>
    <row r="61" spans="1:9" ht="27.75" customHeight="1" x14ac:dyDescent="0.25">
      <c r="A61" s="132" t="s">
        <v>430</v>
      </c>
      <c r="B61" s="132"/>
      <c r="C61" s="132"/>
      <c r="D61" s="132"/>
      <c r="E61" s="132"/>
      <c r="F61" s="132"/>
      <c r="G61" s="132"/>
    </row>
    <row r="62" spans="1:9" ht="18" customHeight="1" thickBot="1" x14ac:dyDescent="0.3"/>
    <row r="63" spans="1:9" s="16" customFormat="1" ht="39" customHeight="1" x14ac:dyDescent="0.25">
      <c r="A63" s="88"/>
      <c r="B63" s="120"/>
      <c r="C63" s="121"/>
      <c r="D63" s="121"/>
      <c r="E63" s="121"/>
      <c r="F63" s="121"/>
      <c r="G63" s="121"/>
      <c r="H63" s="90" t="s">
        <v>419</v>
      </c>
      <c r="I63" s="91" t="s">
        <v>420</v>
      </c>
    </row>
    <row r="64" spans="1:9" s="16" customFormat="1" ht="18" customHeight="1" thickBot="1" x14ac:dyDescent="0.3">
      <c r="A64" s="63"/>
      <c r="B64" s="122" t="s">
        <v>421</v>
      </c>
      <c r="C64" s="123"/>
      <c r="D64" s="123"/>
      <c r="E64" s="123"/>
      <c r="F64" s="123"/>
      <c r="G64" s="123"/>
      <c r="H64" s="94">
        <f>+SUM(H17+H25+H35+H43+H52+H60)/6+H8</f>
        <v>2.2416666666666667</v>
      </c>
      <c r="I64" s="93">
        <f>+SUM(I17+I25+I35+I43+I52+I60)/6+I8</f>
        <v>2.4416666666666664</v>
      </c>
    </row>
    <row r="65" spans="1:9" s="16" customFormat="1" ht="18" customHeight="1" x14ac:dyDescent="0.25">
      <c r="A65" s="63"/>
      <c r="B65" s="118" t="s">
        <v>422</v>
      </c>
      <c r="C65" s="119"/>
      <c r="D65" s="119"/>
      <c r="E65" s="27"/>
      <c r="F65" s="27"/>
      <c r="G65" s="27"/>
      <c r="H65" s="28"/>
      <c r="I65" s="28"/>
    </row>
    <row r="70" spans="1:9" ht="27" customHeight="1" x14ac:dyDescent="0.25"/>
  </sheetData>
  <mergeCells count="59">
    <mergeCell ref="B65:D65"/>
    <mergeCell ref="H45:H46"/>
    <mergeCell ref="I45:I46"/>
    <mergeCell ref="B63:G63"/>
    <mergeCell ref="B64:G64"/>
    <mergeCell ref="A60:C60"/>
    <mergeCell ref="A53:G53"/>
    <mergeCell ref="A54:A55"/>
    <mergeCell ref="B54:B55"/>
    <mergeCell ref="C54:C55"/>
    <mergeCell ref="D54:F54"/>
    <mergeCell ref="G54:G55"/>
    <mergeCell ref="A61:G61"/>
    <mergeCell ref="A52:C52"/>
    <mergeCell ref="H10:H11"/>
    <mergeCell ref="I10:I11"/>
    <mergeCell ref="H28:H29"/>
    <mergeCell ref="I28:I29"/>
    <mergeCell ref="A25:C25"/>
    <mergeCell ref="A27:G27"/>
    <mergeCell ref="A28:A29"/>
    <mergeCell ref="B28:B29"/>
    <mergeCell ref="C28:C29"/>
    <mergeCell ref="D28:F28"/>
    <mergeCell ref="G28:G29"/>
    <mergeCell ref="A44:G44"/>
    <mergeCell ref="A45:A46"/>
    <mergeCell ref="B45:B46"/>
    <mergeCell ref="C45:C46"/>
    <mergeCell ref="B37:B38"/>
    <mergeCell ref="D45:F45"/>
    <mergeCell ref="G45:G46"/>
    <mergeCell ref="C37:C38"/>
    <mergeCell ref="D37:F37"/>
    <mergeCell ref="G37:G38"/>
    <mergeCell ref="A43:C43"/>
    <mergeCell ref="A8:C8"/>
    <mergeCell ref="A3:G3"/>
    <mergeCell ref="A17:C17"/>
    <mergeCell ref="A18:G18"/>
    <mergeCell ref="A19:A20"/>
    <mergeCell ref="G4:G5"/>
    <mergeCell ref="A4:A5"/>
    <mergeCell ref="B4:B5"/>
    <mergeCell ref="C4:C5"/>
    <mergeCell ref="D4:F4"/>
    <mergeCell ref="A9:G9"/>
    <mergeCell ref="A10:A11"/>
    <mergeCell ref="B10:B11"/>
    <mergeCell ref="C10:C11"/>
    <mergeCell ref="D10:F10"/>
    <mergeCell ref="G10:G11"/>
    <mergeCell ref="A36:G36"/>
    <mergeCell ref="A37:A38"/>
    <mergeCell ref="B19:B20"/>
    <mergeCell ref="C19:C20"/>
    <mergeCell ref="D19:F19"/>
    <mergeCell ref="G19:G20"/>
    <mergeCell ref="A35:C35"/>
  </mergeCells>
  <pageMargins left="0.59055118110236215" right="0.59055118110236215" top="0.59055118110236215" bottom="0.59055118110236215" header="0" footer="0"/>
  <pageSetup paperSize="9" scale="73" orientation="portrait" r:id="rId1"/>
  <rowBreaks count="1" manualBreakCount="1">
    <brk id="25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view="pageBreakPreview" zoomScale="130" zoomScaleNormal="100" zoomScaleSheetLayoutView="130" workbookViewId="0">
      <selection activeCell="H14" sqref="H14"/>
    </sheetView>
  </sheetViews>
  <sheetFormatPr defaultRowHeight="12.5" x14ac:dyDescent="0.25"/>
  <sheetData>
    <row r="1" spans="1:8" ht="26" x14ac:dyDescent="0.25">
      <c r="A1" s="120"/>
      <c r="B1" s="121"/>
      <c r="C1" s="121"/>
      <c r="D1" s="121"/>
      <c r="E1" s="121"/>
      <c r="F1" s="121"/>
      <c r="G1" s="90" t="s">
        <v>419</v>
      </c>
      <c r="H1" s="91" t="s">
        <v>420</v>
      </c>
    </row>
    <row r="2" spans="1:8" ht="13" thickBot="1" x14ac:dyDescent="0.3">
      <c r="A2" s="122" t="s">
        <v>421</v>
      </c>
      <c r="B2" s="123"/>
      <c r="C2" s="123"/>
      <c r="D2" s="123"/>
      <c r="E2" s="123"/>
      <c r="F2" s="123"/>
      <c r="G2" s="92">
        <f>+SUM('1-1'!H64+'1-2'!H65+'1-3'!H67+'1-4'!H64+'1-5-'!H63+'2-1'!H64+'2-2'!H66+'2-3'!H63+'2-4'!H65+'2-5'!H64+'3-1-'!H63+'3-2-'!H61+'3-3'!H65+'3-4-'!H64+'3-5-'!H64+'4-1-'!H62+'4-2'!H64+'4-3-'!H64+'4-4'!H65+'4-5'!H64)/20</f>
        <v>2.2838333333333334</v>
      </c>
      <c r="H2" s="93">
        <f>+SUM('1-1'!I64+'1-2'!I65+'1-3'!I67+'1-4'!I64+'1-5-'!I63+'2-1'!I64+'2-2'!I66+'2-3'!I63+'2-4'!I65+'2-5'!I64+'3-1-'!I63+'3-2-'!I61+'3-3'!I65+'3-4-'!I64+'3-5-'!I64+'4-1-'!I62+'4-2'!I64+'4-3-'!I64+'4-4'!I65+'4-5'!I64)/20</f>
        <v>2.4894166666666671</v>
      </c>
    </row>
    <row r="3" spans="1:8" x14ac:dyDescent="0.25">
      <c r="A3" s="118" t="s">
        <v>422</v>
      </c>
      <c r="B3" s="119"/>
      <c r="C3" s="119"/>
      <c r="D3" s="27"/>
      <c r="E3" s="27"/>
      <c r="F3" s="27"/>
      <c r="G3" s="28"/>
      <c r="H3" s="28"/>
    </row>
  </sheetData>
  <mergeCells count="3">
    <mergeCell ref="A1:F1"/>
    <mergeCell ref="A2:F2"/>
    <mergeCell ref="A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view="pageBreakPreview" topLeftCell="B56" zoomScale="115" zoomScaleNormal="100" zoomScaleSheetLayoutView="115" workbookViewId="0">
      <selection activeCell="H61" sqref="H61"/>
    </sheetView>
  </sheetViews>
  <sheetFormatPr defaultColWidth="9.1796875" defaultRowHeight="18" customHeight="1" x14ac:dyDescent="0.25"/>
  <cols>
    <col min="1" max="1" width="36.54296875" style="77" customWidth="1"/>
    <col min="2" max="2" width="9.81640625" style="34" customWidth="1"/>
    <col min="3" max="3" width="6.1796875" style="34" customWidth="1"/>
    <col min="4" max="4" width="9.81640625" style="35" customWidth="1"/>
    <col min="5" max="5" width="9.453125" style="35" customWidth="1"/>
    <col min="6" max="6" width="15" style="35" customWidth="1"/>
    <col min="7" max="7" width="10.453125" style="35" customWidth="1"/>
    <col min="8" max="9" width="9.1796875" style="74"/>
    <col min="10" max="16384" width="9.1796875" style="75"/>
  </cols>
  <sheetData>
    <row r="1" spans="1:9" s="72" customFormat="1" ht="18" customHeight="1" x14ac:dyDescent="0.25">
      <c r="A1" s="70" t="s">
        <v>24</v>
      </c>
      <c r="B1" s="34"/>
      <c r="C1" s="34"/>
      <c r="D1" s="35"/>
      <c r="E1" s="35"/>
      <c r="F1" s="35"/>
      <c r="G1" s="64"/>
      <c r="H1" s="71"/>
      <c r="I1" s="71"/>
    </row>
    <row r="2" spans="1:9" s="72" customFormat="1" ht="18" customHeight="1" x14ac:dyDescent="0.25">
      <c r="A2" s="73" t="s">
        <v>17</v>
      </c>
      <c r="B2" s="34"/>
      <c r="C2" s="34"/>
      <c r="D2" s="35"/>
      <c r="E2" s="35"/>
      <c r="F2" s="35"/>
      <c r="G2" s="35"/>
      <c r="H2" s="71"/>
      <c r="I2" s="71"/>
    </row>
    <row r="3" spans="1:9" s="72" customFormat="1" ht="18" customHeight="1" x14ac:dyDescent="0.25">
      <c r="A3" s="117" t="s">
        <v>423</v>
      </c>
      <c r="B3" s="117"/>
      <c r="C3" s="117"/>
      <c r="D3" s="117"/>
      <c r="E3" s="117"/>
      <c r="F3" s="117"/>
      <c r="G3" s="117"/>
      <c r="H3" s="71"/>
      <c r="I3" s="71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116" t="s">
        <v>419</v>
      </c>
      <c r="I4" s="116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111"/>
      <c r="I5" s="111"/>
    </row>
    <row r="6" spans="1:9" ht="36" customHeight="1" x14ac:dyDescent="0.25">
      <c r="A6" s="46" t="s">
        <v>431</v>
      </c>
      <c r="B6" s="25" t="s">
        <v>174</v>
      </c>
      <c r="C6" s="25" t="s">
        <v>311</v>
      </c>
      <c r="D6" s="4">
        <v>1.82</v>
      </c>
      <c r="E6" s="4">
        <v>5</v>
      </c>
      <c r="F6" s="4">
        <v>11.71</v>
      </c>
      <c r="G6" s="4">
        <v>96.03</v>
      </c>
      <c r="H6" s="31">
        <v>0.22</v>
      </c>
      <c r="I6" s="31">
        <f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>ROUND(H7*1.09,2)</f>
        <v>0.11</v>
      </c>
    </row>
    <row r="8" spans="1:9" s="72" customFormat="1" ht="27" customHeight="1" x14ac:dyDescent="0.3">
      <c r="A8" s="112" t="s">
        <v>1</v>
      </c>
      <c r="B8" s="112"/>
      <c r="C8" s="112"/>
      <c r="D8" s="11">
        <f>SUM(D6:D7)</f>
        <v>4.78</v>
      </c>
      <c r="E8" s="11">
        <f t="shared" ref="E8:G8" si="0">SUM(E6:E7)</f>
        <v>5.64</v>
      </c>
      <c r="F8" s="11">
        <f t="shared" si="0"/>
        <v>28.77</v>
      </c>
      <c r="G8" s="11">
        <f t="shared" si="0"/>
        <v>182.11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3" t="s">
        <v>364</v>
      </c>
      <c r="B9" s="113"/>
      <c r="C9" s="113"/>
      <c r="D9" s="113"/>
      <c r="E9" s="113"/>
      <c r="F9" s="113"/>
      <c r="G9" s="113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8.75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25.5" customHeight="1" x14ac:dyDescent="0.25">
      <c r="A12" s="6" t="s">
        <v>100</v>
      </c>
      <c r="B12" s="59" t="s">
        <v>89</v>
      </c>
      <c r="C12" s="4" t="s">
        <v>210</v>
      </c>
      <c r="D12" s="4">
        <v>16.68</v>
      </c>
      <c r="E12" s="4">
        <v>8.7200000000000006</v>
      </c>
      <c r="F12" s="4">
        <v>99.8</v>
      </c>
      <c r="G12" s="4">
        <v>518.28</v>
      </c>
      <c r="H12" s="31">
        <v>1.39</v>
      </c>
      <c r="I12" s="31">
        <f>ROUND(H12*1.09,2)</f>
        <v>1.52</v>
      </c>
    </row>
    <row r="13" spans="1:9" ht="18" customHeight="1" x14ac:dyDescent="0.25">
      <c r="A13" s="6" t="s">
        <v>272</v>
      </c>
      <c r="B13" s="59" t="s">
        <v>3</v>
      </c>
      <c r="C13" s="59" t="s">
        <v>16</v>
      </c>
      <c r="D13" s="4">
        <v>2.14</v>
      </c>
      <c r="E13" s="4">
        <v>10.220000000000001</v>
      </c>
      <c r="F13" s="4">
        <v>8.7200000000000006</v>
      </c>
      <c r="G13" s="4">
        <v>140.1</v>
      </c>
      <c r="H13" s="31">
        <v>0.13</v>
      </c>
      <c r="I13" s="31">
        <f>ROUND(H13*1.09,2)</f>
        <v>0.14000000000000001</v>
      </c>
    </row>
    <row r="14" spans="1:9" s="16" customFormat="1" ht="18" customHeight="1" x14ac:dyDescent="0.25">
      <c r="A14" s="47" t="s">
        <v>432</v>
      </c>
      <c r="B14" s="96"/>
      <c r="C14" s="96" t="s">
        <v>12</v>
      </c>
      <c r="D14" s="4">
        <v>0</v>
      </c>
      <c r="E14" s="4">
        <v>0</v>
      </c>
      <c r="F14" s="4">
        <v>0</v>
      </c>
      <c r="G14" s="4">
        <v>0</v>
      </c>
      <c r="H14" s="31">
        <v>0.05</v>
      </c>
      <c r="I14" s="31">
        <f>ROUND(H14*1.09,2)</f>
        <v>0.05</v>
      </c>
    </row>
    <row r="15" spans="1:9" s="16" customFormat="1" ht="18" customHeight="1" x14ac:dyDescent="0.25">
      <c r="A15" s="47" t="s">
        <v>427</v>
      </c>
      <c r="B15" s="96"/>
      <c r="C15" s="96" t="s">
        <v>16</v>
      </c>
      <c r="D15" s="4">
        <v>0.4</v>
      </c>
      <c r="E15" s="4">
        <v>0.4</v>
      </c>
      <c r="F15" s="4">
        <v>13</v>
      </c>
      <c r="G15" s="4">
        <v>53</v>
      </c>
      <c r="H15" s="31">
        <v>0.33</v>
      </c>
      <c r="I15" s="31">
        <f>ROUND(H15*1.09,2)</f>
        <v>0.36</v>
      </c>
    </row>
    <row r="16" spans="1:9" ht="29.25" customHeight="1" x14ac:dyDescent="0.3">
      <c r="A16" s="105" t="s">
        <v>1</v>
      </c>
      <c r="B16" s="106"/>
      <c r="C16" s="107"/>
      <c r="D16" s="11">
        <f>SUM(D12:D15)</f>
        <v>19.22</v>
      </c>
      <c r="E16" s="11">
        <f t="shared" ref="E16:G16" si="1">SUM(E12:E15)</f>
        <v>19.34</v>
      </c>
      <c r="F16" s="11">
        <f t="shared" si="1"/>
        <v>121.52</v>
      </c>
      <c r="G16" s="11">
        <f t="shared" si="1"/>
        <v>711.38</v>
      </c>
      <c r="H16" s="89">
        <f>+H11+H12+H13+H14+H15</f>
        <v>1.9000000000000001</v>
      </c>
      <c r="I16" s="89">
        <f>+I11+I12+I13+I14+I15</f>
        <v>2.0700000000000003</v>
      </c>
    </row>
    <row r="17" spans="1:9" ht="18" customHeight="1" x14ac:dyDescent="0.25">
      <c r="A17" s="117" t="s">
        <v>363</v>
      </c>
      <c r="B17" s="117"/>
      <c r="C17" s="117"/>
      <c r="D17" s="117"/>
      <c r="E17" s="117"/>
      <c r="F17" s="117"/>
      <c r="G17" s="117"/>
    </row>
    <row r="18" spans="1:9" ht="27.75" customHeight="1" x14ac:dyDescent="0.25">
      <c r="A18" s="108" t="s">
        <v>97</v>
      </c>
      <c r="B18" s="110" t="s">
        <v>0</v>
      </c>
      <c r="C18" s="110" t="s">
        <v>6</v>
      </c>
      <c r="D18" s="112" t="s">
        <v>7</v>
      </c>
      <c r="E18" s="112"/>
      <c r="F18" s="112"/>
      <c r="G18" s="116" t="s">
        <v>8</v>
      </c>
      <c r="H18" s="116" t="s">
        <v>419</v>
      </c>
      <c r="I18" s="116" t="s">
        <v>420</v>
      </c>
    </row>
    <row r="19" spans="1:9" ht="18.75" customHeight="1" x14ac:dyDescent="0.25">
      <c r="A19" s="109"/>
      <c r="B19" s="111"/>
      <c r="C19" s="111"/>
      <c r="D19" s="62" t="s">
        <v>9</v>
      </c>
      <c r="E19" s="62" t="s">
        <v>10</v>
      </c>
      <c r="F19" s="62" t="s">
        <v>107</v>
      </c>
      <c r="G19" s="111"/>
      <c r="H19" s="111"/>
      <c r="I19" s="111"/>
    </row>
    <row r="20" spans="1:9" ht="26.15" customHeight="1" x14ac:dyDescent="0.25">
      <c r="A20" s="6" t="s">
        <v>208</v>
      </c>
      <c r="B20" s="59" t="s">
        <v>62</v>
      </c>
      <c r="C20" s="59" t="s">
        <v>211</v>
      </c>
      <c r="D20" s="4">
        <v>48.3</v>
      </c>
      <c r="E20" s="4">
        <v>31.98</v>
      </c>
      <c r="F20" s="4">
        <v>62.94</v>
      </c>
      <c r="G20" s="4">
        <v>459.15</v>
      </c>
      <c r="H20" s="31">
        <v>1.08</v>
      </c>
      <c r="I20" s="31">
        <f>ROUND(H20*1.09,2)</f>
        <v>1.18</v>
      </c>
    </row>
    <row r="21" spans="1:9" ht="18" customHeight="1" x14ac:dyDescent="0.25">
      <c r="A21" s="6" t="s">
        <v>367</v>
      </c>
      <c r="B21" s="59" t="s">
        <v>368</v>
      </c>
      <c r="C21" s="59" t="s">
        <v>369</v>
      </c>
      <c r="D21" s="4">
        <v>3.7</v>
      </c>
      <c r="E21" s="4">
        <v>1.9</v>
      </c>
      <c r="F21" s="4">
        <v>19.399999999999999</v>
      </c>
      <c r="G21" s="4">
        <v>102</v>
      </c>
      <c r="H21" s="31">
        <v>0.36</v>
      </c>
      <c r="I21" s="31">
        <f>ROUND(H21*1.09,2)</f>
        <v>0.39</v>
      </c>
    </row>
    <row r="22" spans="1:9" s="16" customFormat="1" ht="18" customHeight="1" x14ac:dyDescent="0.25">
      <c r="A22" s="47" t="s">
        <v>432</v>
      </c>
      <c r="B22" s="96"/>
      <c r="C22" s="96" t="s">
        <v>12</v>
      </c>
      <c r="D22" s="4">
        <v>0</v>
      </c>
      <c r="E22" s="4">
        <v>0</v>
      </c>
      <c r="F22" s="4">
        <v>0</v>
      </c>
      <c r="G22" s="4">
        <v>0</v>
      </c>
      <c r="H22" s="31">
        <v>0.05</v>
      </c>
      <c r="I22" s="31">
        <f>ROUND(H22*1.09,2)</f>
        <v>0.05</v>
      </c>
    </row>
    <row r="23" spans="1:9" s="16" customFormat="1" ht="18" customHeight="1" x14ac:dyDescent="0.25">
      <c r="A23" s="6" t="s">
        <v>428</v>
      </c>
      <c r="B23" s="96"/>
      <c r="C23" s="96" t="s">
        <v>429</v>
      </c>
      <c r="D23" s="4">
        <v>2.98</v>
      </c>
      <c r="E23" s="4">
        <v>0.2</v>
      </c>
      <c r="F23" s="4">
        <v>12.85</v>
      </c>
      <c r="G23" s="4">
        <v>65.38</v>
      </c>
      <c r="H23" s="31">
        <v>0.4</v>
      </c>
      <c r="I23" s="31">
        <f>ROUND(H23*1.09,2)</f>
        <v>0.44</v>
      </c>
    </row>
    <row r="24" spans="1:9" ht="18" customHeight="1" x14ac:dyDescent="0.3">
      <c r="A24" s="105" t="s">
        <v>1</v>
      </c>
      <c r="B24" s="106"/>
      <c r="C24" s="107"/>
      <c r="D24" s="11">
        <f>SUM(D20:D23)</f>
        <v>54.98</v>
      </c>
      <c r="E24" s="11">
        <f t="shared" ref="E24:G24" si="2">SUM(E20:E23)</f>
        <v>34.080000000000005</v>
      </c>
      <c r="F24" s="11">
        <f t="shared" si="2"/>
        <v>95.19</v>
      </c>
      <c r="G24" s="11">
        <f t="shared" si="2"/>
        <v>626.53</v>
      </c>
      <c r="H24" s="89">
        <f>+H19+H20+H21+H22+H23</f>
        <v>1.8900000000000001</v>
      </c>
      <c r="I24" s="89">
        <f>+I19+I20+I21+I22+I23</f>
        <v>2.06</v>
      </c>
    </row>
    <row r="25" spans="1:9" s="79" customFormat="1" ht="18" customHeight="1" x14ac:dyDescent="0.25">
      <c r="A25" s="23"/>
      <c r="B25" s="23"/>
      <c r="C25" s="23"/>
      <c r="D25" s="22"/>
      <c r="E25" s="22"/>
      <c r="F25" s="22"/>
      <c r="G25" s="64"/>
      <c r="H25" s="78"/>
      <c r="I25" s="78"/>
    </row>
    <row r="26" spans="1:9" ht="18" customHeight="1" x14ac:dyDescent="0.25">
      <c r="A26" s="113" t="s">
        <v>362</v>
      </c>
      <c r="B26" s="113"/>
      <c r="C26" s="113"/>
      <c r="D26" s="113"/>
      <c r="E26" s="113"/>
      <c r="F26" s="113"/>
      <c r="G26" s="113"/>
    </row>
    <row r="27" spans="1:9" ht="18" customHeight="1" x14ac:dyDescent="0.25">
      <c r="A27" s="108" t="s">
        <v>98</v>
      </c>
      <c r="B27" s="114" t="s">
        <v>0</v>
      </c>
      <c r="C27" s="114" t="s">
        <v>6</v>
      </c>
      <c r="D27" s="112" t="s">
        <v>7</v>
      </c>
      <c r="E27" s="112"/>
      <c r="F27" s="112"/>
      <c r="G27" s="116" t="s">
        <v>8</v>
      </c>
      <c r="H27" s="116" t="s">
        <v>419</v>
      </c>
      <c r="I27" s="116" t="s">
        <v>420</v>
      </c>
    </row>
    <row r="28" spans="1:9" ht="16.5" customHeight="1" x14ac:dyDescent="0.25">
      <c r="A28" s="109"/>
      <c r="B28" s="115"/>
      <c r="C28" s="115"/>
      <c r="D28" s="62" t="s">
        <v>9</v>
      </c>
      <c r="E28" s="62" t="s">
        <v>10</v>
      </c>
      <c r="F28" s="62" t="s">
        <v>107</v>
      </c>
      <c r="G28" s="111"/>
      <c r="H28" s="111"/>
      <c r="I28" s="111"/>
    </row>
    <row r="29" spans="1:9" ht="18" customHeight="1" x14ac:dyDescent="0.25">
      <c r="A29" s="24" t="s">
        <v>150</v>
      </c>
      <c r="B29" s="25" t="s">
        <v>151</v>
      </c>
      <c r="C29" s="25" t="s">
        <v>15</v>
      </c>
      <c r="D29" s="4">
        <v>29.02</v>
      </c>
      <c r="E29" s="4">
        <v>11.98</v>
      </c>
      <c r="F29" s="4">
        <v>8.1</v>
      </c>
      <c r="G29" s="4">
        <v>260.54000000000002</v>
      </c>
      <c r="H29" s="31">
        <v>0.88</v>
      </c>
      <c r="I29" s="31">
        <f>ROUND(H29*1.09,2)</f>
        <v>0.96</v>
      </c>
    </row>
    <row r="30" spans="1:9" ht="18" customHeight="1" x14ac:dyDescent="0.25">
      <c r="A30" s="24" t="s">
        <v>274</v>
      </c>
      <c r="B30" s="25" t="s">
        <v>52</v>
      </c>
      <c r="C30" s="25" t="s">
        <v>16</v>
      </c>
      <c r="D30" s="4">
        <v>2.72</v>
      </c>
      <c r="E30" s="4">
        <v>4.7</v>
      </c>
      <c r="F30" s="4">
        <v>28.95</v>
      </c>
      <c r="G30" s="4">
        <v>163.76</v>
      </c>
      <c r="H30" s="31">
        <v>0.23</v>
      </c>
      <c r="I30" s="31">
        <f>ROUND(H30*1.09,2)</f>
        <v>0.25</v>
      </c>
    </row>
    <row r="31" spans="1:9" ht="26.25" customHeight="1" x14ac:dyDescent="0.25">
      <c r="A31" s="24" t="s">
        <v>278</v>
      </c>
      <c r="B31" s="25" t="s">
        <v>152</v>
      </c>
      <c r="C31" s="25" t="s">
        <v>15</v>
      </c>
      <c r="D31" s="4">
        <v>1.605</v>
      </c>
      <c r="E31" s="4">
        <v>17.212499999999999</v>
      </c>
      <c r="F31" s="4">
        <v>10.59</v>
      </c>
      <c r="G31" s="4">
        <v>171.69</v>
      </c>
      <c r="H31" s="31">
        <v>0.51</v>
      </c>
      <c r="I31" s="31">
        <f>ROUND(H31*1.09,2)</f>
        <v>0.56000000000000005</v>
      </c>
    </row>
    <row r="32" spans="1:9" s="16" customFormat="1" ht="18" customHeight="1" x14ac:dyDescent="0.25">
      <c r="A32" s="47" t="s">
        <v>432</v>
      </c>
      <c r="B32" s="96"/>
      <c r="C32" s="96" t="s">
        <v>12</v>
      </c>
      <c r="D32" s="4">
        <v>0</v>
      </c>
      <c r="E32" s="4">
        <v>0</v>
      </c>
      <c r="F32" s="4">
        <v>0</v>
      </c>
      <c r="G32" s="4">
        <v>0</v>
      </c>
      <c r="H32" s="31">
        <v>0.05</v>
      </c>
      <c r="I32" s="31">
        <f>ROUND(H32*1.09,2)</f>
        <v>0.05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>ROUND(H33*1.09,2)</f>
        <v>0.36</v>
      </c>
    </row>
    <row r="34" spans="1:9" ht="27" customHeight="1" x14ac:dyDescent="0.3">
      <c r="A34" s="105" t="s">
        <v>1</v>
      </c>
      <c r="B34" s="106"/>
      <c r="C34" s="107"/>
      <c r="D34" s="11">
        <f>SUM(D29:D33)</f>
        <v>33.744999999999997</v>
      </c>
      <c r="E34" s="11">
        <f t="shared" ref="E34:G34" si="3">SUM(E29:E33)</f>
        <v>34.292499999999997</v>
      </c>
      <c r="F34" s="11">
        <f t="shared" si="3"/>
        <v>60.64</v>
      </c>
      <c r="G34" s="11">
        <f t="shared" si="3"/>
        <v>648.99</v>
      </c>
      <c r="H34" s="89">
        <f>+H29+H30+H31+H32+H33</f>
        <v>2</v>
      </c>
      <c r="I34" s="89">
        <f>+I29+I30+I31+I32+I33</f>
        <v>2.1800000000000002</v>
      </c>
    </row>
    <row r="35" spans="1:9" ht="31.5" customHeight="1" x14ac:dyDescent="0.25">
      <c r="A35" s="113" t="s">
        <v>362</v>
      </c>
      <c r="B35" s="113"/>
      <c r="C35" s="113"/>
      <c r="D35" s="113"/>
      <c r="E35" s="113"/>
      <c r="F35" s="113"/>
      <c r="G35" s="113"/>
    </row>
    <row r="36" spans="1:9" ht="18" customHeight="1" x14ac:dyDescent="0.25">
      <c r="A36" s="108" t="s">
        <v>133</v>
      </c>
      <c r="B36" s="110" t="s">
        <v>0</v>
      </c>
      <c r="C36" s="110" t="s">
        <v>6</v>
      </c>
      <c r="D36" s="112" t="s">
        <v>7</v>
      </c>
      <c r="E36" s="112"/>
      <c r="F36" s="112"/>
      <c r="G36" s="116" t="s">
        <v>8</v>
      </c>
      <c r="H36" s="116" t="s">
        <v>419</v>
      </c>
      <c r="I36" s="116" t="s">
        <v>420</v>
      </c>
    </row>
    <row r="37" spans="1:9" ht="18" customHeight="1" x14ac:dyDescent="0.25">
      <c r="A37" s="109"/>
      <c r="B37" s="111"/>
      <c r="C37" s="111"/>
      <c r="D37" s="62" t="s">
        <v>9</v>
      </c>
      <c r="E37" s="62" t="s">
        <v>10</v>
      </c>
      <c r="F37" s="62" t="s">
        <v>107</v>
      </c>
      <c r="G37" s="111"/>
      <c r="H37" s="111"/>
      <c r="I37" s="111"/>
    </row>
    <row r="38" spans="1:9" ht="18" customHeight="1" x14ac:dyDescent="0.25">
      <c r="A38" s="6" t="s">
        <v>229</v>
      </c>
      <c r="B38" s="59" t="s">
        <v>51</v>
      </c>
      <c r="C38" s="59" t="s">
        <v>16</v>
      </c>
      <c r="D38" s="4">
        <v>26.11</v>
      </c>
      <c r="E38" s="4">
        <v>22</v>
      </c>
      <c r="F38" s="4">
        <v>1.68</v>
      </c>
      <c r="G38" s="4">
        <v>307.47000000000003</v>
      </c>
      <c r="H38" s="31">
        <v>1.67</v>
      </c>
      <c r="I38" s="31">
        <f t="shared" ref="I38:I43" si="4">ROUND(H38*1.09,2)</f>
        <v>1.82</v>
      </c>
    </row>
    <row r="39" spans="1:9" ht="18" customHeight="1" x14ac:dyDescent="0.25">
      <c r="A39" s="24" t="s">
        <v>274</v>
      </c>
      <c r="B39" s="25" t="s">
        <v>52</v>
      </c>
      <c r="C39" s="25" t="s">
        <v>16</v>
      </c>
      <c r="D39" s="4">
        <v>2.72</v>
      </c>
      <c r="E39" s="4">
        <v>4.7</v>
      </c>
      <c r="F39" s="4">
        <v>28.95</v>
      </c>
      <c r="G39" s="4">
        <v>163.76</v>
      </c>
      <c r="H39" s="31">
        <v>0.18</v>
      </c>
      <c r="I39" s="31">
        <f t="shared" si="4"/>
        <v>0.2</v>
      </c>
    </row>
    <row r="40" spans="1:9" ht="15" customHeight="1" x14ac:dyDescent="0.25">
      <c r="A40" s="6" t="s">
        <v>231</v>
      </c>
      <c r="B40" s="59" t="s">
        <v>232</v>
      </c>
      <c r="C40" s="59" t="s">
        <v>14</v>
      </c>
      <c r="D40" s="4">
        <v>0.65</v>
      </c>
      <c r="E40" s="4">
        <v>0.25</v>
      </c>
      <c r="F40" s="4">
        <v>3.3</v>
      </c>
      <c r="G40" s="4">
        <v>14.5</v>
      </c>
      <c r="H40" s="31">
        <v>0.24</v>
      </c>
      <c r="I40" s="31">
        <f t="shared" si="4"/>
        <v>0.26</v>
      </c>
    </row>
    <row r="41" spans="1:9" ht="16.5" customHeight="1" x14ac:dyDescent="0.25">
      <c r="A41" s="6" t="s">
        <v>233</v>
      </c>
      <c r="B41" s="59" t="s">
        <v>234</v>
      </c>
      <c r="C41" s="59" t="s">
        <v>31</v>
      </c>
      <c r="D41" s="4">
        <v>3.6749999999999998</v>
      </c>
      <c r="E41" s="4">
        <v>0.15</v>
      </c>
      <c r="F41" s="4">
        <v>11.85</v>
      </c>
      <c r="G41" s="4">
        <v>48</v>
      </c>
      <c r="H41" s="31">
        <v>0.17</v>
      </c>
      <c r="I41" s="31">
        <f t="shared" si="4"/>
        <v>0.19</v>
      </c>
    </row>
    <row r="42" spans="1:9" s="16" customFormat="1" ht="18" customHeight="1" x14ac:dyDescent="0.25">
      <c r="A42" s="47" t="s">
        <v>432</v>
      </c>
      <c r="B42" s="96"/>
      <c r="C42" s="96" t="s">
        <v>12</v>
      </c>
      <c r="D42" s="4">
        <v>0</v>
      </c>
      <c r="E42" s="4">
        <v>0</v>
      </c>
      <c r="F42" s="4">
        <v>0</v>
      </c>
      <c r="G42" s="4">
        <v>0</v>
      </c>
      <c r="H42" s="31">
        <v>0.04</v>
      </c>
      <c r="I42" s="31">
        <f t="shared" si="4"/>
        <v>0.04</v>
      </c>
    </row>
    <row r="43" spans="1:9" s="16" customFormat="1" ht="18" customHeight="1" x14ac:dyDescent="0.25">
      <c r="A43" s="47" t="s">
        <v>427</v>
      </c>
      <c r="B43" s="96"/>
      <c r="C43" s="96" t="s">
        <v>16</v>
      </c>
      <c r="D43" s="4">
        <v>0.4</v>
      </c>
      <c r="E43" s="4">
        <v>0.4</v>
      </c>
      <c r="F43" s="4">
        <v>13</v>
      </c>
      <c r="G43" s="4">
        <v>53</v>
      </c>
      <c r="H43" s="31">
        <v>0.25</v>
      </c>
      <c r="I43" s="31">
        <f t="shared" si="4"/>
        <v>0.27</v>
      </c>
    </row>
    <row r="44" spans="1:9" ht="27" customHeight="1" x14ac:dyDescent="0.3">
      <c r="A44" s="105" t="s">
        <v>1</v>
      </c>
      <c r="B44" s="106"/>
      <c r="C44" s="107"/>
      <c r="D44" s="11">
        <f>SUM(D38:D43)</f>
        <v>33.554999999999993</v>
      </c>
      <c r="E44" s="11">
        <f t="shared" ref="E44:G44" si="5">SUM(E38:E43)</f>
        <v>27.499999999999996</v>
      </c>
      <c r="F44" s="11">
        <f t="shared" si="5"/>
        <v>58.78</v>
      </c>
      <c r="G44" s="11">
        <f t="shared" si="5"/>
        <v>586.73</v>
      </c>
      <c r="H44" s="89">
        <f>+H38+H39+H40+H41+H42+H43</f>
        <v>2.5499999999999998</v>
      </c>
      <c r="I44" s="89">
        <f>+I38+I39+I40+I41+I42+I43</f>
        <v>2.7800000000000002</v>
      </c>
    </row>
    <row r="45" spans="1:9" ht="18" customHeight="1" x14ac:dyDescent="0.25">
      <c r="A45" s="113" t="s">
        <v>370</v>
      </c>
      <c r="B45" s="113"/>
      <c r="C45" s="113"/>
      <c r="D45" s="113"/>
      <c r="E45" s="113"/>
      <c r="F45" s="113"/>
      <c r="G45" s="113"/>
    </row>
    <row r="46" spans="1:9" ht="18" customHeight="1" x14ac:dyDescent="0.25">
      <c r="A46" s="108" t="s">
        <v>134</v>
      </c>
      <c r="B46" s="110" t="s">
        <v>0</v>
      </c>
      <c r="C46" s="110" t="s">
        <v>6</v>
      </c>
      <c r="D46" s="112" t="s">
        <v>7</v>
      </c>
      <c r="E46" s="112"/>
      <c r="F46" s="112"/>
      <c r="G46" s="116" t="s">
        <v>8</v>
      </c>
      <c r="H46" s="116" t="s">
        <v>419</v>
      </c>
      <c r="I46" s="116" t="s">
        <v>420</v>
      </c>
    </row>
    <row r="47" spans="1:9" ht="18" customHeight="1" x14ac:dyDescent="0.25">
      <c r="A47" s="109"/>
      <c r="B47" s="111"/>
      <c r="C47" s="111"/>
      <c r="D47" s="62" t="s">
        <v>9</v>
      </c>
      <c r="E47" s="62" t="s">
        <v>10</v>
      </c>
      <c r="F47" s="62" t="s">
        <v>107</v>
      </c>
      <c r="G47" s="111"/>
      <c r="H47" s="111"/>
      <c r="I47" s="111"/>
    </row>
    <row r="48" spans="1:9" ht="18" customHeight="1" x14ac:dyDescent="0.25">
      <c r="A48" s="6" t="s">
        <v>235</v>
      </c>
      <c r="B48" s="59" t="s">
        <v>236</v>
      </c>
      <c r="C48" s="59" t="s">
        <v>211</v>
      </c>
      <c r="D48" s="4">
        <v>20.399999999999999</v>
      </c>
      <c r="E48" s="4">
        <v>8.76</v>
      </c>
      <c r="F48" s="4">
        <v>71.489999999999995</v>
      </c>
      <c r="G48" s="4">
        <v>442.41</v>
      </c>
      <c r="H48" s="31">
        <v>0.86</v>
      </c>
      <c r="I48" s="31">
        <f>ROUND(H48*1.09,2)</f>
        <v>0.94</v>
      </c>
    </row>
    <row r="49" spans="1:9" ht="18" customHeight="1" x14ac:dyDescent="0.25">
      <c r="A49" s="6" t="s">
        <v>269</v>
      </c>
      <c r="B49" s="59" t="s">
        <v>238</v>
      </c>
      <c r="C49" s="59" t="s">
        <v>14</v>
      </c>
      <c r="D49" s="4">
        <v>1.2</v>
      </c>
      <c r="E49" s="4">
        <v>15</v>
      </c>
      <c r="F49" s="4">
        <v>1.55</v>
      </c>
      <c r="G49" s="4">
        <v>146.5</v>
      </c>
      <c r="H49" s="31">
        <v>0.25</v>
      </c>
      <c r="I49" s="31">
        <f>ROUND(H49*1.09,2)</f>
        <v>0.27</v>
      </c>
    </row>
    <row r="50" spans="1:9" s="16" customFormat="1" ht="18" customHeight="1" x14ac:dyDescent="0.25">
      <c r="A50" s="6" t="s">
        <v>428</v>
      </c>
      <c r="B50" s="96"/>
      <c r="C50" s="96" t="s">
        <v>429</v>
      </c>
      <c r="D50" s="4">
        <v>2.98</v>
      </c>
      <c r="E50" s="4">
        <v>0.2</v>
      </c>
      <c r="F50" s="4">
        <v>12.85</v>
      </c>
      <c r="G50" s="4">
        <v>65.38</v>
      </c>
      <c r="H50" s="31">
        <v>0.4</v>
      </c>
      <c r="I50" s="31">
        <f>ROUND(H50*1.09,2)</f>
        <v>0.44</v>
      </c>
    </row>
    <row r="51" spans="1:9" s="16" customFormat="1" ht="18" customHeight="1" x14ac:dyDescent="0.25">
      <c r="A51" s="47" t="s">
        <v>432</v>
      </c>
      <c r="B51" s="96"/>
      <c r="C51" s="96" t="s">
        <v>12</v>
      </c>
      <c r="D51" s="4">
        <v>0</v>
      </c>
      <c r="E51" s="4">
        <v>0</v>
      </c>
      <c r="F51" s="4">
        <v>0</v>
      </c>
      <c r="G51" s="4">
        <v>0</v>
      </c>
      <c r="H51" s="31">
        <v>0.05</v>
      </c>
      <c r="I51" s="31">
        <f>ROUND(H51*1.09,2)</f>
        <v>0.05</v>
      </c>
    </row>
    <row r="52" spans="1:9" s="16" customFormat="1" ht="18" customHeight="1" x14ac:dyDescent="0.25">
      <c r="A52" s="47" t="s">
        <v>427</v>
      </c>
      <c r="B52" s="96"/>
      <c r="C52" s="96" t="s">
        <v>16</v>
      </c>
      <c r="D52" s="4">
        <v>0.4</v>
      </c>
      <c r="E52" s="4">
        <v>0.4</v>
      </c>
      <c r="F52" s="4">
        <v>13</v>
      </c>
      <c r="G52" s="4">
        <v>53</v>
      </c>
      <c r="H52" s="31">
        <v>0.33</v>
      </c>
      <c r="I52" s="31">
        <f>ROUND(H52*1.09,2)</f>
        <v>0.36</v>
      </c>
    </row>
    <row r="53" spans="1:9" ht="18" customHeight="1" x14ac:dyDescent="0.3">
      <c r="A53" s="105" t="s">
        <v>1</v>
      </c>
      <c r="B53" s="106"/>
      <c r="C53" s="107"/>
      <c r="D53" s="11">
        <f>SUM(D48:D52)</f>
        <v>24.979999999999997</v>
      </c>
      <c r="E53" s="11">
        <f t="shared" ref="E53:G53" si="6">SUM(E48:E52)</f>
        <v>24.359999999999996</v>
      </c>
      <c r="F53" s="11">
        <f t="shared" si="6"/>
        <v>98.889999999999986</v>
      </c>
      <c r="G53" s="11">
        <f t="shared" si="6"/>
        <v>707.29000000000008</v>
      </c>
      <c r="H53" s="89">
        <f>+H47+H48+H49+H50+H51+H52</f>
        <v>1.89</v>
      </c>
      <c r="I53" s="89">
        <f>+I47+I48+I49+I50+I51+I52</f>
        <v>2.06</v>
      </c>
    </row>
    <row r="54" spans="1:9" ht="26.25" customHeight="1" x14ac:dyDescent="0.25">
      <c r="A54" s="127" t="s">
        <v>362</v>
      </c>
      <c r="B54" s="127"/>
      <c r="C54" s="127"/>
      <c r="D54" s="127"/>
      <c r="E54" s="127"/>
      <c r="F54" s="127"/>
      <c r="G54" s="127"/>
      <c r="H54" s="76"/>
      <c r="I54" s="76"/>
    </row>
    <row r="55" spans="1:9" ht="18" customHeight="1" x14ac:dyDescent="0.25">
      <c r="A55" s="128" t="s">
        <v>379</v>
      </c>
      <c r="B55" s="114" t="s">
        <v>0</v>
      </c>
      <c r="C55" s="114" t="s">
        <v>6</v>
      </c>
      <c r="D55" s="130" t="s">
        <v>7</v>
      </c>
      <c r="E55" s="130"/>
      <c r="F55" s="130"/>
      <c r="G55" s="131" t="s">
        <v>8</v>
      </c>
      <c r="H55" s="116" t="s">
        <v>419</v>
      </c>
      <c r="I55" s="116" t="s">
        <v>420</v>
      </c>
    </row>
    <row r="56" spans="1:9" ht="27" customHeight="1" x14ac:dyDescent="0.25">
      <c r="A56" s="129"/>
      <c r="B56" s="115"/>
      <c r="C56" s="115"/>
      <c r="D56" s="69" t="s">
        <v>9</v>
      </c>
      <c r="E56" s="69" t="s">
        <v>10</v>
      </c>
      <c r="F56" s="69" t="s">
        <v>107</v>
      </c>
      <c r="G56" s="115"/>
      <c r="H56" s="111"/>
      <c r="I56" s="111"/>
    </row>
    <row r="57" spans="1:9" ht="28" customHeight="1" x14ac:dyDescent="0.25">
      <c r="A57" s="24" t="s">
        <v>382</v>
      </c>
      <c r="B57" s="25" t="s">
        <v>383</v>
      </c>
      <c r="C57" s="25">
        <v>250</v>
      </c>
      <c r="D57" s="3">
        <v>23.44</v>
      </c>
      <c r="E57" s="3">
        <v>30.25</v>
      </c>
      <c r="F57" s="3">
        <v>52.74</v>
      </c>
      <c r="G57" s="3">
        <v>574.97</v>
      </c>
      <c r="H57" s="31">
        <v>1.51</v>
      </c>
      <c r="I57" s="31">
        <f>ROUND(H57*1.09,2)</f>
        <v>1.65</v>
      </c>
    </row>
    <row r="58" spans="1:9" ht="18" hidden="1" customHeight="1" x14ac:dyDescent="0.25">
      <c r="A58" s="24"/>
      <c r="B58" s="25"/>
      <c r="C58" s="25"/>
      <c r="D58" s="3"/>
      <c r="E58" s="3"/>
      <c r="F58" s="3"/>
      <c r="G58" s="3"/>
      <c r="H58" s="31"/>
      <c r="I58" s="31">
        <f>ROUND(H58*1.09,2)</f>
        <v>0</v>
      </c>
    </row>
    <row r="59" spans="1:9" s="16" customFormat="1" ht="18" customHeight="1" x14ac:dyDescent="0.25">
      <c r="A59" s="47" t="s">
        <v>432</v>
      </c>
      <c r="B59" s="96"/>
      <c r="C59" s="96" t="s">
        <v>12</v>
      </c>
      <c r="D59" s="4">
        <v>0</v>
      </c>
      <c r="E59" s="4">
        <v>0</v>
      </c>
      <c r="F59" s="4">
        <v>0</v>
      </c>
      <c r="G59" s="4">
        <v>0</v>
      </c>
      <c r="H59" s="31">
        <v>0.05</v>
      </c>
      <c r="I59" s="31">
        <f>ROUND(H59*1.09,2)</f>
        <v>0.05</v>
      </c>
    </row>
    <row r="60" spans="1:9" s="16" customFormat="1" ht="18" customHeight="1" x14ac:dyDescent="0.25">
      <c r="A60" s="47" t="s">
        <v>427</v>
      </c>
      <c r="B60" s="96"/>
      <c r="C60" s="96" t="s">
        <v>16</v>
      </c>
      <c r="D60" s="4">
        <v>0.4</v>
      </c>
      <c r="E60" s="4">
        <v>0.4</v>
      </c>
      <c r="F60" s="4">
        <v>13</v>
      </c>
      <c r="G60" s="4">
        <v>53</v>
      </c>
      <c r="H60" s="31">
        <v>0.33</v>
      </c>
      <c r="I60" s="31">
        <f>ROUND(H60*1.09,2)</f>
        <v>0.36</v>
      </c>
    </row>
    <row r="61" spans="1:9" ht="27" customHeight="1" x14ac:dyDescent="0.3">
      <c r="A61" s="124" t="s">
        <v>1</v>
      </c>
      <c r="B61" s="125"/>
      <c r="C61" s="126"/>
      <c r="D61" s="68">
        <f>SUM(D57:D60)</f>
        <v>23.84</v>
      </c>
      <c r="E61" s="68">
        <f t="shared" ref="E61:G61" si="7">SUM(E57:E60)</f>
        <v>30.65</v>
      </c>
      <c r="F61" s="68">
        <f t="shared" si="7"/>
        <v>65.740000000000009</v>
      </c>
      <c r="G61" s="68">
        <f t="shared" si="7"/>
        <v>627.97</v>
      </c>
      <c r="H61" s="89">
        <f>+H56+H57+H58+H59+H60</f>
        <v>1.8900000000000001</v>
      </c>
      <c r="I61" s="89">
        <f>+I56+I57+I58+I59+I60</f>
        <v>2.06</v>
      </c>
    </row>
    <row r="62" spans="1:9" ht="18" customHeight="1" x14ac:dyDescent="0.25">
      <c r="A62" s="132" t="s">
        <v>430</v>
      </c>
      <c r="B62" s="132"/>
      <c r="C62" s="132"/>
      <c r="D62" s="132"/>
      <c r="E62" s="132"/>
      <c r="F62" s="132"/>
      <c r="G62" s="132"/>
    </row>
    <row r="63" spans="1:9" ht="18" customHeight="1" thickBot="1" x14ac:dyDescent="0.3"/>
    <row r="64" spans="1:9" s="16" customFormat="1" ht="39" customHeight="1" x14ac:dyDescent="0.25">
      <c r="A64" s="88"/>
      <c r="B64" s="120"/>
      <c r="C64" s="121"/>
      <c r="D64" s="121"/>
      <c r="E64" s="121"/>
      <c r="F64" s="121"/>
      <c r="G64" s="121"/>
      <c r="H64" s="90" t="s">
        <v>419</v>
      </c>
      <c r="I64" s="91" t="s">
        <v>420</v>
      </c>
    </row>
    <row r="65" spans="1:9" s="16" customFormat="1" ht="18" customHeight="1" thickBot="1" x14ac:dyDescent="0.3">
      <c r="A65" s="63"/>
      <c r="B65" s="122" t="s">
        <v>421</v>
      </c>
      <c r="C65" s="123"/>
      <c r="D65" s="123"/>
      <c r="E65" s="123"/>
      <c r="F65" s="123"/>
      <c r="G65" s="123"/>
      <c r="H65" s="94">
        <f>+SUM(H16+H24+H34+H44+H53+H61)/6+H8</f>
        <v>2.34</v>
      </c>
      <c r="I65" s="93">
        <f>+SUM(I16+I24+I34+I44+I53+I61)/6+I8</f>
        <v>2.5516666666666667</v>
      </c>
    </row>
    <row r="66" spans="1:9" s="16" customFormat="1" ht="18" customHeight="1" x14ac:dyDescent="0.25">
      <c r="A66" s="63"/>
      <c r="B66" s="118" t="s">
        <v>422</v>
      </c>
      <c r="C66" s="119"/>
      <c r="D66" s="119"/>
      <c r="E66" s="27"/>
      <c r="F66" s="27"/>
      <c r="G66" s="27"/>
      <c r="H66" s="28"/>
      <c r="I66" s="28"/>
    </row>
    <row r="77" spans="1:9" ht="27.75" customHeight="1" x14ac:dyDescent="0.25"/>
  </sheetData>
  <mergeCells count="67">
    <mergeCell ref="B65:G65"/>
    <mergeCell ref="B66:D66"/>
    <mergeCell ref="H36:H37"/>
    <mergeCell ref="I36:I37"/>
    <mergeCell ref="B64:G64"/>
    <mergeCell ref="A61:C61"/>
    <mergeCell ref="A54:G54"/>
    <mergeCell ref="A55:A56"/>
    <mergeCell ref="B55:B56"/>
    <mergeCell ref="C55:C56"/>
    <mergeCell ref="D55:F55"/>
    <mergeCell ref="G55:G56"/>
    <mergeCell ref="A53:C53"/>
    <mergeCell ref="A45:G45"/>
    <mergeCell ref="A46:A47"/>
    <mergeCell ref="B46:B47"/>
    <mergeCell ref="H27:H28"/>
    <mergeCell ref="I27:I28"/>
    <mergeCell ref="H55:H56"/>
    <mergeCell ref="I55:I56"/>
    <mergeCell ref="H46:H47"/>
    <mergeCell ref="I46:I47"/>
    <mergeCell ref="H18:H19"/>
    <mergeCell ref="I18:I19"/>
    <mergeCell ref="H10:H11"/>
    <mergeCell ref="I10:I11"/>
    <mergeCell ref="H4:H5"/>
    <mergeCell ref="I4:I5"/>
    <mergeCell ref="C46:C47"/>
    <mergeCell ref="D46:F46"/>
    <mergeCell ref="G46:G47"/>
    <mergeCell ref="A44:C44"/>
    <mergeCell ref="A36:A37"/>
    <mergeCell ref="B36:B37"/>
    <mergeCell ref="C36:C37"/>
    <mergeCell ref="D36:F36"/>
    <mergeCell ref="G36:G37"/>
    <mergeCell ref="A62:G62"/>
    <mergeCell ref="A24:C24"/>
    <mergeCell ref="A17:G17"/>
    <mergeCell ref="A18:A19"/>
    <mergeCell ref="B18:B19"/>
    <mergeCell ref="C18:C19"/>
    <mergeCell ref="D18:F18"/>
    <mergeCell ref="G18:G19"/>
    <mergeCell ref="A26:G26"/>
    <mergeCell ref="A27:A28"/>
    <mergeCell ref="B27:B28"/>
    <mergeCell ref="C27:C28"/>
    <mergeCell ref="D27:F27"/>
    <mergeCell ref="G27:G28"/>
    <mergeCell ref="A34:C34"/>
    <mergeCell ref="A35:G35"/>
    <mergeCell ref="A16:C16"/>
    <mergeCell ref="A3:G3"/>
    <mergeCell ref="A10:A11"/>
    <mergeCell ref="B10:B11"/>
    <mergeCell ref="C10:C11"/>
    <mergeCell ref="D10:F10"/>
    <mergeCell ref="G10:G11"/>
    <mergeCell ref="G4:G5"/>
    <mergeCell ref="A4:A5"/>
    <mergeCell ref="B4:B5"/>
    <mergeCell ref="C4:C5"/>
    <mergeCell ref="D4:F4"/>
    <mergeCell ref="A8:C8"/>
    <mergeCell ref="A9:G9"/>
  </mergeCells>
  <pageMargins left="0.59055118110236215" right="0.59055118110236215" top="0.59055118110236215" bottom="0.59055118110236215" header="0" footer="0"/>
  <pageSetup paperSize="9" scale="73" orientation="portrait" r:id="rId1"/>
  <rowBreaks count="1" manualBreakCount="1">
    <brk id="2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view="pageBreakPreview" topLeftCell="A53" zoomScale="80" zoomScaleNormal="100" zoomScaleSheetLayoutView="80" workbookViewId="0">
      <selection activeCell="H59" sqref="H59"/>
    </sheetView>
  </sheetViews>
  <sheetFormatPr defaultColWidth="9.1796875" defaultRowHeight="18" customHeight="1" x14ac:dyDescent="0.25"/>
  <cols>
    <col min="1" max="1" width="35.1796875" style="77" customWidth="1"/>
    <col min="2" max="2" width="9.453125" style="34" customWidth="1"/>
    <col min="3" max="3" width="7.7265625" style="34" customWidth="1"/>
    <col min="4" max="4" width="9.81640625" style="35" customWidth="1"/>
    <col min="5" max="5" width="7.453125" style="35" customWidth="1"/>
    <col min="6" max="6" width="15.1796875" style="35" customWidth="1"/>
    <col min="7" max="7" width="10.453125" style="35" customWidth="1"/>
    <col min="8" max="8" width="9.1796875" style="74"/>
    <col min="9" max="16384" width="9.1796875" style="75"/>
  </cols>
  <sheetData>
    <row r="1" spans="1:9" s="72" customFormat="1" ht="18" customHeight="1" x14ac:dyDescent="0.25">
      <c r="A1" s="70" t="s">
        <v>24</v>
      </c>
      <c r="B1" s="34"/>
      <c r="C1" s="34"/>
      <c r="D1" s="35"/>
      <c r="E1" s="35"/>
      <c r="F1" s="35"/>
      <c r="G1" s="64"/>
      <c r="H1" s="71"/>
    </row>
    <row r="2" spans="1:9" s="72" customFormat="1" ht="18" customHeight="1" x14ac:dyDescent="0.25">
      <c r="A2" s="73" t="s">
        <v>18</v>
      </c>
      <c r="B2" s="34"/>
      <c r="C2" s="34"/>
      <c r="D2" s="35"/>
      <c r="E2" s="35"/>
      <c r="F2" s="35"/>
      <c r="G2" s="35"/>
      <c r="H2" s="71"/>
    </row>
    <row r="3" spans="1:9" s="72" customFormat="1" ht="18" customHeight="1" x14ac:dyDescent="0.25">
      <c r="A3" s="117" t="s">
        <v>423</v>
      </c>
      <c r="B3" s="117"/>
      <c r="C3" s="117"/>
      <c r="D3" s="117"/>
      <c r="E3" s="117"/>
      <c r="F3" s="117"/>
      <c r="G3" s="117"/>
      <c r="H3" s="71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116" t="s">
        <v>419</v>
      </c>
      <c r="I4" s="116" t="s">
        <v>420</v>
      </c>
    </row>
    <row r="5" spans="1:9" s="72" customFormat="1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111"/>
      <c r="I5" s="111"/>
    </row>
    <row r="6" spans="1:9" s="72" customFormat="1" ht="27" customHeight="1" x14ac:dyDescent="0.25">
      <c r="A6" s="47" t="s">
        <v>250</v>
      </c>
      <c r="B6" s="25" t="s">
        <v>32</v>
      </c>
      <c r="C6" s="25" t="s">
        <v>15</v>
      </c>
      <c r="D6" s="3">
        <v>3.59</v>
      </c>
      <c r="E6" s="4">
        <v>3.26</v>
      </c>
      <c r="F6" s="4">
        <v>14.39</v>
      </c>
      <c r="G6" s="4">
        <v>94.77</v>
      </c>
      <c r="H6" s="31">
        <v>0.22</v>
      </c>
      <c r="I6" s="31">
        <f>ROUND(H6*1.09,2)</f>
        <v>0.24</v>
      </c>
    </row>
    <row r="7" spans="1:9" ht="27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>ROUND(H7*1.09,2)</f>
        <v>0.11</v>
      </c>
    </row>
    <row r="8" spans="1:9" ht="27" customHeight="1" x14ac:dyDescent="0.3">
      <c r="A8" s="112" t="s">
        <v>1</v>
      </c>
      <c r="B8" s="112"/>
      <c r="C8" s="112"/>
      <c r="D8" s="11">
        <f>SUM(D6:D7)</f>
        <v>6.55</v>
      </c>
      <c r="E8" s="11">
        <f>SUM(E6:E7)</f>
        <v>3.9</v>
      </c>
      <c r="F8" s="11">
        <f>SUM(F6:F7)</f>
        <v>31.45</v>
      </c>
      <c r="G8" s="11">
        <f>SUM(G6:G7)</f>
        <v>180.85</v>
      </c>
      <c r="H8" s="89">
        <f>+H5+H6+H7</f>
        <v>0.32</v>
      </c>
      <c r="I8" s="89">
        <f>+I5+I6+I7</f>
        <v>0.35</v>
      </c>
    </row>
    <row r="9" spans="1:9" ht="18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9" ht="18" customHeight="1" x14ac:dyDescent="0.25">
      <c r="A10" s="133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8" customHeight="1" x14ac:dyDescent="0.25">
      <c r="A11" s="134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35.25" customHeight="1" x14ac:dyDescent="0.25">
      <c r="A12" s="24" t="s">
        <v>135</v>
      </c>
      <c r="B12" s="25" t="s">
        <v>80</v>
      </c>
      <c r="C12" s="25" t="s">
        <v>129</v>
      </c>
      <c r="D12" s="3">
        <v>29.81</v>
      </c>
      <c r="E12" s="4">
        <v>22.61</v>
      </c>
      <c r="F12" s="4">
        <v>10.093</v>
      </c>
      <c r="G12" s="4">
        <v>357.69</v>
      </c>
      <c r="H12" s="31">
        <v>0.65</v>
      </c>
      <c r="I12" s="31">
        <f t="shared" ref="I12:I17" si="0">ROUND(H12*1.09,2)</f>
        <v>0.71</v>
      </c>
    </row>
    <row r="13" spans="1:9" ht="27" customHeight="1" x14ac:dyDescent="0.25">
      <c r="A13" s="6" t="s">
        <v>264</v>
      </c>
      <c r="B13" s="59" t="s">
        <v>22</v>
      </c>
      <c r="C13" s="59" t="s">
        <v>16</v>
      </c>
      <c r="D13" s="4">
        <v>6.13</v>
      </c>
      <c r="E13" s="4">
        <v>5.51</v>
      </c>
      <c r="F13" s="4">
        <v>33.549999999999997</v>
      </c>
      <c r="G13" s="4">
        <v>204.65</v>
      </c>
      <c r="H13" s="31">
        <v>0.16</v>
      </c>
      <c r="I13" s="31">
        <f t="shared" si="0"/>
        <v>0.17</v>
      </c>
    </row>
    <row r="14" spans="1:9" ht="27.75" customHeight="1" x14ac:dyDescent="0.25">
      <c r="A14" s="6" t="s">
        <v>440</v>
      </c>
      <c r="B14" s="59" t="s">
        <v>35</v>
      </c>
      <c r="C14" s="59" t="s">
        <v>16</v>
      </c>
      <c r="D14" s="4">
        <v>0.8</v>
      </c>
      <c r="E14" s="4">
        <v>0.2</v>
      </c>
      <c r="F14" s="4">
        <v>2.2999999999999998</v>
      </c>
      <c r="G14" s="4">
        <v>11</v>
      </c>
      <c r="H14" s="31">
        <v>0.68</v>
      </c>
      <c r="I14" s="31">
        <f t="shared" si="0"/>
        <v>0.74</v>
      </c>
    </row>
    <row r="15" spans="1:9" s="72" customFormat="1" ht="18" customHeight="1" x14ac:dyDescent="0.25">
      <c r="A15" s="6" t="s">
        <v>25</v>
      </c>
      <c r="B15" s="59" t="s">
        <v>36</v>
      </c>
      <c r="C15" s="59" t="s">
        <v>16</v>
      </c>
      <c r="D15" s="4">
        <v>1</v>
      </c>
      <c r="E15" s="4">
        <v>0.2</v>
      </c>
      <c r="F15" s="4">
        <v>4.0999999999999996</v>
      </c>
      <c r="G15" s="4">
        <v>17</v>
      </c>
      <c r="H15" s="31">
        <v>0.39</v>
      </c>
      <c r="I15" s="31">
        <f t="shared" si="0"/>
        <v>0.43</v>
      </c>
    </row>
    <row r="16" spans="1:9" s="16" customFormat="1" ht="18" customHeight="1" x14ac:dyDescent="0.25">
      <c r="A16" s="47" t="s">
        <v>425</v>
      </c>
      <c r="B16" s="96"/>
      <c r="C16" s="96" t="s">
        <v>426</v>
      </c>
      <c r="D16" s="4">
        <v>0.1</v>
      </c>
      <c r="E16" s="4">
        <v>0.06</v>
      </c>
      <c r="F16" s="4">
        <v>1.29</v>
      </c>
      <c r="G16" s="4">
        <v>4.34</v>
      </c>
      <c r="H16" s="31">
        <v>0.12</v>
      </c>
      <c r="I16" s="31">
        <f t="shared" si="0"/>
        <v>0.13</v>
      </c>
    </row>
    <row r="17" spans="1:9" s="16" customFormat="1" ht="18" customHeight="1" x14ac:dyDescent="0.25">
      <c r="A17" s="47" t="s">
        <v>427</v>
      </c>
      <c r="B17" s="96"/>
      <c r="C17" s="96" t="s">
        <v>16</v>
      </c>
      <c r="D17" s="4">
        <v>0.4</v>
      </c>
      <c r="E17" s="4">
        <v>0.4</v>
      </c>
      <c r="F17" s="4">
        <v>13</v>
      </c>
      <c r="G17" s="4">
        <v>53</v>
      </c>
      <c r="H17" s="31">
        <v>0.33</v>
      </c>
      <c r="I17" s="31">
        <f t="shared" si="0"/>
        <v>0.36</v>
      </c>
    </row>
    <row r="18" spans="1:9" ht="27" customHeight="1" x14ac:dyDescent="0.3">
      <c r="A18" s="105" t="s">
        <v>1</v>
      </c>
      <c r="B18" s="106"/>
      <c r="C18" s="107"/>
      <c r="D18" s="11">
        <f>SUM(D12:D17)</f>
        <v>38.239999999999995</v>
      </c>
      <c r="E18" s="11">
        <f t="shared" ref="E18:G18" si="1">SUM(E12:E17)</f>
        <v>28.979999999999993</v>
      </c>
      <c r="F18" s="11">
        <f t="shared" si="1"/>
        <v>64.332999999999998</v>
      </c>
      <c r="G18" s="11">
        <f t="shared" si="1"/>
        <v>647.68000000000006</v>
      </c>
      <c r="H18" s="89">
        <f>+H12+H13+H14+H15+H16+H17</f>
        <v>2.3300000000000005</v>
      </c>
      <c r="I18" s="89">
        <f>+I12+I13+I14+I15+I16+I17</f>
        <v>2.54</v>
      </c>
    </row>
    <row r="19" spans="1:9" ht="18" customHeight="1" x14ac:dyDescent="0.25">
      <c r="A19" s="113" t="s">
        <v>363</v>
      </c>
      <c r="B19" s="113"/>
      <c r="C19" s="113"/>
      <c r="D19" s="113"/>
      <c r="E19" s="113"/>
      <c r="F19" s="113"/>
      <c r="G19" s="113"/>
    </row>
    <row r="20" spans="1:9" ht="18" customHeight="1" x14ac:dyDescent="0.25">
      <c r="A20" s="108" t="s">
        <v>97</v>
      </c>
      <c r="B20" s="110" t="s">
        <v>0</v>
      </c>
      <c r="C20" s="110" t="s">
        <v>6</v>
      </c>
      <c r="D20" s="112" t="s">
        <v>7</v>
      </c>
      <c r="E20" s="112"/>
      <c r="F20" s="112"/>
      <c r="G20" s="116" t="s">
        <v>8</v>
      </c>
      <c r="H20" s="116" t="s">
        <v>419</v>
      </c>
      <c r="I20" s="116" t="s">
        <v>420</v>
      </c>
    </row>
    <row r="21" spans="1:9" s="79" customFormat="1" ht="27" customHeight="1" x14ac:dyDescent="0.25">
      <c r="A21" s="109"/>
      <c r="B21" s="111"/>
      <c r="C21" s="111"/>
      <c r="D21" s="62" t="s">
        <v>9</v>
      </c>
      <c r="E21" s="62" t="s">
        <v>10</v>
      </c>
      <c r="F21" s="62" t="s">
        <v>107</v>
      </c>
      <c r="G21" s="111"/>
      <c r="H21" s="111"/>
      <c r="I21" s="111"/>
    </row>
    <row r="22" spans="1:9" ht="15.75" customHeight="1" x14ac:dyDescent="0.25">
      <c r="A22" s="6" t="s">
        <v>118</v>
      </c>
      <c r="B22" s="59" t="s">
        <v>85</v>
      </c>
      <c r="C22" s="59" t="s">
        <v>23</v>
      </c>
      <c r="D22" s="4">
        <v>37.625</v>
      </c>
      <c r="E22" s="4">
        <v>25.9</v>
      </c>
      <c r="F22" s="4">
        <v>41.15</v>
      </c>
      <c r="G22" s="4">
        <v>552.17499999999995</v>
      </c>
      <c r="H22" s="31">
        <v>0.91</v>
      </c>
      <c r="I22" s="31">
        <f>ROUND(H22*1.09,2)</f>
        <v>0.99</v>
      </c>
    </row>
    <row r="23" spans="1:9" ht="27" customHeight="1" x14ac:dyDescent="0.25">
      <c r="A23" s="6" t="s">
        <v>110</v>
      </c>
      <c r="B23" s="95" t="s">
        <v>112</v>
      </c>
      <c r="C23" s="95" t="s">
        <v>115</v>
      </c>
      <c r="D23" s="4">
        <v>1.32</v>
      </c>
      <c r="E23" s="4">
        <v>0.47</v>
      </c>
      <c r="F23" s="4">
        <v>8.98</v>
      </c>
      <c r="G23" s="4">
        <v>40.200000000000003</v>
      </c>
      <c r="H23" s="31">
        <v>0.46</v>
      </c>
      <c r="I23" s="31">
        <f>ROUND(H23*1.09,2)</f>
        <v>0.5</v>
      </c>
    </row>
    <row r="24" spans="1:9" s="16" customFormat="1" ht="18" customHeight="1" x14ac:dyDescent="0.25">
      <c r="A24" s="6" t="s">
        <v>428</v>
      </c>
      <c r="B24" s="96"/>
      <c r="C24" s="96" t="s">
        <v>429</v>
      </c>
      <c r="D24" s="4">
        <v>2.98</v>
      </c>
      <c r="E24" s="4">
        <v>0.2</v>
      </c>
      <c r="F24" s="4">
        <v>12.85</v>
      </c>
      <c r="G24" s="4">
        <v>65.38</v>
      </c>
      <c r="H24" s="31">
        <v>0.4</v>
      </c>
      <c r="I24" s="31">
        <f>ROUND(H24*1.09,2)</f>
        <v>0.44</v>
      </c>
    </row>
    <row r="25" spans="1:9" s="16" customFormat="1" ht="18" customHeight="1" x14ac:dyDescent="0.25">
      <c r="A25" s="47" t="s">
        <v>425</v>
      </c>
      <c r="B25" s="96"/>
      <c r="C25" s="96" t="s">
        <v>426</v>
      </c>
      <c r="D25" s="4">
        <v>0.1</v>
      </c>
      <c r="E25" s="4">
        <v>0.06</v>
      </c>
      <c r="F25" s="4">
        <v>1.29</v>
      </c>
      <c r="G25" s="4">
        <v>4.34</v>
      </c>
      <c r="H25" s="31">
        <v>0.12</v>
      </c>
      <c r="I25" s="31">
        <f>ROUND(H25*1.09,2)</f>
        <v>0.13</v>
      </c>
    </row>
    <row r="26" spans="1:9" ht="18" customHeight="1" x14ac:dyDescent="0.3">
      <c r="A26" s="112" t="s">
        <v>1</v>
      </c>
      <c r="B26" s="112"/>
      <c r="C26" s="112"/>
      <c r="D26" s="11">
        <f>SUM(D22:D25)</f>
        <v>42.024999999999999</v>
      </c>
      <c r="E26" s="11">
        <f t="shared" ref="E26:G26" si="2">SUM(E22:E25)</f>
        <v>26.629999999999995</v>
      </c>
      <c r="F26" s="11">
        <f t="shared" si="2"/>
        <v>64.27</v>
      </c>
      <c r="G26" s="11">
        <f t="shared" si="2"/>
        <v>662.09500000000003</v>
      </c>
      <c r="H26" s="89">
        <f>+H21+H22+H23+H24+H25</f>
        <v>1.8900000000000001</v>
      </c>
      <c r="I26" s="89">
        <f>+I21+I22+I23+I24+I25</f>
        <v>2.06</v>
      </c>
    </row>
    <row r="27" spans="1:9" ht="18" customHeight="1" x14ac:dyDescent="0.25">
      <c r="A27" s="23"/>
      <c r="B27" s="23"/>
      <c r="C27" s="23"/>
      <c r="D27" s="22"/>
      <c r="E27" s="22"/>
      <c r="F27" s="22"/>
      <c r="G27" s="64"/>
    </row>
    <row r="28" spans="1:9" ht="18" customHeight="1" x14ac:dyDescent="0.25">
      <c r="A28" s="113" t="s">
        <v>363</v>
      </c>
      <c r="B28" s="113"/>
      <c r="C28" s="113"/>
      <c r="D28" s="113"/>
      <c r="E28" s="113"/>
      <c r="F28" s="113"/>
      <c r="G28" s="113"/>
    </row>
    <row r="29" spans="1:9" ht="18" customHeight="1" x14ac:dyDescent="0.25">
      <c r="A29" s="108" t="s">
        <v>98</v>
      </c>
      <c r="B29" s="110" t="s">
        <v>0</v>
      </c>
      <c r="C29" s="110" t="s">
        <v>6</v>
      </c>
      <c r="D29" s="112" t="s">
        <v>7</v>
      </c>
      <c r="E29" s="112"/>
      <c r="F29" s="112"/>
      <c r="G29" s="116" t="s">
        <v>8</v>
      </c>
      <c r="H29" s="116" t="s">
        <v>419</v>
      </c>
      <c r="I29" s="116" t="s">
        <v>420</v>
      </c>
    </row>
    <row r="30" spans="1:9" ht="18" customHeight="1" x14ac:dyDescent="0.25">
      <c r="A30" s="109"/>
      <c r="B30" s="111"/>
      <c r="C30" s="111"/>
      <c r="D30" s="62" t="s">
        <v>9</v>
      </c>
      <c r="E30" s="62" t="s">
        <v>10</v>
      </c>
      <c r="F30" s="62" t="s">
        <v>107</v>
      </c>
      <c r="G30" s="111"/>
      <c r="H30" s="111"/>
      <c r="I30" s="111"/>
    </row>
    <row r="31" spans="1:9" ht="32.5" customHeight="1" x14ac:dyDescent="0.25">
      <c r="A31" s="81" t="s">
        <v>327</v>
      </c>
      <c r="B31" s="4" t="s">
        <v>86</v>
      </c>
      <c r="C31" s="4" t="s">
        <v>210</v>
      </c>
      <c r="D31" s="4">
        <v>17.600000000000001</v>
      </c>
      <c r="E31" s="4">
        <v>11.44</v>
      </c>
      <c r="F31" s="4">
        <v>66.52</v>
      </c>
      <c r="G31" s="4">
        <v>400.8</v>
      </c>
      <c r="H31" s="31">
        <v>1.1100000000000001</v>
      </c>
      <c r="I31" s="31">
        <f>ROUND(H31*1.09,2)</f>
        <v>1.21</v>
      </c>
    </row>
    <row r="32" spans="1:9" ht="27" customHeight="1" x14ac:dyDescent="0.25">
      <c r="A32" s="17" t="s">
        <v>25</v>
      </c>
      <c r="B32" s="4" t="s">
        <v>36</v>
      </c>
      <c r="C32" s="4" t="s">
        <v>14</v>
      </c>
      <c r="D32" s="4">
        <v>0.5</v>
      </c>
      <c r="E32" s="4">
        <v>0.1</v>
      </c>
      <c r="F32" s="4">
        <v>2.0499999999999998</v>
      </c>
      <c r="G32" s="4">
        <v>8.5</v>
      </c>
      <c r="H32" s="31">
        <v>0.2</v>
      </c>
      <c r="I32" s="31">
        <f>ROUND(H32*1.09,2)</f>
        <v>0.22</v>
      </c>
    </row>
    <row r="33" spans="1:9" ht="27" customHeight="1" x14ac:dyDescent="0.25">
      <c r="A33" s="6" t="s">
        <v>272</v>
      </c>
      <c r="B33" s="59" t="s">
        <v>3</v>
      </c>
      <c r="C33" s="59" t="s">
        <v>16</v>
      </c>
      <c r="D33" s="4">
        <v>2.14</v>
      </c>
      <c r="E33" s="4">
        <v>10.220000000000001</v>
      </c>
      <c r="F33" s="4">
        <v>8.7200000000000006</v>
      </c>
      <c r="G33" s="4">
        <v>140.1</v>
      </c>
      <c r="H33" s="31">
        <v>0.13</v>
      </c>
      <c r="I33" s="31">
        <f>ROUND(H33*1.09,2)</f>
        <v>0.14000000000000001</v>
      </c>
    </row>
    <row r="34" spans="1:9" s="16" customFormat="1" ht="18" customHeight="1" x14ac:dyDescent="0.25">
      <c r="A34" s="47" t="s">
        <v>425</v>
      </c>
      <c r="B34" s="96"/>
      <c r="C34" s="97" t="s">
        <v>426</v>
      </c>
      <c r="D34" s="4">
        <v>0.1</v>
      </c>
      <c r="E34" s="4">
        <v>0.06</v>
      </c>
      <c r="F34" s="4">
        <v>1.29</v>
      </c>
      <c r="G34" s="4">
        <v>4.34</v>
      </c>
      <c r="H34" s="31">
        <v>0.12</v>
      </c>
      <c r="I34" s="31">
        <f>ROUND(H34*1.09,2)</f>
        <v>0.13</v>
      </c>
    </row>
    <row r="35" spans="1:9" s="16" customFormat="1" ht="18" customHeight="1" x14ac:dyDescent="0.25">
      <c r="A35" s="47" t="s">
        <v>427</v>
      </c>
      <c r="B35" s="96"/>
      <c r="C35" s="96" t="s">
        <v>16</v>
      </c>
      <c r="D35" s="4">
        <v>0.4</v>
      </c>
      <c r="E35" s="4">
        <v>0.4</v>
      </c>
      <c r="F35" s="4">
        <v>13</v>
      </c>
      <c r="G35" s="4">
        <v>53</v>
      </c>
      <c r="H35" s="31">
        <v>0.33</v>
      </c>
      <c r="I35" s="31">
        <f>ROUND(H35*1.09,2)</f>
        <v>0.36</v>
      </c>
    </row>
    <row r="36" spans="1:9" ht="17.25" customHeight="1" x14ac:dyDescent="0.3">
      <c r="A36" s="105" t="s">
        <v>1</v>
      </c>
      <c r="B36" s="106"/>
      <c r="C36" s="107"/>
      <c r="D36" s="11">
        <f>SUM(D31:D35)</f>
        <v>20.740000000000002</v>
      </c>
      <c r="E36" s="11">
        <f t="shared" ref="E36:G36" si="3">SUM(E31:E35)</f>
        <v>22.219999999999995</v>
      </c>
      <c r="F36" s="11">
        <f t="shared" si="3"/>
        <v>91.58</v>
      </c>
      <c r="G36" s="11">
        <f t="shared" si="3"/>
        <v>606.74</v>
      </c>
      <c r="H36" s="89">
        <f>+H31+H32+H33+H34+H35</f>
        <v>1.8900000000000001</v>
      </c>
      <c r="I36" s="89">
        <f>+I31+I32+I33+I34+I35</f>
        <v>2.0599999999999996</v>
      </c>
    </row>
    <row r="37" spans="1:9" ht="18" customHeight="1" x14ac:dyDescent="0.25">
      <c r="A37" s="113" t="s">
        <v>362</v>
      </c>
      <c r="B37" s="113"/>
      <c r="C37" s="113"/>
      <c r="D37" s="113"/>
      <c r="E37" s="113"/>
      <c r="F37" s="113"/>
      <c r="G37" s="113"/>
    </row>
    <row r="38" spans="1:9" ht="18" customHeight="1" x14ac:dyDescent="0.25">
      <c r="A38" s="108" t="s">
        <v>133</v>
      </c>
      <c r="B38" s="114" t="s">
        <v>0</v>
      </c>
      <c r="C38" s="114" t="s">
        <v>6</v>
      </c>
      <c r="D38" s="130" t="s">
        <v>7</v>
      </c>
      <c r="E38" s="130"/>
      <c r="F38" s="130"/>
      <c r="G38" s="116" t="s">
        <v>8</v>
      </c>
      <c r="H38" s="116" t="s">
        <v>419</v>
      </c>
      <c r="I38" s="116" t="s">
        <v>420</v>
      </c>
    </row>
    <row r="39" spans="1:9" ht="18" customHeight="1" x14ac:dyDescent="0.25">
      <c r="A39" s="109"/>
      <c r="B39" s="115"/>
      <c r="C39" s="115"/>
      <c r="D39" s="69" t="s">
        <v>9</v>
      </c>
      <c r="E39" s="62" t="s">
        <v>10</v>
      </c>
      <c r="F39" s="62" t="s">
        <v>107</v>
      </c>
      <c r="G39" s="111"/>
      <c r="H39" s="111"/>
      <c r="I39" s="111"/>
    </row>
    <row r="40" spans="1:9" ht="28" customHeight="1" x14ac:dyDescent="0.25">
      <c r="A40" s="6" t="s">
        <v>172</v>
      </c>
      <c r="B40" s="59" t="s">
        <v>173</v>
      </c>
      <c r="C40" s="59" t="s">
        <v>214</v>
      </c>
      <c r="D40" s="4">
        <v>23.96</v>
      </c>
      <c r="E40" s="4">
        <v>42.98</v>
      </c>
      <c r="F40" s="4">
        <v>13.41</v>
      </c>
      <c r="G40" s="4">
        <v>528.48</v>
      </c>
      <c r="H40" s="31">
        <v>1.05</v>
      </c>
      <c r="I40" s="31">
        <f>ROUND(H40*1.09,2)</f>
        <v>1.1399999999999999</v>
      </c>
    </row>
    <row r="41" spans="1:9" ht="18" customHeight="1" x14ac:dyDescent="0.25">
      <c r="A41" s="24" t="s">
        <v>274</v>
      </c>
      <c r="B41" s="25" t="s">
        <v>52</v>
      </c>
      <c r="C41" s="25" t="s">
        <v>13</v>
      </c>
      <c r="D41" s="3">
        <v>1.0900000000000001</v>
      </c>
      <c r="E41" s="4">
        <v>1.88</v>
      </c>
      <c r="F41" s="4">
        <v>11.58</v>
      </c>
      <c r="G41" s="4">
        <v>65.5</v>
      </c>
      <c r="H41" s="31">
        <v>0.09</v>
      </c>
      <c r="I41" s="31">
        <f>ROUND(H41*1.09,2)</f>
        <v>0.1</v>
      </c>
    </row>
    <row r="42" spans="1:9" ht="27.75" customHeight="1" x14ac:dyDescent="0.25">
      <c r="A42" s="24" t="s">
        <v>209</v>
      </c>
      <c r="B42" s="25" t="s">
        <v>109</v>
      </c>
      <c r="C42" s="25" t="s">
        <v>16</v>
      </c>
      <c r="D42" s="3">
        <v>2.04</v>
      </c>
      <c r="E42" s="4">
        <v>0.4</v>
      </c>
      <c r="F42" s="4">
        <v>4.43</v>
      </c>
      <c r="G42" s="4">
        <v>24.1</v>
      </c>
      <c r="H42" s="31">
        <v>0.3</v>
      </c>
      <c r="I42" s="31">
        <f>ROUND(H42*1.09,2)</f>
        <v>0.33</v>
      </c>
    </row>
    <row r="43" spans="1:9" s="16" customFormat="1" ht="18" customHeight="1" x14ac:dyDescent="0.25">
      <c r="A43" s="47" t="s">
        <v>425</v>
      </c>
      <c r="B43" s="96"/>
      <c r="C43" s="96" t="s">
        <v>426</v>
      </c>
      <c r="D43" s="4">
        <v>0.1</v>
      </c>
      <c r="E43" s="4">
        <v>0.06</v>
      </c>
      <c r="F43" s="4">
        <v>1.29</v>
      </c>
      <c r="G43" s="4">
        <v>4.34</v>
      </c>
      <c r="H43" s="31">
        <v>0.12</v>
      </c>
      <c r="I43" s="31">
        <f>ROUND(H43*1.09,2)</f>
        <v>0.13</v>
      </c>
    </row>
    <row r="44" spans="1:9" s="16" customFormat="1" ht="18" customHeight="1" x14ac:dyDescent="0.25">
      <c r="A44" s="47" t="s">
        <v>427</v>
      </c>
      <c r="B44" s="96"/>
      <c r="C44" s="96" t="s">
        <v>16</v>
      </c>
      <c r="D44" s="4">
        <v>0.4</v>
      </c>
      <c r="E44" s="4">
        <v>0.4</v>
      </c>
      <c r="F44" s="4">
        <v>13</v>
      </c>
      <c r="G44" s="4">
        <v>53</v>
      </c>
      <c r="H44" s="31">
        <v>0.33</v>
      </c>
      <c r="I44" s="31">
        <f>ROUND(H44*1.09,2)</f>
        <v>0.36</v>
      </c>
    </row>
    <row r="45" spans="1:9" ht="18" customHeight="1" x14ac:dyDescent="0.3">
      <c r="A45" s="105" t="s">
        <v>1</v>
      </c>
      <c r="B45" s="106"/>
      <c r="C45" s="107"/>
      <c r="D45" s="11">
        <f>SUM(D40:D44)</f>
        <v>27.59</v>
      </c>
      <c r="E45" s="11">
        <f t="shared" ref="E45:G45" si="4">SUM(E40:E44)</f>
        <v>45.72</v>
      </c>
      <c r="F45" s="11">
        <f t="shared" si="4"/>
        <v>43.71</v>
      </c>
      <c r="G45" s="11">
        <f t="shared" si="4"/>
        <v>675.42000000000007</v>
      </c>
      <c r="H45" s="89">
        <f>+H40+H41+H42+H43+H44</f>
        <v>1.8900000000000001</v>
      </c>
      <c r="I45" s="89">
        <f>+I40+I41+I42+I43+I44</f>
        <v>2.06</v>
      </c>
    </row>
    <row r="46" spans="1:9" ht="27" customHeight="1" x14ac:dyDescent="0.25">
      <c r="A46" s="113" t="s">
        <v>362</v>
      </c>
      <c r="B46" s="113"/>
      <c r="C46" s="113"/>
      <c r="D46" s="113"/>
      <c r="E46" s="113"/>
      <c r="F46" s="113"/>
      <c r="G46" s="113"/>
    </row>
    <row r="47" spans="1:9" ht="18" customHeight="1" x14ac:dyDescent="0.25">
      <c r="A47" s="108" t="s">
        <v>134</v>
      </c>
      <c r="B47" s="114" t="s">
        <v>0</v>
      </c>
      <c r="C47" s="114" t="s">
        <v>6</v>
      </c>
      <c r="D47" s="130" t="s">
        <v>7</v>
      </c>
      <c r="E47" s="130"/>
      <c r="F47" s="130"/>
      <c r="G47" s="116" t="s">
        <v>8</v>
      </c>
      <c r="H47" s="116" t="s">
        <v>419</v>
      </c>
      <c r="I47" s="116" t="s">
        <v>420</v>
      </c>
    </row>
    <row r="48" spans="1:9" ht="18" customHeight="1" x14ac:dyDescent="0.25">
      <c r="A48" s="109"/>
      <c r="B48" s="115"/>
      <c r="C48" s="115"/>
      <c r="D48" s="69" t="s">
        <v>9</v>
      </c>
      <c r="E48" s="62" t="s">
        <v>10</v>
      </c>
      <c r="F48" s="62" t="s">
        <v>107</v>
      </c>
      <c r="G48" s="111"/>
      <c r="H48" s="111"/>
      <c r="I48" s="111"/>
    </row>
    <row r="49" spans="1:9" ht="18" customHeight="1" x14ac:dyDescent="0.25">
      <c r="A49" s="6" t="s">
        <v>136</v>
      </c>
      <c r="B49" s="59" t="s">
        <v>137</v>
      </c>
      <c r="C49" s="59" t="s">
        <v>120</v>
      </c>
      <c r="D49" s="4">
        <v>33.6</v>
      </c>
      <c r="E49" s="4">
        <v>22.76</v>
      </c>
      <c r="F49" s="4">
        <v>10.6875</v>
      </c>
      <c r="G49" s="4">
        <v>382.08749999999998</v>
      </c>
      <c r="H49" s="31">
        <v>1.01</v>
      </c>
      <c r="I49" s="31">
        <f>ROUND(H49*1.09,2)</f>
        <v>1.1000000000000001</v>
      </c>
    </row>
    <row r="50" spans="1:9" ht="18" customHeight="1" x14ac:dyDescent="0.25">
      <c r="A50" s="6" t="s">
        <v>264</v>
      </c>
      <c r="B50" s="59" t="s">
        <v>22</v>
      </c>
      <c r="C50" s="59" t="s">
        <v>14</v>
      </c>
      <c r="D50" s="4">
        <v>3.07</v>
      </c>
      <c r="E50" s="4">
        <v>2.76</v>
      </c>
      <c r="F50" s="4">
        <v>16.78</v>
      </c>
      <c r="G50" s="4">
        <v>102.33</v>
      </c>
      <c r="H50" s="31">
        <v>0.08</v>
      </c>
      <c r="I50" s="31">
        <f>ROUND(H50*1.09,2)</f>
        <v>0.09</v>
      </c>
    </row>
    <row r="51" spans="1:9" ht="27" customHeight="1" x14ac:dyDescent="0.25">
      <c r="A51" s="6" t="s">
        <v>282</v>
      </c>
      <c r="B51" s="59" t="s">
        <v>47</v>
      </c>
      <c r="C51" s="59" t="s">
        <v>16</v>
      </c>
      <c r="D51" s="4">
        <v>1.26</v>
      </c>
      <c r="E51" s="4">
        <v>13.44</v>
      </c>
      <c r="F51" s="4">
        <v>11.73</v>
      </c>
      <c r="G51" s="4">
        <v>116.27</v>
      </c>
      <c r="H51" s="31">
        <v>0.35</v>
      </c>
      <c r="I51" s="31">
        <f>ROUND(H51*1.09,2)</f>
        <v>0.38</v>
      </c>
    </row>
    <row r="52" spans="1:9" s="16" customFormat="1" ht="18" customHeight="1" x14ac:dyDescent="0.25">
      <c r="A52" s="47" t="s">
        <v>425</v>
      </c>
      <c r="B52" s="96"/>
      <c r="C52" s="96" t="s">
        <v>426</v>
      </c>
      <c r="D52" s="4">
        <v>0.1</v>
      </c>
      <c r="E52" s="4">
        <v>0.06</v>
      </c>
      <c r="F52" s="4">
        <v>1.29</v>
      </c>
      <c r="G52" s="4">
        <v>4.34</v>
      </c>
      <c r="H52" s="31">
        <v>0.12</v>
      </c>
      <c r="I52" s="31">
        <f>ROUND(H52*1.09,2)</f>
        <v>0.13</v>
      </c>
    </row>
    <row r="53" spans="1:9" s="16" customFormat="1" ht="18" customHeight="1" x14ac:dyDescent="0.25">
      <c r="A53" s="47" t="s">
        <v>427</v>
      </c>
      <c r="B53" s="96"/>
      <c r="C53" s="96" t="s">
        <v>16</v>
      </c>
      <c r="D53" s="4">
        <v>0.4</v>
      </c>
      <c r="E53" s="4">
        <v>0.4</v>
      </c>
      <c r="F53" s="4">
        <v>13</v>
      </c>
      <c r="G53" s="4">
        <v>53</v>
      </c>
      <c r="H53" s="31">
        <v>0.33</v>
      </c>
      <c r="I53" s="31">
        <f>ROUND(H53*1.09,2)</f>
        <v>0.36</v>
      </c>
    </row>
    <row r="54" spans="1:9" ht="27" customHeight="1" x14ac:dyDescent="0.3">
      <c r="A54" s="105" t="s">
        <v>1</v>
      </c>
      <c r="B54" s="106"/>
      <c r="C54" s="107"/>
      <c r="D54" s="11">
        <f>SUM(D49:D53)</f>
        <v>38.43</v>
      </c>
      <c r="E54" s="11">
        <f t="shared" ref="E54:G54" si="5">SUM(E49:E53)</f>
        <v>39.42</v>
      </c>
      <c r="F54" s="11">
        <f t="shared" si="5"/>
        <v>53.487500000000004</v>
      </c>
      <c r="G54" s="11">
        <f t="shared" si="5"/>
        <v>658.02750000000003</v>
      </c>
      <c r="H54" s="89">
        <f>+H49+H50+H51+H52+H53</f>
        <v>1.8900000000000001</v>
      </c>
      <c r="I54" s="89">
        <f>+I49+I50+I51+I52+I53</f>
        <v>2.06</v>
      </c>
    </row>
    <row r="55" spans="1:9" ht="26.25" customHeight="1" x14ac:dyDescent="0.25">
      <c r="A55" s="127" t="s">
        <v>362</v>
      </c>
      <c r="B55" s="127"/>
      <c r="C55" s="127"/>
      <c r="D55" s="127"/>
      <c r="E55" s="127"/>
      <c r="F55" s="127"/>
      <c r="G55" s="127"/>
      <c r="H55" s="76"/>
      <c r="I55" s="76"/>
    </row>
    <row r="56" spans="1:9" ht="18" customHeight="1" x14ac:dyDescent="0.25">
      <c r="A56" s="128" t="s">
        <v>379</v>
      </c>
      <c r="B56" s="114" t="s">
        <v>0</v>
      </c>
      <c r="C56" s="114" t="s">
        <v>6</v>
      </c>
      <c r="D56" s="130" t="s">
        <v>7</v>
      </c>
      <c r="E56" s="130"/>
      <c r="F56" s="130"/>
      <c r="G56" s="131" t="s">
        <v>8</v>
      </c>
      <c r="H56" s="116" t="s">
        <v>419</v>
      </c>
      <c r="I56" s="116" t="s">
        <v>420</v>
      </c>
    </row>
    <row r="57" spans="1:9" ht="27" customHeight="1" x14ac:dyDescent="0.25">
      <c r="A57" s="129"/>
      <c r="B57" s="115"/>
      <c r="C57" s="115"/>
      <c r="D57" s="69" t="s">
        <v>9</v>
      </c>
      <c r="E57" s="69" t="s">
        <v>10</v>
      </c>
      <c r="F57" s="69" t="s">
        <v>107</v>
      </c>
      <c r="G57" s="115"/>
      <c r="H57" s="111"/>
      <c r="I57" s="111"/>
    </row>
    <row r="58" spans="1:9" ht="28.5" customHeight="1" x14ac:dyDescent="0.25">
      <c r="A58" s="24" t="s">
        <v>384</v>
      </c>
      <c r="B58" s="25" t="s">
        <v>385</v>
      </c>
      <c r="C58" s="80">
        <v>300</v>
      </c>
      <c r="D58" s="3">
        <v>32.886000000000003</v>
      </c>
      <c r="E58" s="3">
        <v>6.1247999999999996</v>
      </c>
      <c r="F58" s="3">
        <v>26.631599999999999</v>
      </c>
      <c r="G58" s="3">
        <v>293.19359999999995</v>
      </c>
      <c r="H58" s="31">
        <v>1.45</v>
      </c>
      <c r="I58" s="31">
        <f>ROUND(H58*1.09,2)</f>
        <v>1.58</v>
      </c>
    </row>
    <row r="59" spans="1:9" ht="17.5" customHeight="1" x14ac:dyDescent="0.25">
      <c r="A59" s="6" t="s">
        <v>272</v>
      </c>
      <c r="B59" s="59" t="s">
        <v>3</v>
      </c>
      <c r="C59" s="59" t="s">
        <v>16</v>
      </c>
      <c r="D59" s="4">
        <v>2.14</v>
      </c>
      <c r="E59" s="4">
        <v>10.220000000000001</v>
      </c>
      <c r="F59" s="4">
        <v>8.7200000000000006</v>
      </c>
      <c r="G59" s="4">
        <v>140.1</v>
      </c>
      <c r="H59" s="31">
        <v>0.13</v>
      </c>
      <c r="I59" s="31">
        <f>ROUND(H59*1.09,2)</f>
        <v>0.14000000000000001</v>
      </c>
    </row>
    <row r="60" spans="1:9" ht="27" customHeight="1" x14ac:dyDescent="0.25">
      <c r="A60" s="6" t="s">
        <v>282</v>
      </c>
      <c r="B60" s="59" t="s">
        <v>47</v>
      </c>
      <c r="C60" s="59" t="s">
        <v>16</v>
      </c>
      <c r="D60" s="4">
        <v>1.26</v>
      </c>
      <c r="E60" s="4">
        <v>13.44</v>
      </c>
      <c r="F60" s="4">
        <v>11.73</v>
      </c>
      <c r="G60" s="4">
        <v>116.27</v>
      </c>
      <c r="H60" s="31">
        <v>0.35</v>
      </c>
      <c r="I60" s="31">
        <f>ROUND(H60*1.09,2)</f>
        <v>0.38</v>
      </c>
    </row>
    <row r="61" spans="1:9" s="16" customFormat="1" ht="18" customHeight="1" x14ac:dyDescent="0.25">
      <c r="A61" s="47" t="s">
        <v>425</v>
      </c>
      <c r="B61" s="96"/>
      <c r="C61" s="96" t="s">
        <v>426</v>
      </c>
      <c r="D61" s="4">
        <v>0.1</v>
      </c>
      <c r="E61" s="4">
        <v>0.06</v>
      </c>
      <c r="F61" s="4">
        <v>1.29</v>
      </c>
      <c r="G61" s="4">
        <v>4.34</v>
      </c>
      <c r="H61" s="31">
        <v>0.12</v>
      </c>
      <c r="I61" s="31">
        <f>ROUND(H61*1.09,2)</f>
        <v>0.13</v>
      </c>
    </row>
    <row r="62" spans="1:9" s="16" customFormat="1" ht="18" customHeight="1" x14ac:dyDescent="0.25">
      <c r="A62" s="47" t="s">
        <v>427</v>
      </c>
      <c r="B62" s="96"/>
      <c r="C62" s="96" t="s">
        <v>16</v>
      </c>
      <c r="D62" s="4">
        <v>0.4</v>
      </c>
      <c r="E62" s="4">
        <v>0.4</v>
      </c>
      <c r="F62" s="4">
        <v>13</v>
      </c>
      <c r="G62" s="4">
        <v>53</v>
      </c>
      <c r="H62" s="31">
        <v>0.33</v>
      </c>
      <c r="I62" s="31">
        <f>ROUND(H62*1.09,2)</f>
        <v>0.36</v>
      </c>
    </row>
    <row r="63" spans="1:9" ht="27" customHeight="1" x14ac:dyDescent="0.3">
      <c r="A63" s="124" t="s">
        <v>1</v>
      </c>
      <c r="B63" s="125"/>
      <c r="C63" s="126"/>
      <c r="D63" s="68">
        <f>SUM(D58:D62)</f>
        <v>36.786000000000001</v>
      </c>
      <c r="E63" s="68">
        <f t="shared" ref="E63:G63" si="6">SUM(E58:E62)</f>
        <v>30.244799999999994</v>
      </c>
      <c r="F63" s="68">
        <f t="shared" si="6"/>
        <v>61.371599999999994</v>
      </c>
      <c r="G63" s="68">
        <f t="shared" si="6"/>
        <v>606.90359999999998</v>
      </c>
      <c r="H63" s="89">
        <f>+H58+H59+H60+H61+H62</f>
        <v>2.3800000000000003</v>
      </c>
      <c r="I63" s="89">
        <f>+I58+I59+I60+I61+I62</f>
        <v>2.59</v>
      </c>
    </row>
    <row r="64" spans="1:9" ht="27" customHeight="1" x14ac:dyDescent="0.25">
      <c r="A64" s="132" t="s">
        <v>430</v>
      </c>
      <c r="B64" s="132"/>
      <c r="C64" s="132"/>
      <c r="D64" s="132"/>
      <c r="E64" s="132"/>
      <c r="F64" s="132"/>
      <c r="G64" s="132"/>
    </row>
    <row r="65" spans="1:9" ht="14.25" customHeight="1" thickBot="1" x14ac:dyDescent="0.3"/>
    <row r="66" spans="1:9" s="16" customFormat="1" ht="39" customHeight="1" x14ac:dyDescent="0.25">
      <c r="A66" s="88"/>
      <c r="B66" s="120"/>
      <c r="C66" s="121"/>
      <c r="D66" s="121"/>
      <c r="E66" s="121"/>
      <c r="F66" s="121"/>
      <c r="G66" s="121"/>
      <c r="H66" s="90" t="s">
        <v>419</v>
      </c>
      <c r="I66" s="91" t="s">
        <v>420</v>
      </c>
    </row>
    <row r="67" spans="1:9" s="16" customFormat="1" ht="18" customHeight="1" thickBot="1" x14ac:dyDescent="0.3">
      <c r="A67" s="63"/>
      <c r="B67" s="122" t="s">
        <v>421</v>
      </c>
      <c r="C67" s="123"/>
      <c r="D67" s="123"/>
      <c r="E67" s="123"/>
      <c r="F67" s="123"/>
      <c r="G67" s="123"/>
      <c r="H67" s="94">
        <f>+SUM(H18+H26+H36+H45+H54+H63)/6+H8</f>
        <v>2.3650000000000002</v>
      </c>
      <c r="I67" s="93">
        <f>+SUM(I18+I26+I36+I45+I54+I63)/6+I8</f>
        <v>2.5783333333333331</v>
      </c>
    </row>
    <row r="68" spans="1:9" s="16" customFormat="1" ht="18" customHeight="1" x14ac:dyDescent="0.25">
      <c r="A68" s="63"/>
      <c r="B68" s="118" t="s">
        <v>422</v>
      </c>
      <c r="C68" s="119"/>
      <c r="D68" s="119"/>
      <c r="E68" s="27"/>
      <c r="F68" s="27"/>
      <c r="G68" s="27"/>
      <c r="H68" s="28"/>
      <c r="I68" s="28"/>
    </row>
    <row r="80" spans="1:9" ht="16.5" customHeight="1" x14ac:dyDescent="0.25"/>
    <row r="82" ht="27" customHeight="1" x14ac:dyDescent="0.25"/>
  </sheetData>
  <mergeCells count="67">
    <mergeCell ref="B66:G66"/>
    <mergeCell ref="B67:G67"/>
    <mergeCell ref="B68:D68"/>
    <mergeCell ref="H47:H48"/>
    <mergeCell ref="A63:C63"/>
    <mergeCell ref="A55:G55"/>
    <mergeCell ref="A56:A57"/>
    <mergeCell ref="B56:B57"/>
    <mergeCell ref="C56:C57"/>
    <mergeCell ref="D56:F56"/>
    <mergeCell ref="G56:G57"/>
    <mergeCell ref="A54:C54"/>
    <mergeCell ref="A64:G64"/>
    <mergeCell ref="A47:A48"/>
    <mergeCell ref="B47:B48"/>
    <mergeCell ref="C47:C48"/>
    <mergeCell ref="I47:I48"/>
    <mergeCell ref="H56:H57"/>
    <mergeCell ref="I56:I57"/>
    <mergeCell ref="H20:H21"/>
    <mergeCell ref="I20:I21"/>
    <mergeCell ref="H29:H30"/>
    <mergeCell ref="I29:I30"/>
    <mergeCell ref="H38:H39"/>
    <mergeCell ref="I38:I39"/>
    <mergeCell ref="H4:H5"/>
    <mergeCell ref="I4:I5"/>
    <mergeCell ref="H10:H11"/>
    <mergeCell ref="I10:I11"/>
    <mergeCell ref="A46:G46"/>
    <mergeCell ref="B4:B5"/>
    <mergeCell ref="C4:C5"/>
    <mergeCell ref="D4:F4"/>
    <mergeCell ref="G4:G5"/>
    <mergeCell ref="A8:C8"/>
    <mergeCell ref="A45:C45"/>
    <mergeCell ref="D10:F10"/>
    <mergeCell ref="G29:G30"/>
    <mergeCell ref="A19:G19"/>
    <mergeCell ref="A18:C18"/>
    <mergeCell ref="A26:C26"/>
    <mergeCell ref="D47:F47"/>
    <mergeCell ref="G47:G48"/>
    <mergeCell ref="A3:G3"/>
    <mergeCell ref="D38:F38"/>
    <mergeCell ref="G38:G39"/>
    <mergeCell ref="A20:A21"/>
    <mergeCell ref="A36:C36"/>
    <mergeCell ref="D20:F20"/>
    <mergeCell ref="G20:G21"/>
    <mergeCell ref="B29:B30"/>
    <mergeCell ref="C29:C30"/>
    <mergeCell ref="A28:G28"/>
    <mergeCell ref="A29:A30"/>
    <mergeCell ref="D29:F29"/>
    <mergeCell ref="A9:G9"/>
    <mergeCell ref="A4:A5"/>
    <mergeCell ref="A10:A11"/>
    <mergeCell ref="A37:G37"/>
    <mergeCell ref="A38:A39"/>
    <mergeCell ref="B38:B39"/>
    <mergeCell ref="C38:C39"/>
    <mergeCell ref="B20:B21"/>
    <mergeCell ref="C20:C21"/>
    <mergeCell ref="B10:B11"/>
    <mergeCell ref="G10:G11"/>
    <mergeCell ref="C10:C11"/>
  </mergeCells>
  <pageMargins left="0.59055118110236215" right="0.59055118110236215" top="0.59055118110236215" bottom="0.59055118110236215" header="0" footer="0"/>
  <pageSetup paperSize="9" scale="75" orientation="portrait" r:id="rId1"/>
  <rowBreaks count="1" manualBreakCount="1">
    <brk id="2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view="pageBreakPreview" topLeftCell="A52" zoomScaleNormal="100" zoomScaleSheetLayoutView="100" workbookViewId="0">
      <selection activeCell="H56" sqref="H56"/>
    </sheetView>
  </sheetViews>
  <sheetFormatPr defaultColWidth="9.1796875" defaultRowHeight="18" customHeight="1" x14ac:dyDescent="0.25"/>
  <cols>
    <col min="1" max="1" width="37.453125" style="77" customWidth="1"/>
    <col min="2" max="2" width="10.1796875" style="34" customWidth="1"/>
    <col min="3" max="3" width="6.1796875" style="34" customWidth="1"/>
    <col min="4" max="4" width="9.453125" style="35" customWidth="1"/>
    <col min="5" max="5" width="8" style="35" customWidth="1"/>
    <col min="6" max="6" width="15" style="35" customWidth="1"/>
    <col min="7" max="7" width="10.453125" style="35" customWidth="1"/>
    <col min="8" max="9" width="9.1796875" style="74"/>
    <col min="10" max="16384" width="9.1796875" style="75"/>
  </cols>
  <sheetData>
    <row r="1" spans="1:9" s="72" customFormat="1" ht="18" customHeight="1" x14ac:dyDescent="0.25">
      <c r="A1" s="70" t="s">
        <v>24</v>
      </c>
      <c r="B1" s="34"/>
      <c r="C1" s="34"/>
      <c r="D1" s="35"/>
      <c r="E1" s="35"/>
      <c r="F1" s="35"/>
      <c r="G1" s="64"/>
      <c r="H1" s="71"/>
      <c r="I1" s="71"/>
    </row>
    <row r="2" spans="1:9" s="72" customFormat="1" ht="18" customHeight="1" x14ac:dyDescent="0.25">
      <c r="A2" s="73" t="s">
        <v>19</v>
      </c>
      <c r="B2" s="34"/>
      <c r="C2" s="34"/>
      <c r="D2" s="35"/>
      <c r="E2" s="35"/>
      <c r="F2" s="35"/>
      <c r="G2" s="35"/>
      <c r="H2" s="71"/>
      <c r="I2" s="71"/>
    </row>
    <row r="3" spans="1:9" s="72" customFormat="1" ht="24" customHeight="1" x14ac:dyDescent="0.25">
      <c r="A3" s="117" t="s">
        <v>423</v>
      </c>
      <c r="B3" s="117"/>
      <c r="C3" s="117"/>
      <c r="D3" s="117"/>
      <c r="E3" s="117"/>
      <c r="F3" s="117"/>
      <c r="G3" s="117"/>
      <c r="H3" s="71"/>
      <c r="I3" s="71"/>
    </row>
    <row r="4" spans="1:9" ht="17.25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116" t="s">
        <v>419</v>
      </c>
      <c r="I4" s="116" t="s">
        <v>420</v>
      </c>
    </row>
    <row r="5" spans="1:9" ht="17.25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111"/>
      <c r="I5" s="111"/>
    </row>
    <row r="6" spans="1:9" ht="31.5" customHeight="1" x14ac:dyDescent="0.25">
      <c r="A6" s="46" t="s">
        <v>433</v>
      </c>
      <c r="B6" s="25" t="s">
        <v>310</v>
      </c>
      <c r="C6" s="25" t="s">
        <v>311</v>
      </c>
      <c r="D6" s="4">
        <v>1.57</v>
      </c>
      <c r="E6" s="4">
        <v>4.9800000000000004</v>
      </c>
      <c r="F6" s="4">
        <v>8.85</v>
      </c>
      <c r="G6" s="4">
        <v>81.86</v>
      </c>
      <c r="H6" s="31">
        <v>0.22</v>
      </c>
      <c r="I6" s="31">
        <f>ROUND(H6*1.09,2)</f>
        <v>0.24</v>
      </c>
    </row>
    <row r="7" spans="1:9" ht="17.2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>ROUND(H7*1.09,2)</f>
        <v>0.11</v>
      </c>
    </row>
    <row r="8" spans="1:9" s="72" customFormat="1" ht="27.75" customHeight="1" x14ac:dyDescent="0.3">
      <c r="A8" s="112" t="s">
        <v>1</v>
      </c>
      <c r="B8" s="112"/>
      <c r="C8" s="112"/>
      <c r="D8" s="11">
        <f>SUM(D5:D7)</f>
        <v>4.53</v>
      </c>
      <c r="E8" s="11">
        <f t="shared" ref="E8:G8" si="0">SUM(E5:E7)</f>
        <v>5.62</v>
      </c>
      <c r="F8" s="11">
        <f t="shared" si="0"/>
        <v>25.909999999999997</v>
      </c>
      <c r="G8" s="11">
        <f t="shared" si="0"/>
        <v>167.94</v>
      </c>
      <c r="H8" s="89">
        <f>+H5+H6+H7</f>
        <v>0.32</v>
      </c>
      <c r="I8" s="89">
        <f>+I5+I6+I7</f>
        <v>0.35</v>
      </c>
    </row>
    <row r="9" spans="1:9" ht="17.25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9" ht="17.25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7.25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32.25" customHeight="1" x14ac:dyDescent="0.25">
      <c r="A12" s="6" t="s">
        <v>227</v>
      </c>
      <c r="B12" s="59" t="s">
        <v>71</v>
      </c>
      <c r="C12" s="59" t="s">
        <v>23</v>
      </c>
      <c r="D12" s="61">
        <v>39.325000000000003</v>
      </c>
      <c r="E12" s="62">
        <v>19.399999999999999</v>
      </c>
      <c r="F12" s="62">
        <v>23.35</v>
      </c>
      <c r="G12" s="59">
        <v>400.48</v>
      </c>
      <c r="H12" s="31">
        <v>1.02</v>
      </c>
      <c r="I12" s="31">
        <f>ROUND(H12*1.09,2)</f>
        <v>1.1100000000000001</v>
      </c>
    </row>
    <row r="13" spans="1:9" ht="17.25" customHeight="1" x14ac:dyDescent="0.25">
      <c r="A13" s="46" t="s">
        <v>252</v>
      </c>
      <c r="B13" s="25" t="s">
        <v>2</v>
      </c>
      <c r="C13" s="25" t="s">
        <v>31</v>
      </c>
      <c r="D13" s="4">
        <v>1.605</v>
      </c>
      <c r="E13" s="4">
        <v>9.7500000000000003E-2</v>
      </c>
      <c r="F13" s="4">
        <v>14.355</v>
      </c>
      <c r="G13" s="4">
        <v>63.9</v>
      </c>
      <c r="H13" s="31">
        <v>0.1</v>
      </c>
      <c r="I13" s="31">
        <f>ROUND(H13*1.09,2)</f>
        <v>0.11</v>
      </c>
    </row>
    <row r="14" spans="1:9" ht="27.75" customHeight="1" x14ac:dyDescent="0.25">
      <c r="A14" s="24" t="s">
        <v>228</v>
      </c>
      <c r="B14" s="25" t="s">
        <v>72</v>
      </c>
      <c r="C14" s="59" t="s">
        <v>15</v>
      </c>
      <c r="D14" s="4">
        <v>2.04</v>
      </c>
      <c r="E14" s="4">
        <v>7.7850000000000001</v>
      </c>
      <c r="F14" s="4">
        <v>9.2850000000000001</v>
      </c>
      <c r="G14" s="4">
        <v>103.455</v>
      </c>
      <c r="H14" s="31">
        <v>0.39</v>
      </c>
      <c r="I14" s="31">
        <f>ROUND(H14*1.09,2)</f>
        <v>0.43</v>
      </c>
    </row>
    <row r="15" spans="1:9" s="16" customFormat="1" ht="18" customHeight="1" x14ac:dyDescent="0.25">
      <c r="A15" s="47" t="s">
        <v>432</v>
      </c>
      <c r="B15" s="96"/>
      <c r="C15" s="96" t="s">
        <v>12</v>
      </c>
      <c r="D15" s="4">
        <v>0</v>
      </c>
      <c r="E15" s="4">
        <v>0</v>
      </c>
      <c r="F15" s="4">
        <v>0</v>
      </c>
      <c r="G15" s="4">
        <v>0</v>
      </c>
      <c r="H15" s="31">
        <v>0.05</v>
      </c>
      <c r="I15" s="31">
        <f>ROUND(H15*1.09,2)</f>
        <v>0.05</v>
      </c>
    </row>
    <row r="16" spans="1:9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>ROUND(H16*1.09,2)</f>
        <v>0.36</v>
      </c>
    </row>
    <row r="17" spans="1:9" ht="18" customHeight="1" x14ac:dyDescent="0.3">
      <c r="A17" s="105" t="s">
        <v>1</v>
      </c>
      <c r="B17" s="106"/>
      <c r="C17" s="107"/>
      <c r="D17" s="11">
        <f>SUM(D12:D16)</f>
        <v>43.37</v>
      </c>
      <c r="E17" s="11">
        <f t="shared" ref="E17:G17" si="1">SUM(E12:E16)</f>
        <v>27.682499999999997</v>
      </c>
      <c r="F17" s="11">
        <f t="shared" si="1"/>
        <v>59.989999999999995</v>
      </c>
      <c r="G17" s="11">
        <f t="shared" si="1"/>
        <v>620.83500000000004</v>
      </c>
      <c r="H17" s="89">
        <f>+H12+H13+H14+H15+H16</f>
        <v>1.8900000000000003</v>
      </c>
      <c r="I17" s="89">
        <f>+I12+I13+I14+I15+I16</f>
        <v>2.06</v>
      </c>
    </row>
    <row r="18" spans="1:9" s="72" customFormat="1" ht="27.75" customHeight="1" x14ac:dyDescent="0.25">
      <c r="A18" s="113" t="s">
        <v>363</v>
      </c>
      <c r="B18" s="113"/>
      <c r="C18" s="113"/>
      <c r="D18" s="113"/>
      <c r="E18" s="113"/>
      <c r="F18" s="113"/>
      <c r="G18" s="113"/>
      <c r="H18" s="71"/>
      <c r="I18" s="71"/>
    </row>
    <row r="19" spans="1:9" s="72" customFormat="1" ht="17.25" customHeight="1" x14ac:dyDescent="0.25">
      <c r="A19" s="108" t="s">
        <v>97</v>
      </c>
      <c r="B19" s="110" t="s">
        <v>0</v>
      </c>
      <c r="C19" s="110" t="s">
        <v>6</v>
      </c>
      <c r="D19" s="112" t="s">
        <v>7</v>
      </c>
      <c r="E19" s="112"/>
      <c r="F19" s="112"/>
      <c r="G19" s="116" t="s">
        <v>8</v>
      </c>
      <c r="H19" s="116" t="s">
        <v>419</v>
      </c>
      <c r="I19" s="116" t="s">
        <v>420</v>
      </c>
    </row>
    <row r="20" spans="1:9" ht="17.25" customHeight="1" x14ac:dyDescent="0.25">
      <c r="A20" s="109"/>
      <c r="B20" s="111"/>
      <c r="C20" s="111"/>
      <c r="D20" s="62" t="s">
        <v>9</v>
      </c>
      <c r="E20" s="62" t="s">
        <v>10</v>
      </c>
      <c r="F20" s="62" t="s">
        <v>107</v>
      </c>
      <c r="G20" s="111"/>
      <c r="H20" s="111"/>
      <c r="I20" s="111"/>
    </row>
    <row r="21" spans="1:9" ht="32.25" customHeight="1" x14ac:dyDescent="0.25">
      <c r="A21" s="17" t="s">
        <v>99</v>
      </c>
      <c r="B21" s="4" t="s">
        <v>87</v>
      </c>
      <c r="C21" s="82" t="s">
        <v>211</v>
      </c>
      <c r="D21" s="4">
        <v>13.31</v>
      </c>
      <c r="E21" s="4">
        <v>32.51</v>
      </c>
      <c r="F21" s="4">
        <v>92.72</v>
      </c>
      <c r="G21" s="4">
        <v>614.24</v>
      </c>
      <c r="H21" s="31">
        <v>1.31</v>
      </c>
      <c r="I21" s="31">
        <f>ROUND(H21*1.09,2)</f>
        <v>1.43</v>
      </c>
    </row>
    <row r="22" spans="1:9" ht="17.25" customHeight="1" x14ac:dyDescent="0.25">
      <c r="A22" s="6" t="s">
        <v>25</v>
      </c>
      <c r="B22" s="59" t="s">
        <v>36</v>
      </c>
      <c r="C22" s="59" t="s">
        <v>14</v>
      </c>
      <c r="D22" s="4">
        <v>0.5</v>
      </c>
      <c r="E22" s="4">
        <v>0.1</v>
      </c>
      <c r="F22" s="4">
        <v>2.0499999999999998</v>
      </c>
      <c r="G22" s="4">
        <v>8.5</v>
      </c>
      <c r="H22" s="31">
        <v>0.2</v>
      </c>
      <c r="I22" s="31">
        <f>ROUND(H22*1.09,2)</f>
        <v>0.22</v>
      </c>
    </row>
    <row r="23" spans="1:9" s="16" customFormat="1" ht="18" customHeight="1" x14ac:dyDescent="0.25">
      <c r="A23" s="47" t="s">
        <v>432</v>
      </c>
      <c r="B23" s="96"/>
      <c r="C23" s="96" t="s">
        <v>12</v>
      </c>
      <c r="D23" s="4">
        <v>0</v>
      </c>
      <c r="E23" s="4">
        <v>0</v>
      </c>
      <c r="F23" s="4">
        <v>0</v>
      </c>
      <c r="G23" s="4">
        <v>0</v>
      </c>
      <c r="H23" s="31">
        <v>0.05</v>
      </c>
      <c r="I23" s="31">
        <f>ROUND(H23*1.09,2)</f>
        <v>0.05</v>
      </c>
    </row>
    <row r="24" spans="1:9" s="16" customFormat="1" ht="18" customHeight="1" x14ac:dyDescent="0.25">
      <c r="A24" s="47" t="s">
        <v>427</v>
      </c>
      <c r="B24" s="96"/>
      <c r="C24" s="96" t="s">
        <v>16</v>
      </c>
      <c r="D24" s="4">
        <v>0.4</v>
      </c>
      <c r="E24" s="4">
        <v>0.4</v>
      </c>
      <c r="F24" s="4">
        <v>13</v>
      </c>
      <c r="G24" s="4">
        <v>53</v>
      </c>
      <c r="H24" s="31">
        <v>0.33</v>
      </c>
      <c r="I24" s="31">
        <f>ROUND(H24*1.09,2)</f>
        <v>0.36</v>
      </c>
    </row>
    <row r="25" spans="1:9" ht="26.25" customHeight="1" x14ac:dyDescent="0.3">
      <c r="A25" s="105" t="s">
        <v>1</v>
      </c>
      <c r="B25" s="106"/>
      <c r="C25" s="107"/>
      <c r="D25" s="11">
        <f>SUM(D21:D24)</f>
        <v>14.21</v>
      </c>
      <c r="E25" s="11">
        <f t="shared" ref="E25:G25" si="2">SUM(E21:E24)</f>
        <v>33.01</v>
      </c>
      <c r="F25" s="11">
        <f t="shared" si="2"/>
        <v>107.77</v>
      </c>
      <c r="G25" s="11">
        <f t="shared" si="2"/>
        <v>675.74</v>
      </c>
      <c r="H25" s="89">
        <f>H21+H22+H23+H24</f>
        <v>1.8900000000000001</v>
      </c>
      <c r="I25" s="89">
        <f>+I21+I22+I23+I24</f>
        <v>2.06</v>
      </c>
    </row>
    <row r="26" spans="1:9" s="79" customFormat="1" ht="17.25" customHeight="1" x14ac:dyDescent="0.25">
      <c r="A26" s="117" t="s">
        <v>363</v>
      </c>
      <c r="B26" s="117"/>
      <c r="C26" s="117"/>
      <c r="D26" s="117"/>
      <c r="E26" s="117"/>
      <c r="F26" s="117"/>
      <c r="G26" s="117"/>
      <c r="H26" s="78"/>
      <c r="I26" s="78"/>
    </row>
    <row r="27" spans="1:9" s="79" customFormat="1" ht="17.25" customHeight="1" x14ac:dyDescent="0.25">
      <c r="A27" s="108" t="s">
        <v>98</v>
      </c>
      <c r="B27" s="110" t="s">
        <v>0</v>
      </c>
      <c r="C27" s="110" t="s">
        <v>6</v>
      </c>
      <c r="D27" s="112" t="s">
        <v>7</v>
      </c>
      <c r="E27" s="112"/>
      <c r="F27" s="112"/>
      <c r="G27" s="116" t="s">
        <v>8</v>
      </c>
      <c r="H27" s="116" t="s">
        <v>419</v>
      </c>
      <c r="I27" s="116" t="s">
        <v>420</v>
      </c>
    </row>
    <row r="28" spans="1:9" ht="17.25" customHeight="1" x14ac:dyDescent="0.25">
      <c r="A28" s="109"/>
      <c r="B28" s="111"/>
      <c r="C28" s="111"/>
      <c r="D28" s="62" t="s">
        <v>9</v>
      </c>
      <c r="E28" s="62" t="s">
        <v>10</v>
      </c>
      <c r="F28" s="62" t="s">
        <v>107</v>
      </c>
      <c r="G28" s="111"/>
      <c r="H28" s="111"/>
      <c r="I28" s="111"/>
    </row>
    <row r="29" spans="1:9" ht="17.25" customHeight="1" x14ac:dyDescent="0.25">
      <c r="A29" s="6" t="s">
        <v>348</v>
      </c>
      <c r="B29" s="59" t="s">
        <v>41</v>
      </c>
      <c r="C29" s="59" t="s">
        <v>23</v>
      </c>
      <c r="D29" s="4">
        <v>39.18</v>
      </c>
      <c r="E29" s="4">
        <v>26.78</v>
      </c>
      <c r="F29" s="4">
        <v>41.41</v>
      </c>
      <c r="G29" s="4">
        <v>574</v>
      </c>
      <c r="H29" s="31">
        <v>0.99</v>
      </c>
      <c r="I29" s="31">
        <f>ROUND(H29*1.09,2)</f>
        <v>1.08</v>
      </c>
    </row>
    <row r="30" spans="1:9" ht="17.25" customHeight="1" x14ac:dyDescent="0.25">
      <c r="A30" s="6" t="s">
        <v>110</v>
      </c>
      <c r="B30" s="95" t="s">
        <v>112</v>
      </c>
      <c r="C30" s="95" t="s">
        <v>115</v>
      </c>
      <c r="D30" s="4">
        <v>1.32</v>
      </c>
      <c r="E30" s="4">
        <v>0.47</v>
      </c>
      <c r="F30" s="4">
        <v>8.98</v>
      </c>
      <c r="G30" s="4">
        <v>40.200000000000003</v>
      </c>
      <c r="H30" s="31">
        <v>0.45</v>
      </c>
      <c r="I30" s="31">
        <f>ROUND(H30*1.09,2)</f>
        <v>0.49</v>
      </c>
    </row>
    <row r="31" spans="1:9" s="16" customFormat="1" ht="18" customHeight="1" x14ac:dyDescent="0.25">
      <c r="A31" s="6" t="s">
        <v>428</v>
      </c>
      <c r="B31" s="96"/>
      <c r="C31" s="96" t="s">
        <v>429</v>
      </c>
      <c r="D31" s="4">
        <v>2.98</v>
      </c>
      <c r="E31" s="4">
        <v>0.2</v>
      </c>
      <c r="F31" s="4">
        <v>12.85</v>
      </c>
      <c r="G31" s="4">
        <v>65.38</v>
      </c>
      <c r="H31" s="31">
        <v>0.4</v>
      </c>
      <c r="I31" s="31">
        <f>ROUND(H31*1.09,2)</f>
        <v>0.44</v>
      </c>
    </row>
    <row r="32" spans="1:9" s="16" customFormat="1" ht="18" customHeight="1" x14ac:dyDescent="0.25">
      <c r="A32" s="47" t="s">
        <v>432</v>
      </c>
      <c r="B32" s="96"/>
      <c r="C32" s="96" t="s">
        <v>12</v>
      </c>
      <c r="D32" s="4">
        <v>0</v>
      </c>
      <c r="E32" s="4">
        <v>0</v>
      </c>
      <c r="F32" s="4">
        <v>0</v>
      </c>
      <c r="G32" s="4">
        <v>0</v>
      </c>
      <c r="H32" s="31">
        <v>0.05</v>
      </c>
      <c r="I32" s="31">
        <f>ROUND(H32*1.09,2)</f>
        <v>0.05</v>
      </c>
    </row>
    <row r="33" spans="1:9" ht="18" customHeight="1" x14ac:dyDescent="0.3">
      <c r="A33" s="105" t="s">
        <v>1</v>
      </c>
      <c r="B33" s="106"/>
      <c r="C33" s="107"/>
      <c r="D33" s="11">
        <f>SUM(D29:D32)</f>
        <v>43.48</v>
      </c>
      <c r="E33" s="11">
        <f t="shared" ref="E33:G33" si="3">SUM(E29:E32)</f>
        <v>27.45</v>
      </c>
      <c r="F33" s="11">
        <f t="shared" si="3"/>
        <v>63.24</v>
      </c>
      <c r="G33" s="11">
        <f t="shared" si="3"/>
        <v>679.58</v>
      </c>
      <c r="H33" s="89">
        <f>H29+H30+H31+H32</f>
        <v>1.89</v>
      </c>
      <c r="I33" s="89">
        <f>+I29+I30+I31+I32</f>
        <v>2.06</v>
      </c>
    </row>
    <row r="34" spans="1:9" ht="17.25" customHeight="1" x14ac:dyDescent="0.25">
      <c r="A34" s="113" t="s">
        <v>362</v>
      </c>
      <c r="B34" s="113"/>
      <c r="C34" s="113"/>
      <c r="D34" s="113"/>
      <c r="E34" s="113"/>
      <c r="F34" s="113"/>
      <c r="G34" s="113"/>
    </row>
    <row r="35" spans="1:9" ht="17.25" customHeight="1" x14ac:dyDescent="0.25">
      <c r="A35" s="108" t="s">
        <v>133</v>
      </c>
      <c r="B35" s="114" t="s">
        <v>0</v>
      </c>
      <c r="C35" s="114" t="s">
        <v>6</v>
      </c>
      <c r="D35" s="112" t="s">
        <v>7</v>
      </c>
      <c r="E35" s="112"/>
      <c r="F35" s="112"/>
      <c r="G35" s="116" t="s">
        <v>8</v>
      </c>
      <c r="H35" s="116" t="s">
        <v>419</v>
      </c>
      <c r="I35" s="116" t="s">
        <v>420</v>
      </c>
    </row>
    <row r="36" spans="1:9" ht="17.25" customHeight="1" x14ac:dyDescent="0.25">
      <c r="A36" s="109"/>
      <c r="B36" s="115"/>
      <c r="C36" s="115"/>
      <c r="D36" s="62" t="s">
        <v>9</v>
      </c>
      <c r="E36" s="62" t="s">
        <v>10</v>
      </c>
      <c r="F36" s="62" t="s">
        <v>107</v>
      </c>
      <c r="G36" s="111"/>
      <c r="H36" s="111"/>
      <c r="I36" s="111"/>
    </row>
    <row r="37" spans="1:9" ht="17.25" customHeight="1" x14ac:dyDescent="0.25">
      <c r="A37" s="24" t="s">
        <v>145</v>
      </c>
      <c r="B37" s="25" t="s">
        <v>146</v>
      </c>
      <c r="C37" s="25" t="s">
        <v>194</v>
      </c>
      <c r="D37" s="4">
        <v>26.652000000000001</v>
      </c>
      <c r="E37" s="4">
        <v>14.12</v>
      </c>
      <c r="F37" s="4">
        <v>14.375999999999999</v>
      </c>
      <c r="G37" s="4">
        <v>289.51</v>
      </c>
      <c r="H37" s="31">
        <v>0.62</v>
      </c>
      <c r="I37" s="31">
        <f>ROUND(H37*1.09,2)</f>
        <v>0.68</v>
      </c>
    </row>
    <row r="38" spans="1:9" ht="17.25" customHeight="1" x14ac:dyDescent="0.25">
      <c r="A38" s="6" t="s">
        <v>328</v>
      </c>
      <c r="B38" s="59" t="s">
        <v>329</v>
      </c>
      <c r="C38" s="59" t="s">
        <v>16</v>
      </c>
      <c r="D38" s="4">
        <v>1.81</v>
      </c>
      <c r="E38" s="4">
        <v>3.42</v>
      </c>
      <c r="F38" s="4">
        <v>15.87</v>
      </c>
      <c r="G38" s="4">
        <v>100.38</v>
      </c>
      <c r="H38" s="31">
        <v>0.16</v>
      </c>
      <c r="I38" s="31">
        <f>ROUND(H38*1.09,2)</f>
        <v>0.17</v>
      </c>
    </row>
    <row r="39" spans="1:9" ht="25.5" customHeight="1" x14ac:dyDescent="0.25">
      <c r="A39" s="24" t="s">
        <v>275</v>
      </c>
      <c r="B39" s="25" t="s">
        <v>149</v>
      </c>
      <c r="C39" s="25" t="s">
        <v>206</v>
      </c>
      <c r="D39" s="4">
        <v>1.97</v>
      </c>
      <c r="E39" s="4">
        <v>13.8</v>
      </c>
      <c r="F39" s="4">
        <v>7.42</v>
      </c>
      <c r="G39" s="4">
        <v>153.87</v>
      </c>
      <c r="H39" s="31">
        <v>0.73</v>
      </c>
      <c r="I39" s="31">
        <f>ROUND(H39*1.09,2)</f>
        <v>0.8</v>
      </c>
    </row>
    <row r="40" spans="1:9" s="16" customFormat="1" ht="18" customHeight="1" x14ac:dyDescent="0.25">
      <c r="A40" s="47" t="s">
        <v>432</v>
      </c>
      <c r="B40" s="96"/>
      <c r="C40" s="96" t="s">
        <v>12</v>
      </c>
      <c r="D40" s="4">
        <v>0</v>
      </c>
      <c r="E40" s="4">
        <v>0</v>
      </c>
      <c r="F40" s="4">
        <v>0</v>
      </c>
      <c r="G40" s="4">
        <v>0</v>
      </c>
      <c r="H40" s="31">
        <v>0.05</v>
      </c>
      <c r="I40" s="31">
        <f>ROUND(H40*1.09,2)</f>
        <v>0.05</v>
      </c>
    </row>
    <row r="41" spans="1:9" s="16" customFormat="1" ht="18" customHeight="1" x14ac:dyDescent="0.25">
      <c r="A41" s="47" t="s">
        <v>427</v>
      </c>
      <c r="B41" s="96"/>
      <c r="C41" s="96" t="s">
        <v>16</v>
      </c>
      <c r="D41" s="4">
        <v>0.4</v>
      </c>
      <c r="E41" s="4">
        <v>0.4</v>
      </c>
      <c r="F41" s="4">
        <v>13</v>
      </c>
      <c r="G41" s="4">
        <v>53</v>
      </c>
      <c r="H41" s="31">
        <v>0.33</v>
      </c>
      <c r="I41" s="31">
        <f>ROUND(H41*1.09,2)</f>
        <v>0.36</v>
      </c>
    </row>
    <row r="42" spans="1:9" ht="17.25" customHeight="1" x14ac:dyDescent="0.3">
      <c r="A42" s="105" t="s">
        <v>1</v>
      </c>
      <c r="B42" s="106"/>
      <c r="C42" s="107"/>
      <c r="D42" s="11">
        <f>SUM(D37:D41)</f>
        <v>30.831999999999997</v>
      </c>
      <c r="E42" s="11">
        <f t="shared" ref="E42:G42" si="4">SUM(E37:E41)</f>
        <v>31.74</v>
      </c>
      <c r="F42" s="11">
        <f t="shared" si="4"/>
        <v>50.665999999999997</v>
      </c>
      <c r="G42" s="11">
        <f t="shared" si="4"/>
        <v>596.76</v>
      </c>
      <c r="H42" s="89">
        <f>+H37+H38+H39+H40+H41</f>
        <v>1.8900000000000001</v>
      </c>
      <c r="I42" s="89">
        <f>+I37+I38+I39+I40+I41</f>
        <v>2.06</v>
      </c>
    </row>
    <row r="43" spans="1:9" ht="17.25" customHeight="1" x14ac:dyDescent="0.25">
      <c r="A43" s="113" t="s">
        <v>370</v>
      </c>
      <c r="B43" s="113"/>
      <c r="C43" s="113"/>
      <c r="D43" s="113"/>
      <c r="E43" s="113"/>
      <c r="F43" s="113"/>
      <c r="G43" s="113"/>
    </row>
    <row r="44" spans="1:9" ht="27.75" customHeight="1" x14ac:dyDescent="0.25">
      <c r="A44" s="108" t="s">
        <v>134</v>
      </c>
      <c r="B44" s="114" t="s">
        <v>0</v>
      </c>
      <c r="C44" s="114" t="s">
        <v>6</v>
      </c>
      <c r="D44" s="112" t="s">
        <v>7</v>
      </c>
      <c r="E44" s="112"/>
      <c r="F44" s="112"/>
      <c r="G44" s="116" t="s">
        <v>8</v>
      </c>
      <c r="H44" s="116" t="s">
        <v>419</v>
      </c>
      <c r="I44" s="116" t="s">
        <v>420</v>
      </c>
    </row>
    <row r="45" spans="1:9" ht="17.25" customHeight="1" x14ac:dyDescent="0.25">
      <c r="A45" s="109"/>
      <c r="B45" s="115"/>
      <c r="C45" s="115"/>
      <c r="D45" s="62" t="s">
        <v>9</v>
      </c>
      <c r="E45" s="62" t="s">
        <v>10</v>
      </c>
      <c r="F45" s="62" t="s">
        <v>107</v>
      </c>
      <c r="G45" s="111"/>
      <c r="H45" s="111"/>
      <c r="I45" s="111"/>
    </row>
    <row r="46" spans="1:9" ht="31" customHeight="1" x14ac:dyDescent="0.25">
      <c r="A46" s="6" t="s">
        <v>338</v>
      </c>
      <c r="B46" s="25" t="s">
        <v>63</v>
      </c>
      <c r="C46" s="25" t="s">
        <v>15</v>
      </c>
      <c r="D46" s="4">
        <v>36.659999999999997</v>
      </c>
      <c r="E46" s="4">
        <v>25</v>
      </c>
      <c r="F46" s="4">
        <v>1.02</v>
      </c>
      <c r="G46" s="4">
        <v>380.58</v>
      </c>
      <c r="H46" s="31">
        <v>1.02</v>
      </c>
      <c r="I46" s="31">
        <f>ROUND(H46*1.09,2)</f>
        <v>1.1100000000000001</v>
      </c>
    </row>
    <row r="47" spans="1:9" ht="17.25" customHeight="1" x14ac:dyDescent="0.25">
      <c r="A47" s="6" t="s">
        <v>261</v>
      </c>
      <c r="B47" s="59" t="s">
        <v>141</v>
      </c>
      <c r="C47" s="59" t="s">
        <v>16</v>
      </c>
      <c r="D47" s="4">
        <v>2.2200000000000002</v>
      </c>
      <c r="E47" s="4">
        <v>3.84</v>
      </c>
      <c r="F47" s="4">
        <v>15.3</v>
      </c>
      <c r="G47" s="4">
        <v>102.15</v>
      </c>
      <c r="H47" s="31">
        <v>0.33</v>
      </c>
      <c r="I47" s="31">
        <f>ROUND(H47*1.09,2)</f>
        <v>0.36</v>
      </c>
    </row>
    <row r="48" spans="1:9" ht="30" customHeight="1" x14ac:dyDescent="0.25">
      <c r="A48" s="6" t="s">
        <v>265</v>
      </c>
      <c r="B48" s="59" t="s">
        <v>72</v>
      </c>
      <c r="C48" s="59" t="s">
        <v>15</v>
      </c>
      <c r="D48" s="4">
        <v>2.04</v>
      </c>
      <c r="E48" s="4">
        <v>7.7850000000000001</v>
      </c>
      <c r="F48" s="4">
        <v>9.2850000000000001</v>
      </c>
      <c r="G48" s="4">
        <v>103.46</v>
      </c>
      <c r="H48" s="31">
        <v>0.34</v>
      </c>
      <c r="I48" s="31">
        <f>ROUND(H48*1.09,2)</f>
        <v>0.37</v>
      </c>
    </row>
    <row r="49" spans="1:10" s="16" customFormat="1" ht="18" customHeight="1" x14ac:dyDescent="0.25">
      <c r="A49" s="47" t="s">
        <v>432</v>
      </c>
      <c r="B49" s="96"/>
      <c r="C49" s="96" t="s">
        <v>12</v>
      </c>
      <c r="D49" s="4">
        <v>0</v>
      </c>
      <c r="E49" s="4">
        <v>0</v>
      </c>
      <c r="F49" s="4">
        <v>0</v>
      </c>
      <c r="G49" s="4">
        <v>0</v>
      </c>
      <c r="H49" s="31">
        <v>0.05</v>
      </c>
      <c r="I49" s="31">
        <f>ROUND(H49*1.09,2)</f>
        <v>0.05</v>
      </c>
    </row>
    <row r="50" spans="1:10" s="16" customFormat="1" ht="18" customHeight="1" x14ac:dyDescent="0.25">
      <c r="A50" s="47" t="s">
        <v>427</v>
      </c>
      <c r="B50" s="96"/>
      <c r="C50" s="96" t="s">
        <v>16</v>
      </c>
      <c r="D50" s="4">
        <v>0.4</v>
      </c>
      <c r="E50" s="4">
        <v>0.4</v>
      </c>
      <c r="F50" s="4">
        <v>13</v>
      </c>
      <c r="G50" s="4">
        <v>53</v>
      </c>
      <c r="H50" s="31">
        <v>0.33</v>
      </c>
      <c r="I50" s="31">
        <f>ROUND(H50*1.09,2)</f>
        <v>0.36</v>
      </c>
    </row>
    <row r="51" spans="1:10" ht="27.75" customHeight="1" x14ac:dyDescent="0.3">
      <c r="A51" s="105" t="s">
        <v>1</v>
      </c>
      <c r="B51" s="106"/>
      <c r="C51" s="107"/>
      <c r="D51" s="11">
        <f>SUM(D46:D50)</f>
        <v>41.319999999999993</v>
      </c>
      <c r="E51" s="11">
        <f t="shared" ref="E51:G51" si="5">SUM(E46:E50)</f>
        <v>37.024999999999999</v>
      </c>
      <c r="F51" s="11">
        <f t="shared" si="5"/>
        <v>38.605000000000004</v>
      </c>
      <c r="G51" s="11">
        <f t="shared" si="5"/>
        <v>639.19000000000005</v>
      </c>
      <c r="H51" s="89">
        <f>+H46+H47+H48+H49+H50</f>
        <v>2.0700000000000003</v>
      </c>
      <c r="I51" s="89">
        <f>+I46+I47+I48+I49+I50</f>
        <v>2.2500000000000004</v>
      </c>
    </row>
    <row r="52" spans="1:10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76"/>
      <c r="I52" s="76"/>
    </row>
    <row r="53" spans="1:10" ht="18" customHeight="1" x14ac:dyDescent="0.25">
      <c r="A53" s="128" t="s">
        <v>379</v>
      </c>
      <c r="B53" s="114" t="s">
        <v>0</v>
      </c>
      <c r="C53" s="114" t="s">
        <v>6</v>
      </c>
      <c r="D53" s="130" t="s">
        <v>7</v>
      </c>
      <c r="E53" s="130"/>
      <c r="F53" s="130"/>
      <c r="G53" s="131" t="s">
        <v>8</v>
      </c>
      <c r="H53" s="116" t="s">
        <v>419</v>
      </c>
      <c r="I53" s="116" t="s">
        <v>420</v>
      </c>
    </row>
    <row r="54" spans="1:10" ht="27" customHeight="1" x14ac:dyDescent="0.25">
      <c r="A54" s="129"/>
      <c r="B54" s="115"/>
      <c r="C54" s="115"/>
      <c r="D54" s="69" t="s">
        <v>9</v>
      </c>
      <c r="E54" s="69" t="s">
        <v>10</v>
      </c>
      <c r="F54" s="69" t="s">
        <v>107</v>
      </c>
      <c r="G54" s="115"/>
      <c r="H54" s="111"/>
      <c r="I54" s="111"/>
    </row>
    <row r="55" spans="1:10" ht="25" customHeight="1" x14ac:dyDescent="0.25">
      <c r="A55" s="24" t="s">
        <v>386</v>
      </c>
      <c r="B55" s="25" t="s">
        <v>387</v>
      </c>
      <c r="C55" s="25">
        <v>250</v>
      </c>
      <c r="D55" s="3">
        <v>7.69</v>
      </c>
      <c r="E55" s="3">
        <v>16.28</v>
      </c>
      <c r="F55" s="3">
        <v>63.75</v>
      </c>
      <c r="G55" s="3">
        <v>432.28</v>
      </c>
      <c r="H55" s="31">
        <v>0.86</v>
      </c>
      <c r="I55" s="31">
        <f>ROUND(H55*1.09,2)</f>
        <v>0.94</v>
      </c>
    </row>
    <row r="56" spans="1:10" ht="18" customHeight="1" x14ac:dyDescent="0.25">
      <c r="A56" s="6" t="s">
        <v>269</v>
      </c>
      <c r="B56" s="59" t="s">
        <v>238</v>
      </c>
      <c r="C56" s="59" t="s">
        <v>14</v>
      </c>
      <c r="D56" s="4">
        <v>1.2</v>
      </c>
      <c r="E56" s="4">
        <v>15</v>
      </c>
      <c r="F56" s="4">
        <v>1.55</v>
      </c>
      <c r="G56" s="4">
        <v>146.5</v>
      </c>
      <c r="H56" s="31">
        <v>0.25</v>
      </c>
      <c r="I56" s="31">
        <f>ROUND(H56*1.09,2)</f>
        <v>0.27</v>
      </c>
      <c r="J56" s="74"/>
    </row>
    <row r="57" spans="1:10" s="16" customFormat="1" ht="18" customHeight="1" x14ac:dyDescent="0.25">
      <c r="A57" s="6" t="s">
        <v>428</v>
      </c>
      <c r="B57" s="96"/>
      <c r="C57" s="96" t="s">
        <v>429</v>
      </c>
      <c r="D57" s="4">
        <v>2.98</v>
      </c>
      <c r="E57" s="4">
        <v>0.2</v>
      </c>
      <c r="F57" s="4">
        <v>12.85</v>
      </c>
      <c r="G57" s="4">
        <v>65.38</v>
      </c>
      <c r="H57" s="31">
        <v>0.4</v>
      </c>
      <c r="I57" s="31">
        <f>ROUND(H57*1.09,2)</f>
        <v>0.44</v>
      </c>
    </row>
    <row r="58" spans="1:10" s="16" customFormat="1" ht="18" customHeight="1" x14ac:dyDescent="0.25">
      <c r="A58" s="47" t="s">
        <v>432</v>
      </c>
      <c r="B58" s="96"/>
      <c r="C58" s="96" t="s">
        <v>12</v>
      </c>
      <c r="D58" s="4">
        <v>0</v>
      </c>
      <c r="E58" s="4">
        <v>0</v>
      </c>
      <c r="F58" s="4">
        <v>0</v>
      </c>
      <c r="G58" s="4">
        <v>0</v>
      </c>
      <c r="H58" s="31">
        <v>0.05</v>
      </c>
      <c r="I58" s="31">
        <f>ROUND(H58*1.09,2)</f>
        <v>0.05</v>
      </c>
    </row>
    <row r="59" spans="1:10" s="16" customFormat="1" ht="18" customHeight="1" x14ac:dyDescent="0.25">
      <c r="A59" s="47" t="s">
        <v>427</v>
      </c>
      <c r="B59" s="96"/>
      <c r="C59" s="96" t="s">
        <v>16</v>
      </c>
      <c r="D59" s="4">
        <v>0.4</v>
      </c>
      <c r="E59" s="4">
        <v>0.4</v>
      </c>
      <c r="F59" s="4">
        <v>13</v>
      </c>
      <c r="G59" s="4">
        <v>53</v>
      </c>
      <c r="H59" s="31">
        <v>0.33</v>
      </c>
      <c r="I59" s="31">
        <f>ROUND(H59*1.09,2)</f>
        <v>0.36</v>
      </c>
    </row>
    <row r="60" spans="1:10" ht="27" customHeight="1" x14ac:dyDescent="0.3">
      <c r="A60" s="124" t="s">
        <v>1</v>
      </c>
      <c r="B60" s="125"/>
      <c r="C60" s="126"/>
      <c r="D60" s="68">
        <f>SUM(D55:D59)</f>
        <v>12.270000000000001</v>
      </c>
      <c r="E60" s="68">
        <f t="shared" ref="E60:G60" si="6">SUM(E55:E59)</f>
        <v>31.88</v>
      </c>
      <c r="F60" s="68">
        <f t="shared" si="6"/>
        <v>91.149999999999991</v>
      </c>
      <c r="G60" s="68">
        <f t="shared" si="6"/>
        <v>697.16</v>
      </c>
      <c r="H60" s="89">
        <f>+H55+H56+H57+H58+H59</f>
        <v>1.89</v>
      </c>
      <c r="I60" s="89">
        <f>+I55+I56+I57+I58+I59</f>
        <v>2.06</v>
      </c>
    </row>
    <row r="61" spans="1:10" ht="17.25" customHeight="1" x14ac:dyDescent="0.25">
      <c r="A61" s="132" t="s">
        <v>430</v>
      </c>
      <c r="B61" s="132"/>
      <c r="C61" s="132"/>
      <c r="D61" s="132"/>
      <c r="E61" s="132"/>
      <c r="F61" s="132"/>
      <c r="G61" s="132"/>
    </row>
    <row r="62" spans="1:10" ht="17.25" customHeight="1" thickBot="1" x14ac:dyDescent="0.3"/>
    <row r="63" spans="1:10" s="16" customFormat="1" ht="39" customHeight="1" x14ac:dyDescent="0.25">
      <c r="A63" s="88"/>
      <c r="B63" s="120"/>
      <c r="C63" s="121"/>
      <c r="D63" s="121"/>
      <c r="E63" s="121"/>
      <c r="F63" s="121"/>
      <c r="G63" s="121"/>
      <c r="H63" s="90" t="s">
        <v>419</v>
      </c>
      <c r="I63" s="91" t="s">
        <v>420</v>
      </c>
    </row>
    <row r="64" spans="1:10" s="16" customFormat="1" ht="18" customHeight="1" thickBot="1" x14ac:dyDescent="0.3">
      <c r="A64" s="63"/>
      <c r="B64" s="122" t="s">
        <v>421</v>
      </c>
      <c r="C64" s="123"/>
      <c r="D64" s="123"/>
      <c r="E64" s="123"/>
      <c r="F64" s="123"/>
      <c r="G64" s="123"/>
      <c r="H64" s="94">
        <f>+SUM(H17+H25+H33+H42+H51+H60)/6+H8</f>
        <v>2.2400000000000002</v>
      </c>
      <c r="I64" s="93">
        <f>+SUM(I17+I25+I33+I42+I51+I60)/6+I8</f>
        <v>2.4416666666666669</v>
      </c>
    </row>
    <row r="65" spans="1:9" s="16" customFormat="1" ht="18" customHeight="1" x14ac:dyDescent="0.25">
      <c r="A65" s="63"/>
      <c r="B65" s="118" t="s">
        <v>422</v>
      </c>
      <c r="C65" s="119"/>
      <c r="D65" s="119"/>
      <c r="E65" s="27"/>
      <c r="F65" s="27"/>
      <c r="G65" s="27"/>
      <c r="H65" s="28"/>
      <c r="I65" s="28"/>
    </row>
    <row r="66" spans="1:9" ht="14.25" customHeight="1" x14ac:dyDescent="0.25"/>
    <row r="67" spans="1:9" ht="17.25" customHeight="1" x14ac:dyDescent="0.25"/>
    <row r="68" spans="1:9" ht="12.75" customHeight="1" x14ac:dyDescent="0.25"/>
    <row r="69" spans="1:9" ht="24" customHeight="1" x14ac:dyDescent="0.25"/>
    <row r="70" spans="1:9" ht="17.25" customHeight="1" x14ac:dyDescent="0.25"/>
    <row r="71" spans="1:9" ht="27.75" customHeight="1" x14ac:dyDescent="0.25"/>
    <row r="72" spans="1:9" ht="17.25" customHeight="1" x14ac:dyDescent="0.25"/>
  </sheetData>
  <mergeCells count="67">
    <mergeCell ref="B63:G63"/>
    <mergeCell ref="B64:G64"/>
    <mergeCell ref="B65:D65"/>
    <mergeCell ref="H44:H45"/>
    <mergeCell ref="A60:C60"/>
    <mergeCell ref="A52:G52"/>
    <mergeCell ref="A53:A54"/>
    <mergeCell ref="B53:B54"/>
    <mergeCell ref="C53:C54"/>
    <mergeCell ref="D53:F53"/>
    <mergeCell ref="G53:G54"/>
    <mergeCell ref="A61:G61"/>
    <mergeCell ref="A51:C51"/>
    <mergeCell ref="H53:H54"/>
    <mergeCell ref="I53:I54"/>
    <mergeCell ref="H27:H28"/>
    <mergeCell ref="I27:I28"/>
    <mergeCell ref="D35:F35"/>
    <mergeCell ref="G35:G36"/>
    <mergeCell ref="A4:A5"/>
    <mergeCell ref="B4:B5"/>
    <mergeCell ref="C4:C5"/>
    <mergeCell ref="D4:F4"/>
    <mergeCell ref="I44:I45"/>
    <mergeCell ref="A26:G26"/>
    <mergeCell ref="A27:A28"/>
    <mergeCell ref="B27:B28"/>
    <mergeCell ref="C27:C28"/>
    <mergeCell ref="A18:G18"/>
    <mergeCell ref="H10:H11"/>
    <mergeCell ref="I10:I11"/>
    <mergeCell ref="H35:H36"/>
    <mergeCell ref="I35:I36"/>
    <mergeCell ref="H19:H20"/>
    <mergeCell ref="I19:I20"/>
    <mergeCell ref="H4:H5"/>
    <mergeCell ref="I4:I5"/>
    <mergeCell ref="A17:C17"/>
    <mergeCell ref="A25:C25"/>
    <mergeCell ref="D10:F10"/>
    <mergeCell ref="G10:G11"/>
    <mergeCell ref="A19:A20"/>
    <mergeCell ref="B19:B20"/>
    <mergeCell ref="C19:C20"/>
    <mergeCell ref="D19:F19"/>
    <mergeCell ref="G19:G20"/>
    <mergeCell ref="A9:G9"/>
    <mergeCell ref="A10:A11"/>
    <mergeCell ref="B10:B11"/>
    <mergeCell ref="A8:C8"/>
    <mergeCell ref="C10:C11"/>
    <mergeCell ref="A3:G3"/>
    <mergeCell ref="A44:A45"/>
    <mergeCell ref="B44:B45"/>
    <mergeCell ref="C44:C45"/>
    <mergeCell ref="D44:F44"/>
    <mergeCell ref="G44:G45"/>
    <mergeCell ref="A42:C42"/>
    <mergeCell ref="D27:F27"/>
    <mergeCell ref="G27:G28"/>
    <mergeCell ref="A34:G34"/>
    <mergeCell ref="A43:G43"/>
    <mergeCell ref="A35:A36"/>
    <mergeCell ref="B35:B36"/>
    <mergeCell ref="C35:C36"/>
    <mergeCell ref="A33:C33"/>
    <mergeCell ref="G4:G5"/>
  </mergeCells>
  <pageMargins left="0.59055118110236215" right="0.59055118110236215" top="0.59055118110236215" bottom="0.59055118110236215" header="0" footer="0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view="pageBreakPreview" topLeftCell="A55" zoomScaleNormal="100" zoomScaleSheetLayoutView="100" workbookViewId="0">
      <selection activeCell="H56" sqref="H56"/>
    </sheetView>
  </sheetViews>
  <sheetFormatPr defaultColWidth="9.1796875" defaultRowHeight="18" customHeight="1" x14ac:dyDescent="0.25"/>
  <cols>
    <col min="1" max="1" width="42" style="77" customWidth="1"/>
    <col min="2" max="2" width="9.453125" style="34" customWidth="1"/>
    <col min="3" max="3" width="8.26953125" style="34" customWidth="1"/>
    <col min="4" max="4" width="9.81640625" style="35" customWidth="1"/>
    <col min="5" max="5" width="8.1796875" style="35" customWidth="1"/>
    <col min="6" max="6" width="15.453125" style="35" customWidth="1"/>
    <col min="7" max="7" width="8.81640625" style="35" customWidth="1"/>
    <col min="8" max="10" width="9.1796875" style="74"/>
    <col min="11" max="16384" width="9.1796875" style="75"/>
  </cols>
  <sheetData>
    <row r="1" spans="1:10" s="72" customFormat="1" ht="18" customHeight="1" x14ac:dyDescent="0.25">
      <c r="A1" s="70" t="s">
        <v>24</v>
      </c>
      <c r="B1" s="34"/>
      <c r="C1" s="34"/>
      <c r="D1" s="35"/>
      <c r="E1" s="35"/>
      <c r="F1" s="35"/>
      <c r="G1" s="64"/>
      <c r="H1" s="71"/>
      <c r="I1" s="71"/>
      <c r="J1" s="71"/>
    </row>
    <row r="2" spans="1:10" s="72" customFormat="1" ht="18" customHeight="1" x14ac:dyDescent="0.25">
      <c r="A2" s="73" t="s">
        <v>20</v>
      </c>
      <c r="B2" s="34"/>
      <c r="C2" s="34"/>
      <c r="D2" s="35"/>
      <c r="E2" s="35"/>
      <c r="F2" s="35"/>
      <c r="G2" s="35"/>
      <c r="H2" s="71"/>
      <c r="I2" s="71"/>
      <c r="J2" s="71"/>
    </row>
    <row r="3" spans="1:10" s="72" customFormat="1" ht="18" customHeight="1" x14ac:dyDescent="0.25">
      <c r="A3" s="117" t="s">
        <v>423</v>
      </c>
      <c r="B3" s="117"/>
      <c r="C3" s="117"/>
      <c r="D3" s="117"/>
      <c r="E3" s="117"/>
      <c r="F3" s="117"/>
      <c r="G3" s="117"/>
      <c r="H3" s="71"/>
      <c r="I3" s="71"/>
      <c r="J3" s="71"/>
    </row>
    <row r="4" spans="1:10" ht="18.75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116" t="s">
        <v>419</v>
      </c>
      <c r="I4" s="116" t="s">
        <v>420</v>
      </c>
    </row>
    <row r="5" spans="1:10" ht="18.75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111"/>
      <c r="I5" s="111"/>
    </row>
    <row r="6" spans="1:10" ht="18.75" customHeight="1" x14ac:dyDescent="0.25">
      <c r="A6" s="46" t="s">
        <v>314</v>
      </c>
      <c r="B6" s="25" t="s">
        <v>82</v>
      </c>
      <c r="C6" s="25" t="s">
        <v>15</v>
      </c>
      <c r="D6" s="4">
        <v>1.73</v>
      </c>
      <c r="E6" s="4">
        <v>3.2</v>
      </c>
      <c r="F6" s="4">
        <v>9.86</v>
      </c>
      <c r="G6" s="4">
        <v>72.989999999999995</v>
      </c>
      <c r="H6" s="31">
        <v>0.22</v>
      </c>
      <c r="I6" s="31">
        <f>ROUND(H6*1.09,2)</f>
        <v>0.24</v>
      </c>
    </row>
    <row r="7" spans="1:10" ht="18.7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>ROUND(H7*1.09,2)</f>
        <v>0.11</v>
      </c>
    </row>
    <row r="8" spans="1:10" ht="17.25" customHeight="1" x14ac:dyDescent="0.3">
      <c r="A8" s="112" t="s">
        <v>1</v>
      </c>
      <c r="B8" s="112"/>
      <c r="C8" s="112"/>
      <c r="D8" s="11">
        <f>SUM(D6:D7)</f>
        <v>4.6899999999999995</v>
      </c>
      <c r="E8" s="11">
        <f>SUM(E6:E7)</f>
        <v>3.8400000000000003</v>
      </c>
      <c r="F8" s="11">
        <f>SUM(F6:F7)</f>
        <v>26.919999999999998</v>
      </c>
      <c r="G8" s="11">
        <f>SUM(G6:G7)</f>
        <v>159.07</v>
      </c>
      <c r="H8" s="89">
        <f>+H5+H6+H7</f>
        <v>0.32</v>
      </c>
      <c r="I8" s="89">
        <f>+I5+I6+I7</f>
        <v>0.35</v>
      </c>
    </row>
    <row r="9" spans="1:10" ht="18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10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10" s="72" customFormat="1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  <c r="J11" s="71"/>
    </row>
    <row r="12" spans="1:10" ht="18" customHeight="1" x14ac:dyDescent="0.25">
      <c r="A12" s="6" t="s">
        <v>29</v>
      </c>
      <c r="B12" s="59" t="s">
        <v>30</v>
      </c>
      <c r="C12" s="59" t="s">
        <v>124</v>
      </c>
      <c r="D12" s="4">
        <v>27.12</v>
      </c>
      <c r="E12" s="4">
        <v>19.02</v>
      </c>
      <c r="F12" s="4">
        <v>2.23</v>
      </c>
      <c r="G12" s="4">
        <v>286.04000000000002</v>
      </c>
      <c r="H12" s="31">
        <v>0.79</v>
      </c>
      <c r="I12" s="31">
        <f>ROUND(H12*1.09,2)</f>
        <v>0.86</v>
      </c>
    </row>
    <row r="13" spans="1:10" ht="18" customHeight="1" x14ac:dyDescent="0.25">
      <c r="A13" s="24" t="s">
        <v>224</v>
      </c>
      <c r="B13" s="49" t="s">
        <v>34</v>
      </c>
      <c r="C13" s="25" t="s">
        <v>16</v>
      </c>
      <c r="D13" s="4">
        <v>2.34</v>
      </c>
      <c r="E13" s="4">
        <v>3.82</v>
      </c>
      <c r="F13" s="4">
        <v>16.47</v>
      </c>
      <c r="G13" s="4">
        <v>108.53</v>
      </c>
      <c r="H13" s="31">
        <v>0.13</v>
      </c>
      <c r="I13" s="31">
        <f>ROUND(H13*1.09,2)</f>
        <v>0.14000000000000001</v>
      </c>
    </row>
    <row r="14" spans="1:10" ht="26.25" customHeight="1" x14ac:dyDescent="0.25">
      <c r="A14" s="24" t="s">
        <v>220</v>
      </c>
      <c r="B14" s="59" t="s">
        <v>221</v>
      </c>
      <c r="C14" s="59" t="s">
        <v>194</v>
      </c>
      <c r="D14" s="4">
        <v>2.64</v>
      </c>
      <c r="E14" s="4">
        <v>12.167999999999999</v>
      </c>
      <c r="F14" s="4">
        <v>8.41</v>
      </c>
      <c r="G14" s="4">
        <v>140.05000000000001</v>
      </c>
      <c r="H14" s="31">
        <v>0.52</v>
      </c>
      <c r="I14" s="31">
        <f>ROUND(H14*1.09,2)</f>
        <v>0.56999999999999995</v>
      </c>
    </row>
    <row r="15" spans="1:10" s="16" customFormat="1" ht="18" customHeight="1" x14ac:dyDescent="0.25">
      <c r="A15" s="47" t="s">
        <v>425</v>
      </c>
      <c r="B15" s="96"/>
      <c r="C15" s="96" t="s">
        <v>426</v>
      </c>
      <c r="D15" s="4">
        <v>0.1</v>
      </c>
      <c r="E15" s="4">
        <v>0.06</v>
      </c>
      <c r="F15" s="4">
        <v>1.29</v>
      </c>
      <c r="G15" s="4">
        <v>4.34</v>
      </c>
      <c r="H15" s="31">
        <v>0.12</v>
      </c>
      <c r="I15" s="31">
        <f>ROUND(H15*1.09,2)</f>
        <v>0.13</v>
      </c>
    </row>
    <row r="16" spans="1:10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>ROUND(H16*1.09,2)</f>
        <v>0.36</v>
      </c>
    </row>
    <row r="17" spans="1:10" ht="18" customHeight="1" x14ac:dyDescent="0.3">
      <c r="A17" s="105" t="s">
        <v>1</v>
      </c>
      <c r="B17" s="106"/>
      <c r="C17" s="107"/>
      <c r="D17" s="11">
        <f>SUM(D12:D16)</f>
        <v>32.6</v>
      </c>
      <c r="E17" s="11">
        <f t="shared" ref="E17:G17" si="0">SUM(E12:E16)</f>
        <v>35.467999999999996</v>
      </c>
      <c r="F17" s="11">
        <f t="shared" si="0"/>
        <v>41.4</v>
      </c>
      <c r="G17" s="11">
        <f t="shared" si="0"/>
        <v>591.96000000000015</v>
      </c>
      <c r="H17" s="89">
        <f>+H12+H13+H14+H15+H16</f>
        <v>1.8900000000000001</v>
      </c>
      <c r="I17" s="89">
        <f>+I12+I13+I14+I15+I16</f>
        <v>2.0599999999999996</v>
      </c>
    </row>
    <row r="18" spans="1:10" ht="39.75" customHeight="1" x14ac:dyDescent="0.25">
      <c r="A18" s="113" t="s">
        <v>370</v>
      </c>
      <c r="B18" s="113"/>
      <c r="C18" s="113"/>
      <c r="D18" s="113"/>
      <c r="E18" s="113"/>
      <c r="F18" s="113"/>
      <c r="G18" s="113"/>
    </row>
    <row r="19" spans="1:10" ht="18" customHeight="1" x14ac:dyDescent="0.25">
      <c r="A19" s="108" t="s">
        <v>97</v>
      </c>
      <c r="B19" s="110" t="s">
        <v>0</v>
      </c>
      <c r="C19" s="110" t="s">
        <v>6</v>
      </c>
      <c r="D19" s="112" t="s">
        <v>7</v>
      </c>
      <c r="E19" s="112"/>
      <c r="F19" s="112"/>
      <c r="G19" s="116" t="s">
        <v>8</v>
      </c>
      <c r="H19" s="116" t="s">
        <v>419</v>
      </c>
      <c r="I19" s="116" t="s">
        <v>420</v>
      </c>
    </row>
    <row r="20" spans="1:10" ht="18.75" customHeight="1" x14ac:dyDescent="0.25">
      <c r="A20" s="109"/>
      <c r="B20" s="111"/>
      <c r="C20" s="111"/>
      <c r="D20" s="62" t="s">
        <v>9</v>
      </c>
      <c r="E20" s="62" t="s">
        <v>10</v>
      </c>
      <c r="F20" s="62" t="s">
        <v>107</v>
      </c>
      <c r="G20" s="111"/>
      <c r="H20" s="111"/>
      <c r="I20" s="111"/>
    </row>
    <row r="21" spans="1:10" s="72" customFormat="1" ht="18" customHeight="1" x14ac:dyDescent="0.25">
      <c r="A21" s="6" t="s">
        <v>222</v>
      </c>
      <c r="B21" s="59" t="s">
        <v>77</v>
      </c>
      <c r="C21" s="59" t="s">
        <v>350</v>
      </c>
      <c r="D21" s="4">
        <v>27.22</v>
      </c>
      <c r="E21" s="4">
        <v>18.21</v>
      </c>
      <c r="F21" s="4">
        <v>55.08</v>
      </c>
      <c r="G21" s="4">
        <v>489.57</v>
      </c>
      <c r="H21" s="31">
        <v>1.06</v>
      </c>
      <c r="I21" s="31">
        <f>ROUND(H21*1.09,2)</f>
        <v>1.1599999999999999</v>
      </c>
      <c r="J21" s="71"/>
    </row>
    <row r="22" spans="1:10" ht="18" customHeight="1" x14ac:dyDescent="0.25">
      <c r="A22" s="24" t="s">
        <v>371</v>
      </c>
      <c r="B22" s="25" t="s">
        <v>372</v>
      </c>
      <c r="C22" s="59" t="s">
        <v>373</v>
      </c>
      <c r="D22" s="4">
        <v>1.64</v>
      </c>
      <c r="E22" s="4">
        <v>0.34</v>
      </c>
      <c r="F22" s="4">
        <v>18.41</v>
      </c>
      <c r="G22" s="4">
        <v>77.400000000000006</v>
      </c>
      <c r="H22" s="31">
        <v>0.3</v>
      </c>
      <c r="I22" s="31">
        <f>ROUND(H22*1.09,2)</f>
        <v>0.33</v>
      </c>
    </row>
    <row r="23" spans="1:10" s="16" customFormat="1" ht="18" customHeight="1" x14ac:dyDescent="0.25">
      <c r="A23" s="6" t="s">
        <v>428</v>
      </c>
      <c r="B23" s="96"/>
      <c r="C23" s="96" t="s">
        <v>429</v>
      </c>
      <c r="D23" s="4">
        <v>2.98</v>
      </c>
      <c r="E23" s="4">
        <v>0.2</v>
      </c>
      <c r="F23" s="4">
        <v>12.85</v>
      </c>
      <c r="G23" s="4">
        <v>65.38</v>
      </c>
      <c r="H23" s="31">
        <v>0.4</v>
      </c>
      <c r="I23" s="31">
        <f>ROUND(H23*1.09,2)</f>
        <v>0.44</v>
      </c>
    </row>
    <row r="24" spans="1:10" s="16" customFormat="1" ht="18" customHeight="1" x14ac:dyDescent="0.25">
      <c r="A24" s="47" t="s">
        <v>425</v>
      </c>
      <c r="B24" s="96"/>
      <c r="C24" s="96" t="s">
        <v>426</v>
      </c>
      <c r="D24" s="4">
        <v>0.1</v>
      </c>
      <c r="E24" s="4">
        <v>0.06</v>
      </c>
      <c r="F24" s="4">
        <v>1.29</v>
      </c>
      <c r="G24" s="4">
        <v>4.34</v>
      </c>
      <c r="H24" s="31">
        <v>0.12</v>
      </c>
      <c r="I24" s="31">
        <f>ROUND(H24*1.09,2)</f>
        <v>0.13</v>
      </c>
    </row>
    <row r="25" spans="1:10" s="74" customFormat="1" ht="18" customHeight="1" x14ac:dyDescent="0.3">
      <c r="A25" s="105" t="s">
        <v>1</v>
      </c>
      <c r="B25" s="106"/>
      <c r="C25" s="107"/>
      <c r="D25" s="11">
        <f>SUM(D21:D24)</f>
        <v>31.94</v>
      </c>
      <c r="E25" s="11">
        <f t="shared" ref="E25:G25" si="1">SUM(E21:E24)</f>
        <v>18.809999999999999</v>
      </c>
      <c r="F25" s="11">
        <f t="shared" si="1"/>
        <v>87.63</v>
      </c>
      <c r="G25" s="11">
        <f t="shared" si="1"/>
        <v>636.69000000000005</v>
      </c>
      <c r="H25" s="89">
        <f>H21+H22+H23+H24</f>
        <v>1.8800000000000003</v>
      </c>
      <c r="I25" s="89">
        <f>I21+I22+I23+I24</f>
        <v>2.06</v>
      </c>
    </row>
    <row r="26" spans="1:10" ht="18" customHeight="1" x14ac:dyDescent="0.25">
      <c r="A26" s="113" t="s">
        <v>370</v>
      </c>
      <c r="B26" s="113"/>
      <c r="C26" s="113"/>
      <c r="D26" s="113"/>
      <c r="E26" s="113"/>
      <c r="F26" s="113"/>
      <c r="G26" s="113"/>
    </row>
    <row r="27" spans="1:10" ht="18" customHeight="1" x14ac:dyDescent="0.25">
      <c r="A27" s="108" t="s">
        <v>98</v>
      </c>
      <c r="B27" s="110" t="s">
        <v>0</v>
      </c>
      <c r="C27" s="110" t="s">
        <v>6</v>
      </c>
      <c r="D27" s="112" t="s">
        <v>7</v>
      </c>
      <c r="E27" s="112"/>
      <c r="F27" s="112"/>
      <c r="G27" s="116" t="s">
        <v>8</v>
      </c>
      <c r="H27" s="116" t="s">
        <v>419</v>
      </c>
      <c r="I27" s="116" t="s">
        <v>420</v>
      </c>
    </row>
    <row r="28" spans="1:10" ht="18" customHeight="1" x14ac:dyDescent="0.25">
      <c r="A28" s="109"/>
      <c r="B28" s="111"/>
      <c r="C28" s="111"/>
      <c r="D28" s="62" t="s">
        <v>9</v>
      </c>
      <c r="E28" s="62" t="s">
        <v>10</v>
      </c>
      <c r="F28" s="62" t="s">
        <v>107</v>
      </c>
      <c r="G28" s="111"/>
      <c r="H28" s="111"/>
      <c r="I28" s="111"/>
    </row>
    <row r="29" spans="1:10" s="79" customFormat="1" ht="26.25" customHeight="1" x14ac:dyDescent="0.25">
      <c r="A29" s="47" t="s">
        <v>117</v>
      </c>
      <c r="B29" s="4" t="s">
        <v>88</v>
      </c>
      <c r="C29" s="4" t="s">
        <v>125</v>
      </c>
      <c r="D29" s="4">
        <v>13.44</v>
      </c>
      <c r="E29" s="4">
        <v>19.145</v>
      </c>
      <c r="F29" s="4">
        <v>78.295000000000002</v>
      </c>
      <c r="G29" s="4">
        <v>502.07499999999999</v>
      </c>
      <c r="H29" s="31">
        <v>1.34</v>
      </c>
      <c r="I29" s="31">
        <f>ROUND(H29*1.09,2)</f>
        <v>1.46</v>
      </c>
      <c r="J29" s="78"/>
    </row>
    <row r="30" spans="1:10" s="79" customFormat="1" ht="18" customHeight="1" x14ac:dyDescent="0.25">
      <c r="A30" s="6" t="s">
        <v>272</v>
      </c>
      <c r="B30" s="59" t="s">
        <v>3</v>
      </c>
      <c r="C30" s="59" t="s">
        <v>196</v>
      </c>
      <c r="D30" s="4">
        <v>1.7</v>
      </c>
      <c r="E30" s="4">
        <v>8.16</v>
      </c>
      <c r="F30" s="4">
        <v>6.96</v>
      </c>
      <c r="G30" s="4">
        <v>112.08</v>
      </c>
      <c r="H30" s="31">
        <v>0.1</v>
      </c>
      <c r="I30" s="31">
        <f>ROUND(H30*1.09,2)</f>
        <v>0.11</v>
      </c>
      <c r="J30" s="78"/>
    </row>
    <row r="31" spans="1:10" s="16" customFormat="1" ht="18" customHeight="1" x14ac:dyDescent="0.25">
      <c r="A31" s="47" t="s">
        <v>425</v>
      </c>
      <c r="B31" s="96"/>
      <c r="C31" s="96" t="s">
        <v>426</v>
      </c>
      <c r="D31" s="4">
        <v>0.1</v>
      </c>
      <c r="E31" s="4">
        <v>0.06</v>
      </c>
      <c r="F31" s="4">
        <v>1.29</v>
      </c>
      <c r="G31" s="4">
        <v>4.34</v>
      </c>
      <c r="H31" s="31">
        <v>0.12</v>
      </c>
      <c r="I31" s="31">
        <f>ROUND(H31*1.09,2)</f>
        <v>0.13</v>
      </c>
    </row>
    <row r="32" spans="1:10" s="16" customFormat="1" ht="18" customHeight="1" x14ac:dyDescent="0.25">
      <c r="A32" s="47" t="s">
        <v>427</v>
      </c>
      <c r="B32" s="96"/>
      <c r="C32" s="96" t="s">
        <v>16</v>
      </c>
      <c r="D32" s="4">
        <v>0.4</v>
      </c>
      <c r="E32" s="4">
        <v>0.4</v>
      </c>
      <c r="F32" s="4">
        <v>13</v>
      </c>
      <c r="G32" s="4">
        <v>53</v>
      </c>
      <c r="H32" s="31">
        <v>0.33</v>
      </c>
      <c r="I32" s="31">
        <f>ROUND(H32*1.09,2)</f>
        <v>0.36</v>
      </c>
    </row>
    <row r="33" spans="1:10" s="79" customFormat="1" ht="32.25" customHeight="1" x14ac:dyDescent="0.3">
      <c r="A33" s="105" t="s">
        <v>1</v>
      </c>
      <c r="B33" s="106"/>
      <c r="C33" s="107"/>
      <c r="D33" s="11">
        <f>SUM(D29:D32)</f>
        <v>15.639999999999999</v>
      </c>
      <c r="E33" s="11">
        <f t="shared" ref="E33:G33" si="2">SUM(E29:E32)</f>
        <v>27.764999999999997</v>
      </c>
      <c r="F33" s="11">
        <f t="shared" si="2"/>
        <v>99.545000000000002</v>
      </c>
      <c r="G33" s="11">
        <f t="shared" si="2"/>
        <v>671.495</v>
      </c>
      <c r="H33" s="89">
        <f>+H29+H30+H31+H32</f>
        <v>1.8900000000000001</v>
      </c>
      <c r="I33" s="89">
        <f>+I29+I30+I31+I32</f>
        <v>2.06</v>
      </c>
      <c r="J33" s="78"/>
    </row>
    <row r="34" spans="1:10" s="79" customFormat="1" ht="26.25" customHeight="1" x14ac:dyDescent="0.25">
      <c r="A34" s="113" t="s">
        <v>370</v>
      </c>
      <c r="B34" s="113"/>
      <c r="C34" s="113"/>
      <c r="D34" s="113"/>
      <c r="E34" s="113"/>
      <c r="F34" s="113"/>
      <c r="G34" s="113"/>
      <c r="H34" s="78"/>
      <c r="I34" s="78"/>
      <c r="J34" s="78"/>
    </row>
    <row r="35" spans="1:10" ht="17.25" customHeight="1" x14ac:dyDescent="0.25">
      <c r="A35" s="108" t="s">
        <v>133</v>
      </c>
      <c r="B35" s="114" t="s">
        <v>0</v>
      </c>
      <c r="C35" s="114" t="s">
        <v>6</v>
      </c>
      <c r="D35" s="112" t="s">
        <v>7</v>
      </c>
      <c r="E35" s="112"/>
      <c r="F35" s="112"/>
      <c r="G35" s="116" t="s">
        <v>8</v>
      </c>
      <c r="H35" s="116" t="s">
        <v>419</v>
      </c>
      <c r="I35" s="116" t="s">
        <v>420</v>
      </c>
    </row>
    <row r="36" spans="1:10" ht="27" customHeight="1" x14ac:dyDescent="0.25">
      <c r="A36" s="109"/>
      <c r="B36" s="115"/>
      <c r="C36" s="115"/>
      <c r="D36" s="62" t="s">
        <v>9</v>
      </c>
      <c r="E36" s="62" t="s">
        <v>10</v>
      </c>
      <c r="F36" s="62" t="s">
        <v>107</v>
      </c>
      <c r="G36" s="111"/>
      <c r="H36" s="111"/>
      <c r="I36" s="111"/>
    </row>
    <row r="37" spans="1:10" ht="18" customHeight="1" x14ac:dyDescent="0.25">
      <c r="A37" s="6" t="s">
        <v>223</v>
      </c>
      <c r="B37" s="59" t="s">
        <v>80</v>
      </c>
      <c r="C37" s="25" t="s">
        <v>129</v>
      </c>
      <c r="D37" s="4">
        <v>32.479999999999997</v>
      </c>
      <c r="E37" s="4">
        <v>25.46</v>
      </c>
      <c r="F37" s="4">
        <v>10.41</v>
      </c>
      <c r="G37" s="4">
        <v>393.11</v>
      </c>
      <c r="H37" s="31">
        <v>1.08</v>
      </c>
      <c r="I37" s="31">
        <f>ROUND(H37*1.09,2)</f>
        <v>1.18</v>
      </c>
    </row>
    <row r="38" spans="1:10" ht="18" customHeight="1" x14ac:dyDescent="0.25">
      <c r="A38" s="24" t="s">
        <v>224</v>
      </c>
      <c r="B38" s="25" t="s">
        <v>34</v>
      </c>
      <c r="C38" s="25" t="s">
        <v>16</v>
      </c>
      <c r="D38" s="4">
        <v>2.34</v>
      </c>
      <c r="E38" s="4">
        <v>3.82</v>
      </c>
      <c r="F38" s="4">
        <v>16.47</v>
      </c>
      <c r="G38" s="4">
        <v>108.53</v>
      </c>
      <c r="H38" s="31">
        <v>0.13</v>
      </c>
      <c r="I38" s="31">
        <f>ROUND(H38*1.09,2)</f>
        <v>0.14000000000000001</v>
      </c>
    </row>
    <row r="39" spans="1:10" ht="41.25" customHeight="1" x14ac:dyDescent="0.25">
      <c r="A39" s="6" t="s">
        <v>225</v>
      </c>
      <c r="B39" s="59" t="s">
        <v>53</v>
      </c>
      <c r="C39" s="25" t="s">
        <v>16</v>
      </c>
      <c r="D39" s="4">
        <v>4.33</v>
      </c>
      <c r="E39" s="4">
        <v>5.29</v>
      </c>
      <c r="F39" s="4">
        <v>7.11</v>
      </c>
      <c r="G39" s="4">
        <v>85.85</v>
      </c>
      <c r="H39" s="31">
        <v>0.3</v>
      </c>
      <c r="I39" s="31">
        <f>ROUND(H39*1.09,2)</f>
        <v>0.33</v>
      </c>
    </row>
    <row r="40" spans="1:10" s="16" customFormat="1" ht="18" customHeight="1" x14ac:dyDescent="0.25">
      <c r="A40" s="47" t="s">
        <v>425</v>
      </c>
      <c r="B40" s="96"/>
      <c r="C40" s="96" t="s">
        <v>426</v>
      </c>
      <c r="D40" s="4">
        <v>0.1</v>
      </c>
      <c r="E40" s="4">
        <v>0.06</v>
      </c>
      <c r="F40" s="4">
        <v>1.29</v>
      </c>
      <c r="G40" s="4">
        <v>4.34</v>
      </c>
      <c r="H40" s="31">
        <v>0.12</v>
      </c>
      <c r="I40" s="31">
        <f>ROUND(H40*1.09,2)</f>
        <v>0.13</v>
      </c>
    </row>
    <row r="41" spans="1:10" s="16" customFormat="1" ht="18" customHeight="1" x14ac:dyDescent="0.25">
      <c r="A41" s="47" t="s">
        <v>427</v>
      </c>
      <c r="B41" s="96"/>
      <c r="C41" s="96" t="s">
        <v>16</v>
      </c>
      <c r="D41" s="4">
        <v>0.4</v>
      </c>
      <c r="E41" s="4">
        <v>0.4</v>
      </c>
      <c r="F41" s="4">
        <v>13</v>
      </c>
      <c r="G41" s="4">
        <v>53</v>
      </c>
      <c r="H41" s="31">
        <v>0.33</v>
      </c>
      <c r="I41" s="31">
        <f>ROUND(H41*1.09,2)</f>
        <v>0.36</v>
      </c>
    </row>
    <row r="42" spans="1:10" ht="26.25" customHeight="1" x14ac:dyDescent="0.3">
      <c r="A42" s="105" t="s">
        <v>1</v>
      </c>
      <c r="B42" s="106"/>
      <c r="C42" s="107"/>
      <c r="D42" s="11">
        <f>SUM(D37:D41)</f>
        <v>39.649999999999991</v>
      </c>
      <c r="E42" s="11">
        <f t="shared" ref="E42:G42" si="3">SUM(E37:E41)</f>
        <v>35.03</v>
      </c>
      <c r="F42" s="11">
        <f t="shared" si="3"/>
        <v>48.28</v>
      </c>
      <c r="G42" s="11">
        <f t="shared" si="3"/>
        <v>644.83000000000004</v>
      </c>
      <c r="H42" s="89">
        <f>+H37+H38+H39+H40+H41</f>
        <v>1.96</v>
      </c>
      <c r="I42" s="89">
        <f>+I37+I38+I39+I40+I41</f>
        <v>2.1399999999999997</v>
      </c>
    </row>
    <row r="43" spans="1:10" ht="39" customHeight="1" x14ac:dyDescent="0.25">
      <c r="A43" s="113" t="s">
        <v>362</v>
      </c>
      <c r="B43" s="113"/>
      <c r="C43" s="113"/>
      <c r="D43" s="113"/>
      <c r="E43" s="113"/>
      <c r="F43" s="113"/>
      <c r="G43" s="113"/>
    </row>
    <row r="44" spans="1:10" ht="24" customHeight="1" x14ac:dyDescent="0.25">
      <c r="A44" s="108" t="s">
        <v>134</v>
      </c>
      <c r="B44" s="114" t="s">
        <v>0</v>
      </c>
      <c r="C44" s="114" t="s">
        <v>6</v>
      </c>
      <c r="D44" s="112" t="s">
        <v>7</v>
      </c>
      <c r="E44" s="112"/>
      <c r="F44" s="112"/>
      <c r="G44" s="116" t="s">
        <v>8</v>
      </c>
      <c r="H44" s="116" t="s">
        <v>419</v>
      </c>
      <c r="I44" s="116" t="s">
        <v>420</v>
      </c>
    </row>
    <row r="45" spans="1:10" ht="29.15" customHeight="1" x14ac:dyDescent="0.25">
      <c r="A45" s="109"/>
      <c r="B45" s="115"/>
      <c r="C45" s="115"/>
      <c r="D45" s="62" t="s">
        <v>9</v>
      </c>
      <c r="E45" s="62" t="s">
        <v>10</v>
      </c>
      <c r="F45" s="62" t="s">
        <v>107</v>
      </c>
      <c r="G45" s="111"/>
      <c r="H45" s="111"/>
      <c r="I45" s="111"/>
    </row>
    <row r="46" spans="1:10" ht="28" customHeight="1" x14ac:dyDescent="0.25">
      <c r="A46" s="6" t="s">
        <v>207</v>
      </c>
      <c r="B46" s="59" t="s">
        <v>33</v>
      </c>
      <c r="C46" s="59" t="s">
        <v>15</v>
      </c>
      <c r="D46" s="4">
        <v>30</v>
      </c>
      <c r="E46" s="4">
        <v>17.86</v>
      </c>
      <c r="F46" s="4">
        <v>9.4499999999999993</v>
      </c>
      <c r="G46" s="4">
        <v>315.02999999999997</v>
      </c>
      <c r="H46" s="31">
        <v>1.05</v>
      </c>
      <c r="I46" s="31">
        <f>ROUND(H46*1.09,2)</f>
        <v>1.1399999999999999</v>
      </c>
    </row>
    <row r="47" spans="1:10" ht="18" customHeight="1" x14ac:dyDescent="0.25">
      <c r="A47" s="6" t="s">
        <v>254</v>
      </c>
      <c r="B47" s="59" t="s">
        <v>141</v>
      </c>
      <c r="C47" s="59" t="s">
        <v>31</v>
      </c>
      <c r="D47" s="4">
        <v>1.665</v>
      </c>
      <c r="E47" s="4">
        <v>2.88</v>
      </c>
      <c r="F47" s="4">
        <v>11.475</v>
      </c>
      <c r="G47" s="4">
        <v>76.61</v>
      </c>
      <c r="H47" s="31">
        <v>0.13</v>
      </c>
      <c r="I47" s="31">
        <f>ROUND(H47*1.09,2)</f>
        <v>0.14000000000000001</v>
      </c>
    </row>
    <row r="48" spans="1:10" ht="26.25" customHeight="1" x14ac:dyDescent="0.25">
      <c r="A48" s="24" t="s">
        <v>273</v>
      </c>
      <c r="B48" s="25" t="s">
        <v>132</v>
      </c>
      <c r="C48" s="25" t="s">
        <v>15</v>
      </c>
      <c r="D48" s="4">
        <v>1.53</v>
      </c>
      <c r="E48" s="4">
        <v>14.385</v>
      </c>
      <c r="F48" s="4">
        <v>17.295000000000002</v>
      </c>
      <c r="G48" s="4">
        <v>193.54499999999999</v>
      </c>
      <c r="H48" s="31">
        <v>0.27</v>
      </c>
      <c r="I48" s="31">
        <f>ROUND(H48*1.09,2)</f>
        <v>0.28999999999999998</v>
      </c>
    </row>
    <row r="49" spans="1:10" s="16" customFormat="1" ht="18" customHeight="1" x14ac:dyDescent="0.25">
      <c r="A49" s="47" t="s">
        <v>425</v>
      </c>
      <c r="B49" s="96"/>
      <c r="C49" s="96" t="s">
        <v>426</v>
      </c>
      <c r="D49" s="4">
        <v>0.1</v>
      </c>
      <c r="E49" s="4">
        <v>0.06</v>
      </c>
      <c r="F49" s="4">
        <v>1.29</v>
      </c>
      <c r="G49" s="4">
        <v>4.34</v>
      </c>
      <c r="H49" s="31">
        <v>0.12</v>
      </c>
      <c r="I49" s="31">
        <f>ROUND(H49*1.09,2)</f>
        <v>0.13</v>
      </c>
    </row>
    <row r="50" spans="1:10" s="16" customFormat="1" ht="18" customHeight="1" x14ac:dyDescent="0.25">
      <c r="A50" s="47" t="s">
        <v>427</v>
      </c>
      <c r="B50" s="96"/>
      <c r="C50" s="96" t="s">
        <v>16</v>
      </c>
      <c r="D50" s="4">
        <v>0.4</v>
      </c>
      <c r="E50" s="4">
        <v>0.4</v>
      </c>
      <c r="F50" s="4">
        <v>13</v>
      </c>
      <c r="G50" s="4">
        <v>53</v>
      </c>
      <c r="H50" s="31">
        <v>0.33</v>
      </c>
      <c r="I50" s="31">
        <f>ROUND(H50*1.09,2)</f>
        <v>0.36</v>
      </c>
    </row>
    <row r="51" spans="1:10" ht="28.5" customHeight="1" x14ac:dyDescent="0.3">
      <c r="A51" s="105" t="s">
        <v>1</v>
      </c>
      <c r="B51" s="106"/>
      <c r="C51" s="107"/>
      <c r="D51" s="11">
        <f>SUM(D46:D50)</f>
        <v>33.695</v>
      </c>
      <c r="E51" s="11">
        <f t="shared" ref="E51:G51" si="4">SUM(E46:E50)</f>
        <v>35.585000000000001</v>
      </c>
      <c r="F51" s="11">
        <f t="shared" si="4"/>
        <v>52.51</v>
      </c>
      <c r="G51" s="11">
        <f t="shared" si="4"/>
        <v>642.52499999999998</v>
      </c>
      <c r="H51" s="89">
        <f>+H46+H47+H48+H49+H50</f>
        <v>1.9000000000000004</v>
      </c>
      <c r="I51" s="89">
        <f>+I46+I47+I48+I49+I50</f>
        <v>2.0599999999999996</v>
      </c>
    </row>
    <row r="52" spans="1:10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76"/>
      <c r="I52" s="76"/>
      <c r="J52" s="75"/>
    </row>
    <row r="53" spans="1:10" ht="18" customHeight="1" x14ac:dyDescent="0.25">
      <c r="A53" s="128" t="s">
        <v>379</v>
      </c>
      <c r="B53" s="114" t="s">
        <v>0</v>
      </c>
      <c r="C53" s="114" t="s">
        <v>6</v>
      </c>
      <c r="D53" s="130" t="s">
        <v>7</v>
      </c>
      <c r="E53" s="130"/>
      <c r="F53" s="130"/>
      <c r="G53" s="131" t="s">
        <v>8</v>
      </c>
      <c r="H53" s="116" t="s">
        <v>419</v>
      </c>
      <c r="I53" s="116" t="s">
        <v>420</v>
      </c>
      <c r="J53" s="75"/>
    </row>
    <row r="54" spans="1:10" ht="27" customHeight="1" x14ac:dyDescent="0.25">
      <c r="A54" s="129"/>
      <c r="B54" s="115"/>
      <c r="C54" s="115"/>
      <c r="D54" s="69" t="s">
        <v>9</v>
      </c>
      <c r="E54" s="69" t="s">
        <v>10</v>
      </c>
      <c r="F54" s="69" t="s">
        <v>107</v>
      </c>
      <c r="G54" s="115"/>
      <c r="H54" s="111"/>
      <c r="I54" s="111"/>
      <c r="J54" s="75"/>
    </row>
    <row r="55" spans="1:10" ht="30.65" customHeight="1" x14ac:dyDescent="0.25">
      <c r="A55" s="24" t="s">
        <v>388</v>
      </c>
      <c r="B55" s="25" t="s">
        <v>389</v>
      </c>
      <c r="C55" s="25">
        <v>300</v>
      </c>
      <c r="D55" s="3">
        <v>16.46</v>
      </c>
      <c r="E55" s="3">
        <v>18</v>
      </c>
      <c r="F55" s="3">
        <v>67.88</v>
      </c>
      <c r="G55" s="3">
        <v>499.36</v>
      </c>
      <c r="H55" s="31">
        <v>0.92</v>
      </c>
      <c r="I55" s="31">
        <f>ROUND(H55*1.09,2)</f>
        <v>1</v>
      </c>
      <c r="J55" s="75"/>
    </row>
    <row r="56" spans="1:10" ht="38.5" customHeight="1" x14ac:dyDescent="0.25">
      <c r="A56" s="24" t="s">
        <v>220</v>
      </c>
      <c r="B56" s="59" t="s">
        <v>221</v>
      </c>
      <c r="C56" s="59" t="s">
        <v>194</v>
      </c>
      <c r="D56" s="4">
        <v>2.64</v>
      </c>
      <c r="E56" s="4">
        <v>12.167999999999999</v>
      </c>
      <c r="F56" s="4">
        <v>8.41</v>
      </c>
      <c r="G56" s="4">
        <v>140.05000000000001</v>
      </c>
      <c r="H56" s="31">
        <v>0.52</v>
      </c>
      <c r="I56" s="31">
        <f>ROUND(H56*1.09,2)</f>
        <v>0.56999999999999995</v>
      </c>
    </row>
    <row r="57" spans="1:10" s="16" customFormat="1" ht="18" customHeight="1" x14ac:dyDescent="0.25">
      <c r="A57" s="47" t="s">
        <v>425</v>
      </c>
      <c r="B57" s="96"/>
      <c r="C57" s="96" t="s">
        <v>426</v>
      </c>
      <c r="D57" s="4">
        <v>0.1</v>
      </c>
      <c r="E57" s="4">
        <v>0.06</v>
      </c>
      <c r="F57" s="4">
        <v>1.29</v>
      </c>
      <c r="G57" s="4">
        <v>4.34</v>
      </c>
      <c r="H57" s="31">
        <v>0.12</v>
      </c>
      <c r="I57" s="31">
        <f>ROUND(H57*1.09,2)</f>
        <v>0.13</v>
      </c>
    </row>
    <row r="58" spans="1:10" s="16" customFormat="1" ht="18" customHeight="1" x14ac:dyDescent="0.25">
      <c r="A58" s="47" t="s">
        <v>427</v>
      </c>
      <c r="B58" s="96"/>
      <c r="C58" s="96" t="s">
        <v>16</v>
      </c>
      <c r="D58" s="4">
        <v>0.4</v>
      </c>
      <c r="E58" s="4">
        <v>0.4</v>
      </c>
      <c r="F58" s="4">
        <v>13</v>
      </c>
      <c r="G58" s="4">
        <v>53</v>
      </c>
      <c r="H58" s="31">
        <v>0.33</v>
      </c>
      <c r="I58" s="31">
        <f>ROUND(H58*1.09,2)</f>
        <v>0.36</v>
      </c>
    </row>
    <row r="59" spans="1:10" ht="27" customHeight="1" x14ac:dyDescent="0.3">
      <c r="A59" s="124" t="s">
        <v>1</v>
      </c>
      <c r="B59" s="125"/>
      <c r="C59" s="126"/>
      <c r="D59" s="68">
        <f>SUM(D55:D58)</f>
        <v>19.600000000000001</v>
      </c>
      <c r="E59" s="68">
        <f t="shared" ref="E59:G59" si="5">SUM(E55:E58)</f>
        <v>30.627999999999997</v>
      </c>
      <c r="F59" s="68">
        <f t="shared" si="5"/>
        <v>90.58</v>
      </c>
      <c r="G59" s="68">
        <f t="shared" si="5"/>
        <v>696.75000000000011</v>
      </c>
      <c r="H59" s="89">
        <f>+H55+H56+H57+H58</f>
        <v>1.8900000000000001</v>
      </c>
      <c r="I59" s="89">
        <f>+I55+I56+I57+I58</f>
        <v>2.0599999999999996</v>
      </c>
      <c r="J59" s="75"/>
    </row>
    <row r="60" spans="1:10" ht="42" customHeight="1" x14ac:dyDescent="0.25">
      <c r="A60" s="132" t="s">
        <v>430</v>
      </c>
      <c r="B60" s="132"/>
      <c r="C60" s="132"/>
      <c r="D60" s="132"/>
      <c r="E60" s="132"/>
      <c r="F60" s="132"/>
      <c r="G60" s="132"/>
    </row>
    <row r="61" spans="1:10" ht="18.75" customHeight="1" thickBot="1" x14ac:dyDescent="0.3"/>
    <row r="62" spans="1:10" s="16" customFormat="1" ht="39" customHeight="1" x14ac:dyDescent="0.25">
      <c r="A62" s="88"/>
      <c r="B62" s="120"/>
      <c r="C62" s="121"/>
      <c r="D62" s="121"/>
      <c r="E62" s="121"/>
      <c r="F62" s="121"/>
      <c r="G62" s="121"/>
      <c r="H62" s="90" t="s">
        <v>419</v>
      </c>
      <c r="I62" s="91" t="s">
        <v>420</v>
      </c>
    </row>
    <row r="63" spans="1:10" s="16" customFormat="1" ht="18" customHeight="1" thickBot="1" x14ac:dyDescent="0.3">
      <c r="A63" s="63"/>
      <c r="B63" s="122" t="s">
        <v>421</v>
      </c>
      <c r="C63" s="123"/>
      <c r="D63" s="123"/>
      <c r="E63" s="123"/>
      <c r="F63" s="123"/>
      <c r="G63" s="123"/>
      <c r="H63" s="94">
        <f>+SUM(H17+H25+H33+H42+H51+H59)/6+H8</f>
        <v>2.2216666666666667</v>
      </c>
      <c r="I63" s="93">
        <f>+SUM(I17+I25+I33+I42+I51+I59)/6+I8</f>
        <v>2.4233333333333329</v>
      </c>
    </row>
    <row r="64" spans="1:10" s="16" customFormat="1" ht="18" customHeight="1" x14ac:dyDescent="0.25">
      <c r="A64" s="63"/>
      <c r="B64" s="118" t="s">
        <v>422</v>
      </c>
      <c r="C64" s="119"/>
      <c r="D64" s="119"/>
      <c r="E64" s="27"/>
      <c r="F64" s="27"/>
      <c r="G64" s="27"/>
      <c r="H64" s="28"/>
      <c r="I64" s="28"/>
    </row>
    <row r="65" ht="18.75" customHeight="1" x14ac:dyDescent="0.25"/>
    <row r="66" ht="18.75" customHeight="1" x14ac:dyDescent="0.25"/>
    <row r="67" ht="27.75" customHeight="1" x14ac:dyDescent="0.25"/>
    <row r="68" ht="18.75" customHeight="1" x14ac:dyDescent="0.25"/>
    <row r="69" ht="26.25" customHeight="1" x14ac:dyDescent="0.25"/>
  </sheetData>
  <mergeCells count="67">
    <mergeCell ref="B62:G62"/>
    <mergeCell ref="B63:G63"/>
    <mergeCell ref="B64:D64"/>
    <mergeCell ref="H44:H45"/>
    <mergeCell ref="D53:F53"/>
    <mergeCell ref="G53:G54"/>
    <mergeCell ref="A59:C59"/>
    <mergeCell ref="A60:G60"/>
    <mergeCell ref="A44:A45"/>
    <mergeCell ref="B44:B45"/>
    <mergeCell ref="C44:C45"/>
    <mergeCell ref="D44:F44"/>
    <mergeCell ref="G44:G45"/>
    <mergeCell ref="A52:G52"/>
    <mergeCell ref="A53:A54"/>
    <mergeCell ref="B53:B54"/>
    <mergeCell ref="I44:I45"/>
    <mergeCell ref="H53:H54"/>
    <mergeCell ref="I53:I54"/>
    <mergeCell ref="H27:H28"/>
    <mergeCell ref="I27:I28"/>
    <mergeCell ref="I10:I11"/>
    <mergeCell ref="H35:H36"/>
    <mergeCell ref="I35:I36"/>
    <mergeCell ref="H19:H20"/>
    <mergeCell ref="I19:I20"/>
    <mergeCell ref="H4:H5"/>
    <mergeCell ref="I4:I5"/>
    <mergeCell ref="A35:A36"/>
    <mergeCell ref="B35:B36"/>
    <mergeCell ref="C35:C36"/>
    <mergeCell ref="D35:F35"/>
    <mergeCell ref="G35:G36"/>
    <mergeCell ref="A34:G34"/>
    <mergeCell ref="A33:C33"/>
    <mergeCell ref="C19:C20"/>
    <mergeCell ref="G27:G28"/>
    <mergeCell ref="A27:A28"/>
    <mergeCell ref="B27:B28"/>
    <mergeCell ref="C27:C28"/>
    <mergeCell ref="D27:F27"/>
    <mergeCell ref="H10:H11"/>
    <mergeCell ref="C53:C54"/>
    <mergeCell ref="A51:C51"/>
    <mergeCell ref="A8:C8"/>
    <mergeCell ref="D10:F10"/>
    <mergeCell ref="A19:A20"/>
    <mergeCell ref="B19:B20"/>
    <mergeCell ref="A42:C42"/>
    <mergeCell ref="A26:G26"/>
    <mergeCell ref="A18:G18"/>
    <mergeCell ref="A17:C17"/>
    <mergeCell ref="A25:C25"/>
    <mergeCell ref="G10:G11"/>
    <mergeCell ref="A43:G43"/>
    <mergeCell ref="A3:G3"/>
    <mergeCell ref="G19:G20"/>
    <mergeCell ref="D19:F19"/>
    <mergeCell ref="A10:A11"/>
    <mergeCell ref="B10:B11"/>
    <mergeCell ref="C10:C11"/>
    <mergeCell ref="A4:A5"/>
    <mergeCell ref="B4:B5"/>
    <mergeCell ref="C4:C5"/>
    <mergeCell ref="A9:G9"/>
    <mergeCell ref="D4:F4"/>
    <mergeCell ref="G4:G5"/>
  </mergeCells>
  <phoneticPr fontId="0" type="noConversion"/>
  <pageMargins left="0.59055118110236215" right="0.59055118110236215" top="0.59055118110236215" bottom="0.59055118110236215" header="0" footer="0"/>
  <pageSetup paperSize="9" scale="7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view="pageBreakPreview" topLeftCell="A54" zoomScaleNormal="100" zoomScaleSheetLayoutView="100" workbookViewId="0">
      <selection activeCell="H50" sqref="H50"/>
    </sheetView>
  </sheetViews>
  <sheetFormatPr defaultColWidth="9.1796875" defaultRowHeight="18" customHeight="1" x14ac:dyDescent="0.25"/>
  <cols>
    <col min="1" max="1" width="50.453125" style="63" customWidth="1"/>
    <col min="2" max="2" width="10.7265625" style="13" customWidth="1"/>
    <col min="3" max="3" width="7.453125" style="13" customWidth="1"/>
    <col min="4" max="4" width="8.1796875" style="27" customWidth="1"/>
    <col min="5" max="5" width="7.54296875" style="27" customWidth="1"/>
    <col min="6" max="6" width="14.1796875" style="27" customWidth="1"/>
    <col min="7" max="7" width="9" style="27" customWidth="1"/>
    <col min="8" max="10" width="9.1796875" style="28"/>
    <col min="11" max="16" width="9.1796875" style="16"/>
    <col min="17" max="16384" width="9.1796875" style="1"/>
  </cols>
  <sheetData>
    <row r="1" spans="1:16" s="2" customFormat="1" ht="18" customHeight="1" x14ac:dyDescent="0.3">
      <c r="A1" s="12" t="s">
        <v>44</v>
      </c>
      <c r="B1" s="13"/>
      <c r="C1" s="13"/>
      <c r="D1" s="27"/>
      <c r="E1" s="27"/>
      <c r="F1" s="27"/>
      <c r="G1" s="45"/>
      <c r="H1" s="33"/>
      <c r="I1" s="33"/>
      <c r="J1" s="33"/>
      <c r="K1" s="15"/>
      <c r="L1" s="15"/>
      <c r="M1" s="15"/>
      <c r="N1" s="15"/>
      <c r="O1" s="15"/>
      <c r="P1" s="15"/>
    </row>
    <row r="2" spans="1:16" s="2" customFormat="1" ht="18" customHeight="1" x14ac:dyDescent="0.3">
      <c r="A2" s="14" t="s">
        <v>11</v>
      </c>
      <c r="B2" s="13"/>
      <c r="C2" s="13"/>
      <c r="D2" s="27"/>
      <c r="E2" s="27"/>
      <c r="F2" s="27"/>
      <c r="G2" s="27"/>
      <c r="H2" s="33"/>
      <c r="I2" s="33"/>
      <c r="J2" s="33"/>
      <c r="K2" s="15"/>
      <c r="L2" s="15"/>
      <c r="M2" s="15"/>
      <c r="N2" s="15"/>
      <c r="O2" s="15"/>
      <c r="P2" s="15"/>
    </row>
    <row r="3" spans="1:16" s="2" customFormat="1" ht="18" customHeight="1" x14ac:dyDescent="0.3">
      <c r="A3" s="117" t="s">
        <v>423</v>
      </c>
      <c r="B3" s="117"/>
      <c r="C3" s="117"/>
      <c r="D3" s="117"/>
      <c r="E3" s="117"/>
      <c r="F3" s="117"/>
      <c r="G3" s="117"/>
      <c r="H3" s="33"/>
      <c r="I3" s="33"/>
      <c r="J3" s="33"/>
      <c r="K3" s="15"/>
      <c r="L3" s="15"/>
      <c r="M3" s="15"/>
      <c r="N3" s="15"/>
      <c r="O3" s="15"/>
      <c r="P3" s="15"/>
    </row>
    <row r="4" spans="1:16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116" t="s">
        <v>419</v>
      </c>
      <c r="I4" s="116" t="s">
        <v>420</v>
      </c>
    </row>
    <row r="5" spans="1:16" ht="24.75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111"/>
      <c r="I5" s="111"/>
    </row>
    <row r="6" spans="1:16" ht="18" customHeight="1" x14ac:dyDescent="0.25">
      <c r="A6" s="6" t="s">
        <v>374</v>
      </c>
      <c r="B6" s="59" t="s">
        <v>375</v>
      </c>
      <c r="C6" s="59" t="s">
        <v>15</v>
      </c>
      <c r="D6" s="4">
        <v>1.47</v>
      </c>
      <c r="E6" s="4">
        <v>3.17</v>
      </c>
      <c r="F6" s="4">
        <v>8.43</v>
      </c>
      <c r="G6" s="4">
        <v>63.27</v>
      </c>
      <c r="H6" s="31">
        <v>0.22</v>
      </c>
      <c r="I6" s="31">
        <f>ROUND(H6*1.09,2)</f>
        <v>0.24</v>
      </c>
    </row>
    <row r="7" spans="1:16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>ROUND(H7*1.09,2)</f>
        <v>0.11</v>
      </c>
    </row>
    <row r="8" spans="1:16" s="2" customFormat="1" ht="26.25" customHeight="1" x14ac:dyDescent="0.3">
      <c r="A8" s="105" t="s">
        <v>1</v>
      </c>
      <c r="B8" s="106"/>
      <c r="C8" s="107"/>
      <c r="D8" s="11">
        <f>SUM(D6:D7)</f>
        <v>4.43</v>
      </c>
      <c r="E8" s="11">
        <f>SUM(E6:E7)</f>
        <v>3.81</v>
      </c>
      <c r="F8" s="11">
        <f>SUM(F6:F7)</f>
        <v>25.49</v>
      </c>
      <c r="G8" s="11">
        <f>SUM(G6:G7)</f>
        <v>149.35</v>
      </c>
      <c r="H8" s="89">
        <f>+H5+H6+H7</f>
        <v>0.32</v>
      </c>
      <c r="I8" s="89">
        <f>+I5+I6+I7</f>
        <v>0.35</v>
      </c>
      <c r="J8" s="33"/>
      <c r="K8" s="15" t="s">
        <v>26</v>
      </c>
      <c r="L8" s="15"/>
      <c r="M8" s="15"/>
      <c r="N8" s="15"/>
      <c r="O8" s="15"/>
      <c r="P8" s="15"/>
    </row>
    <row r="9" spans="1:16" s="2" customFormat="1" ht="26.25" customHeight="1" x14ac:dyDescent="0.3">
      <c r="A9" s="110" t="s">
        <v>195</v>
      </c>
      <c r="B9" s="110"/>
      <c r="C9" s="110"/>
      <c r="D9" s="110"/>
      <c r="E9" s="110"/>
      <c r="F9" s="110"/>
      <c r="G9" s="110"/>
      <c r="H9" s="33"/>
      <c r="I9" s="33"/>
      <c r="J9" s="33"/>
      <c r="K9" s="15"/>
      <c r="L9" s="15"/>
      <c r="M9" s="15"/>
      <c r="N9" s="15"/>
      <c r="O9" s="15"/>
      <c r="P9" s="15"/>
    </row>
    <row r="10" spans="1:16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16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16" ht="33" customHeight="1" x14ac:dyDescent="0.25">
      <c r="A12" s="6" t="s">
        <v>354</v>
      </c>
      <c r="B12" s="59" t="s">
        <v>48</v>
      </c>
      <c r="C12" s="59" t="s">
        <v>212</v>
      </c>
      <c r="D12" s="4">
        <v>42.24</v>
      </c>
      <c r="E12" s="4">
        <v>19.16</v>
      </c>
      <c r="F12" s="4">
        <v>10.34</v>
      </c>
      <c r="G12" s="4">
        <v>374.96</v>
      </c>
      <c r="H12" s="31">
        <v>1.38</v>
      </c>
      <c r="I12" s="31">
        <f>ROUND(H12*1.09,2)</f>
        <v>1.5</v>
      </c>
    </row>
    <row r="13" spans="1:16" ht="18" customHeight="1" x14ac:dyDescent="0.25">
      <c r="A13" s="6" t="s">
        <v>277</v>
      </c>
      <c r="B13" s="59" t="s">
        <v>69</v>
      </c>
      <c r="C13" s="59" t="s">
        <v>14</v>
      </c>
      <c r="D13" s="4">
        <v>6.39</v>
      </c>
      <c r="E13" s="4">
        <v>0.28999999999999998</v>
      </c>
      <c r="F13" s="4">
        <v>14.07</v>
      </c>
      <c r="G13" s="4">
        <v>78.89</v>
      </c>
      <c r="H13" s="31">
        <v>0.05</v>
      </c>
      <c r="I13" s="31">
        <f>ROUND(H13*1.09,2)</f>
        <v>0.05</v>
      </c>
    </row>
    <row r="14" spans="1:16" ht="27" customHeight="1" x14ac:dyDescent="0.25">
      <c r="A14" s="6" t="s">
        <v>279</v>
      </c>
      <c r="B14" s="59" t="s">
        <v>49</v>
      </c>
      <c r="C14" s="59" t="s">
        <v>15</v>
      </c>
      <c r="D14" s="4">
        <v>2.2599999999999998</v>
      </c>
      <c r="E14" s="4">
        <v>14.85</v>
      </c>
      <c r="F14" s="4">
        <v>9.09</v>
      </c>
      <c r="G14" s="4">
        <v>165.77</v>
      </c>
      <c r="H14" s="31">
        <v>0.36</v>
      </c>
      <c r="I14" s="31">
        <f>ROUND(H14*1.09,2)</f>
        <v>0.39</v>
      </c>
    </row>
    <row r="15" spans="1:16" s="16" customFormat="1" ht="18" customHeight="1" x14ac:dyDescent="0.25">
      <c r="A15" s="47" t="s">
        <v>425</v>
      </c>
      <c r="B15" s="96"/>
      <c r="C15" s="96" t="s">
        <v>426</v>
      </c>
      <c r="D15" s="4">
        <v>0.1</v>
      </c>
      <c r="E15" s="4">
        <v>0.06</v>
      </c>
      <c r="F15" s="4">
        <v>1.29</v>
      </c>
      <c r="G15" s="4">
        <v>4.34</v>
      </c>
      <c r="H15" s="31">
        <v>0.12</v>
      </c>
      <c r="I15" s="31">
        <f>ROUND(H15*1.09,2)</f>
        <v>0.13</v>
      </c>
    </row>
    <row r="16" spans="1:16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>ROUND(H16*1.09,2)</f>
        <v>0.36</v>
      </c>
    </row>
    <row r="17" spans="1:9" ht="18" customHeight="1" x14ac:dyDescent="0.3">
      <c r="A17" s="105" t="s">
        <v>1</v>
      </c>
      <c r="B17" s="106"/>
      <c r="C17" s="107"/>
      <c r="D17" s="11">
        <f>SUM(D12:D16)</f>
        <v>51.39</v>
      </c>
      <c r="E17" s="11">
        <f t="shared" ref="E17:G17" si="0">SUM(E12:E16)</f>
        <v>34.76</v>
      </c>
      <c r="F17" s="11">
        <f t="shared" si="0"/>
        <v>47.79</v>
      </c>
      <c r="G17" s="11">
        <f t="shared" si="0"/>
        <v>676.96</v>
      </c>
      <c r="H17" s="89">
        <f>+H12+H13+H14+H15+H16</f>
        <v>2.2400000000000002</v>
      </c>
      <c r="I17" s="89">
        <f>+I12+I13+I14+I15+I16</f>
        <v>2.4299999999999997</v>
      </c>
    </row>
    <row r="18" spans="1:9" ht="27" customHeight="1" x14ac:dyDescent="0.25">
      <c r="A18" s="113" t="s">
        <v>363</v>
      </c>
      <c r="B18" s="113"/>
      <c r="C18" s="113"/>
      <c r="D18" s="113"/>
      <c r="E18" s="113"/>
      <c r="F18" s="113"/>
      <c r="G18" s="113"/>
    </row>
    <row r="19" spans="1:9" ht="18" customHeight="1" x14ac:dyDescent="0.25">
      <c r="A19" s="108" t="s">
        <v>97</v>
      </c>
      <c r="B19" s="110" t="s">
        <v>0</v>
      </c>
      <c r="C19" s="110" t="s">
        <v>6</v>
      </c>
      <c r="D19" s="112" t="s">
        <v>7</v>
      </c>
      <c r="E19" s="112"/>
      <c r="F19" s="112"/>
      <c r="G19" s="116" t="s">
        <v>8</v>
      </c>
      <c r="H19" s="116" t="s">
        <v>419</v>
      </c>
      <c r="I19" s="116" t="s">
        <v>420</v>
      </c>
    </row>
    <row r="20" spans="1:9" ht="18" customHeight="1" x14ac:dyDescent="0.25">
      <c r="A20" s="109"/>
      <c r="B20" s="111"/>
      <c r="C20" s="111"/>
      <c r="D20" s="62" t="s">
        <v>9</v>
      </c>
      <c r="E20" s="62" t="s">
        <v>10</v>
      </c>
      <c r="F20" s="62" t="s">
        <v>107</v>
      </c>
      <c r="G20" s="111"/>
      <c r="H20" s="111"/>
      <c r="I20" s="111"/>
    </row>
    <row r="21" spans="1:9" ht="18" customHeight="1" x14ac:dyDescent="0.25">
      <c r="A21" s="6" t="s">
        <v>355</v>
      </c>
      <c r="B21" s="59" t="s">
        <v>73</v>
      </c>
      <c r="C21" s="59" t="s">
        <v>211</v>
      </c>
      <c r="D21" s="4">
        <v>36</v>
      </c>
      <c r="E21" s="4">
        <v>20.07</v>
      </c>
      <c r="F21" s="4">
        <v>60.96</v>
      </c>
      <c r="G21" s="4">
        <v>570.38</v>
      </c>
      <c r="H21" s="31">
        <v>0.91</v>
      </c>
      <c r="I21" s="31">
        <f>ROUND(H21*1.09,2)</f>
        <v>0.99</v>
      </c>
    </row>
    <row r="22" spans="1:9" ht="18" customHeight="1" x14ac:dyDescent="0.25">
      <c r="A22" s="6" t="s">
        <v>116</v>
      </c>
      <c r="B22" s="59" t="s">
        <v>111</v>
      </c>
      <c r="C22" s="59" t="s">
        <v>115</v>
      </c>
      <c r="D22" s="4">
        <v>1.4350000000000001</v>
      </c>
      <c r="E22" s="4">
        <v>0.41499999999999998</v>
      </c>
      <c r="F22" s="4">
        <v>15.725</v>
      </c>
      <c r="G22" s="4">
        <v>67.75</v>
      </c>
      <c r="H22" s="31">
        <v>0.46</v>
      </c>
      <c r="I22" s="31">
        <f>ROUND(H22*1.09,2)</f>
        <v>0.5</v>
      </c>
    </row>
    <row r="23" spans="1:9" s="16" customFormat="1" ht="18" customHeight="1" x14ac:dyDescent="0.25">
      <c r="A23" s="6" t="s">
        <v>428</v>
      </c>
      <c r="B23" s="96"/>
      <c r="C23" s="96" t="s">
        <v>429</v>
      </c>
      <c r="D23" s="4">
        <v>2.98</v>
      </c>
      <c r="E23" s="4">
        <v>0.2</v>
      </c>
      <c r="F23" s="4">
        <v>12.85</v>
      </c>
      <c r="G23" s="4">
        <v>65.38</v>
      </c>
      <c r="H23" s="31">
        <v>0.4</v>
      </c>
      <c r="I23" s="31">
        <f>ROUND(H23*1.09,2)</f>
        <v>0.44</v>
      </c>
    </row>
    <row r="24" spans="1:9" s="16" customFormat="1" ht="18" customHeight="1" x14ac:dyDescent="0.25">
      <c r="A24" s="47" t="s">
        <v>425</v>
      </c>
      <c r="B24" s="96"/>
      <c r="C24" s="96" t="s">
        <v>426</v>
      </c>
      <c r="D24" s="4">
        <v>0.1</v>
      </c>
      <c r="E24" s="4">
        <v>0.06</v>
      </c>
      <c r="F24" s="4">
        <v>1.29</v>
      </c>
      <c r="G24" s="4">
        <v>4.34</v>
      </c>
      <c r="H24" s="31">
        <v>0.12</v>
      </c>
      <c r="I24" s="31">
        <f>ROUND(H24*1.09,2)</f>
        <v>0.13</v>
      </c>
    </row>
    <row r="25" spans="1:9" ht="27" customHeight="1" x14ac:dyDescent="0.3">
      <c r="A25" s="112" t="s">
        <v>1</v>
      </c>
      <c r="B25" s="112"/>
      <c r="C25" s="112"/>
      <c r="D25" s="11">
        <f>SUM(D21:D24)</f>
        <v>40.515000000000001</v>
      </c>
      <c r="E25" s="11">
        <f t="shared" ref="E25:G25" si="1">SUM(E21:E24)</f>
        <v>20.744999999999997</v>
      </c>
      <c r="F25" s="11">
        <f t="shared" si="1"/>
        <v>90.825000000000003</v>
      </c>
      <c r="G25" s="11">
        <f t="shared" si="1"/>
        <v>707.85</v>
      </c>
      <c r="H25" s="89">
        <f>+H21+H22+H23+H24</f>
        <v>1.8900000000000001</v>
      </c>
      <c r="I25" s="89">
        <f>+I21+I22+I23+I24</f>
        <v>2.06</v>
      </c>
    </row>
    <row r="26" spans="1:9" ht="18" customHeight="1" x14ac:dyDescent="0.3">
      <c r="A26" s="23"/>
      <c r="B26" s="23"/>
      <c r="C26" s="23"/>
      <c r="D26" s="22"/>
      <c r="E26" s="22"/>
      <c r="F26" s="22"/>
      <c r="G26" s="45"/>
    </row>
    <row r="27" spans="1:9" ht="18" customHeight="1" x14ac:dyDescent="0.25">
      <c r="A27" s="135" t="s">
        <v>363</v>
      </c>
      <c r="B27" s="135"/>
      <c r="C27" s="135"/>
      <c r="D27" s="135"/>
      <c r="E27" s="135"/>
      <c r="F27" s="135"/>
      <c r="G27" s="135"/>
    </row>
    <row r="28" spans="1:9" ht="18" customHeight="1" x14ac:dyDescent="0.25">
      <c r="A28" s="108" t="s">
        <v>98</v>
      </c>
      <c r="B28" s="110" t="s">
        <v>0</v>
      </c>
      <c r="C28" s="110" t="s">
        <v>6</v>
      </c>
      <c r="D28" s="112" t="s">
        <v>7</v>
      </c>
      <c r="E28" s="112"/>
      <c r="F28" s="112"/>
      <c r="G28" s="116" t="s">
        <v>8</v>
      </c>
      <c r="H28" s="116" t="s">
        <v>419</v>
      </c>
      <c r="I28" s="116" t="s">
        <v>420</v>
      </c>
    </row>
    <row r="29" spans="1:9" ht="18" customHeight="1" x14ac:dyDescent="0.25">
      <c r="A29" s="109"/>
      <c r="B29" s="111"/>
      <c r="C29" s="111"/>
      <c r="D29" s="62" t="s">
        <v>9</v>
      </c>
      <c r="E29" s="62" t="s">
        <v>10</v>
      </c>
      <c r="F29" s="62" t="s">
        <v>107</v>
      </c>
      <c r="G29" s="111"/>
      <c r="H29" s="111"/>
      <c r="I29" s="111"/>
    </row>
    <row r="30" spans="1:9" ht="18" customHeight="1" x14ac:dyDescent="0.25">
      <c r="A30" s="6" t="s">
        <v>100</v>
      </c>
      <c r="B30" s="59" t="s">
        <v>89</v>
      </c>
      <c r="C30" s="59" t="s">
        <v>210</v>
      </c>
      <c r="D30" s="59">
        <v>16.68</v>
      </c>
      <c r="E30" s="59">
        <v>8.7200000000000006</v>
      </c>
      <c r="F30" s="59">
        <v>99.8</v>
      </c>
      <c r="G30" s="59">
        <v>518.28</v>
      </c>
      <c r="H30" s="31">
        <v>1.31</v>
      </c>
      <c r="I30" s="31">
        <f t="shared" ref="I30:I33" si="2">ROUND(H30*1.09,2)</f>
        <v>1.43</v>
      </c>
    </row>
    <row r="31" spans="1:9" ht="18" customHeight="1" x14ac:dyDescent="0.25">
      <c r="A31" s="6" t="s">
        <v>271</v>
      </c>
      <c r="B31" s="59" t="s">
        <v>3</v>
      </c>
      <c r="C31" s="59" t="s">
        <v>16</v>
      </c>
      <c r="D31" s="4">
        <v>2.14</v>
      </c>
      <c r="E31" s="4">
        <v>10.220000000000001</v>
      </c>
      <c r="F31" s="4">
        <v>8.7200000000000006</v>
      </c>
      <c r="G31" s="4">
        <v>140.1</v>
      </c>
      <c r="H31" s="31">
        <v>0.13</v>
      </c>
      <c r="I31" s="31">
        <f t="shared" si="2"/>
        <v>0.14000000000000001</v>
      </c>
    </row>
    <row r="32" spans="1:9" s="16" customFormat="1" ht="18" customHeight="1" x14ac:dyDescent="0.25">
      <c r="A32" s="47" t="s">
        <v>425</v>
      </c>
      <c r="B32" s="96"/>
      <c r="C32" s="96" t="s">
        <v>426</v>
      </c>
      <c r="D32" s="4">
        <v>0.1</v>
      </c>
      <c r="E32" s="4">
        <v>0.06</v>
      </c>
      <c r="F32" s="4">
        <v>1.29</v>
      </c>
      <c r="G32" s="4">
        <v>4.34</v>
      </c>
      <c r="H32" s="31">
        <v>0.12</v>
      </c>
      <c r="I32" s="31">
        <f t="shared" si="2"/>
        <v>0.13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2"/>
        <v>0.36</v>
      </c>
    </row>
    <row r="34" spans="1:9" ht="24.75" customHeight="1" x14ac:dyDescent="0.3">
      <c r="A34" s="105" t="s">
        <v>1</v>
      </c>
      <c r="B34" s="106"/>
      <c r="C34" s="107"/>
      <c r="D34" s="11">
        <f>SUM(D30:D33)</f>
        <v>19.32</v>
      </c>
      <c r="E34" s="11">
        <f t="shared" ref="E34:G34" si="3">SUM(E30:E33)</f>
        <v>19.399999999999999</v>
      </c>
      <c r="F34" s="11">
        <f t="shared" si="3"/>
        <v>122.81</v>
      </c>
      <c r="G34" s="11">
        <f t="shared" si="3"/>
        <v>715.72</v>
      </c>
      <c r="H34" s="89">
        <f>+H30+H31+H32+H33</f>
        <v>1.8900000000000001</v>
      </c>
      <c r="I34" s="89">
        <f>+I30+I31+I32+I33</f>
        <v>2.0599999999999996</v>
      </c>
    </row>
    <row r="35" spans="1:9" ht="18" customHeight="1" x14ac:dyDescent="0.25">
      <c r="A35" s="113" t="s">
        <v>370</v>
      </c>
      <c r="B35" s="113"/>
      <c r="C35" s="113"/>
      <c r="D35" s="113"/>
      <c r="E35" s="113"/>
      <c r="F35" s="113"/>
      <c r="G35" s="113"/>
    </row>
    <row r="36" spans="1:9" ht="18" customHeight="1" x14ac:dyDescent="0.25">
      <c r="A36" s="108" t="s">
        <v>133</v>
      </c>
      <c r="B36" s="114" t="s">
        <v>0</v>
      </c>
      <c r="C36" s="114" t="s">
        <v>6</v>
      </c>
      <c r="D36" s="112" t="s">
        <v>7</v>
      </c>
      <c r="E36" s="112"/>
      <c r="F36" s="112"/>
      <c r="G36" s="116" t="s">
        <v>8</v>
      </c>
      <c r="H36" s="116" t="s">
        <v>419</v>
      </c>
      <c r="I36" s="116" t="s">
        <v>420</v>
      </c>
    </row>
    <row r="37" spans="1:9" ht="18" customHeight="1" x14ac:dyDescent="0.25">
      <c r="A37" s="109"/>
      <c r="B37" s="115"/>
      <c r="C37" s="115"/>
      <c r="D37" s="62" t="s">
        <v>9</v>
      </c>
      <c r="E37" s="62" t="s">
        <v>10</v>
      </c>
      <c r="F37" s="62" t="s">
        <v>107</v>
      </c>
      <c r="G37" s="111"/>
      <c r="H37" s="111"/>
      <c r="I37" s="111"/>
    </row>
    <row r="38" spans="1:9" ht="18" customHeight="1" x14ac:dyDescent="0.25">
      <c r="A38" s="19" t="s">
        <v>165</v>
      </c>
      <c r="B38" s="20" t="s">
        <v>68</v>
      </c>
      <c r="C38" s="29" t="s">
        <v>308</v>
      </c>
      <c r="D38" s="31">
        <v>43.86</v>
      </c>
      <c r="E38" s="31">
        <v>20.079000000000001</v>
      </c>
      <c r="F38" s="31">
        <v>35.350999999999999</v>
      </c>
      <c r="G38" s="31">
        <v>487.71499999999997</v>
      </c>
      <c r="H38" s="31">
        <v>0.87</v>
      </c>
      <c r="I38" s="31">
        <f t="shared" ref="I38:I41" si="4">ROUND(H38*1.09,2)</f>
        <v>0.95</v>
      </c>
    </row>
    <row r="39" spans="1:9" ht="30.65" customHeight="1" x14ac:dyDescent="0.25">
      <c r="A39" s="19" t="s">
        <v>281</v>
      </c>
      <c r="B39" s="20" t="s">
        <v>164</v>
      </c>
      <c r="C39" s="29" t="s">
        <v>15</v>
      </c>
      <c r="D39" s="31">
        <v>2.06</v>
      </c>
      <c r="E39" s="31">
        <v>14.72</v>
      </c>
      <c r="F39" s="31">
        <v>6.03</v>
      </c>
      <c r="G39" s="31">
        <v>156.77000000000001</v>
      </c>
      <c r="H39" s="31">
        <v>0.56999999999999995</v>
      </c>
      <c r="I39" s="31">
        <f t="shared" si="4"/>
        <v>0.62</v>
      </c>
    </row>
    <row r="40" spans="1:9" s="16" customFormat="1" ht="18" customHeight="1" x14ac:dyDescent="0.25">
      <c r="A40" s="47" t="s">
        <v>425</v>
      </c>
      <c r="B40" s="96"/>
      <c r="C40" s="96" t="s">
        <v>426</v>
      </c>
      <c r="D40" s="4">
        <v>0.1</v>
      </c>
      <c r="E40" s="4">
        <v>0.06</v>
      </c>
      <c r="F40" s="4">
        <v>1.29</v>
      </c>
      <c r="G40" s="4">
        <v>4.34</v>
      </c>
      <c r="H40" s="31">
        <v>0.12</v>
      </c>
      <c r="I40" s="31">
        <f t="shared" si="4"/>
        <v>0.13</v>
      </c>
    </row>
    <row r="41" spans="1:9" s="16" customFormat="1" ht="18" customHeight="1" x14ac:dyDescent="0.25">
      <c r="A41" s="47" t="s">
        <v>427</v>
      </c>
      <c r="B41" s="96"/>
      <c r="C41" s="96" t="s">
        <v>16</v>
      </c>
      <c r="D41" s="4">
        <v>0.4</v>
      </c>
      <c r="E41" s="4">
        <v>0.4</v>
      </c>
      <c r="F41" s="4">
        <v>13</v>
      </c>
      <c r="G41" s="4">
        <v>53</v>
      </c>
      <c r="H41" s="31">
        <v>0.33</v>
      </c>
      <c r="I41" s="31">
        <f t="shared" si="4"/>
        <v>0.36</v>
      </c>
    </row>
    <row r="42" spans="1:9" ht="27" customHeight="1" x14ac:dyDescent="0.3">
      <c r="A42" s="105" t="s">
        <v>1</v>
      </c>
      <c r="B42" s="106"/>
      <c r="C42" s="107"/>
      <c r="D42" s="11">
        <f>SUM(D38:D41)</f>
        <v>46.42</v>
      </c>
      <c r="E42" s="11">
        <f t="shared" ref="E42:G42" si="5">SUM(E38:E41)</f>
        <v>35.259</v>
      </c>
      <c r="F42" s="11">
        <f t="shared" si="5"/>
        <v>55.670999999999999</v>
      </c>
      <c r="G42" s="11">
        <f t="shared" si="5"/>
        <v>701.82500000000005</v>
      </c>
      <c r="H42" s="89">
        <f>+H38+H39+H40+H41</f>
        <v>1.8900000000000001</v>
      </c>
      <c r="I42" s="89">
        <f>+I38+I39+I40+I41</f>
        <v>2.0599999999999996</v>
      </c>
    </row>
    <row r="43" spans="1:9" ht="28.5" customHeight="1" x14ac:dyDescent="0.25">
      <c r="A43" s="113" t="s">
        <v>370</v>
      </c>
      <c r="B43" s="113"/>
      <c r="C43" s="113"/>
      <c r="D43" s="113"/>
      <c r="E43" s="113"/>
      <c r="F43" s="113"/>
      <c r="G43" s="113"/>
    </row>
    <row r="44" spans="1:9" ht="26.25" customHeight="1" x14ac:dyDescent="0.25">
      <c r="A44" s="108" t="s">
        <v>134</v>
      </c>
      <c r="B44" s="114" t="s">
        <v>0</v>
      </c>
      <c r="C44" s="114" t="s">
        <v>6</v>
      </c>
      <c r="D44" s="112" t="s">
        <v>7</v>
      </c>
      <c r="E44" s="112"/>
      <c r="F44" s="112"/>
      <c r="G44" s="116" t="s">
        <v>8</v>
      </c>
      <c r="H44" s="116" t="s">
        <v>419</v>
      </c>
      <c r="I44" s="116" t="s">
        <v>420</v>
      </c>
    </row>
    <row r="45" spans="1:9" ht="18" customHeight="1" x14ac:dyDescent="0.25">
      <c r="A45" s="109"/>
      <c r="B45" s="115"/>
      <c r="C45" s="115"/>
      <c r="D45" s="62" t="s">
        <v>9</v>
      </c>
      <c r="E45" s="62" t="s">
        <v>10</v>
      </c>
      <c r="F45" s="62" t="s">
        <v>107</v>
      </c>
      <c r="G45" s="111"/>
      <c r="H45" s="111"/>
      <c r="I45" s="111"/>
    </row>
    <row r="46" spans="1:9" ht="18" customHeight="1" x14ac:dyDescent="0.25">
      <c r="A46" s="6" t="s">
        <v>130</v>
      </c>
      <c r="B46" s="59" t="s">
        <v>121</v>
      </c>
      <c r="C46" s="59" t="s">
        <v>23</v>
      </c>
      <c r="D46" s="4">
        <v>34.325000000000003</v>
      </c>
      <c r="E46" s="4">
        <v>16.850000000000001</v>
      </c>
      <c r="F46" s="4">
        <v>55.875</v>
      </c>
      <c r="G46" s="4">
        <v>504.72500000000002</v>
      </c>
      <c r="H46" s="31">
        <v>0.79</v>
      </c>
      <c r="I46" s="31">
        <f t="shared" ref="I46:I50" si="6">ROUND(H46*1.09,2)</f>
        <v>0.86</v>
      </c>
    </row>
    <row r="47" spans="1:9" ht="18" customHeight="1" x14ac:dyDescent="0.25">
      <c r="A47" s="6" t="s">
        <v>237</v>
      </c>
      <c r="B47" s="59" t="s">
        <v>238</v>
      </c>
      <c r="C47" s="59" t="s">
        <v>14</v>
      </c>
      <c r="D47" s="4">
        <v>1.7</v>
      </c>
      <c r="E47" s="4">
        <v>5</v>
      </c>
      <c r="F47" s="4">
        <v>2.1</v>
      </c>
      <c r="G47" s="4">
        <v>60</v>
      </c>
      <c r="H47" s="31">
        <v>0.25</v>
      </c>
      <c r="I47" s="31">
        <f t="shared" si="6"/>
        <v>0.27</v>
      </c>
    </row>
    <row r="48" spans="1:9" s="16" customFormat="1" ht="18" customHeight="1" x14ac:dyDescent="0.25">
      <c r="A48" s="6" t="s">
        <v>428</v>
      </c>
      <c r="B48" s="96"/>
      <c r="C48" s="96" t="s">
        <v>429</v>
      </c>
      <c r="D48" s="4">
        <v>2.98</v>
      </c>
      <c r="E48" s="4">
        <v>0.2</v>
      </c>
      <c r="F48" s="4">
        <v>12.85</v>
      </c>
      <c r="G48" s="4">
        <v>65.38</v>
      </c>
      <c r="H48" s="31">
        <v>0.4</v>
      </c>
      <c r="I48" s="31">
        <f t="shared" si="6"/>
        <v>0.44</v>
      </c>
    </row>
    <row r="49" spans="1:16" s="16" customFormat="1" ht="18" customHeight="1" x14ac:dyDescent="0.25">
      <c r="A49" s="47" t="s">
        <v>425</v>
      </c>
      <c r="B49" s="96"/>
      <c r="C49" s="96" t="s">
        <v>426</v>
      </c>
      <c r="D49" s="4">
        <v>0.1</v>
      </c>
      <c r="E49" s="4">
        <v>0.06</v>
      </c>
      <c r="F49" s="4">
        <v>1.29</v>
      </c>
      <c r="G49" s="4">
        <v>4.34</v>
      </c>
      <c r="H49" s="31">
        <v>0.12</v>
      </c>
      <c r="I49" s="31">
        <f t="shared" si="6"/>
        <v>0.13</v>
      </c>
    </row>
    <row r="50" spans="1:16" s="16" customFormat="1" ht="18" customHeight="1" x14ac:dyDescent="0.25">
      <c r="A50" s="47" t="s">
        <v>427</v>
      </c>
      <c r="B50" s="96"/>
      <c r="C50" s="96" t="s">
        <v>16</v>
      </c>
      <c r="D50" s="4">
        <v>0.4</v>
      </c>
      <c r="E50" s="4">
        <v>0.4</v>
      </c>
      <c r="F50" s="4">
        <v>13</v>
      </c>
      <c r="G50" s="4">
        <v>53</v>
      </c>
      <c r="H50" s="31">
        <v>0.33</v>
      </c>
      <c r="I50" s="31">
        <f t="shared" si="6"/>
        <v>0.36</v>
      </c>
    </row>
    <row r="51" spans="1:16" ht="18" customHeight="1" x14ac:dyDescent="0.3">
      <c r="A51" s="112" t="s">
        <v>1</v>
      </c>
      <c r="B51" s="112"/>
      <c r="C51" s="112"/>
      <c r="D51" s="11">
        <f>SUM(D46:D50)</f>
        <v>39.505000000000003</v>
      </c>
      <c r="E51" s="11">
        <f t="shared" ref="E51:G51" si="7">SUM(E46:E50)</f>
        <v>22.509999999999998</v>
      </c>
      <c r="F51" s="11">
        <f t="shared" si="7"/>
        <v>85.115000000000009</v>
      </c>
      <c r="G51" s="11">
        <f t="shared" si="7"/>
        <v>687.44500000000005</v>
      </c>
      <c r="H51" s="89">
        <f>+H46+H47+H48+H49+H50</f>
        <v>1.8900000000000001</v>
      </c>
      <c r="I51" s="89">
        <f>+I46+I47+I48+I49+I50</f>
        <v>2.0599999999999996</v>
      </c>
    </row>
    <row r="52" spans="1:16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65"/>
      <c r="I52" s="65"/>
      <c r="J52" s="1"/>
      <c r="K52" s="1"/>
      <c r="L52" s="1"/>
      <c r="M52" s="1"/>
      <c r="N52" s="1"/>
      <c r="O52" s="1"/>
      <c r="P52" s="1"/>
    </row>
    <row r="53" spans="1:16" ht="18" customHeight="1" x14ac:dyDescent="0.25">
      <c r="A53" s="128" t="s">
        <v>379</v>
      </c>
      <c r="B53" s="114" t="s">
        <v>0</v>
      </c>
      <c r="C53" s="114" t="s">
        <v>6</v>
      </c>
      <c r="D53" s="130" t="s">
        <v>7</v>
      </c>
      <c r="E53" s="130"/>
      <c r="F53" s="130"/>
      <c r="G53" s="131" t="s">
        <v>8</v>
      </c>
      <c r="H53" s="116" t="s">
        <v>419</v>
      </c>
      <c r="I53" s="116" t="s">
        <v>420</v>
      </c>
      <c r="J53" s="1"/>
      <c r="K53" s="1"/>
      <c r="L53" s="1"/>
      <c r="M53" s="1"/>
      <c r="N53" s="1"/>
      <c r="O53" s="1"/>
      <c r="P53" s="1"/>
    </row>
    <row r="54" spans="1:16" ht="27" customHeight="1" x14ac:dyDescent="0.25">
      <c r="A54" s="129"/>
      <c r="B54" s="115"/>
      <c r="C54" s="115"/>
      <c r="D54" s="69" t="s">
        <v>9</v>
      </c>
      <c r="E54" s="69" t="s">
        <v>10</v>
      </c>
      <c r="F54" s="69" t="s">
        <v>107</v>
      </c>
      <c r="G54" s="115"/>
      <c r="H54" s="111"/>
      <c r="I54" s="111"/>
      <c r="J54" s="1"/>
      <c r="K54" s="1"/>
      <c r="L54" s="1"/>
      <c r="M54" s="1"/>
      <c r="N54" s="1"/>
      <c r="O54" s="1"/>
      <c r="P54" s="1"/>
    </row>
    <row r="55" spans="1:16" s="75" customFormat="1" ht="27.65" customHeight="1" x14ac:dyDescent="0.25">
      <c r="A55" s="24" t="s">
        <v>390</v>
      </c>
      <c r="B55" s="25" t="s">
        <v>391</v>
      </c>
      <c r="C55" s="25">
        <v>250</v>
      </c>
      <c r="D55" s="3">
        <v>37.840000000000003</v>
      </c>
      <c r="E55" s="3">
        <v>26.54</v>
      </c>
      <c r="F55" s="3">
        <v>4.07</v>
      </c>
      <c r="G55" s="3">
        <v>406.49</v>
      </c>
      <c r="H55" s="31">
        <v>1.88</v>
      </c>
      <c r="I55" s="31">
        <f>ROUND(H55*1.09,2)</f>
        <v>2.0499999999999998</v>
      </c>
    </row>
    <row r="56" spans="1:16" ht="27" customHeight="1" x14ac:dyDescent="0.25">
      <c r="A56" s="6" t="s">
        <v>279</v>
      </c>
      <c r="B56" s="59" t="s">
        <v>49</v>
      </c>
      <c r="C56" s="59" t="s">
        <v>15</v>
      </c>
      <c r="D56" s="4">
        <v>2.2599999999999998</v>
      </c>
      <c r="E56" s="4">
        <v>14.85</v>
      </c>
      <c r="F56" s="4">
        <v>9.09</v>
      </c>
      <c r="G56" s="4">
        <v>165.77</v>
      </c>
      <c r="H56" s="31">
        <v>0.33</v>
      </c>
      <c r="I56" s="31">
        <f t="shared" ref="I56:I58" si="8">ROUND(H56*1.09,2)</f>
        <v>0.36</v>
      </c>
    </row>
    <row r="57" spans="1:16" s="16" customFormat="1" ht="18" customHeight="1" x14ac:dyDescent="0.25">
      <c r="A57" s="47" t="s">
        <v>425</v>
      </c>
      <c r="B57" s="96"/>
      <c r="C57" s="96" t="s">
        <v>426</v>
      </c>
      <c r="D57" s="4">
        <v>0.1</v>
      </c>
      <c r="E57" s="4">
        <v>0.06</v>
      </c>
      <c r="F57" s="4">
        <v>1.29</v>
      </c>
      <c r="G57" s="4">
        <v>4.34</v>
      </c>
      <c r="H57" s="31">
        <v>0.09</v>
      </c>
      <c r="I57" s="31">
        <f t="shared" si="8"/>
        <v>0.1</v>
      </c>
    </row>
    <row r="58" spans="1:16" s="16" customFormat="1" ht="18" customHeight="1" x14ac:dyDescent="0.25">
      <c r="A58" s="47" t="s">
        <v>427</v>
      </c>
      <c r="B58" s="96"/>
      <c r="C58" s="96" t="s">
        <v>16</v>
      </c>
      <c r="D58" s="4">
        <v>0.4</v>
      </c>
      <c r="E58" s="4">
        <v>0.4</v>
      </c>
      <c r="F58" s="4">
        <v>13</v>
      </c>
      <c r="G58" s="4">
        <v>53</v>
      </c>
      <c r="H58" s="31">
        <v>0.25</v>
      </c>
      <c r="I58" s="31">
        <f t="shared" si="8"/>
        <v>0.27</v>
      </c>
    </row>
    <row r="59" spans="1:16" ht="27" customHeight="1" x14ac:dyDescent="0.3">
      <c r="A59" s="124" t="s">
        <v>1</v>
      </c>
      <c r="B59" s="125"/>
      <c r="C59" s="126"/>
      <c r="D59" s="68">
        <f>SUM(D55:D58)</f>
        <v>40.6</v>
      </c>
      <c r="E59" s="68">
        <f t="shared" ref="E59:G59" si="9">SUM(E55:E58)</f>
        <v>41.85</v>
      </c>
      <c r="F59" s="68">
        <f t="shared" si="9"/>
        <v>27.45</v>
      </c>
      <c r="G59" s="68">
        <f t="shared" si="9"/>
        <v>629.6</v>
      </c>
      <c r="H59" s="89">
        <f>+H55+H56+H57+H58</f>
        <v>2.5499999999999998</v>
      </c>
      <c r="I59" s="89">
        <f>+I55+I56+I57+I58</f>
        <v>2.78</v>
      </c>
      <c r="J59" s="1"/>
      <c r="K59" s="1"/>
      <c r="L59" s="1"/>
      <c r="M59" s="1"/>
      <c r="N59" s="1"/>
      <c r="O59" s="1"/>
      <c r="P59" s="1"/>
    </row>
    <row r="60" spans="1:16" ht="18" customHeight="1" x14ac:dyDescent="0.25">
      <c r="A60" s="132" t="s">
        <v>430</v>
      </c>
      <c r="B60" s="132"/>
      <c r="C60" s="132"/>
      <c r="D60" s="132"/>
      <c r="E60" s="132"/>
      <c r="F60" s="132"/>
      <c r="G60" s="132"/>
    </row>
    <row r="62" spans="1:16" ht="18" customHeight="1" thickBot="1" x14ac:dyDescent="0.3"/>
    <row r="63" spans="1:16" s="16" customFormat="1" ht="39" customHeight="1" x14ac:dyDescent="0.25">
      <c r="A63" s="88"/>
      <c r="B63" s="120"/>
      <c r="C63" s="121"/>
      <c r="D63" s="121"/>
      <c r="E63" s="121"/>
      <c r="F63" s="121"/>
      <c r="G63" s="121"/>
      <c r="H63" s="90" t="s">
        <v>419</v>
      </c>
      <c r="I63" s="91" t="s">
        <v>420</v>
      </c>
    </row>
    <row r="64" spans="1:16" s="16" customFormat="1" ht="18" customHeight="1" thickBot="1" x14ac:dyDescent="0.3">
      <c r="A64" s="63"/>
      <c r="B64" s="122" t="s">
        <v>421</v>
      </c>
      <c r="C64" s="123"/>
      <c r="D64" s="123"/>
      <c r="E64" s="123"/>
      <c r="F64" s="123"/>
      <c r="G64" s="123"/>
      <c r="H64" s="94">
        <f>+SUM(H17+H25+H34+H42+H51+H59)/6+H8</f>
        <v>2.3783333333333334</v>
      </c>
      <c r="I64" s="93">
        <f>+SUM(I17+I25+I34+I42+I51+I59)/6+I8</f>
        <v>2.5916666666666663</v>
      </c>
    </row>
    <row r="65" spans="1:9" s="16" customFormat="1" ht="18" customHeight="1" x14ac:dyDescent="0.25">
      <c r="A65" s="63"/>
      <c r="B65" s="118" t="s">
        <v>422</v>
      </c>
      <c r="C65" s="119"/>
      <c r="D65" s="119"/>
      <c r="E65" s="27"/>
      <c r="F65" s="27"/>
      <c r="G65" s="27"/>
      <c r="H65" s="28"/>
      <c r="I65" s="28"/>
    </row>
    <row r="71" spans="1:9" ht="27" customHeight="1" x14ac:dyDescent="0.25"/>
  </sheetData>
  <mergeCells count="67">
    <mergeCell ref="B65:D65"/>
    <mergeCell ref="B63:G63"/>
    <mergeCell ref="B64:G64"/>
    <mergeCell ref="A59:C59"/>
    <mergeCell ref="A52:G52"/>
    <mergeCell ref="A53:A54"/>
    <mergeCell ref="B53:B54"/>
    <mergeCell ref="C53:C54"/>
    <mergeCell ref="D53:F53"/>
    <mergeCell ref="G53:G54"/>
    <mergeCell ref="A60:G60"/>
    <mergeCell ref="H10:H11"/>
    <mergeCell ref="I10:I11"/>
    <mergeCell ref="H28:H29"/>
    <mergeCell ref="I28:I29"/>
    <mergeCell ref="H19:H20"/>
    <mergeCell ref="I19:I20"/>
    <mergeCell ref="H53:H54"/>
    <mergeCell ref="I53:I54"/>
    <mergeCell ref="H44:H45"/>
    <mergeCell ref="I44:I45"/>
    <mergeCell ref="H36:H37"/>
    <mergeCell ref="I36:I37"/>
    <mergeCell ref="H4:H5"/>
    <mergeCell ref="I4:I5"/>
    <mergeCell ref="C44:C45"/>
    <mergeCell ref="D44:F44"/>
    <mergeCell ref="G44:G45"/>
    <mergeCell ref="A34:C34"/>
    <mergeCell ref="A42:C42"/>
    <mergeCell ref="A35:G35"/>
    <mergeCell ref="A36:A37"/>
    <mergeCell ref="B36:B37"/>
    <mergeCell ref="C36:C37"/>
    <mergeCell ref="D36:F36"/>
    <mergeCell ref="G36:G37"/>
    <mergeCell ref="A4:A5"/>
    <mergeCell ref="B4:B5"/>
    <mergeCell ref="C4:C5"/>
    <mergeCell ref="A51:C51"/>
    <mergeCell ref="A27:G27"/>
    <mergeCell ref="A28:A29"/>
    <mergeCell ref="B28:B29"/>
    <mergeCell ref="C28:C29"/>
    <mergeCell ref="D28:F28"/>
    <mergeCell ref="G28:G29"/>
    <mergeCell ref="A43:G43"/>
    <mergeCell ref="A44:A45"/>
    <mergeCell ref="B44:B45"/>
    <mergeCell ref="A25:C25"/>
    <mergeCell ref="G10:G11"/>
    <mergeCell ref="A19:A20"/>
    <mergeCell ref="B19:B20"/>
    <mergeCell ref="C19:C20"/>
    <mergeCell ref="D19:F19"/>
    <mergeCell ref="G19:G20"/>
    <mergeCell ref="A10:A11"/>
    <mergeCell ref="B10:B11"/>
    <mergeCell ref="C10:C11"/>
    <mergeCell ref="D10:F10"/>
    <mergeCell ref="D4:F4"/>
    <mergeCell ref="A8:C8"/>
    <mergeCell ref="A3:G3"/>
    <mergeCell ref="A18:G18"/>
    <mergeCell ref="A17:C17"/>
    <mergeCell ref="A9:G9"/>
    <mergeCell ref="G4:G5"/>
  </mergeCells>
  <pageMargins left="0.59055118110236215" right="0.59055118110236215" top="0.59055118110236215" bottom="0.59055118110236215" header="0" footer="0"/>
  <pageSetup paperSize="9" scale="68" orientation="portrait" r:id="rId1"/>
  <rowBreaks count="1" manualBreakCount="1">
    <brk id="2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view="pageBreakPreview" topLeftCell="A54" zoomScaleNormal="100" zoomScaleSheetLayoutView="100" workbookViewId="0">
      <selection activeCell="H66" sqref="H66"/>
    </sheetView>
  </sheetViews>
  <sheetFormatPr defaultColWidth="9.1796875" defaultRowHeight="18" customHeight="1" x14ac:dyDescent="0.25"/>
  <cols>
    <col min="1" max="1" width="47.54296875" style="63" customWidth="1"/>
    <col min="2" max="2" width="8.54296875" style="28" customWidth="1"/>
    <col min="3" max="3" width="8" style="28" customWidth="1"/>
    <col min="4" max="4" width="9.1796875" style="27" customWidth="1"/>
    <col min="5" max="5" width="7.81640625" style="27" customWidth="1"/>
    <col min="6" max="6" width="15.453125" style="27" customWidth="1"/>
    <col min="7" max="7" width="9" style="27" customWidth="1"/>
    <col min="8" max="11" width="9.1796875" style="16"/>
    <col min="12" max="16384" width="9.1796875" style="1"/>
  </cols>
  <sheetData>
    <row r="1" spans="1:9" ht="18" customHeight="1" x14ac:dyDescent="0.3">
      <c r="A1" s="12" t="s">
        <v>44</v>
      </c>
      <c r="G1" s="45"/>
    </row>
    <row r="2" spans="1:9" ht="18" customHeight="1" x14ac:dyDescent="0.3">
      <c r="A2" s="14" t="s">
        <v>17</v>
      </c>
    </row>
    <row r="3" spans="1:9" ht="18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18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8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37.5" customHeight="1" x14ac:dyDescent="0.25">
      <c r="A6" s="46" t="s">
        <v>436</v>
      </c>
      <c r="B6" s="25" t="s">
        <v>27</v>
      </c>
      <c r="C6" s="25" t="s">
        <v>311</v>
      </c>
      <c r="D6" s="4">
        <v>2.83</v>
      </c>
      <c r="E6" s="4">
        <v>5.03</v>
      </c>
      <c r="F6" s="4">
        <v>13.83</v>
      </c>
      <c r="G6" s="4">
        <v>105.02</v>
      </c>
      <c r="H6" s="31">
        <v>0.22</v>
      </c>
      <c r="I6" s="31">
        <f t="shared" ref="I6:I7" si="0">ROUND(H6*1.09,2)</f>
        <v>0.24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18" customHeight="1" x14ac:dyDescent="0.3">
      <c r="A8" s="105" t="s">
        <v>1</v>
      </c>
      <c r="B8" s="106"/>
      <c r="C8" s="107"/>
      <c r="D8" s="11">
        <f>SUM(D6:D7)</f>
        <v>5.79</v>
      </c>
      <c r="E8" s="11">
        <f t="shared" ref="E8:G8" si="1">SUM(E6:E7)</f>
        <v>5.67</v>
      </c>
      <c r="F8" s="11">
        <f t="shared" si="1"/>
        <v>30.89</v>
      </c>
      <c r="G8" s="11">
        <f t="shared" si="1"/>
        <v>191.1</v>
      </c>
      <c r="H8" s="89">
        <f>+H5+H6+H7</f>
        <v>0.32</v>
      </c>
      <c r="I8" s="89">
        <f>+I5+I6+I7</f>
        <v>0.35</v>
      </c>
    </row>
    <row r="9" spans="1:9" ht="27" customHeight="1" x14ac:dyDescent="0.25">
      <c r="A9" s="113" t="s">
        <v>363</v>
      </c>
      <c r="B9" s="113"/>
      <c r="C9" s="113"/>
      <c r="D9" s="113"/>
      <c r="E9" s="113"/>
      <c r="F9" s="113"/>
      <c r="G9" s="113"/>
    </row>
    <row r="10" spans="1:9" ht="18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87" t="s">
        <v>419</v>
      </c>
      <c r="I10" s="87" t="s">
        <v>420</v>
      </c>
    </row>
    <row r="11" spans="1:9" ht="18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86"/>
      <c r="I11" s="86"/>
    </row>
    <row r="12" spans="1:9" ht="18" customHeight="1" x14ac:dyDescent="0.25">
      <c r="A12" s="6" t="s">
        <v>347</v>
      </c>
      <c r="B12" s="59" t="s">
        <v>74</v>
      </c>
      <c r="C12" s="59">
        <v>280</v>
      </c>
      <c r="D12" s="4">
        <v>21.402000000000001</v>
      </c>
      <c r="E12" s="4">
        <v>16.015999999999998</v>
      </c>
      <c r="F12" s="4">
        <v>67</v>
      </c>
      <c r="G12" s="4">
        <v>535.44000000000005</v>
      </c>
      <c r="H12" s="31">
        <v>0.95</v>
      </c>
      <c r="I12" s="31">
        <f t="shared" ref="I12:I15" si="2">ROUND(H12*1.09,2)</f>
        <v>1.04</v>
      </c>
    </row>
    <row r="13" spans="1:9" ht="18" customHeight="1" x14ac:dyDescent="0.25">
      <c r="A13" s="24" t="s">
        <v>116</v>
      </c>
      <c r="B13" s="25" t="s">
        <v>111</v>
      </c>
      <c r="C13" s="25" t="s">
        <v>115</v>
      </c>
      <c r="D13" s="4">
        <v>1.4350000000000001</v>
      </c>
      <c r="E13" s="4">
        <v>0.41499999999999998</v>
      </c>
      <c r="F13" s="4">
        <v>15.725</v>
      </c>
      <c r="G13" s="4">
        <v>67.75</v>
      </c>
      <c r="H13" s="31">
        <v>0.49</v>
      </c>
      <c r="I13" s="31">
        <f t="shared" si="2"/>
        <v>0.53</v>
      </c>
    </row>
    <row r="14" spans="1:9" s="16" customFormat="1" ht="18" customHeight="1" x14ac:dyDescent="0.25">
      <c r="A14" s="47" t="s">
        <v>432</v>
      </c>
      <c r="B14" s="96"/>
      <c r="C14" s="96" t="s">
        <v>12</v>
      </c>
      <c r="D14" s="4">
        <v>0</v>
      </c>
      <c r="E14" s="4">
        <v>0</v>
      </c>
      <c r="F14" s="4">
        <v>0</v>
      </c>
      <c r="G14" s="4">
        <v>0</v>
      </c>
      <c r="H14" s="31">
        <v>0.05</v>
      </c>
      <c r="I14" s="31">
        <f t="shared" si="2"/>
        <v>0.05</v>
      </c>
    </row>
    <row r="15" spans="1:9" s="16" customFormat="1" ht="18" customHeight="1" x14ac:dyDescent="0.25">
      <c r="A15" s="47" t="s">
        <v>434</v>
      </c>
      <c r="B15" s="96"/>
      <c r="C15" s="96" t="s">
        <v>196</v>
      </c>
      <c r="D15" s="4">
        <v>2.98</v>
      </c>
      <c r="E15" s="4">
        <v>0.2</v>
      </c>
      <c r="F15" s="4">
        <v>12.85</v>
      </c>
      <c r="G15" s="4">
        <v>65.38</v>
      </c>
      <c r="H15" s="31">
        <v>0.4</v>
      </c>
      <c r="I15" s="31">
        <f t="shared" si="2"/>
        <v>0.44</v>
      </c>
    </row>
    <row r="16" spans="1:9" ht="18" customHeight="1" x14ac:dyDescent="0.3">
      <c r="A16" s="105" t="s">
        <v>1</v>
      </c>
      <c r="B16" s="106"/>
      <c r="C16" s="107"/>
      <c r="D16" s="11">
        <f>SUM(D12:D15)</f>
        <v>25.817</v>
      </c>
      <c r="E16" s="11">
        <f t="shared" ref="E16:G16" si="3">SUM(E12:E15)</f>
        <v>16.630999999999997</v>
      </c>
      <c r="F16" s="11">
        <f t="shared" si="3"/>
        <v>95.574999999999989</v>
      </c>
      <c r="G16" s="11">
        <f t="shared" si="3"/>
        <v>668.57</v>
      </c>
      <c r="H16" s="89">
        <f>+H12+H13+H14+H15</f>
        <v>1.8900000000000001</v>
      </c>
      <c r="I16" s="89">
        <f>+I12+I13+I14+I15</f>
        <v>2.06</v>
      </c>
    </row>
    <row r="17" spans="1:9" ht="18" customHeight="1" x14ac:dyDescent="0.3">
      <c r="A17" s="23"/>
      <c r="B17" s="23"/>
      <c r="C17" s="23"/>
      <c r="D17" s="22"/>
      <c r="E17" s="22"/>
      <c r="F17" s="22"/>
      <c r="G17" s="45"/>
    </row>
    <row r="18" spans="1:9" ht="18" customHeight="1" x14ac:dyDescent="0.25">
      <c r="A18" s="113" t="s">
        <v>363</v>
      </c>
      <c r="B18" s="113"/>
      <c r="C18" s="113"/>
      <c r="D18" s="113"/>
      <c r="E18" s="113"/>
      <c r="F18" s="113"/>
      <c r="G18" s="113"/>
    </row>
    <row r="19" spans="1:9" ht="29.25" customHeight="1" x14ac:dyDescent="0.25">
      <c r="A19" s="108" t="s">
        <v>97</v>
      </c>
      <c r="B19" s="110" t="s">
        <v>0</v>
      </c>
      <c r="C19" s="110" t="s">
        <v>6</v>
      </c>
      <c r="D19" s="112" t="s">
        <v>7</v>
      </c>
      <c r="E19" s="112"/>
      <c r="F19" s="112"/>
      <c r="G19" s="116" t="s">
        <v>8</v>
      </c>
      <c r="H19" s="116" t="s">
        <v>419</v>
      </c>
      <c r="I19" s="116" t="s">
        <v>420</v>
      </c>
    </row>
    <row r="20" spans="1:9" ht="18" customHeight="1" x14ac:dyDescent="0.25">
      <c r="A20" s="109"/>
      <c r="B20" s="111"/>
      <c r="C20" s="111"/>
      <c r="D20" s="62" t="s">
        <v>9</v>
      </c>
      <c r="E20" s="62" t="s">
        <v>10</v>
      </c>
      <c r="F20" s="62" t="s">
        <v>107</v>
      </c>
      <c r="G20" s="111"/>
      <c r="H20" s="111"/>
      <c r="I20" s="111"/>
    </row>
    <row r="21" spans="1:9" ht="28.5" customHeight="1" x14ac:dyDescent="0.25">
      <c r="A21" s="6" t="s">
        <v>102</v>
      </c>
      <c r="B21" s="59" t="s">
        <v>91</v>
      </c>
      <c r="C21" s="59" t="s">
        <v>211</v>
      </c>
      <c r="D21" s="4">
        <v>13.98</v>
      </c>
      <c r="E21" s="4">
        <v>17.46</v>
      </c>
      <c r="F21" s="4">
        <v>52.23</v>
      </c>
      <c r="G21" s="4">
        <v>407.88</v>
      </c>
      <c r="H21" s="31">
        <v>1.39</v>
      </c>
      <c r="I21" s="31">
        <f t="shared" ref="I21:I24" si="4">ROUND(H21*1.09,2)</f>
        <v>1.52</v>
      </c>
    </row>
    <row r="22" spans="1:9" ht="18" customHeight="1" x14ac:dyDescent="0.25">
      <c r="A22" s="6" t="s">
        <v>272</v>
      </c>
      <c r="B22" s="59" t="s">
        <v>3</v>
      </c>
      <c r="C22" s="59" t="s">
        <v>16</v>
      </c>
      <c r="D22" s="4">
        <v>2.14</v>
      </c>
      <c r="E22" s="4">
        <v>10.220000000000001</v>
      </c>
      <c r="F22" s="4">
        <v>8.7200000000000006</v>
      </c>
      <c r="G22" s="4">
        <v>140.1</v>
      </c>
      <c r="H22" s="31">
        <v>0.12</v>
      </c>
      <c r="I22" s="31">
        <f t="shared" si="4"/>
        <v>0.13</v>
      </c>
    </row>
    <row r="23" spans="1:9" s="16" customFormat="1" ht="18" customHeight="1" x14ac:dyDescent="0.25">
      <c r="A23" s="47" t="s">
        <v>432</v>
      </c>
      <c r="B23" s="96"/>
      <c r="C23" s="96" t="s">
        <v>12</v>
      </c>
      <c r="D23" s="4">
        <v>0</v>
      </c>
      <c r="E23" s="4">
        <v>0</v>
      </c>
      <c r="F23" s="4">
        <v>0</v>
      </c>
      <c r="G23" s="4">
        <v>0</v>
      </c>
      <c r="H23" s="31">
        <v>0.05</v>
      </c>
      <c r="I23" s="31">
        <f t="shared" si="4"/>
        <v>0.05</v>
      </c>
    </row>
    <row r="24" spans="1:9" s="16" customFormat="1" ht="18" customHeight="1" x14ac:dyDescent="0.25">
      <c r="A24" s="47" t="s">
        <v>427</v>
      </c>
      <c r="B24" s="96"/>
      <c r="C24" s="96" t="s">
        <v>16</v>
      </c>
      <c r="D24" s="4">
        <v>0.4</v>
      </c>
      <c r="E24" s="4">
        <v>0.4</v>
      </c>
      <c r="F24" s="4">
        <v>13</v>
      </c>
      <c r="G24" s="4">
        <v>53</v>
      </c>
      <c r="H24" s="31">
        <v>0.33</v>
      </c>
      <c r="I24" s="31">
        <f t="shared" si="4"/>
        <v>0.36</v>
      </c>
    </row>
    <row r="25" spans="1:9" ht="18" customHeight="1" x14ac:dyDescent="0.3">
      <c r="A25" s="105" t="s">
        <v>1</v>
      </c>
      <c r="B25" s="106"/>
      <c r="C25" s="107"/>
      <c r="D25" s="11">
        <f>SUM(D21:D24)</f>
        <v>16.52</v>
      </c>
      <c r="E25" s="11">
        <f t="shared" ref="E25:G25" si="5">SUM(E21:E24)</f>
        <v>28.08</v>
      </c>
      <c r="F25" s="11">
        <f t="shared" si="5"/>
        <v>73.949999999999989</v>
      </c>
      <c r="G25" s="11">
        <f t="shared" si="5"/>
        <v>600.98</v>
      </c>
      <c r="H25" s="89">
        <f>+H21+H22+H23+H24</f>
        <v>1.89</v>
      </c>
      <c r="I25" s="89">
        <f>+I21+I22+I23+I24</f>
        <v>2.06</v>
      </c>
    </row>
    <row r="26" spans="1:9" ht="27" customHeight="1" x14ac:dyDescent="0.25">
      <c r="A26" s="113" t="s">
        <v>370</v>
      </c>
      <c r="B26" s="113"/>
      <c r="C26" s="113"/>
      <c r="D26" s="113"/>
      <c r="E26" s="113"/>
      <c r="F26" s="113"/>
      <c r="G26" s="113"/>
    </row>
    <row r="27" spans="1:9" ht="18" customHeight="1" x14ac:dyDescent="0.25">
      <c r="A27" s="108" t="s">
        <v>98</v>
      </c>
      <c r="B27" s="114" t="s">
        <v>0</v>
      </c>
      <c r="C27" s="114" t="s">
        <v>6</v>
      </c>
      <c r="D27" s="112" t="s">
        <v>7</v>
      </c>
      <c r="E27" s="112"/>
      <c r="F27" s="112"/>
      <c r="G27" s="116" t="s">
        <v>8</v>
      </c>
      <c r="H27" s="116" t="s">
        <v>419</v>
      </c>
      <c r="I27" s="116" t="s">
        <v>420</v>
      </c>
    </row>
    <row r="28" spans="1:9" ht="18" customHeight="1" x14ac:dyDescent="0.25">
      <c r="A28" s="109"/>
      <c r="B28" s="115"/>
      <c r="C28" s="115"/>
      <c r="D28" s="62" t="s">
        <v>9</v>
      </c>
      <c r="E28" s="62" t="s">
        <v>10</v>
      </c>
      <c r="F28" s="62" t="s">
        <v>107</v>
      </c>
      <c r="G28" s="111"/>
      <c r="H28" s="111"/>
      <c r="I28" s="111"/>
    </row>
    <row r="29" spans="1:9" ht="18" customHeight="1" x14ac:dyDescent="0.25">
      <c r="A29" s="19" t="s">
        <v>153</v>
      </c>
      <c r="B29" s="29" t="s">
        <v>80</v>
      </c>
      <c r="C29" s="29" t="s">
        <v>129</v>
      </c>
      <c r="D29" s="31">
        <v>30.27</v>
      </c>
      <c r="E29" s="31">
        <v>16.45</v>
      </c>
      <c r="F29" s="31">
        <v>10.567</v>
      </c>
      <c r="G29" s="31">
        <v>325.17</v>
      </c>
      <c r="H29" s="31">
        <v>1.3</v>
      </c>
      <c r="I29" s="31">
        <f t="shared" ref="I29:I33" si="6">ROUND(H29*1.09,2)</f>
        <v>1.42</v>
      </c>
    </row>
    <row r="30" spans="1:9" ht="18" customHeight="1" x14ac:dyDescent="0.25">
      <c r="A30" s="19" t="s">
        <v>283</v>
      </c>
      <c r="B30" s="20" t="s">
        <v>34</v>
      </c>
      <c r="C30" s="20" t="s">
        <v>16</v>
      </c>
      <c r="D30" s="4">
        <v>2.34</v>
      </c>
      <c r="E30" s="4">
        <v>3.82</v>
      </c>
      <c r="F30" s="4">
        <v>16.47</v>
      </c>
      <c r="G30" s="4">
        <v>108.53</v>
      </c>
      <c r="H30" s="31">
        <v>0.13</v>
      </c>
      <c r="I30" s="31">
        <f t="shared" si="6"/>
        <v>0.14000000000000001</v>
      </c>
    </row>
    <row r="31" spans="1:9" ht="18" customHeight="1" x14ac:dyDescent="0.25">
      <c r="A31" s="6" t="s">
        <v>282</v>
      </c>
      <c r="B31" s="59" t="s">
        <v>47</v>
      </c>
      <c r="C31" s="59" t="s">
        <v>15</v>
      </c>
      <c r="D31" s="4">
        <v>1.35</v>
      </c>
      <c r="E31" s="4">
        <v>14.4</v>
      </c>
      <c r="F31" s="4">
        <v>12.57</v>
      </c>
      <c r="G31" s="4">
        <v>174.41</v>
      </c>
      <c r="H31" s="31">
        <v>0.5</v>
      </c>
      <c r="I31" s="31">
        <f t="shared" si="6"/>
        <v>0.55000000000000004</v>
      </c>
    </row>
    <row r="32" spans="1:9" s="16" customFormat="1" ht="18" customHeight="1" x14ac:dyDescent="0.25">
      <c r="A32" s="47" t="s">
        <v>432</v>
      </c>
      <c r="B32" s="96"/>
      <c r="C32" s="96" t="s">
        <v>12</v>
      </c>
      <c r="D32" s="4">
        <v>0</v>
      </c>
      <c r="E32" s="4">
        <v>0</v>
      </c>
      <c r="F32" s="4">
        <v>0</v>
      </c>
      <c r="G32" s="4">
        <v>0</v>
      </c>
      <c r="H32" s="31">
        <v>0.05</v>
      </c>
      <c r="I32" s="31">
        <f t="shared" si="6"/>
        <v>0.05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6"/>
        <v>0.36</v>
      </c>
    </row>
    <row r="34" spans="1:9" ht="18" customHeight="1" x14ac:dyDescent="0.3">
      <c r="A34" s="105" t="s">
        <v>1</v>
      </c>
      <c r="B34" s="106"/>
      <c r="C34" s="107"/>
      <c r="D34" s="11">
        <f>SUM(D29:D33)</f>
        <v>34.36</v>
      </c>
      <c r="E34" s="11">
        <f t="shared" ref="E34:G34" si="7">SUM(E29:E33)</f>
        <v>35.07</v>
      </c>
      <c r="F34" s="11">
        <f t="shared" si="7"/>
        <v>52.606999999999999</v>
      </c>
      <c r="G34" s="11">
        <f t="shared" si="7"/>
        <v>661.11</v>
      </c>
      <c r="H34" s="89">
        <f>+H29+H30+H31+H32+H33</f>
        <v>2.31</v>
      </c>
      <c r="I34" s="89">
        <f>+I29+I30+I31+I32+I33</f>
        <v>2.52</v>
      </c>
    </row>
    <row r="35" spans="1:9" ht="28.5" customHeight="1" x14ac:dyDescent="0.25">
      <c r="A35" s="113" t="s">
        <v>370</v>
      </c>
      <c r="B35" s="113"/>
      <c r="C35" s="113"/>
      <c r="D35" s="113"/>
      <c r="E35" s="113"/>
      <c r="F35" s="113"/>
      <c r="G35" s="113"/>
    </row>
    <row r="36" spans="1:9" ht="27.75" customHeight="1" x14ac:dyDescent="0.25">
      <c r="A36" s="108" t="s">
        <v>133</v>
      </c>
      <c r="B36" s="114" t="s">
        <v>0</v>
      </c>
      <c r="C36" s="114" t="s">
        <v>6</v>
      </c>
      <c r="D36" s="112" t="s">
        <v>7</v>
      </c>
      <c r="E36" s="112"/>
      <c r="F36" s="112"/>
      <c r="G36" s="116" t="s">
        <v>8</v>
      </c>
      <c r="H36" s="116" t="s">
        <v>419</v>
      </c>
      <c r="I36" s="116" t="s">
        <v>420</v>
      </c>
    </row>
    <row r="37" spans="1:9" ht="18" customHeight="1" x14ac:dyDescent="0.25">
      <c r="A37" s="109"/>
      <c r="B37" s="115"/>
      <c r="C37" s="115"/>
      <c r="D37" s="62" t="s">
        <v>9</v>
      </c>
      <c r="E37" s="62" t="s">
        <v>10</v>
      </c>
      <c r="F37" s="62" t="s">
        <v>107</v>
      </c>
      <c r="G37" s="111"/>
      <c r="H37" s="111"/>
      <c r="I37" s="111"/>
    </row>
    <row r="38" spans="1:9" ht="18" customHeight="1" x14ac:dyDescent="0.25">
      <c r="A38" s="6" t="s">
        <v>46</v>
      </c>
      <c r="B38" s="59" t="s">
        <v>45</v>
      </c>
      <c r="C38" s="59" t="s">
        <v>15</v>
      </c>
      <c r="D38" s="4">
        <v>31.96</v>
      </c>
      <c r="E38" s="4">
        <v>21.06</v>
      </c>
      <c r="F38" s="4">
        <v>17.420000000000002</v>
      </c>
      <c r="G38" s="4">
        <v>382.32</v>
      </c>
      <c r="H38" s="31">
        <v>1.05</v>
      </c>
      <c r="I38" s="31">
        <f t="shared" ref="I38:I42" si="8">ROUND(H38*1.09,2)</f>
        <v>1.1399999999999999</v>
      </c>
    </row>
    <row r="39" spans="1:9" ht="18" customHeight="1" x14ac:dyDescent="0.25">
      <c r="A39" s="6" t="s">
        <v>284</v>
      </c>
      <c r="B39" s="59" t="s">
        <v>192</v>
      </c>
      <c r="C39" s="59" t="s">
        <v>31</v>
      </c>
      <c r="D39" s="4">
        <v>1.5829</v>
      </c>
      <c r="E39" s="4">
        <v>2.84</v>
      </c>
      <c r="F39" s="4">
        <v>10.050000000000001</v>
      </c>
      <c r="G39" s="4">
        <v>70.867900000000006</v>
      </c>
      <c r="H39" s="31">
        <v>0.17</v>
      </c>
      <c r="I39" s="31">
        <f t="shared" si="8"/>
        <v>0.19</v>
      </c>
    </row>
    <row r="40" spans="1:9" ht="28.5" customHeight="1" x14ac:dyDescent="0.25">
      <c r="A40" s="19" t="s">
        <v>239</v>
      </c>
      <c r="B40" s="29" t="s">
        <v>157</v>
      </c>
      <c r="C40" s="29" t="s">
        <v>16</v>
      </c>
      <c r="D40" s="31">
        <v>3.18</v>
      </c>
      <c r="E40" s="31">
        <v>12.13</v>
      </c>
      <c r="F40" s="31">
        <v>12.9</v>
      </c>
      <c r="G40" s="31">
        <v>161.19999999999999</v>
      </c>
      <c r="H40" s="31">
        <v>0.28999999999999998</v>
      </c>
      <c r="I40" s="31">
        <f t="shared" si="8"/>
        <v>0.32</v>
      </c>
    </row>
    <row r="41" spans="1:9" s="16" customFormat="1" ht="18" customHeight="1" x14ac:dyDescent="0.25">
      <c r="A41" s="47" t="s">
        <v>432</v>
      </c>
      <c r="B41" s="96"/>
      <c r="C41" s="96" t="s">
        <v>12</v>
      </c>
      <c r="D41" s="4">
        <v>0</v>
      </c>
      <c r="E41" s="4">
        <v>0</v>
      </c>
      <c r="F41" s="4">
        <v>0</v>
      </c>
      <c r="G41" s="4">
        <v>0</v>
      </c>
      <c r="H41" s="31">
        <v>0.05</v>
      </c>
      <c r="I41" s="31">
        <f t="shared" si="8"/>
        <v>0.05</v>
      </c>
    </row>
    <row r="42" spans="1:9" s="16" customFormat="1" ht="18" customHeight="1" x14ac:dyDescent="0.25">
      <c r="A42" s="47" t="s">
        <v>427</v>
      </c>
      <c r="B42" s="96"/>
      <c r="C42" s="96" t="s">
        <v>16</v>
      </c>
      <c r="D42" s="4">
        <v>0.4</v>
      </c>
      <c r="E42" s="4">
        <v>0.4</v>
      </c>
      <c r="F42" s="4">
        <v>13</v>
      </c>
      <c r="G42" s="4">
        <v>53</v>
      </c>
      <c r="H42" s="31">
        <v>0.33</v>
      </c>
      <c r="I42" s="31">
        <f t="shared" si="8"/>
        <v>0.36</v>
      </c>
    </row>
    <row r="43" spans="1:9" ht="26.25" customHeight="1" x14ac:dyDescent="0.3">
      <c r="A43" s="105" t="s">
        <v>1</v>
      </c>
      <c r="B43" s="106"/>
      <c r="C43" s="107"/>
      <c r="D43" s="11">
        <f>SUM(D38:D42)</f>
        <v>37.122900000000001</v>
      </c>
      <c r="E43" s="11">
        <f t="shared" ref="E43:G43" si="9">SUM(E38:E42)</f>
        <v>36.43</v>
      </c>
      <c r="F43" s="11">
        <f t="shared" si="9"/>
        <v>53.370000000000005</v>
      </c>
      <c r="G43" s="11">
        <f t="shared" si="9"/>
        <v>667.38789999999995</v>
      </c>
      <c r="H43" s="89">
        <f>+H38+H39+H40+H41+H42</f>
        <v>1.8900000000000001</v>
      </c>
      <c r="I43" s="89">
        <f>+I38+I39+I40+I41+I42</f>
        <v>2.06</v>
      </c>
    </row>
    <row r="44" spans="1:9" ht="18" customHeight="1" x14ac:dyDescent="0.25">
      <c r="A44" s="113" t="s">
        <v>370</v>
      </c>
      <c r="B44" s="113"/>
      <c r="C44" s="113"/>
      <c r="D44" s="113"/>
      <c r="E44" s="113"/>
      <c r="F44" s="113"/>
      <c r="G44" s="113"/>
    </row>
    <row r="45" spans="1:9" ht="27" customHeight="1" x14ac:dyDescent="0.25">
      <c r="A45" s="108" t="s">
        <v>134</v>
      </c>
      <c r="B45" s="110" t="s">
        <v>0</v>
      </c>
      <c r="C45" s="110" t="s">
        <v>6</v>
      </c>
      <c r="D45" s="112" t="s">
        <v>7</v>
      </c>
      <c r="E45" s="112"/>
      <c r="F45" s="112"/>
      <c r="G45" s="116" t="s">
        <v>8</v>
      </c>
      <c r="H45" s="116" t="s">
        <v>419</v>
      </c>
      <c r="I45" s="116" t="s">
        <v>420</v>
      </c>
    </row>
    <row r="46" spans="1:9" ht="18" customHeight="1" x14ac:dyDescent="0.25">
      <c r="A46" s="109"/>
      <c r="B46" s="111"/>
      <c r="C46" s="111"/>
      <c r="D46" s="62" t="s">
        <v>9</v>
      </c>
      <c r="E46" s="62" t="s">
        <v>10</v>
      </c>
      <c r="F46" s="62" t="s">
        <v>107</v>
      </c>
      <c r="G46" s="111"/>
      <c r="H46" s="111"/>
      <c r="I46" s="111"/>
    </row>
    <row r="47" spans="1:9" ht="31.5" customHeight="1" x14ac:dyDescent="0.25">
      <c r="A47" s="26" t="s">
        <v>240</v>
      </c>
      <c r="B47" s="32" t="s">
        <v>241</v>
      </c>
      <c r="C47" s="32" t="s">
        <v>244</v>
      </c>
      <c r="D47" s="31">
        <v>28.98</v>
      </c>
      <c r="E47" s="31">
        <v>35.909999999999997</v>
      </c>
      <c r="F47" s="31">
        <v>30.27</v>
      </c>
      <c r="G47" s="31">
        <v>540.48</v>
      </c>
      <c r="H47" s="31">
        <v>0.8</v>
      </c>
      <c r="I47" s="31">
        <f t="shared" ref="I47:I52" si="10">ROUND(H47*1.09,2)</f>
        <v>0.87</v>
      </c>
    </row>
    <row r="48" spans="1:9" ht="18" customHeight="1" x14ac:dyDescent="0.25">
      <c r="A48" s="6" t="s">
        <v>226</v>
      </c>
      <c r="B48" s="59" t="s">
        <v>39</v>
      </c>
      <c r="C48" s="59" t="s">
        <v>14</v>
      </c>
      <c r="D48" s="4">
        <v>1.07</v>
      </c>
      <c r="E48" s="4">
        <v>7.0000000000000007E-2</v>
      </c>
      <c r="F48" s="4">
        <v>9.57</v>
      </c>
      <c r="G48" s="4">
        <v>42.6</v>
      </c>
      <c r="H48" s="31">
        <v>0.06</v>
      </c>
      <c r="I48" s="31">
        <f t="shared" si="10"/>
        <v>7.0000000000000007E-2</v>
      </c>
    </row>
    <row r="49" spans="1:11" ht="18" customHeight="1" x14ac:dyDescent="0.25">
      <c r="A49" s="6" t="s">
        <v>231</v>
      </c>
      <c r="B49" s="59" t="s">
        <v>232</v>
      </c>
      <c r="C49" s="59" t="s">
        <v>14</v>
      </c>
      <c r="D49" s="4">
        <v>0.69</v>
      </c>
      <c r="E49" s="4">
        <v>0.25</v>
      </c>
      <c r="F49" s="4">
        <v>3.3</v>
      </c>
      <c r="G49" s="4">
        <v>14.5</v>
      </c>
      <c r="H49" s="31">
        <v>0.31</v>
      </c>
      <c r="I49" s="31">
        <f t="shared" si="10"/>
        <v>0.34</v>
      </c>
    </row>
    <row r="50" spans="1:11" ht="27" customHeight="1" x14ac:dyDescent="0.25">
      <c r="A50" s="6" t="s">
        <v>242</v>
      </c>
      <c r="B50" s="59" t="s">
        <v>243</v>
      </c>
      <c r="C50" s="59" t="s">
        <v>16</v>
      </c>
      <c r="D50" s="4">
        <v>0.3</v>
      </c>
      <c r="E50" s="4">
        <v>0.2</v>
      </c>
      <c r="F50" s="4">
        <v>2.2999999999999998</v>
      </c>
      <c r="G50" s="4">
        <v>11</v>
      </c>
      <c r="H50" s="31">
        <v>0.34</v>
      </c>
      <c r="I50" s="31">
        <f t="shared" si="10"/>
        <v>0.37</v>
      </c>
    </row>
    <row r="51" spans="1:11" s="16" customFormat="1" ht="18" customHeight="1" x14ac:dyDescent="0.25">
      <c r="A51" s="47" t="s">
        <v>432</v>
      </c>
      <c r="B51" s="96"/>
      <c r="C51" s="96" t="s">
        <v>12</v>
      </c>
      <c r="D51" s="4">
        <v>0</v>
      </c>
      <c r="E51" s="4">
        <v>0</v>
      </c>
      <c r="F51" s="4">
        <v>0</v>
      </c>
      <c r="G51" s="4">
        <v>0</v>
      </c>
      <c r="H51" s="31">
        <v>0.05</v>
      </c>
      <c r="I51" s="31">
        <f t="shared" si="10"/>
        <v>0.05</v>
      </c>
    </row>
    <row r="52" spans="1:11" s="16" customFormat="1" ht="18" customHeight="1" x14ac:dyDescent="0.25">
      <c r="A52" s="47" t="s">
        <v>427</v>
      </c>
      <c r="B52" s="96"/>
      <c r="C52" s="96" t="s">
        <v>16</v>
      </c>
      <c r="D52" s="4">
        <v>0.4</v>
      </c>
      <c r="E52" s="4">
        <v>0.4</v>
      </c>
      <c r="F52" s="4">
        <v>13</v>
      </c>
      <c r="G52" s="4">
        <v>53</v>
      </c>
      <c r="H52" s="31">
        <v>0.33</v>
      </c>
      <c r="I52" s="31">
        <f t="shared" si="10"/>
        <v>0.36</v>
      </c>
    </row>
    <row r="53" spans="1:11" ht="18" customHeight="1" x14ac:dyDescent="0.3">
      <c r="A53" s="105" t="s">
        <v>1</v>
      </c>
      <c r="B53" s="106"/>
      <c r="C53" s="107"/>
      <c r="D53" s="11">
        <f>SUM(D47:D52)</f>
        <v>31.44</v>
      </c>
      <c r="E53" s="11">
        <f t="shared" ref="E53:G53" si="11">SUM(E47:E52)</f>
        <v>36.83</v>
      </c>
      <c r="F53" s="11">
        <f t="shared" si="11"/>
        <v>58.44</v>
      </c>
      <c r="G53" s="11">
        <f t="shared" si="11"/>
        <v>661.58</v>
      </c>
      <c r="H53" s="89">
        <f>+H47+H48+H49+H50+H51+H52</f>
        <v>1.8900000000000003</v>
      </c>
      <c r="I53" s="89">
        <f>+I47+I48+I49+I50+I51+I52</f>
        <v>2.06</v>
      </c>
    </row>
    <row r="54" spans="1:11" ht="26.25" customHeight="1" x14ac:dyDescent="0.25">
      <c r="A54" s="127" t="s">
        <v>362</v>
      </c>
      <c r="B54" s="127"/>
      <c r="C54" s="127"/>
      <c r="D54" s="127"/>
      <c r="E54" s="127"/>
      <c r="F54" s="127"/>
      <c r="G54" s="127"/>
      <c r="H54" s="65"/>
      <c r="I54" s="65"/>
      <c r="J54" s="1"/>
      <c r="K54" s="1"/>
    </row>
    <row r="55" spans="1:11" ht="18" customHeight="1" x14ac:dyDescent="0.25">
      <c r="A55" s="128" t="s">
        <v>379</v>
      </c>
      <c r="B55" s="114" t="s">
        <v>0</v>
      </c>
      <c r="C55" s="114" t="s">
        <v>6</v>
      </c>
      <c r="D55" s="130" t="s">
        <v>7</v>
      </c>
      <c r="E55" s="130"/>
      <c r="F55" s="130"/>
      <c r="G55" s="131" t="s">
        <v>8</v>
      </c>
      <c r="H55" s="116" t="s">
        <v>419</v>
      </c>
      <c r="I55" s="116" t="s">
        <v>420</v>
      </c>
      <c r="J55" s="1"/>
      <c r="K55" s="1"/>
    </row>
    <row r="56" spans="1:11" ht="27" customHeight="1" x14ac:dyDescent="0.25">
      <c r="A56" s="129"/>
      <c r="B56" s="115"/>
      <c r="C56" s="115"/>
      <c r="D56" s="69" t="s">
        <v>9</v>
      </c>
      <c r="E56" s="69" t="s">
        <v>10</v>
      </c>
      <c r="F56" s="69" t="s">
        <v>107</v>
      </c>
      <c r="G56" s="115"/>
      <c r="H56" s="111"/>
      <c r="I56" s="111"/>
      <c r="J56" s="1"/>
      <c r="K56" s="1"/>
    </row>
    <row r="57" spans="1:11" s="75" customFormat="1" ht="18" customHeight="1" x14ac:dyDescent="0.25">
      <c r="A57" s="24" t="s">
        <v>435</v>
      </c>
      <c r="B57" s="25" t="s">
        <v>392</v>
      </c>
      <c r="C57" s="25">
        <v>250</v>
      </c>
      <c r="D57" s="3">
        <v>15.54</v>
      </c>
      <c r="E57" s="3">
        <v>14.15</v>
      </c>
      <c r="F57" s="3">
        <v>72.819999999999993</v>
      </c>
      <c r="G57" s="3">
        <v>480.84</v>
      </c>
      <c r="H57" s="31">
        <v>0.86</v>
      </c>
      <c r="I57" s="31">
        <f t="shared" ref="I57:I61" si="12">ROUND(H57*1.09,2)</f>
        <v>0.94</v>
      </c>
    </row>
    <row r="58" spans="1:11" s="75" customFormat="1" ht="18" customHeight="1" x14ac:dyDescent="0.25">
      <c r="A58" s="6" t="s">
        <v>269</v>
      </c>
      <c r="B58" s="59" t="s">
        <v>238</v>
      </c>
      <c r="C58" s="59" t="s">
        <v>14</v>
      </c>
      <c r="D58" s="4">
        <v>1.2</v>
      </c>
      <c r="E58" s="4">
        <v>15</v>
      </c>
      <c r="F58" s="4">
        <v>1.55</v>
      </c>
      <c r="G58" s="4">
        <v>146.5</v>
      </c>
      <c r="H58" s="31">
        <v>0.25</v>
      </c>
      <c r="I58" s="31">
        <f t="shared" si="12"/>
        <v>0.27</v>
      </c>
      <c r="J58" s="74"/>
    </row>
    <row r="59" spans="1:11" s="16" customFormat="1" ht="18" customHeight="1" x14ac:dyDescent="0.25">
      <c r="A59" s="6" t="s">
        <v>428</v>
      </c>
      <c r="B59" s="96"/>
      <c r="C59" s="96" t="s">
        <v>429</v>
      </c>
      <c r="D59" s="4">
        <v>2.98</v>
      </c>
      <c r="E59" s="4">
        <v>0.2</v>
      </c>
      <c r="F59" s="4">
        <v>12.85</v>
      </c>
      <c r="G59" s="4">
        <v>65.38</v>
      </c>
      <c r="H59" s="31">
        <v>0.4</v>
      </c>
      <c r="I59" s="31">
        <f t="shared" si="12"/>
        <v>0.44</v>
      </c>
    </row>
    <row r="60" spans="1:11" s="16" customFormat="1" ht="18" customHeight="1" x14ac:dyDescent="0.25">
      <c r="A60" s="47" t="s">
        <v>432</v>
      </c>
      <c r="B60" s="96"/>
      <c r="C60" s="96" t="s">
        <v>12</v>
      </c>
      <c r="D60" s="4">
        <v>0</v>
      </c>
      <c r="E60" s="4">
        <v>0</v>
      </c>
      <c r="F60" s="4">
        <v>0</v>
      </c>
      <c r="G60" s="4">
        <v>0</v>
      </c>
      <c r="H60" s="31">
        <v>0.05</v>
      </c>
      <c r="I60" s="31">
        <f t="shared" si="12"/>
        <v>0.05</v>
      </c>
    </row>
    <row r="61" spans="1:11" s="16" customFormat="1" ht="18" customHeight="1" x14ac:dyDescent="0.25">
      <c r="A61" s="47" t="s">
        <v>427</v>
      </c>
      <c r="B61" s="96"/>
      <c r="C61" s="96" t="s">
        <v>16</v>
      </c>
      <c r="D61" s="4">
        <v>0.4</v>
      </c>
      <c r="E61" s="4">
        <v>0.4</v>
      </c>
      <c r="F61" s="4">
        <v>13</v>
      </c>
      <c r="G61" s="4">
        <v>53</v>
      </c>
      <c r="H61" s="31">
        <v>0.33</v>
      </c>
      <c r="I61" s="31">
        <f t="shared" si="12"/>
        <v>0.36</v>
      </c>
    </row>
    <row r="62" spans="1:11" ht="27" customHeight="1" x14ac:dyDescent="0.3">
      <c r="A62" s="124" t="s">
        <v>1</v>
      </c>
      <c r="B62" s="125"/>
      <c r="C62" s="126"/>
      <c r="D62" s="68">
        <f>SUM(D57:D61)</f>
        <v>20.119999999999997</v>
      </c>
      <c r="E62" s="68">
        <f t="shared" ref="E62:G62" si="13">SUM(E57:E61)</f>
        <v>29.749999999999996</v>
      </c>
      <c r="F62" s="68">
        <f t="shared" si="13"/>
        <v>100.21999999999998</v>
      </c>
      <c r="G62" s="68">
        <f t="shared" si="13"/>
        <v>745.71999999999991</v>
      </c>
      <c r="H62" s="89">
        <f>+H57+H58+H59+H60+H61</f>
        <v>1.89</v>
      </c>
      <c r="I62" s="89">
        <f>+I57+I58+I59+I60+I61</f>
        <v>2.06</v>
      </c>
      <c r="J62" s="1"/>
      <c r="K62" s="1"/>
    </row>
    <row r="63" spans="1:11" ht="27.75" customHeight="1" x14ac:dyDescent="0.25">
      <c r="A63" s="132" t="s">
        <v>430</v>
      </c>
      <c r="B63" s="132"/>
      <c r="C63" s="132"/>
      <c r="D63" s="132"/>
      <c r="E63" s="132"/>
      <c r="F63" s="132"/>
      <c r="G63" s="132"/>
    </row>
    <row r="64" spans="1:11" ht="18" customHeight="1" thickBot="1" x14ac:dyDescent="0.3"/>
    <row r="65" spans="1:9" s="16" customFormat="1" ht="39" customHeight="1" x14ac:dyDescent="0.25">
      <c r="A65" s="88"/>
      <c r="B65" s="120"/>
      <c r="C65" s="121"/>
      <c r="D65" s="121"/>
      <c r="E65" s="121"/>
      <c r="F65" s="121"/>
      <c r="G65" s="121"/>
      <c r="H65" s="90" t="s">
        <v>419</v>
      </c>
      <c r="I65" s="91" t="s">
        <v>420</v>
      </c>
    </row>
    <row r="66" spans="1:9" s="16" customFormat="1" ht="18" customHeight="1" thickBot="1" x14ac:dyDescent="0.3">
      <c r="A66" s="63"/>
      <c r="B66" s="122" t="s">
        <v>421</v>
      </c>
      <c r="C66" s="123"/>
      <c r="D66" s="123"/>
      <c r="E66" s="123"/>
      <c r="F66" s="123"/>
      <c r="G66" s="123"/>
      <c r="H66" s="94">
        <f>+SUM(H16+H25+H34+H43+H53+H62)/6+H8</f>
        <v>2.2800000000000002</v>
      </c>
      <c r="I66" s="93">
        <f>+SUM(I16+I25+I34+I43+I53+I62)/6+I8</f>
        <v>2.4866666666666672</v>
      </c>
    </row>
    <row r="67" spans="1:9" s="16" customFormat="1" ht="18" customHeight="1" x14ac:dyDescent="0.25">
      <c r="A67" s="63"/>
      <c r="B67" s="118" t="s">
        <v>422</v>
      </c>
      <c r="C67" s="119"/>
      <c r="D67" s="119"/>
      <c r="E67" s="27"/>
      <c r="F67" s="27"/>
      <c r="G67" s="27"/>
      <c r="H67" s="28"/>
      <c r="I67" s="28"/>
    </row>
    <row r="70" spans="1:9" ht="27" customHeight="1" x14ac:dyDescent="0.25"/>
    <row r="72" spans="1:9" ht="27" customHeight="1" x14ac:dyDescent="0.25"/>
    <row r="77" spans="1:9" ht="27" customHeight="1" x14ac:dyDescent="0.25"/>
  </sheetData>
  <mergeCells count="63">
    <mergeCell ref="B65:G65"/>
    <mergeCell ref="B66:G66"/>
    <mergeCell ref="B67:D67"/>
    <mergeCell ref="H55:H56"/>
    <mergeCell ref="A62:C62"/>
    <mergeCell ref="A63:G63"/>
    <mergeCell ref="I55:I56"/>
    <mergeCell ref="H19:H20"/>
    <mergeCell ref="I19:I20"/>
    <mergeCell ref="H45:H46"/>
    <mergeCell ref="I45:I46"/>
    <mergeCell ref="H27:H28"/>
    <mergeCell ref="I27:I28"/>
    <mergeCell ref="H36:H37"/>
    <mergeCell ref="I36:I37"/>
    <mergeCell ref="A54:G54"/>
    <mergeCell ref="A55:A56"/>
    <mergeCell ref="B55:B56"/>
    <mergeCell ref="C55:C56"/>
    <mergeCell ref="D55:F55"/>
    <mergeCell ref="G55:G56"/>
    <mergeCell ref="A53:C53"/>
    <mergeCell ref="A44:G44"/>
    <mergeCell ref="A45:A46"/>
    <mergeCell ref="B45:B46"/>
    <mergeCell ref="C45:C46"/>
    <mergeCell ref="D45:F45"/>
    <mergeCell ref="G45:G46"/>
    <mergeCell ref="A43:C43"/>
    <mergeCell ref="A36:A37"/>
    <mergeCell ref="B36:B37"/>
    <mergeCell ref="C36:C37"/>
    <mergeCell ref="A18:G18"/>
    <mergeCell ref="A19:A20"/>
    <mergeCell ref="B19:B20"/>
    <mergeCell ref="C19:C20"/>
    <mergeCell ref="D19:F19"/>
    <mergeCell ref="G19:G20"/>
    <mergeCell ref="D36:F36"/>
    <mergeCell ref="G36:G37"/>
    <mergeCell ref="A34:C34"/>
    <mergeCell ref="A35:G35"/>
    <mergeCell ref="A9:G9"/>
    <mergeCell ref="A16:C16"/>
    <mergeCell ref="A26:G26"/>
    <mergeCell ref="A27:A28"/>
    <mergeCell ref="B27:B28"/>
    <mergeCell ref="C27:C28"/>
    <mergeCell ref="D27:F27"/>
    <mergeCell ref="G27:G28"/>
    <mergeCell ref="A25:C25"/>
    <mergeCell ref="A10:A11"/>
    <mergeCell ref="B10:B11"/>
    <mergeCell ref="C10:C11"/>
    <mergeCell ref="D10:F10"/>
    <mergeCell ref="G10:G11"/>
    <mergeCell ref="A3:G3"/>
    <mergeCell ref="C4:C5"/>
    <mergeCell ref="D4:F4"/>
    <mergeCell ref="A8:C8"/>
    <mergeCell ref="G4:G5"/>
    <mergeCell ref="A4:A5"/>
    <mergeCell ref="B4:B5"/>
  </mergeCells>
  <pageMargins left="0.59055118110236215" right="0.59055118110236215" top="0.59055118110236215" bottom="0.59055118110236215" header="0" footer="0"/>
  <pageSetup paperSize="9" scale="69" orientation="portrait" r:id="rId1"/>
  <rowBreaks count="1" manualBreakCount="1">
    <brk id="1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view="pageBreakPreview" topLeftCell="A55" zoomScaleNormal="100" zoomScaleSheetLayoutView="100" workbookViewId="0">
      <selection activeCell="H57" sqref="H57"/>
    </sheetView>
  </sheetViews>
  <sheetFormatPr defaultColWidth="8.7265625" defaultRowHeight="18" customHeight="1" x14ac:dyDescent="0.25"/>
  <cols>
    <col min="1" max="1" width="39.7265625" style="74" customWidth="1"/>
    <col min="2" max="2" width="9.1796875" style="34" customWidth="1"/>
    <col min="3" max="3" width="9" style="34" customWidth="1"/>
    <col min="4" max="4" width="9.81640625" style="34" customWidth="1"/>
    <col min="5" max="5" width="7.81640625" style="34" customWidth="1"/>
    <col min="6" max="6" width="16.26953125" style="34" customWidth="1"/>
    <col min="7" max="7" width="10.453125" style="34" customWidth="1"/>
    <col min="8" max="8" width="9.1796875" style="74" customWidth="1"/>
    <col min="9" max="16384" width="8.7265625" style="75"/>
  </cols>
  <sheetData>
    <row r="1" spans="1:9" ht="18" customHeight="1" x14ac:dyDescent="0.25">
      <c r="A1" s="70" t="s">
        <v>44</v>
      </c>
      <c r="D1" s="35"/>
      <c r="E1" s="35"/>
      <c r="F1" s="35"/>
      <c r="G1" s="64"/>
    </row>
    <row r="2" spans="1:9" ht="18" customHeight="1" x14ac:dyDescent="0.25">
      <c r="A2" s="73" t="s">
        <v>18</v>
      </c>
      <c r="D2" s="35"/>
      <c r="E2" s="35"/>
      <c r="F2" s="35"/>
      <c r="G2" s="35"/>
    </row>
    <row r="3" spans="1:9" ht="18" customHeight="1" x14ac:dyDescent="0.25">
      <c r="A3" s="117" t="s">
        <v>423</v>
      </c>
      <c r="B3" s="117"/>
      <c r="C3" s="117"/>
      <c r="D3" s="117"/>
      <c r="E3" s="117"/>
      <c r="F3" s="117"/>
      <c r="G3" s="117"/>
    </row>
    <row r="4" spans="1:9" ht="27" customHeight="1" x14ac:dyDescent="0.25">
      <c r="A4" s="108" t="s">
        <v>5</v>
      </c>
      <c r="B4" s="110" t="s">
        <v>0</v>
      </c>
      <c r="C4" s="110" t="s">
        <v>6</v>
      </c>
      <c r="D4" s="112" t="s">
        <v>7</v>
      </c>
      <c r="E4" s="112"/>
      <c r="F4" s="112"/>
      <c r="G4" s="116" t="s">
        <v>8</v>
      </c>
      <c r="H4" s="87" t="s">
        <v>419</v>
      </c>
      <c r="I4" s="87" t="s">
        <v>420</v>
      </c>
    </row>
    <row r="5" spans="1:9" ht="17.25" customHeight="1" x14ac:dyDescent="0.25">
      <c r="A5" s="109"/>
      <c r="B5" s="111"/>
      <c r="C5" s="111"/>
      <c r="D5" s="62" t="s">
        <v>9</v>
      </c>
      <c r="E5" s="62" t="s">
        <v>10</v>
      </c>
      <c r="F5" s="62" t="s">
        <v>107</v>
      </c>
      <c r="G5" s="111"/>
      <c r="H5" s="86"/>
      <c r="I5" s="86"/>
    </row>
    <row r="6" spans="1:9" ht="27" customHeight="1" x14ac:dyDescent="0.25">
      <c r="A6" s="47" t="s">
        <v>315</v>
      </c>
      <c r="B6" s="59" t="s">
        <v>32</v>
      </c>
      <c r="C6" s="59" t="s">
        <v>15</v>
      </c>
      <c r="D6" s="59">
        <v>3.95</v>
      </c>
      <c r="E6" s="4">
        <v>3.24</v>
      </c>
      <c r="F6" s="4">
        <v>14.25</v>
      </c>
      <c r="G6" s="4">
        <v>96.21</v>
      </c>
      <c r="H6" s="31">
        <v>0.22</v>
      </c>
      <c r="I6" s="31">
        <f t="shared" ref="I6:I7" si="0">ROUND(H6*1.09,2)</f>
        <v>0.24</v>
      </c>
    </row>
    <row r="7" spans="1:9" ht="17.2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v>0.1</v>
      </c>
      <c r="I7" s="31">
        <f t="shared" si="0"/>
        <v>0.11</v>
      </c>
    </row>
    <row r="8" spans="1:9" ht="27" customHeight="1" x14ac:dyDescent="0.3">
      <c r="A8" s="105" t="s">
        <v>1</v>
      </c>
      <c r="B8" s="106"/>
      <c r="C8" s="107"/>
      <c r="D8" s="11">
        <f>SUM(D6:D7)</f>
        <v>6.91</v>
      </c>
      <c r="E8" s="11">
        <f>SUM(E6:E7)</f>
        <v>3.8800000000000003</v>
      </c>
      <c r="F8" s="11">
        <f>SUM(F6:F7)</f>
        <v>31.31</v>
      </c>
      <c r="G8" s="11">
        <f>SUM(G6:G7)</f>
        <v>182.29</v>
      </c>
      <c r="H8" s="89">
        <f>+H5+H6+H7</f>
        <v>0.32</v>
      </c>
      <c r="I8" s="89">
        <f>+I5+I6+I7</f>
        <v>0.35</v>
      </c>
    </row>
    <row r="9" spans="1:9" ht="17.25" customHeight="1" x14ac:dyDescent="0.25">
      <c r="A9" s="110" t="s">
        <v>370</v>
      </c>
      <c r="B9" s="110"/>
      <c r="C9" s="110"/>
      <c r="D9" s="110"/>
      <c r="E9" s="110"/>
      <c r="F9" s="110"/>
      <c r="G9" s="110"/>
    </row>
    <row r="10" spans="1:9" ht="17.25" customHeight="1" x14ac:dyDescent="0.25">
      <c r="A10" s="108" t="s">
        <v>96</v>
      </c>
      <c r="B10" s="110" t="s">
        <v>0</v>
      </c>
      <c r="C10" s="110" t="s">
        <v>6</v>
      </c>
      <c r="D10" s="112" t="s">
        <v>7</v>
      </c>
      <c r="E10" s="112"/>
      <c r="F10" s="112"/>
      <c r="G10" s="116" t="s">
        <v>8</v>
      </c>
      <c r="H10" s="116" t="s">
        <v>419</v>
      </c>
      <c r="I10" s="116" t="s">
        <v>420</v>
      </c>
    </row>
    <row r="11" spans="1:9" ht="17.25" customHeight="1" x14ac:dyDescent="0.25">
      <c r="A11" s="109"/>
      <c r="B11" s="111"/>
      <c r="C11" s="111"/>
      <c r="D11" s="62" t="s">
        <v>9</v>
      </c>
      <c r="E11" s="62" t="s">
        <v>10</v>
      </c>
      <c r="F11" s="62" t="s">
        <v>107</v>
      </c>
      <c r="G11" s="111"/>
      <c r="H11" s="111"/>
      <c r="I11" s="111"/>
    </row>
    <row r="12" spans="1:9" ht="29.15" customHeight="1" x14ac:dyDescent="0.25">
      <c r="A12" s="46" t="s">
        <v>207</v>
      </c>
      <c r="B12" s="25" t="s">
        <v>33</v>
      </c>
      <c r="C12" s="25" t="s">
        <v>15</v>
      </c>
      <c r="D12" s="4">
        <v>30</v>
      </c>
      <c r="E12" s="4">
        <v>17.86</v>
      </c>
      <c r="F12" s="4">
        <v>9.4499999999999993</v>
      </c>
      <c r="G12" s="4">
        <v>315.02999999999997</v>
      </c>
      <c r="H12" s="31">
        <v>1.04</v>
      </c>
      <c r="I12" s="31">
        <f t="shared" ref="I12:I16" si="1">ROUND(H12*1.09,2)</f>
        <v>1.1299999999999999</v>
      </c>
    </row>
    <row r="13" spans="1:9" ht="17.25" customHeight="1" x14ac:dyDescent="0.25">
      <c r="A13" s="46" t="s">
        <v>224</v>
      </c>
      <c r="B13" s="25" t="s">
        <v>34</v>
      </c>
      <c r="C13" s="25" t="s">
        <v>31</v>
      </c>
      <c r="D13" s="4">
        <v>1.7549999999999999</v>
      </c>
      <c r="E13" s="4">
        <v>2.8650000000000002</v>
      </c>
      <c r="F13" s="4">
        <v>12.35</v>
      </c>
      <c r="G13" s="4">
        <v>81.397499999999994</v>
      </c>
      <c r="H13" s="31">
        <v>0.1</v>
      </c>
      <c r="I13" s="31">
        <f t="shared" si="1"/>
        <v>0.11</v>
      </c>
    </row>
    <row r="14" spans="1:9" ht="39.65" customHeight="1" x14ac:dyDescent="0.25">
      <c r="A14" s="46" t="s">
        <v>316</v>
      </c>
      <c r="B14" s="25" t="s">
        <v>53</v>
      </c>
      <c r="C14" s="25" t="s">
        <v>16</v>
      </c>
      <c r="D14" s="4">
        <v>3.49</v>
      </c>
      <c r="E14" s="4">
        <v>14.47</v>
      </c>
      <c r="F14" s="4">
        <v>7.74</v>
      </c>
      <c r="G14" s="4">
        <v>166.02</v>
      </c>
      <c r="H14" s="31">
        <v>0.3</v>
      </c>
      <c r="I14" s="31">
        <f t="shared" si="1"/>
        <v>0.33</v>
      </c>
    </row>
    <row r="15" spans="1:9" s="16" customFormat="1" ht="18" customHeight="1" x14ac:dyDescent="0.25">
      <c r="A15" s="47" t="s">
        <v>425</v>
      </c>
      <c r="B15" s="96"/>
      <c r="C15" s="96" t="s">
        <v>426</v>
      </c>
      <c r="D15" s="4">
        <v>0.1</v>
      </c>
      <c r="E15" s="4">
        <v>0.06</v>
      </c>
      <c r="F15" s="4">
        <v>1.29</v>
      </c>
      <c r="G15" s="4">
        <v>4.34</v>
      </c>
      <c r="H15" s="31">
        <v>0.12</v>
      </c>
      <c r="I15" s="31">
        <f t="shared" si="1"/>
        <v>0.13</v>
      </c>
    </row>
    <row r="16" spans="1:9" s="16" customFormat="1" ht="18" customHeight="1" x14ac:dyDescent="0.25">
      <c r="A16" s="47" t="s">
        <v>427</v>
      </c>
      <c r="B16" s="96"/>
      <c r="C16" s="96" t="s">
        <v>16</v>
      </c>
      <c r="D16" s="4">
        <v>0.4</v>
      </c>
      <c r="E16" s="4">
        <v>0.4</v>
      </c>
      <c r="F16" s="4">
        <v>13</v>
      </c>
      <c r="G16" s="4">
        <v>53</v>
      </c>
      <c r="H16" s="31">
        <v>0.33</v>
      </c>
      <c r="I16" s="31">
        <f t="shared" si="1"/>
        <v>0.36</v>
      </c>
    </row>
    <row r="17" spans="1:9" ht="17.25" customHeight="1" x14ac:dyDescent="0.3">
      <c r="A17" s="105" t="s">
        <v>1</v>
      </c>
      <c r="B17" s="106"/>
      <c r="C17" s="107"/>
      <c r="D17" s="11">
        <f>SUM(D12:D16)</f>
        <v>35.744999999999997</v>
      </c>
      <c r="E17" s="11">
        <f t="shared" ref="E17:G17" si="2">SUM(E12:E16)</f>
        <v>35.655000000000001</v>
      </c>
      <c r="F17" s="11">
        <f t="shared" si="2"/>
        <v>43.83</v>
      </c>
      <c r="G17" s="11">
        <f t="shared" si="2"/>
        <v>619.78750000000002</v>
      </c>
      <c r="H17" s="89">
        <f>+H12+H13+H14+H15+H16</f>
        <v>1.8900000000000001</v>
      </c>
      <c r="I17" s="89">
        <f>+I12+I13+I14+I15+I16</f>
        <v>2.06</v>
      </c>
    </row>
    <row r="18" spans="1:9" ht="39" customHeight="1" x14ac:dyDescent="0.25">
      <c r="A18" s="113" t="s">
        <v>363</v>
      </c>
      <c r="B18" s="113"/>
      <c r="C18" s="113"/>
      <c r="D18" s="113"/>
      <c r="E18" s="113"/>
      <c r="F18" s="113"/>
      <c r="G18" s="113"/>
    </row>
    <row r="19" spans="1:9" ht="29.25" customHeight="1" x14ac:dyDescent="0.25">
      <c r="A19" s="108" t="s">
        <v>97</v>
      </c>
      <c r="B19" s="110" t="s">
        <v>0</v>
      </c>
      <c r="C19" s="110" t="s">
        <v>6</v>
      </c>
      <c r="D19" s="112" t="s">
        <v>7</v>
      </c>
      <c r="E19" s="112"/>
      <c r="F19" s="112"/>
      <c r="G19" s="116" t="s">
        <v>8</v>
      </c>
      <c r="H19" s="87" t="s">
        <v>419</v>
      </c>
      <c r="I19" s="87" t="s">
        <v>420</v>
      </c>
    </row>
    <row r="20" spans="1:9" ht="17.25" customHeight="1" x14ac:dyDescent="0.25">
      <c r="A20" s="109"/>
      <c r="B20" s="111"/>
      <c r="C20" s="111"/>
      <c r="D20" s="62" t="s">
        <v>9</v>
      </c>
      <c r="E20" s="62" t="s">
        <v>10</v>
      </c>
      <c r="F20" s="62" t="s">
        <v>107</v>
      </c>
      <c r="G20" s="111"/>
      <c r="H20" s="86"/>
      <c r="I20" s="86"/>
    </row>
    <row r="21" spans="1:9" ht="17.25" customHeight="1" x14ac:dyDescent="0.25">
      <c r="A21" s="6" t="s">
        <v>348</v>
      </c>
      <c r="B21" s="59" t="s">
        <v>41</v>
      </c>
      <c r="C21" s="59" t="s">
        <v>216</v>
      </c>
      <c r="D21" s="4">
        <v>37.774000000000001</v>
      </c>
      <c r="E21" s="4">
        <v>23.562000000000001</v>
      </c>
      <c r="F21" s="4">
        <v>36.54</v>
      </c>
      <c r="G21" s="4">
        <v>505.12</v>
      </c>
      <c r="H21" s="31">
        <v>1.02</v>
      </c>
      <c r="I21" s="31">
        <f t="shared" ref="I21:I24" si="3">ROUND(H21*1.09,2)</f>
        <v>1.1100000000000001</v>
      </c>
    </row>
    <row r="22" spans="1:9" ht="17.25" customHeight="1" x14ac:dyDescent="0.25">
      <c r="A22" s="6" t="s">
        <v>126</v>
      </c>
      <c r="B22" s="59" t="s">
        <v>127</v>
      </c>
      <c r="C22" s="59" t="s">
        <v>128</v>
      </c>
      <c r="D22" s="4">
        <v>1.56</v>
      </c>
      <c r="E22" s="4">
        <v>0.39</v>
      </c>
      <c r="F22" s="4">
        <v>19.7</v>
      </c>
      <c r="G22" s="4">
        <v>85</v>
      </c>
      <c r="H22" s="31">
        <v>0.35</v>
      </c>
      <c r="I22" s="31">
        <f t="shared" si="3"/>
        <v>0.38</v>
      </c>
    </row>
    <row r="23" spans="1:9" s="16" customFormat="1" ht="18" customHeight="1" x14ac:dyDescent="0.25">
      <c r="A23" s="6" t="s">
        <v>428</v>
      </c>
      <c r="B23" s="96"/>
      <c r="C23" s="96" t="s">
        <v>429</v>
      </c>
      <c r="D23" s="4">
        <v>2.98</v>
      </c>
      <c r="E23" s="4">
        <v>0.2</v>
      </c>
      <c r="F23" s="4">
        <v>12.85</v>
      </c>
      <c r="G23" s="4">
        <v>65.38</v>
      </c>
      <c r="H23" s="31">
        <v>0.4</v>
      </c>
      <c r="I23" s="31">
        <f t="shared" si="3"/>
        <v>0.44</v>
      </c>
    </row>
    <row r="24" spans="1:9" s="16" customFormat="1" ht="18" customHeight="1" x14ac:dyDescent="0.25">
      <c r="A24" s="47" t="s">
        <v>425</v>
      </c>
      <c r="B24" s="96"/>
      <c r="C24" s="96" t="s">
        <v>426</v>
      </c>
      <c r="D24" s="4">
        <v>0.1</v>
      </c>
      <c r="E24" s="4">
        <v>0.06</v>
      </c>
      <c r="F24" s="4">
        <v>1.29</v>
      </c>
      <c r="G24" s="4">
        <v>4.34</v>
      </c>
      <c r="H24" s="31">
        <v>0.12</v>
      </c>
      <c r="I24" s="31">
        <f t="shared" si="3"/>
        <v>0.13</v>
      </c>
    </row>
    <row r="25" spans="1:9" ht="19.5" customHeight="1" x14ac:dyDescent="0.3">
      <c r="A25" s="105" t="s">
        <v>1</v>
      </c>
      <c r="B25" s="106"/>
      <c r="C25" s="107"/>
      <c r="D25" s="11">
        <f>SUM(D21:D24)</f>
        <v>42.414000000000001</v>
      </c>
      <c r="E25" s="11">
        <f t="shared" ref="E25:G25" si="4">SUM(E21:E24)</f>
        <v>24.212</v>
      </c>
      <c r="F25" s="11">
        <f t="shared" si="4"/>
        <v>70.38</v>
      </c>
      <c r="G25" s="11">
        <f t="shared" si="4"/>
        <v>659.84</v>
      </c>
      <c r="H25" s="89">
        <f>+H21+H22+H23+H24</f>
        <v>1.8900000000000001</v>
      </c>
      <c r="I25" s="89">
        <f>+I21+I22+I23+I24</f>
        <v>2.06</v>
      </c>
    </row>
    <row r="26" spans="1:9" ht="17.25" customHeight="1" x14ac:dyDescent="0.25">
      <c r="A26" s="117" t="s">
        <v>363</v>
      </c>
      <c r="B26" s="117"/>
      <c r="C26" s="117"/>
      <c r="D26" s="117"/>
      <c r="E26" s="117"/>
      <c r="F26" s="117"/>
      <c r="G26" s="117"/>
    </row>
    <row r="27" spans="1:9" ht="17.25" customHeight="1" x14ac:dyDescent="0.25">
      <c r="A27" s="108" t="s">
        <v>98</v>
      </c>
      <c r="B27" s="110" t="s">
        <v>0</v>
      </c>
      <c r="C27" s="110" t="s">
        <v>6</v>
      </c>
      <c r="D27" s="112" t="s">
        <v>7</v>
      </c>
      <c r="E27" s="112"/>
      <c r="F27" s="112"/>
      <c r="G27" s="116" t="s">
        <v>8</v>
      </c>
      <c r="H27" s="116" t="s">
        <v>419</v>
      </c>
      <c r="I27" s="116" t="s">
        <v>420</v>
      </c>
    </row>
    <row r="28" spans="1:9" s="74" customFormat="1" ht="17.25" customHeight="1" x14ac:dyDescent="0.25">
      <c r="A28" s="109"/>
      <c r="B28" s="111"/>
      <c r="C28" s="111"/>
      <c r="D28" s="62" t="s">
        <v>9</v>
      </c>
      <c r="E28" s="62" t="s">
        <v>10</v>
      </c>
      <c r="F28" s="62" t="s">
        <v>107</v>
      </c>
      <c r="G28" s="111"/>
      <c r="H28" s="111"/>
      <c r="I28" s="111"/>
    </row>
    <row r="29" spans="1:9" ht="17.25" customHeight="1" x14ac:dyDescent="0.25">
      <c r="A29" s="6" t="s">
        <v>104</v>
      </c>
      <c r="B29" s="59" t="s">
        <v>93</v>
      </c>
      <c r="C29" s="59" t="s">
        <v>125</v>
      </c>
      <c r="D29" s="59">
        <v>6.3</v>
      </c>
      <c r="E29" s="59">
        <v>13.4</v>
      </c>
      <c r="F29" s="59">
        <v>44.91</v>
      </c>
      <c r="G29" s="59">
        <v>233.1</v>
      </c>
      <c r="H29" s="31">
        <v>0.7</v>
      </c>
      <c r="I29" s="31">
        <f t="shared" ref="I29:I33" si="5">ROUND(H29*1.09,2)</f>
        <v>0.76</v>
      </c>
    </row>
    <row r="30" spans="1:9" ht="17.25" customHeight="1" x14ac:dyDescent="0.25">
      <c r="A30" s="6" t="s">
        <v>271</v>
      </c>
      <c r="B30" s="59" t="s">
        <v>3</v>
      </c>
      <c r="C30" s="59" t="s">
        <v>31</v>
      </c>
      <c r="D30" s="4">
        <v>1.605</v>
      </c>
      <c r="E30" s="4">
        <v>7.665</v>
      </c>
      <c r="F30" s="4">
        <v>6.54</v>
      </c>
      <c r="G30" s="4">
        <v>105.075</v>
      </c>
      <c r="H30" s="31">
        <v>0.1</v>
      </c>
      <c r="I30" s="31">
        <f t="shared" si="5"/>
        <v>0.11</v>
      </c>
    </row>
    <row r="31" spans="1:9" ht="27.75" customHeight="1" x14ac:dyDescent="0.25">
      <c r="A31" s="6" t="s">
        <v>285</v>
      </c>
      <c r="B31" s="59" t="s">
        <v>67</v>
      </c>
      <c r="C31" s="59" t="s">
        <v>12</v>
      </c>
      <c r="D31" s="4">
        <v>2.16</v>
      </c>
      <c r="E31" s="4">
        <v>19.399999999999999</v>
      </c>
      <c r="F31" s="4">
        <v>20.100000000000001</v>
      </c>
      <c r="G31" s="4">
        <v>254.54</v>
      </c>
      <c r="H31" s="31">
        <v>0.64</v>
      </c>
      <c r="I31" s="31">
        <f t="shared" si="5"/>
        <v>0.7</v>
      </c>
    </row>
    <row r="32" spans="1:9" s="16" customFormat="1" ht="18" customHeight="1" x14ac:dyDescent="0.25">
      <c r="A32" s="47" t="s">
        <v>425</v>
      </c>
      <c r="B32" s="96"/>
      <c r="C32" s="96" t="s">
        <v>426</v>
      </c>
      <c r="D32" s="4">
        <v>0.1</v>
      </c>
      <c r="E32" s="4">
        <v>0.06</v>
      </c>
      <c r="F32" s="4">
        <v>1.29</v>
      </c>
      <c r="G32" s="4">
        <v>4.34</v>
      </c>
      <c r="H32" s="31">
        <v>0.12</v>
      </c>
      <c r="I32" s="31">
        <f t="shared" si="5"/>
        <v>0.13</v>
      </c>
    </row>
    <row r="33" spans="1:9" s="16" customFormat="1" ht="18" customHeight="1" x14ac:dyDescent="0.25">
      <c r="A33" s="47" t="s">
        <v>427</v>
      </c>
      <c r="B33" s="96"/>
      <c r="C33" s="96" t="s">
        <v>16</v>
      </c>
      <c r="D33" s="4">
        <v>0.4</v>
      </c>
      <c r="E33" s="4">
        <v>0.4</v>
      </c>
      <c r="F33" s="4">
        <v>13</v>
      </c>
      <c r="G33" s="4">
        <v>53</v>
      </c>
      <c r="H33" s="31">
        <v>0.33</v>
      </c>
      <c r="I33" s="31">
        <f t="shared" si="5"/>
        <v>0.36</v>
      </c>
    </row>
    <row r="34" spans="1:9" ht="17.25" customHeight="1" x14ac:dyDescent="0.3">
      <c r="A34" s="105" t="s">
        <v>1</v>
      </c>
      <c r="B34" s="106"/>
      <c r="C34" s="107"/>
      <c r="D34" s="11">
        <f>SUM(D29:D33)</f>
        <v>10.565</v>
      </c>
      <c r="E34" s="11">
        <f t="shared" ref="E34:F34" si="6">SUM(E29:E33)</f>
        <v>40.925000000000004</v>
      </c>
      <c r="F34" s="11">
        <f t="shared" si="6"/>
        <v>85.84</v>
      </c>
      <c r="G34" s="11">
        <f>SUM(G29:G33)</f>
        <v>650.05500000000006</v>
      </c>
      <c r="H34" s="89">
        <f>+H29+H30+H31+H32+H33</f>
        <v>1.8900000000000001</v>
      </c>
      <c r="I34" s="89">
        <f>+I29+I30+I31+I32+I33</f>
        <v>2.0599999999999996</v>
      </c>
    </row>
    <row r="35" spans="1:9" ht="27.75" customHeight="1" x14ac:dyDescent="0.25">
      <c r="A35" s="113" t="s">
        <v>370</v>
      </c>
      <c r="B35" s="113"/>
      <c r="C35" s="113"/>
      <c r="D35" s="113"/>
      <c r="E35" s="113"/>
      <c r="F35" s="113"/>
      <c r="G35" s="113"/>
    </row>
    <row r="36" spans="1:9" ht="30" customHeight="1" x14ac:dyDescent="0.25">
      <c r="A36" s="108" t="s">
        <v>133</v>
      </c>
      <c r="B36" s="114" t="s">
        <v>0</v>
      </c>
      <c r="C36" s="114" t="s">
        <v>6</v>
      </c>
      <c r="D36" s="112" t="s">
        <v>7</v>
      </c>
      <c r="E36" s="112"/>
      <c r="F36" s="112"/>
      <c r="G36" s="116" t="s">
        <v>8</v>
      </c>
      <c r="H36" s="87" t="s">
        <v>419</v>
      </c>
      <c r="I36" s="87" t="s">
        <v>420</v>
      </c>
    </row>
    <row r="37" spans="1:9" ht="17.25" customHeight="1" x14ac:dyDescent="0.25">
      <c r="A37" s="109"/>
      <c r="B37" s="115"/>
      <c r="C37" s="115"/>
      <c r="D37" s="62" t="s">
        <v>9</v>
      </c>
      <c r="E37" s="62" t="s">
        <v>10</v>
      </c>
      <c r="F37" s="62" t="s">
        <v>107</v>
      </c>
      <c r="G37" s="111"/>
      <c r="H37" s="86"/>
      <c r="I37" s="86"/>
    </row>
    <row r="38" spans="1:9" ht="17.25" customHeight="1" x14ac:dyDescent="0.25">
      <c r="A38" s="24" t="s">
        <v>158</v>
      </c>
      <c r="B38" s="25" t="s">
        <v>159</v>
      </c>
      <c r="C38" s="25" t="s">
        <v>349</v>
      </c>
      <c r="D38" s="4">
        <v>41.907600000000002</v>
      </c>
      <c r="E38" s="4">
        <v>24.97</v>
      </c>
      <c r="F38" s="4">
        <v>22.73</v>
      </c>
      <c r="G38" s="4">
        <v>465.41879999999998</v>
      </c>
      <c r="H38" s="31">
        <v>1.23</v>
      </c>
      <c r="I38" s="31">
        <f t="shared" ref="I38:I41" si="7">ROUND(H38*1.09,2)</f>
        <v>1.34</v>
      </c>
    </row>
    <row r="39" spans="1:9" ht="28.5" customHeight="1" x14ac:dyDescent="0.25">
      <c r="A39" s="6" t="s">
        <v>286</v>
      </c>
      <c r="B39" s="59" t="s">
        <v>57</v>
      </c>
      <c r="C39" s="59" t="s">
        <v>16</v>
      </c>
      <c r="D39" s="4">
        <v>1.34</v>
      </c>
      <c r="E39" s="4">
        <v>9.91</v>
      </c>
      <c r="F39" s="4">
        <v>6.47</v>
      </c>
      <c r="G39" s="4">
        <v>110.51</v>
      </c>
      <c r="H39" s="31">
        <v>0.33</v>
      </c>
      <c r="I39" s="31">
        <f t="shared" si="7"/>
        <v>0.36</v>
      </c>
    </row>
    <row r="40" spans="1:9" s="16" customFormat="1" ht="18" customHeight="1" x14ac:dyDescent="0.25">
      <c r="A40" s="47" t="s">
        <v>425</v>
      </c>
      <c r="B40" s="96"/>
      <c r="C40" s="96" t="s">
        <v>426</v>
      </c>
      <c r="D40" s="4">
        <v>0.1</v>
      </c>
      <c r="E40" s="4">
        <v>0.06</v>
      </c>
      <c r="F40" s="4">
        <v>1.29</v>
      </c>
      <c r="G40" s="4">
        <v>4.34</v>
      </c>
      <c r="H40" s="31">
        <v>0.12</v>
      </c>
      <c r="I40" s="31">
        <f t="shared" si="7"/>
        <v>0.13</v>
      </c>
    </row>
    <row r="41" spans="1:9" s="16" customFormat="1" ht="18" customHeight="1" x14ac:dyDescent="0.25">
      <c r="A41" s="47" t="s">
        <v>427</v>
      </c>
      <c r="B41" s="96"/>
      <c r="C41" s="96" t="s">
        <v>16</v>
      </c>
      <c r="D41" s="4">
        <v>0.4</v>
      </c>
      <c r="E41" s="4">
        <v>0.4</v>
      </c>
      <c r="F41" s="4">
        <v>13</v>
      </c>
      <c r="G41" s="4">
        <v>53</v>
      </c>
      <c r="H41" s="31">
        <v>0.33</v>
      </c>
      <c r="I41" s="31">
        <f t="shared" si="7"/>
        <v>0.36</v>
      </c>
    </row>
    <row r="42" spans="1:9" ht="31.5" customHeight="1" x14ac:dyDescent="0.3">
      <c r="A42" s="105" t="s">
        <v>1</v>
      </c>
      <c r="B42" s="106"/>
      <c r="C42" s="107"/>
      <c r="D42" s="11">
        <f>SUM(D38:D41)</f>
        <v>43.747600000000006</v>
      </c>
      <c r="E42" s="11">
        <f t="shared" ref="E42:G42" si="8">SUM(E38:E41)</f>
        <v>35.339999999999996</v>
      </c>
      <c r="F42" s="11">
        <f t="shared" si="8"/>
        <v>43.489999999999995</v>
      </c>
      <c r="G42" s="11">
        <f t="shared" si="8"/>
        <v>633.26880000000006</v>
      </c>
      <c r="H42" s="89">
        <f>+H38+H39+H40+H41</f>
        <v>2.0100000000000002</v>
      </c>
      <c r="I42" s="89">
        <f>+I38+I39+I40+I41</f>
        <v>2.19</v>
      </c>
    </row>
    <row r="43" spans="1:9" ht="35.25" customHeight="1" x14ac:dyDescent="0.25">
      <c r="A43" s="113" t="s">
        <v>370</v>
      </c>
      <c r="B43" s="113"/>
      <c r="C43" s="113"/>
      <c r="D43" s="113"/>
      <c r="E43" s="113"/>
      <c r="F43" s="113"/>
      <c r="G43" s="113"/>
    </row>
    <row r="44" spans="1:9" ht="27" customHeight="1" x14ac:dyDescent="0.25">
      <c r="A44" s="108" t="s">
        <v>134</v>
      </c>
      <c r="B44" s="114" t="s">
        <v>0</v>
      </c>
      <c r="C44" s="114" t="s">
        <v>6</v>
      </c>
      <c r="D44" s="112" t="s">
        <v>7</v>
      </c>
      <c r="E44" s="112"/>
      <c r="F44" s="112"/>
      <c r="G44" s="116" t="s">
        <v>8</v>
      </c>
      <c r="H44" s="116" t="s">
        <v>419</v>
      </c>
      <c r="I44" s="116" t="s">
        <v>420</v>
      </c>
    </row>
    <row r="45" spans="1:9" ht="17.25" customHeight="1" x14ac:dyDescent="0.25">
      <c r="A45" s="109"/>
      <c r="B45" s="115"/>
      <c r="C45" s="115"/>
      <c r="D45" s="62" t="s">
        <v>9</v>
      </c>
      <c r="E45" s="62" t="s">
        <v>10</v>
      </c>
      <c r="F45" s="62" t="s">
        <v>107</v>
      </c>
      <c r="G45" s="111"/>
      <c r="H45" s="111"/>
      <c r="I45" s="111"/>
    </row>
    <row r="46" spans="1:9" ht="17.25" customHeight="1" x14ac:dyDescent="0.25">
      <c r="A46" s="6" t="s">
        <v>55</v>
      </c>
      <c r="B46" s="59" t="s">
        <v>56</v>
      </c>
      <c r="C46" s="59" t="s">
        <v>15</v>
      </c>
      <c r="D46" s="4">
        <v>28.605</v>
      </c>
      <c r="E46" s="4">
        <v>25.094999999999999</v>
      </c>
      <c r="F46" s="4">
        <v>17.625</v>
      </c>
      <c r="G46" s="4">
        <v>409.09500000000003</v>
      </c>
      <c r="H46" s="31">
        <v>1.06</v>
      </c>
      <c r="I46" s="31">
        <f t="shared" ref="I46:I50" si="9">ROUND(H46*1.09,2)</f>
        <v>1.1599999999999999</v>
      </c>
    </row>
    <row r="47" spans="1:9" ht="17.25" customHeight="1" x14ac:dyDescent="0.25">
      <c r="A47" s="6" t="s">
        <v>254</v>
      </c>
      <c r="B47" s="59" t="s">
        <v>141</v>
      </c>
      <c r="C47" s="59" t="s">
        <v>16</v>
      </c>
      <c r="D47" s="4">
        <v>2.2200000000000002</v>
      </c>
      <c r="E47" s="4">
        <v>3.84</v>
      </c>
      <c r="F47" s="4">
        <v>15.3</v>
      </c>
      <c r="G47" s="4">
        <v>102.15</v>
      </c>
      <c r="H47" s="31">
        <v>0.38</v>
      </c>
      <c r="I47" s="31">
        <f t="shared" si="9"/>
        <v>0.41</v>
      </c>
    </row>
    <row r="48" spans="1:9" ht="32.15" customHeight="1" x14ac:dyDescent="0.25">
      <c r="A48" s="24" t="s">
        <v>245</v>
      </c>
      <c r="B48" s="25" t="s">
        <v>57</v>
      </c>
      <c r="C48" s="25" t="s">
        <v>15</v>
      </c>
      <c r="D48" s="4">
        <v>3.27</v>
      </c>
      <c r="E48" s="4">
        <v>1.095</v>
      </c>
      <c r="F48" s="4">
        <v>8.76</v>
      </c>
      <c r="G48" s="4">
        <v>45.51</v>
      </c>
      <c r="H48" s="31">
        <v>0.49</v>
      </c>
      <c r="I48" s="31">
        <f t="shared" si="9"/>
        <v>0.53</v>
      </c>
    </row>
    <row r="49" spans="1:9" s="16" customFormat="1" ht="18" customHeight="1" x14ac:dyDescent="0.25">
      <c r="A49" s="47" t="s">
        <v>425</v>
      </c>
      <c r="B49" s="96"/>
      <c r="C49" s="96" t="s">
        <v>426</v>
      </c>
      <c r="D49" s="4">
        <v>0.1</v>
      </c>
      <c r="E49" s="4">
        <v>0.06</v>
      </c>
      <c r="F49" s="4">
        <v>1.29</v>
      </c>
      <c r="G49" s="4">
        <v>4.34</v>
      </c>
      <c r="H49" s="31">
        <v>0.12</v>
      </c>
      <c r="I49" s="31">
        <f t="shared" si="9"/>
        <v>0.13</v>
      </c>
    </row>
    <row r="50" spans="1:9" s="16" customFormat="1" ht="18" customHeight="1" x14ac:dyDescent="0.25">
      <c r="A50" s="47" t="s">
        <v>427</v>
      </c>
      <c r="B50" s="96"/>
      <c r="C50" s="96" t="s">
        <v>16</v>
      </c>
      <c r="D50" s="4">
        <v>0.4</v>
      </c>
      <c r="E50" s="4">
        <v>0.4</v>
      </c>
      <c r="F50" s="4">
        <v>13</v>
      </c>
      <c r="G50" s="4">
        <v>53</v>
      </c>
      <c r="H50" s="31">
        <v>0.33</v>
      </c>
      <c r="I50" s="31">
        <f t="shared" si="9"/>
        <v>0.36</v>
      </c>
    </row>
    <row r="51" spans="1:9" ht="28.5" customHeight="1" x14ac:dyDescent="0.3">
      <c r="A51" s="105" t="s">
        <v>1</v>
      </c>
      <c r="B51" s="106"/>
      <c r="C51" s="107"/>
      <c r="D51" s="11">
        <f>SUM(D46:D50)</f>
        <v>34.594999999999999</v>
      </c>
      <c r="E51" s="11">
        <f t="shared" ref="E51:G51" si="10">SUM(E46:E50)</f>
        <v>30.489999999999995</v>
      </c>
      <c r="F51" s="11">
        <f t="shared" si="10"/>
        <v>55.974999999999994</v>
      </c>
      <c r="G51" s="11">
        <f t="shared" si="10"/>
        <v>614.09500000000003</v>
      </c>
      <c r="H51" s="89">
        <f>+H46+H47+H48+H49+H50</f>
        <v>2.38</v>
      </c>
      <c r="I51" s="89">
        <f>+I46+I47+I48+I49+I50</f>
        <v>2.5899999999999994</v>
      </c>
    </row>
    <row r="52" spans="1:9" ht="26.25" customHeight="1" x14ac:dyDescent="0.25">
      <c r="A52" s="127" t="s">
        <v>362</v>
      </c>
      <c r="B52" s="127"/>
      <c r="C52" s="127"/>
      <c r="D52" s="127"/>
      <c r="E52" s="127"/>
      <c r="F52" s="127"/>
      <c r="G52" s="127"/>
      <c r="H52" s="76"/>
      <c r="I52" s="76"/>
    </row>
    <row r="53" spans="1:9" ht="18" customHeight="1" x14ac:dyDescent="0.25">
      <c r="A53" s="128" t="s">
        <v>379</v>
      </c>
      <c r="B53" s="114" t="s">
        <v>0</v>
      </c>
      <c r="C53" s="114" t="s">
        <v>6</v>
      </c>
      <c r="D53" s="130" t="s">
        <v>7</v>
      </c>
      <c r="E53" s="130"/>
      <c r="F53" s="130"/>
      <c r="G53" s="131" t="s">
        <v>8</v>
      </c>
      <c r="H53" s="87" t="s">
        <v>419</v>
      </c>
      <c r="I53" s="87" t="s">
        <v>420</v>
      </c>
    </row>
    <row r="54" spans="1:9" ht="27" customHeight="1" x14ac:dyDescent="0.25">
      <c r="A54" s="129"/>
      <c r="B54" s="115"/>
      <c r="C54" s="115"/>
      <c r="D54" s="69" t="s">
        <v>9</v>
      </c>
      <c r="E54" s="69" t="s">
        <v>10</v>
      </c>
      <c r="F54" s="69" t="s">
        <v>107</v>
      </c>
      <c r="G54" s="115"/>
      <c r="H54" s="86"/>
      <c r="I54" s="86"/>
    </row>
    <row r="55" spans="1:9" ht="32.5" customHeight="1" x14ac:dyDescent="0.25">
      <c r="A55" s="24" t="s">
        <v>393</v>
      </c>
      <c r="B55" s="25" t="s">
        <v>394</v>
      </c>
      <c r="C55" s="25">
        <v>240</v>
      </c>
      <c r="D55" s="3">
        <v>18.75</v>
      </c>
      <c r="E55" s="3">
        <v>24.78</v>
      </c>
      <c r="F55" s="3">
        <v>12.54</v>
      </c>
      <c r="G55" s="3">
        <v>348.22</v>
      </c>
      <c r="H55" s="31">
        <v>0.84</v>
      </c>
      <c r="I55" s="31">
        <f t="shared" ref="I55:I58" si="11">ROUND(H55*1.09,2)</f>
        <v>0.92</v>
      </c>
    </row>
    <row r="56" spans="1:9" ht="27.75" customHeight="1" x14ac:dyDescent="0.25">
      <c r="A56" s="6" t="s">
        <v>285</v>
      </c>
      <c r="B56" s="59" t="s">
        <v>67</v>
      </c>
      <c r="C56" s="59" t="s">
        <v>12</v>
      </c>
      <c r="D56" s="4">
        <v>2.16</v>
      </c>
      <c r="E56" s="4">
        <v>19.399999999999999</v>
      </c>
      <c r="F56" s="4">
        <v>20.100000000000001</v>
      </c>
      <c r="G56" s="4">
        <v>254.54</v>
      </c>
      <c r="H56" s="31">
        <v>0.6</v>
      </c>
      <c r="I56" s="31">
        <f t="shared" si="11"/>
        <v>0.65</v>
      </c>
    </row>
    <row r="57" spans="1:9" s="16" customFormat="1" ht="18" customHeight="1" x14ac:dyDescent="0.25">
      <c r="A57" s="47" t="s">
        <v>425</v>
      </c>
      <c r="B57" s="96"/>
      <c r="C57" s="96" t="s">
        <v>426</v>
      </c>
      <c r="D57" s="4">
        <v>0.1</v>
      </c>
      <c r="E57" s="4">
        <v>0.06</v>
      </c>
      <c r="F57" s="4">
        <v>1.29</v>
      </c>
      <c r="G57" s="4">
        <v>4.34</v>
      </c>
      <c r="H57" s="31">
        <v>0.12</v>
      </c>
      <c r="I57" s="31">
        <f t="shared" si="11"/>
        <v>0.13</v>
      </c>
    </row>
    <row r="58" spans="1:9" s="16" customFormat="1" ht="18" customHeight="1" x14ac:dyDescent="0.25">
      <c r="A58" s="47" t="s">
        <v>427</v>
      </c>
      <c r="B58" s="96"/>
      <c r="C58" s="96" t="s">
        <v>16</v>
      </c>
      <c r="D58" s="4">
        <v>0.4</v>
      </c>
      <c r="E58" s="4">
        <v>0.4</v>
      </c>
      <c r="F58" s="4">
        <v>13</v>
      </c>
      <c r="G58" s="4">
        <v>53</v>
      </c>
      <c r="H58" s="31">
        <v>0.33</v>
      </c>
      <c r="I58" s="31">
        <f t="shared" si="11"/>
        <v>0.36</v>
      </c>
    </row>
    <row r="59" spans="1:9" ht="27" customHeight="1" x14ac:dyDescent="0.3">
      <c r="A59" s="124" t="s">
        <v>1</v>
      </c>
      <c r="B59" s="125"/>
      <c r="C59" s="126"/>
      <c r="D59" s="68">
        <f>SUM(D55:D58)</f>
        <v>21.41</v>
      </c>
      <c r="E59" s="68">
        <f t="shared" ref="E59:G59" si="12">SUM(E55:E58)</f>
        <v>44.64</v>
      </c>
      <c r="F59" s="68">
        <f t="shared" si="12"/>
        <v>46.93</v>
      </c>
      <c r="G59" s="68">
        <f t="shared" si="12"/>
        <v>660.1</v>
      </c>
      <c r="H59" s="89">
        <f>+H55+H56+H57+H58</f>
        <v>1.8900000000000001</v>
      </c>
      <c r="I59" s="89">
        <f>+I55+I56+I57+I58</f>
        <v>2.06</v>
      </c>
    </row>
    <row r="60" spans="1:9" ht="27.75" customHeight="1" x14ac:dyDescent="0.25">
      <c r="A60" s="132" t="s">
        <v>430</v>
      </c>
      <c r="B60" s="132"/>
      <c r="C60" s="132"/>
      <c r="D60" s="132"/>
      <c r="E60" s="132"/>
      <c r="F60" s="132"/>
      <c r="G60" s="132"/>
    </row>
    <row r="61" spans="1:9" ht="17.25" customHeight="1" thickBot="1" x14ac:dyDescent="0.3"/>
    <row r="62" spans="1:9" s="16" customFormat="1" ht="39" customHeight="1" x14ac:dyDescent="0.25">
      <c r="A62" s="88"/>
      <c r="B62" s="120"/>
      <c r="C62" s="121"/>
      <c r="D62" s="121"/>
      <c r="E62" s="121"/>
      <c r="F62" s="121"/>
      <c r="G62" s="121"/>
      <c r="H62" s="90" t="s">
        <v>419</v>
      </c>
      <c r="I62" s="91" t="s">
        <v>420</v>
      </c>
    </row>
    <row r="63" spans="1:9" s="16" customFormat="1" ht="18" customHeight="1" thickBot="1" x14ac:dyDescent="0.3">
      <c r="A63" s="63"/>
      <c r="B63" s="122" t="s">
        <v>421</v>
      </c>
      <c r="C63" s="123"/>
      <c r="D63" s="123"/>
      <c r="E63" s="123"/>
      <c r="F63" s="123"/>
      <c r="G63" s="123"/>
      <c r="H63" s="94">
        <f>+SUM(H17+H25+H34+H42+H51+H59)/6+H8</f>
        <v>2.3116666666666665</v>
      </c>
      <c r="I63" s="93">
        <f>+SUM(I17+I25+I34+I42+I51+I59)/6+I8</f>
        <v>2.52</v>
      </c>
    </row>
    <row r="64" spans="1:9" s="16" customFormat="1" ht="18" customHeight="1" x14ac:dyDescent="0.25">
      <c r="A64" s="63"/>
      <c r="B64" s="118" t="s">
        <v>422</v>
      </c>
      <c r="C64" s="119"/>
      <c r="D64" s="119"/>
      <c r="E64" s="27"/>
      <c r="F64" s="27"/>
      <c r="G64" s="27"/>
      <c r="H64" s="28"/>
      <c r="I64" s="28"/>
    </row>
    <row r="65" ht="17.25" customHeight="1" x14ac:dyDescent="0.25"/>
    <row r="66" ht="17.25" customHeight="1" x14ac:dyDescent="0.25"/>
    <row r="67" ht="17.25" customHeight="1" x14ac:dyDescent="0.25"/>
    <row r="68" ht="27.75" customHeight="1" x14ac:dyDescent="0.25"/>
    <row r="69" ht="17.25" customHeight="1" x14ac:dyDescent="0.25"/>
    <row r="70" ht="15" customHeight="1" x14ac:dyDescent="0.25"/>
    <row r="71" ht="17.25" customHeight="1" x14ac:dyDescent="0.25"/>
    <row r="72" ht="17.25" customHeight="1" x14ac:dyDescent="0.25"/>
    <row r="77" ht="28.5" customHeight="1" x14ac:dyDescent="0.25"/>
  </sheetData>
  <mergeCells count="59">
    <mergeCell ref="B64:D64"/>
    <mergeCell ref="H44:H45"/>
    <mergeCell ref="I44:I45"/>
    <mergeCell ref="B62:G62"/>
    <mergeCell ref="B63:G63"/>
    <mergeCell ref="A59:C59"/>
    <mergeCell ref="A52:G52"/>
    <mergeCell ref="A53:A54"/>
    <mergeCell ref="B53:B54"/>
    <mergeCell ref="C53:C54"/>
    <mergeCell ref="D53:F53"/>
    <mergeCell ref="G53:G54"/>
    <mergeCell ref="A60:G60"/>
    <mergeCell ref="H10:H11"/>
    <mergeCell ref="I10:I11"/>
    <mergeCell ref="H27:H28"/>
    <mergeCell ref="I27:I28"/>
    <mergeCell ref="A8:C8"/>
    <mergeCell ref="A17:C17"/>
    <mergeCell ref="A25:C25"/>
    <mergeCell ref="A10:A11"/>
    <mergeCell ref="B10:B11"/>
    <mergeCell ref="C10:C11"/>
    <mergeCell ref="D10:F10"/>
    <mergeCell ref="G10:G11"/>
    <mergeCell ref="A34:C34"/>
    <mergeCell ref="A18:G18"/>
    <mergeCell ref="A26:G26"/>
    <mergeCell ref="A27:A28"/>
    <mergeCell ref="B27:B28"/>
    <mergeCell ref="C27:C28"/>
    <mergeCell ref="D27:F27"/>
    <mergeCell ref="G27:G28"/>
    <mergeCell ref="A19:A20"/>
    <mergeCell ref="B19:B20"/>
    <mergeCell ref="C19:C20"/>
    <mergeCell ref="D19:F19"/>
    <mergeCell ref="G19:G20"/>
    <mergeCell ref="A4:A5"/>
    <mergeCell ref="B4:B5"/>
    <mergeCell ref="C4:C5"/>
    <mergeCell ref="D4:F4"/>
    <mergeCell ref="A9:G9"/>
    <mergeCell ref="A3:G3"/>
    <mergeCell ref="A42:C42"/>
    <mergeCell ref="A35:G35"/>
    <mergeCell ref="A36:A37"/>
    <mergeCell ref="A51:C51"/>
    <mergeCell ref="A43:G43"/>
    <mergeCell ref="A44:A45"/>
    <mergeCell ref="B44:B45"/>
    <mergeCell ref="C44:C45"/>
    <mergeCell ref="D44:F44"/>
    <mergeCell ref="G44:G45"/>
    <mergeCell ref="D36:F36"/>
    <mergeCell ref="G36:G37"/>
    <mergeCell ref="C36:C37"/>
    <mergeCell ref="B36:B37"/>
    <mergeCell ref="G4:G5"/>
  </mergeCells>
  <pageMargins left="0.59055118110236215" right="0.59055118110236215" top="0.59055118110236215" bottom="0.59055118110236215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Lapas1</vt:lpstr>
      <vt:lpstr>1-1</vt:lpstr>
      <vt:lpstr>1-2</vt:lpstr>
      <vt:lpstr>1-3</vt:lpstr>
      <vt:lpstr>1-4</vt:lpstr>
      <vt:lpstr>1-5-</vt:lpstr>
      <vt:lpstr>2-1</vt:lpstr>
      <vt:lpstr>2-2</vt:lpstr>
      <vt:lpstr>2-3</vt:lpstr>
      <vt:lpstr>2-4</vt:lpstr>
      <vt:lpstr>2-5</vt:lpstr>
      <vt:lpstr>3-1-</vt:lpstr>
      <vt:lpstr>3-2-</vt:lpstr>
      <vt:lpstr>3-3</vt:lpstr>
      <vt:lpstr>3-4-</vt:lpstr>
      <vt:lpstr>3-5-</vt:lpstr>
      <vt:lpstr>4-1-</vt:lpstr>
      <vt:lpstr>4-2</vt:lpstr>
      <vt:lpstr>4-3-</vt:lpstr>
      <vt:lpstr>4-4</vt:lpstr>
      <vt:lpstr>4-5</vt:lpstr>
      <vt:lpstr>Vidurkiai</vt:lpstr>
      <vt:lpstr>'1-1'!Print_Area</vt:lpstr>
      <vt:lpstr>'1-2'!Print_Area</vt:lpstr>
      <vt:lpstr>'1-3'!Print_Area</vt:lpstr>
      <vt:lpstr>'1-4'!Print_Area</vt:lpstr>
      <vt:lpstr>'1-5-'!Print_Area</vt:lpstr>
      <vt:lpstr>'2-1'!Print_Area</vt:lpstr>
      <vt:lpstr>'2-2'!Print_Area</vt:lpstr>
      <vt:lpstr>'2-3'!Print_Area</vt:lpstr>
      <vt:lpstr>'2-4'!Print_Area</vt:lpstr>
      <vt:lpstr>'2-5'!Print_Area</vt:lpstr>
      <vt:lpstr>'3-1-'!Print_Area</vt:lpstr>
      <vt:lpstr>'3-2-'!Print_Area</vt:lpstr>
      <vt:lpstr>'3-3'!Print_Area</vt:lpstr>
      <vt:lpstr>'3-4-'!Print_Area</vt:lpstr>
      <vt:lpstr>'3-5-'!Print_Area</vt:lpstr>
      <vt:lpstr>'4-1-'!Print_Area</vt:lpstr>
      <vt:lpstr>'4-2'!Print_Area</vt:lpstr>
      <vt:lpstr>'4-3-'!Print_Area</vt:lpstr>
      <vt:lpstr>'4-4'!Print_Area</vt:lpstr>
      <vt:lpstr>'4-5'!Print_Area</vt:lpstr>
    </vt:vector>
  </TitlesOfParts>
  <Company>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 Biciusiene</dc:creator>
  <cp:lastModifiedBy>u146</cp:lastModifiedBy>
  <cp:lastPrinted>2019-08-21T06:30:14Z</cp:lastPrinted>
  <dcterms:created xsi:type="dcterms:W3CDTF">2008-01-11T10:12:19Z</dcterms:created>
  <dcterms:modified xsi:type="dcterms:W3CDTF">2022-06-12T20:34:35Z</dcterms:modified>
</cp:coreProperties>
</file>