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\Pirkimai\Pirkimai 2022\VIEŠINIMAS\"/>
    </mc:Choice>
  </mc:AlternateContent>
  <xr:revisionPtr revIDLastSave="0" documentId="8_{10BFEDB8-FA94-4989-8E52-38E8ECA312BF}" xr6:coauthVersionLast="47" xr6:coauthVersionMax="47" xr10:uidLastSave="{00000000-0000-0000-0000-000000000000}"/>
  <bookViews>
    <workbookView xWindow="390" yWindow="390" windowWidth="13410" windowHeight="15585" xr2:uid="{00000000-000D-0000-FFFF-FFFF00000000}"/>
  </bookViews>
  <sheets>
    <sheet name="Sheet1" sheetId="3" r:id="rId1"/>
    <sheet name="Sheet3" sheetId="4" r:id="rId2"/>
    <sheet name="Sheet2" sheetId="2" r:id="rId3"/>
  </sheets>
  <definedNames>
    <definedName name="IKAINIS">#REF!</definedName>
    <definedName name="Is_viso">#REF!</definedName>
    <definedName name="Kaina">#REF!</definedName>
    <definedName name="kiekis">#REF!</definedName>
    <definedName name="Mvnt">#REF!</definedName>
    <definedName name="pavadinimas">#REF!</definedName>
    <definedName name="sam_e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4" i="3" l="1"/>
  <c r="G103" i="3"/>
  <c r="G102" i="3"/>
  <c r="G101" i="3"/>
  <c r="G100" i="3"/>
  <c r="G99" i="3"/>
  <c r="G96" i="3"/>
  <c r="G95" i="3"/>
  <c r="G94" i="3"/>
  <c r="G93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3" i="3"/>
  <c r="G72" i="3"/>
  <c r="G71" i="3"/>
  <c r="G70" i="3"/>
  <c r="G69" i="3"/>
  <c r="G68" i="3"/>
  <c r="G67" i="3"/>
  <c r="G66" i="3"/>
  <c r="G65" i="3"/>
  <c r="G64" i="3"/>
  <c r="G63" i="3"/>
  <c r="G62" i="3"/>
  <c r="G59" i="3"/>
  <c r="G58" i="3"/>
  <c r="G57" i="3"/>
  <c r="G56" i="3"/>
  <c r="G53" i="3"/>
  <c r="G52" i="3"/>
  <c r="G51" i="3"/>
  <c r="G50" i="3"/>
  <c r="G47" i="3"/>
  <c r="G46" i="3"/>
  <c r="G45" i="3"/>
  <c r="G44" i="3"/>
  <c r="G43" i="3"/>
  <c r="G42" i="3"/>
  <c r="G39" i="3"/>
  <c r="G38" i="3"/>
  <c r="G37" i="3"/>
  <c r="G36" i="3"/>
  <c r="G35" i="3"/>
  <c r="G34" i="3"/>
  <c r="G31" i="3"/>
  <c r="G30" i="3"/>
  <c r="G29" i="3"/>
  <c r="G28" i="3"/>
  <c r="G27" i="3"/>
  <c r="G26" i="3"/>
  <c r="G25" i="3"/>
  <c r="G22" i="3"/>
  <c r="G21" i="3"/>
  <c r="G20" i="3"/>
  <c r="G19" i="3"/>
  <c r="G18" i="3"/>
  <c r="G15" i="3"/>
  <c r="G14" i="3"/>
  <c r="G13" i="3"/>
  <c r="G105" i="3" l="1"/>
  <c r="G97" i="3"/>
  <c r="G91" i="3"/>
  <c r="G74" i="3"/>
  <c r="G60" i="3"/>
  <c r="G54" i="3"/>
  <c r="G48" i="3"/>
  <c r="G40" i="3"/>
  <c r="G32" i="3"/>
  <c r="G23" i="3"/>
  <c r="G16" i="3"/>
  <c r="G106" i="3" l="1"/>
  <c r="G108" i="3" s="1"/>
  <c r="G107" i="3" s="1"/>
</calcChain>
</file>

<file path=xl/sharedStrings.xml><?xml version="1.0" encoding="utf-8"?>
<sst xmlns="http://schemas.openxmlformats.org/spreadsheetml/2006/main" count="269" uniqueCount="128">
  <si>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</si>
  <si>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</si>
  <si>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</si>
  <si>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</si>
  <si>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</si>
  <si>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</si>
  <si>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</si>
  <si>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</si>
  <si>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</si>
  <si>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</si>
  <si>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</si>
  <si>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</si>
  <si>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</si>
  <si>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Statinių grupė        229 Šakių rajono savivaldybės 12 programa/KPP programa 2022 m.</t>
  </si>
  <si>
    <t>Statinys                7 Šakių miesto turgus</t>
  </si>
  <si>
    <t>Žiniaraštis             1 V. Kudirkos g. 104D</t>
  </si>
  <si>
    <t xml:space="preserve">EUR       </t>
  </si>
  <si>
    <t xml:space="preserve">   1</t>
  </si>
  <si>
    <t>Asfaltbetonio dangos atnaujinimas</t>
  </si>
  <si>
    <t>Asfaltbetonio dangos nufrezavimas freza su automatiniu aukščio reguliavimu</t>
  </si>
  <si>
    <t>100 m2</t>
  </si>
  <si>
    <t xml:space="preserve">   2</t>
  </si>
  <si>
    <t>100m3</t>
  </si>
  <si>
    <t xml:space="preserve">   3</t>
  </si>
  <si>
    <t>100m2</t>
  </si>
  <si>
    <t xml:space="preserve">                         Skyriuje      1</t>
  </si>
  <si>
    <t>Asfaltbetonio dangos įrengimas</t>
  </si>
  <si>
    <t>t. m3</t>
  </si>
  <si>
    <t>Iškasto grunto transportavimas 6 t autosavivarčiais, pakraunant 0,4 m3 kaušo talpos ekskavatoriumi (gruntas II grupės, transportavimo atstumas  3 km)</t>
  </si>
  <si>
    <t>m3</t>
  </si>
  <si>
    <t xml:space="preserve">   4</t>
  </si>
  <si>
    <t xml:space="preserve">   5</t>
  </si>
  <si>
    <t xml:space="preserve">                         Skyriuje      2</t>
  </si>
  <si>
    <t>Trinkelių tako įrengimas (trinkelių storis 6 cm)</t>
  </si>
  <si>
    <t xml:space="preserve">   6</t>
  </si>
  <si>
    <t xml:space="preserve">   7</t>
  </si>
  <si>
    <t xml:space="preserve">                         Skyriuje      3</t>
  </si>
  <si>
    <t>Plytelių/trinkelių dangų perklojimas</t>
  </si>
  <si>
    <t xml:space="preserve">                         Skyriuje      4</t>
  </si>
  <si>
    <t>Trinkelių tako įrengimas (trinkelių storis 8 cm)</t>
  </si>
  <si>
    <t xml:space="preserve">                         Skyriuje      5</t>
  </si>
  <si>
    <t>Dolomitinės skaldos dangos įrengimas</t>
  </si>
  <si>
    <t xml:space="preserve">                         Skyriuje      6</t>
  </si>
  <si>
    <t>Betono bordiūrų įrengimas</t>
  </si>
  <si>
    <t>100m</t>
  </si>
  <si>
    <t xml:space="preserve">                         Skyriuje      7</t>
  </si>
  <si>
    <t xml:space="preserve">   8</t>
  </si>
  <si>
    <t>Paviršinio vandens surinkimo tinklų įrengimas</t>
  </si>
  <si>
    <t>km</t>
  </si>
  <si>
    <t>m</t>
  </si>
  <si>
    <t>vnt.</t>
  </si>
  <si>
    <t xml:space="preserve">   9</t>
  </si>
  <si>
    <t xml:space="preserve">  10</t>
  </si>
  <si>
    <t xml:space="preserve">  11</t>
  </si>
  <si>
    <t xml:space="preserve">  12</t>
  </si>
  <si>
    <t xml:space="preserve">                         Skyriuje      8</t>
  </si>
  <si>
    <t>Elektrotechnika</t>
  </si>
  <si>
    <t>Kabelių apsaugos plastikinių gofruotų vamzdžių klojimas tranšėjose, kai vamzdžio išorinis skersmuo  daugiau 63 mm iki 75 mm</t>
  </si>
  <si>
    <t>Kabelių įtraukimas į paklotus vamzdžius tranšėjose</t>
  </si>
  <si>
    <t>Iki 1000 V įtampos iki 70mm2 skersp.kabeliui galinės movos su terminiais vamzdeliais montavimas</t>
  </si>
  <si>
    <t>Apšvietimo stulpų montavimas gelžbetoniniuose pamatuose, kai apšvietimo stulpų aukštis iki 6,5m</t>
  </si>
  <si>
    <t>Sujungimo įtaisų montavimas atramose</t>
  </si>
  <si>
    <t>Iki trijų polių automato iki 25 A srovei montavimas atramose</t>
  </si>
  <si>
    <t>LED tipo šviestuvų gatvių apšvietimui montavimas ant įrengtų apšvietimo atramų</t>
  </si>
  <si>
    <t>Kabelio tiesimas atramose</t>
  </si>
  <si>
    <t>Kabelio izoliacijos varžos matavimas</t>
  </si>
  <si>
    <t xml:space="preserve">  13</t>
  </si>
  <si>
    <t>Įžeminimo kontūro įrengimas iš vieno elektrodo iki 5 m ilgio su horizontalia įžeminimo šyna iki 1m ilgio</t>
  </si>
  <si>
    <t>kompl.</t>
  </si>
  <si>
    <t xml:space="preserve">  14</t>
  </si>
  <si>
    <t>Įžeminimo kontūro varžos matavimas</t>
  </si>
  <si>
    <t xml:space="preserve">  15</t>
  </si>
  <si>
    <t>Elektromobilių įkrovimo stotelių įvado rezervinio vamzdžio klojimas tranšėjose, kai vamzdžio išorinis skersmuo daugiau 63 mm iki 75 mm</t>
  </si>
  <si>
    <t xml:space="preserve">                         Skyriuje      9</t>
  </si>
  <si>
    <t>Ardymas</t>
  </si>
  <si>
    <t>Medinių terasų išardymas</t>
  </si>
  <si>
    <t xml:space="preserve">                         Skyriuje     10</t>
  </si>
  <si>
    <t>Gerbūvio atstatymas ir mažoji architektūra</t>
  </si>
  <si>
    <t>10 vnt.</t>
  </si>
  <si>
    <t>m2</t>
  </si>
  <si>
    <t xml:space="preserve">                         Skyriuje     11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</si>
  <si>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</si>
  <si>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</si>
  <si>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</si>
  <si>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Betono bordiūrų įrengimas ant betono pagrindo, kai bordiūrai 80x200mm, B03</t>
  </si>
  <si>
    <t>Išlyginamųjų kelio pagrindo sluoksnių įrengimas, kai pagrindas  dolomito skaldos</t>
  </si>
  <si>
    <t>AC16 PD asfaltbetonio viensluoksnės dangos įrengimas (sluoksnis 6.0 cm storio)</t>
  </si>
  <si>
    <t>Grunto kasimas 0,4 m3 kaušo talpos vienakaušiais ekskavatoriais, pakraunant gruntą į transporto priemones, kai gruntas  II grupės</t>
  </si>
  <si>
    <t>Apsauginio šalčiui atsparaus pagrindo sluoksnio įrengimas iš gamtinio smėlio (storis 35 cm)</t>
  </si>
  <si>
    <t>Kelio pagrindo įrengimas iš dolomito skaldos (storis 15 cm , viensluoksnis)</t>
  </si>
  <si>
    <t>Pagrindų išlyginamųjų ir paruošiamųjų sluoksnių iš smėlio-žvyro mišinių įrengimas (storis 20 cm)</t>
  </si>
  <si>
    <t>Šaligatvio pagrindo įrengimas (dolomito skaldelė, sluoksnio storis  12 cm)</t>
  </si>
  <si>
    <t>Šaligatvio pasluoksnio įrengimas (akmenų atsijos, sluoksnio storis  3 cm)</t>
  </si>
  <si>
    <t>Grindinio įrengimas iš betono trinkelių rankiniu būdu, užpilant siūles akmens atsijomis (storis 6 cm)</t>
  </si>
  <si>
    <t>Grindinio įrengimas iš reljefinių įspėjamųjų betono trinkelių rankiniu būdu, užpilant siūles akmens atsijomis</t>
  </si>
  <si>
    <t>Šaligatvių iš betono plytelių/trinkelių ardymas, išsaugojant 75% tinkamų plytelių/trinkelių</t>
  </si>
  <si>
    <t>Iškasto grunto transportavimas 6 t autosavivarčiais, pakraunant 0,4 m3 kaušo talpos ekskavatoriumi (gruntas II grupės, transportavimo atstumas 3 km)</t>
  </si>
  <si>
    <t>Šaligatvio pagrindo įrengimas (dolomito skaldelė, sluoksnio storis 12 cm)</t>
  </si>
  <si>
    <t>Grindinio įrengimas iš betono plytelių/trinkelių rankiniu būdu, užpilant siūles akmens atsijomis, panaudojant 75% išardytų plytelių/trinkelių</t>
  </si>
  <si>
    <t>Grindinio įrengimas iš betono trinkelių rankiniu būdu, užpilant siūles  akmens atsijomis</t>
  </si>
  <si>
    <t>Šaligatvio pagrindo įrengimas (dolomito skalda, sluoksnio storis  12 cm)</t>
  </si>
  <si>
    <t>Betoninių bordiūrų (150x300 mm, B01) įrengimas ant betono pagrindo</t>
  </si>
  <si>
    <t>Betoninių bordiūrų (150x300 mm, B02) įrengimas ant betono pagrindo</t>
  </si>
  <si>
    <t>Plastikinių bortelių įrengimas ant betono pagrindo</t>
  </si>
  <si>
    <t>Pagrindų iš birių medžiagų po vamzdynais ir įrenginiais įrengimas ( smėlio)</t>
  </si>
  <si>
    <t>Nuotekų surinkimo tinklų plastikinių ir plastikinių armuotų įmovinių vamzdžių klojimas , kai vamzdžių skersmuo 160 mm</t>
  </si>
  <si>
    <t>Nuotekų surinkimo tinklų plastikinių ir plastikinių armuotų įmovinių vamzdžių klojimas , kai vamzdžių skersmuo 200 mm</t>
  </si>
  <si>
    <t>Nuotekų surinkimo tinklų plastikinių ir plastikinių armuotų įmovinių vamzdžių klojimas , kai vamzdžių skersmuo 250 mm</t>
  </si>
  <si>
    <t>Nuotekų surinkimo tinklų plastikinių ir plastikinių armuotų įmovinių vamzdžių klojimas , kai vamzdžių skersmuo 315 mm</t>
  </si>
  <si>
    <t>Vamzdynų pirminis (apsauginis) užpylimas ekskavatoriumi, sutankinant gruntą</t>
  </si>
  <si>
    <t>Plastikinių lietaus nuotakyno šulinių montavimas, kai šulinių skersmuo 315 mm</t>
  </si>
  <si>
    <t>Plastikinių lietaus nuotakyno šulinių montavimas, kai šulinių skersmuo daugiau 600 mm</t>
  </si>
  <si>
    <t>Paviršinio vandens surinkimo latakų su grotelėmis montavimas</t>
  </si>
  <si>
    <t>Žiočių plastikiniams vamzdynams įrengimas griovio šlaite</t>
  </si>
  <si>
    <t>Plastikinių vamzdžių vamzdynų hidraulinis bandymas</t>
  </si>
  <si>
    <t>Tranšėjų 1m gylio 1-2 kabeliams kasimas 0,25m3 talpos kaušu ekskavatoriais I-II grupės grunte</t>
  </si>
  <si>
    <t>Tranšėjų 1m gylio 1-2 kabeliams užpylimas buldozeriais 59 kW(80AJ)  I-II grupės grunte iš sankasos</t>
  </si>
  <si>
    <t>Žemės darbai, klojant vamzdyną sausuose gruntuose atskiroje tranšėjoje, kai vamzdžio D iki 600mm, išvežant gruntą 3 km , kai tranšėjos gylis iki 1,5m</t>
  </si>
  <si>
    <t>Signalinės juostos paklojimas tranšėjoje virš pakloto kabelio</t>
  </si>
  <si>
    <t>Bordiūrų (gatvės bortų), sudėtų ant betono pagrindo, išardymas</t>
  </si>
  <si>
    <t>Asfaltbetonio dangos išardymas mechanizuotai</t>
  </si>
  <si>
    <t>Šaligatvių iš betoninių plytelių išardymas</t>
  </si>
  <si>
    <t>Vejos mažų plotų atnaujinimas, papildant 10 cm augalinio grunto sluoksniu</t>
  </si>
  <si>
    <t>Krūmų („Rockspray“ cotoneaster) sodinimas į duobes</t>
  </si>
  <si>
    <t>Medžių - sodinukų (paprastųjų šermukšnių) sodinimas į duobes</t>
  </si>
  <si>
    <t>Šiukšliadėžių įrengimas, tvirtinant į pagrindą</t>
  </si>
  <si>
    <t>Kelio dangos ženklinimas dažais ištisine 0.12m pločio linija (balti dažai)</t>
  </si>
  <si>
    <t>Kelio dangos ženklinimas (žali dažai)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</si>
</sst>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0.0?????;\-?0.0?????;?"/>
    <numFmt numFmtId="170" formatCode="0.00_ ;\-0.00\ "/>
  </numFmts>
  <fonts count="14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b/>
      <sz val="8"/>
      <name val="MonospaceL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65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64" fontId="6" fillId="0" borderId="4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 wrapText="1"/>
    </xf>
    <xf numFmtId="2" fontId="11" fillId="0" borderId="0" xfId="0" applyNumberFormat="1" applyFont="1" applyAlignment="1">
      <alignment horizontal="right" vertical="top"/>
    </xf>
    <xf numFmtId="2" fontId="13" fillId="2" borderId="0" xfId="0" applyNumberFormat="1" applyFont="1" applyFill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170" fontId="13" fillId="2" borderId="0" xfId="0" applyNumberFormat="1" applyFont="1" applyFill="1" applyAlignment="1">
      <alignment horizontal="right" vertical="top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0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109"/>
  <sheetViews>
    <sheetView tabSelected="1" workbookViewId="0">
      <selection activeCell="G19" sqref="G19"/>
    </sheetView>
  </sheetViews>
  <sheetFormatPr defaultRowHeight="12.75"/>
  <cols>
    <col min="1" max="1" width="4" style="9" customWidth="1"/>
    <col min="2" max="2" width="9.42578125" style="9" customWidth="1"/>
    <col min="3" max="3" width="36.7109375" style="5" customWidth="1"/>
    <col min="4" max="4" width="5.85546875" style="5" customWidth="1"/>
    <col min="5" max="5" width="14.85546875" style="8" customWidth="1"/>
    <col min="6" max="6" width="12.7109375" style="7" customWidth="1"/>
    <col min="7" max="7" width="15.42578125" style="6" customWidth="1"/>
  </cols>
  <sheetData>
    <row r="1" spans="1:7">
      <c r="A1"/>
      <c r="B1"/>
      <c r="C1"/>
      <c r="D1"/>
      <c r="E1"/>
      <c r="F1"/>
      <c r="G1"/>
    </row>
    <row r="2" spans="1:7" ht="15.75">
      <c r="A2"/>
      <c r="B2"/>
      <c r="C2"/>
      <c r="D2" s="4"/>
      <c r="E2" s="14" t="s">
        <v>12</v>
      </c>
      <c r="F2"/>
      <c r="G2"/>
    </row>
    <row r="3" spans="1:7" ht="13.5" customHeight="1">
      <c r="A3"/>
      <c r="B3"/>
      <c r="C3"/>
      <c r="D3" s="1"/>
      <c r="E3"/>
      <c r="F3"/>
      <c r="G3"/>
    </row>
    <row r="4" spans="1:7" ht="13.5" customHeight="1">
      <c r="A4" s="30" t="s">
        <v>13</v>
      </c>
      <c r="B4" s="31"/>
      <c r="C4" s="31"/>
      <c r="D4" s="31"/>
      <c r="E4" s="31"/>
      <c r="F4" s="31"/>
      <c r="G4" s="31"/>
    </row>
    <row r="5" spans="1:7" ht="13.5" customHeight="1">
      <c r="A5" s="31"/>
      <c r="B5" s="31"/>
      <c r="C5" s="31"/>
      <c r="D5" s="31"/>
      <c r="E5" s="31"/>
      <c r="F5" s="31"/>
      <c r="G5" s="31"/>
    </row>
    <row r="6" spans="1:7" ht="13.5" customHeight="1">
      <c r="A6" s="30" t="s">
        <v>14</v>
      </c>
      <c r="B6" s="31"/>
      <c r="C6" s="31"/>
      <c r="D6" s="31"/>
      <c r="E6" s="31"/>
      <c r="F6" s="31"/>
      <c r="G6" s="31"/>
    </row>
    <row r="7" spans="1:7" ht="13.5" customHeight="1">
      <c r="A7" s="31"/>
      <c r="B7" s="31"/>
      <c r="C7" s="31"/>
      <c r="D7" s="31"/>
      <c r="E7" s="31"/>
      <c r="F7" s="31"/>
      <c r="G7" s="31"/>
    </row>
    <row r="8" spans="1:7" ht="13.5" customHeight="1">
      <c r="A8" s="30" t="s">
        <v>15</v>
      </c>
      <c r="B8" s="31"/>
      <c r="C8" s="31"/>
      <c r="D8" s="31"/>
      <c r="E8" s="31"/>
      <c r="F8" s="31"/>
      <c r="G8" s="31"/>
    </row>
    <row r="9" spans="1:7" ht="13.5" customHeight="1">
      <c r="A9" s="31"/>
      <c r="B9" s="31"/>
      <c r="C9" s="31"/>
      <c r="D9" s="31"/>
      <c r="E9" s="31"/>
      <c r="F9" s="31"/>
      <c r="G9" s="31"/>
    </row>
    <row r="10" spans="1:7" ht="12.75" customHeight="1">
      <c r="A10" s="2" t="s">
        <v>0</v>
      </c>
      <c r="B10" s="2" t="s">
        <v>7</v>
      </c>
      <c r="C10" s="2" t="s">
        <v>2</v>
      </c>
      <c r="D10" s="2" t="s">
        <v>5</v>
      </c>
      <c r="E10" s="32" t="s">
        <v>4</v>
      </c>
      <c r="F10" s="13" t="s">
        <v>11</v>
      </c>
      <c r="G10" s="15" t="s">
        <v>16</v>
      </c>
    </row>
    <row r="11" spans="1:7">
      <c r="A11" s="3" t="s">
        <v>1</v>
      </c>
      <c r="B11" s="3" t="s">
        <v>8</v>
      </c>
      <c r="C11" s="3" t="s">
        <v>3</v>
      </c>
      <c r="D11" s="3" t="s">
        <v>6</v>
      </c>
      <c r="E11" s="33"/>
      <c r="F11" s="11" t="s">
        <v>9</v>
      </c>
      <c r="G11" s="12" t="s">
        <v>10</v>
      </c>
    </row>
    <row r="12" spans="1:7">
      <c r="A12" s="16"/>
      <c r="B12" s="16" t="s">
        <v>17</v>
      </c>
      <c r="C12" s="34" t="s">
        <v>18</v>
      </c>
      <c r="D12" s="35"/>
      <c r="E12" s="35"/>
      <c r="F12" s="35"/>
      <c r="G12" s="35"/>
    </row>
    <row r="13" spans="1:7" ht="24">
      <c r="A13" s="17" t="s">
        <v>17</v>
      </c>
      <c r="B13" s="18"/>
      <c r="C13" s="19" t="s">
        <v>19</v>
      </c>
      <c r="D13" s="18" t="s">
        <v>20</v>
      </c>
      <c r="E13" s="20">
        <v>14.7</v>
      </c>
      <c r="F13" s="24">
        <v>207.04</v>
      </c>
      <c r="G13" s="24">
        <f>ROUND(E13*F13,2)</f>
        <v>3043.49</v>
      </c>
    </row>
    <row r="14" spans="1:7" ht="24">
      <c r="A14" s="17" t="s">
        <v>21</v>
      </c>
      <c r="B14" s="18"/>
      <c r="C14" s="19" t="s">
        <v>85</v>
      </c>
      <c r="D14" s="18" t="s">
        <v>22</v>
      </c>
      <c r="E14" s="22">
        <v>0.91139999999999999</v>
      </c>
      <c r="F14" s="24">
        <v>7881.67</v>
      </c>
      <c r="G14" s="24">
        <f t="shared" ref="G14:G15" si="0">ROUND(E14*F14,2)</f>
        <v>7183.35</v>
      </c>
    </row>
    <row r="15" spans="1:7" ht="24">
      <c r="A15" s="17" t="s">
        <v>23</v>
      </c>
      <c r="B15" s="18"/>
      <c r="C15" s="19" t="s">
        <v>86</v>
      </c>
      <c r="D15" s="18" t="s">
        <v>24</v>
      </c>
      <c r="E15" s="20">
        <v>14.7</v>
      </c>
      <c r="F15" s="24">
        <v>1530.46</v>
      </c>
      <c r="G15" s="24">
        <f t="shared" si="0"/>
        <v>22497.759999999998</v>
      </c>
    </row>
    <row r="16" spans="1:7">
      <c r="A16" s="10"/>
      <c r="B16" s="10"/>
      <c r="C16" s="28" t="s">
        <v>25</v>
      </c>
      <c r="D16" s="29"/>
      <c r="E16" s="29"/>
      <c r="F16" s="24"/>
      <c r="G16" s="25">
        <f>ROUND(SUM(G13:G15),2)</f>
        <v>32724.6</v>
      </c>
    </row>
    <row r="17" spans="1:7">
      <c r="A17" s="16"/>
      <c r="B17" s="16" t="s">
        <v>21</v>
      </c>
      <c r="C17" s="36" t="s">
        <v>26</v>
      </c>
      <c r="D17" s="31"/>
      <c r="E17" s="31"/>
      <c r="F17" s="31"/>
      <c r="G17" s="31"/>
    </row>
    <row r="18" spans="1:7" ht="48">
      <c r="A18" s="17" t="s">
        <v>17</v>
      </c>
      <c r="B18" s="18"/>
      <c r="C18" s="19" t="s">
        <v>87</v>
      </c>
      <c r="D18" s="18" t="s">
        <v>27</v>
      </c>
      <c r="E18" s="22">
        <v>0.308</v>
      </c>
      <c r="F18" s="24">
        <v>2609.94</v>
      </c>
      <c r="G18" s="24">
        <f>ROUND(E18*F18,2)</f>
        <v>803.86</v>
      </c>
    </row>
    <row r="19" spans="1:7" ht="48">
      <c r="A19" s="17" t="s">
        <v>21</v>
      </c>
      <c r="B19" s="18"/>
      <c r="C19" s="19" t="s">
        <v>28</v>
      </c>
      <c r="D19" s="18" t="s">
        <v>27</v>
      </c>
      <c r="E19" s="22">
        <v>0.308</v>
      </c>
      <c r="F19" s="24">
        <v>4671.04</v>
      </c>
      <c r="G19" s="24">
        <f t="shared" ref="G19:G22" si="1">ROUND(E19*F19,2)</f>
        <v>1438.68</v>
      </c>
    </row>
    <row r="20" spans="1:7" ht="36">
      <c r="A20" s="17" t="s">
        <v>23</v>
      </c>
      <c r="B20" s="18"/>
      <c r="C20" s="19" t="s">
        <v>88</v>
      </c>
      <c r="D20" s="18" t="s">
        <v>29</v>
      </c>
      <c r="E20" s="20">
        <v>192.5</v>
      </c>
      <c r="F20" s="24">
        <v>20.53</v>
      </c>
      <c r="G20" s="24">
        <f t="shared" si="1"/>
        <v>3952.03</v>
      </c>
    </row>
    <row r="21" spans="1:7" ht="25.5" customHeight="1">
      <c r="A21" s="17" t="s">
        <v>30</v>
      </c>
      <c r="B21" s="18"/>
      <c r="C21" s="19" t="s">
        <v>89</v>
      </c>
      <c r="D21" s="18" t="s">
        <v>24</v>
      </c>
      <c r="E21" s="20">
        <v>5.5</v>
      </c>
      <c r="F21" s="24">
        <v>1243.33</v>
      </c>
      <c r="G21" s="24">
        <f t="shared" si="1"/>
        <v>6838.32</v>
      </c>
    </row>
    <row r="22" spans="1:7" ht="24">
      <c r="A22" s="17" t="s">
        <v>31</v>
      </c>
      <c r="B22" s="18"/>
      <c r="C22" s="19" t="s">
        <v>86</v>
      </c>
      <c r="D22" s="18" t="s">
        <v>24</v>
      </c>
      <c r="E22" s="20">
        <v>5.5</v>
      </c>
      <c r="F22" s="24">
        <v>1530.46</v>
      </c>
      <c r="G22" s="24">
        <f t="shared" si="1"/>
        <v>8417.5300000000007</v>
      </c>
    </row>
    <row r="23" spans="1:7">
      <c r="A23" s="10"/>
      <c r="B23" s="10"/>
      <c r="C23" s="28" t="s">
        <v>32</v>
      </c>
      <c r="D23" s="29"/>
      <c r="E23" s="29"/>
      <c r="F23" s="24"/>
      <c r="G23" s="25">
        <f>ROUND(SUM(G18:G22),2)</f>
        <v>21450.42</v>
      </c>
    </row>
    <row r="24" spans="1:7">
      <c r="A24" s="16"/>
      <c r="B24" s="16" t="s">
        <v>23</v>
      </c>
      <c r="C24" s="36" t="s">
        <v>33</v>
      </c>
      <c r="D24" s="31"/>
      <c r="E24" s="31"/>
      <c r="F24" s="31"/>
      <c r="G24" s="31"/>
    </row>
    <row r="25" spans="1:7" ht="48">
      <c r="A25" s="17" t="s">
        <v>17</v>
      </c>
      <c r="B25" s="18"/>
      <c r="C25" s="19" t="s">
        <v>87</v>
      </c>
      <c r="D25" s="18" t="s">
        <v>27</v>
      </c>
      <c r="E25" s="22">
        <v>0.3196</v>
      </c>
      <c r="F25" s="24">
        <v>2303.44</v>
      </c>
      <c r="G25" s="24">
        <f t="shared" ref="G25:G31" si="2">ROUND(E25*F25,2)</f>
        <v>736.18</v>
      </c>
    </row>
    <row r="26" spans="1:7" ht="48">
      <c r="A26" s="17" t="s">
        <v>21</v>
      </c>
      <c r="B26" s="18"/>
      <c r="C26" s="19" t="s">
        <v>28</v>
      </c>
      <c r="D26" s="18" t="s">
        <v>27</v>
      </c>
      <c r="E26" s="22">
        <v>0.3196</v>
      </c>
      <c r="F26" s="24">
        <v>4122.5</v>
      </c>
      <c r="G26" s="24">
        <f t="shared" si="2"/>
        <v>1317.55</v>
      </c>
    </row>
    <row r="27" spans="1:7" ht="36">
      <c r="A27" s="17" t="s">
        <v>23</v>
      </c>
      <c r="B27" s="18"/>
      <c r="C27" s="19" t="s">
        <v>90</v>
      </c>
      <c r="D27" s="18" t="s">
        <v>22</v>
      </c>
      <c r="E27" s="20">
        <v>1.5589999999999999</v>
      </c>
      <c r="F27" s="24">
        <v>2182.4499999999998</v>
      </c>
      <c r="G27" s="24">
        <f t="shared" si="2"/>
        <v>3402.44</v>
      </c>
    </row>
    <row r="28" spans="1:7" ht="24">
      <c r="A28" s="17" t="s">
        <v>30</v>
      </c>
      <c r="B28" s="18"/>
      <c r="C28" s="19" t="s">
        <v>91</v>
      </c>
      <c r="D28" s="18" t="s">
        <v>24</v>
      </c>
      <c r="E28" s="20">
        <v>7.7949999999999999</v>
      </c>
      <c r="F28" s="24">
        <v>784.09</v>
      </c>
      <c r="G28" s="24">
        <f t="shared" si="2"/>
        <v>6111.98</v>
      </c>
    </row>
    <row r="29" spans="1:7" ht="24">
      <c r="A29" s="17" t="s">
        <v>31</v>
      </c>
      <c r="B29" s="18"/>
      <c r="C29" s="19" t="s">
        <v>92</v>
      </c>
      <c r="D29" s="18" t="s">
        <v>24</v>
      </c>
      <c r="E29" s="20">
        <v>7.7949999999999999</v>
      </c>
      <c r="F29" s="24">
        <v>274.17</v>
      </c>
      <c r="G29" s="24">
        <f t="shared" si="2"/>
        <v>2137.16</v>
      </c>
    </row>
    <row r="30" spans="1:7" ht="36">
      <c r="A30" s="17" t="s">
        <v>34</v>
      </c>
      <c r="B30" s="18"/>
      <c r="C30" s="19" t="s">
        <v>93</v>
      </c>
      <c r="D30" s="18" t="s">
        <v>24</v>
      </c>
      <c r="E30" s="20">
        <v>7.76</v>
      </c>
      <c r="F30" s="24">
        <v>2641.04</v>
      </c>
      <c r="G30" s="24">
        <f t="shared" si="2"/>
        <v>20494.47</v>
      </c>
    </row>
    <row r="31" spans="1:7" ht="36">
      <c r="A31" s="17" t="s">
        <v>35</v>
      </c>
      <c r="B31" s="18"/>
      <c r="C31" s="19" t="s">
        <v>94</v>
      </c>
      <c r="D31" s="18" t="s">
        <v>24</v>
      </c>
      <c r="E31" s="22">
        <v>3.5000000000000003E-2</v>
      </c>
      <c r="F31" s="24">
        <v>3084</v>
      </c>
      <c r="G31" s="24">
        <f t="shared" si="2"/>
        <v>107.94</v>
      </c>
    </row>
    <row r="32" spans="1:7">
      <c r="A32" s="10"/>
      <c r="B32" s="10"/>
      <c r="C32" s="28" t="s">
        <v>36</v>
      </c>
      <c r="D32" s="29"/>
      <c r="E32" s="29"/>
      <c r="F32" s="24"/>
      <c r="G32" s="25">
        <f>ROUND(SUM(G25:G31),2)</f>
        <v>34307.72</v>
      </c>
    </row>
    <row r="33" spans="1:7">
      <c r="A33" s="16"/>
      <c r="B33" s="16" t="s">
        <v>30</v>
      </c>
      <c r="C33" s="36" t="s">
        <v>37</v>
      </c>
      <c r="D33" s="31"/>
      <c r="E33" s="31"/>
      <c r="F33" s="31"/>
      <c r="G33" s="31"/>
    </row>
    <row r="34" spans="1:7" ht="36">
      <c r="A34" s="17" t="s">
        <v>17</v>
      </c>
      <c r="B34" s="18"/>
      <c r="C34" s="19" t="s">
        <v>95</v>
      </c>
      <c r="D34" s="18" t="s">
        <v>24</v>
      </c>
      <c r="E34" s="22">
        <v>0.25</v>
      </c>
      <c r="F34" s="24">
        <v>92.52</v>
      </c>
      <c r="G34" s="24">
        <f t="shared" ref="G34:G39" si="3">ROUND(E34*F34,2)</f>
        <v>23.13</v>
      </c>
    </row>
    <row r="35" spans="1:7" ht="48">
      <c r="A35" s="17" t="s">
        <v>21</v>
      </c>
      <c r="B35" s="18"/>
      <c r="C35" s="19" t="s">
        <v>87</v>
      </c>
      <c r="D35" s="18" t="s">
        <v>27</v>
      </c>
      <c r="E35" s="22">
        <v>5.2500000000000003E-3</v>
      </c>
      <c r="F35" s="24">
        <v>2302.86</v>
      </c>
      <c r="G35" s="24">
        <f t="shared" si="3"/>
        <v>12.09</v>
      </c>
    </row>
    <row r="36" spans="1:7" ht="48">
      <c r="A36" s="17" t="s">
        <v>23</v>
      </c>
      <c r="B36" s="18"/>
      <c r="C36" s="19" t="s">
        <v>96</v>
      </c>
      <c r="D36" s="18" t="s">
        <v>27</v>
      </c>
      <c r="E36" s="22">
        <v>5.2500000000000003E-3</v>
      </c>
      <c r="F36" s="24">
        <v>4123.8100000000004</v>
      </c>
      <c r="G36" s="24">
        <f t="shared" si="3"/>
        <v>21.65</v>
      </c>
    </row>
    <row r="37" spans="1:7" ht="24">
      <c r="A37" s="17" t="s">
        <v>30</v>
      </c>
      <c r="B37" s="18"/>
      <c r="C37" s="19" t="s">
        <v>97</v>
      </c>
      <c r="D37" s="18" t="s">
        <v>24</v>
      </c>
      <c r="E37" s="22">
        <v>0.25</v>
      </c>
      <c r="F37" s="24">
        <v>784.16</v>
      </c>
      <c r="G37" s="24">
        <f t="shared" si="3"/>
        <v>196.04</v>
      </c>
    </row>
    <row r="38" spans="1:7" ht="24">
      <c r="A38" s="17" t="s">
        <v>31</v>
      </c>
      <c r="B38" s="18"/>
      <c r="C38" s="19" t="s">
        <v>92</v>
      </c>
      <c r="D38" s="18" t="s">
        <v>24</v>
      </c>
      <c r="E38" s="22">
        <v>0.25</v>
      </c>
      <c r="F38" s="24">
        <v>274.24</v>
      </c>
      <c r="G38" s="24">
        <f t="shared" si="3"/>
        <v>68.56</v>
      </c>
    </row>
    <row r="39" spans="1:7" ht="48">
      <c r="A39" s="17" t="s">
        <v>34</v>
      </c>
      <c r="B39" s="18"/>
      <c r="C39" s="19" t="s">
        <v>98</v>
      </c>
      <c r="D39" s="18" t="s">
        <v>24</v>
      </c>
      <c r="E39" s="22">
        <v>0.25</v>
      </c>
      <c r="F39" s="24">
        <v>1426.64</v>
      </c>
      <c r="G39" s="24">
        <f t="shared" si="3"/>
        <v>356.66</v>
      </c>
    </row>
    <row r="40" spans="1:7">
      <c r="A40" s="10"/>
      <c r="B40" s="10"/>
      <c r="C40" s="28" t="s">
        <v>38</v>
      </c>
      <c r="D40" s="29"/>
      <c r="E40" s="29"/>
      <c r="F40" s="24"/>
      <c r="G40" s="25">
        <f>ROUND(SUM(G34:G39),2)</f>
        <v>678.13</v>
      </c>
    </row>
    <row r="41" spans="1:7">
      <c r="A41" s="16"/>
      <c r="B41" s="16" t="s">
        <v>31</v>
      </c>
      <c r="C41" s="36" t="s">
        <v>39</v>
      </c>
      <c r="D41" s="31"/>
      <c r="E41" s="31"/>
      <c r="F41" s="31"/>
      <c r="G41" s="31"/>
    </row>
    <row r="42" spans="1:7" ht="48">
      <c r="A42" s="17" t="s">
        <v>17</v>
      </c>
      <c r="B42" s="18"/>
      <c r="C42" s="19" t="s">
        <v>87</v>
      </c>
      <c r="D42" s="18" t="s">
        <v>27</v>
      </c>
      <c r="E42" s="22">
        <v>7.3099999999999997E-3</v>
      </c>
      <c r="F42" s="24">
        <v>2303.69</v>
      </c>
      <c r="G42" s="24">
        <f t="shared" ref="G42:G47" si="4">ROUND(E42*F42,2)</f>
        <v>16.84</v>
      </c>
    </row>
    <row r="43" spans="1:7" ht="48">
      <c r="A43" s="17" t="s">
        <v>21</v>
      </c>
      <c r="B43" s="18"/>
      <c r="C43" s="19" t="s">
        <v>96</v>
      </c>
      <c r="D43" s="18" t="s">
        <v>27</v>
      </c>
      <c r="E43" s="22">
        <v>7.3099999999999997E-3</v>
      </c>
      <c r="F43" s="24">
        <v>4124.49</v>
      </c>
      <c r="G43" s="24">
        <f t="shared" si="4"/>
        <v>30.15</v>
      </c>
    </row>
    <row r="44" spans="1:7" ht="36">
      <c r="A44" s="17" t="s">
        <v>23</v>
      </c>
      <c r="B44" s="18"/>
      <c r="C44" s="19" t="s">
        <v>90</v>
      </c>
      <c r="D44" s="18" t="s">
        <v>22</v>
      </c>
      <c r="E44" s="22">
        <v>3.4000000000000002E-2</v>
      </c>
      <c r="F44" s="24">
        <v>2182.94</v>
      </c>
      <c r="G44" s="24">
        <f t="shared" si="4"/>
        <v>74.22</v>
      </c>
    </row>
    <row r="45" spans="1:7" ht="24">
      <c r="A45" s="17" t="s">
        <v>30</v>
      </c>
      <c r="B45" s="18"/>
      <c r="C45" s="19" t="s">
        <v>91</v>
      </c>
      <c r="D45" s="18" t="s">
        <v>24</v>
      </c>
      <c r="E45" s="22">
        <v>0.17</v>
      </c>
      <c r="F45" s="24">
        <v>784.12</v>
      </c>
      <c r="G45" s="24">
        <f t="shared" si="4"/>
        <v>133.30000000000001</v>
      </c>
    </row>
    <row r="46" spans="1:7" ht="24">
      <c r="A46" s="17" t="s">
        <v>31</v>
      </c>
      <c r="B46" s="18"/>
      <c r="C46" s="19" t="s">
        <v>92</v>
      </c>
      <c r="D46" s="18" t="s">
        <v>24</v>
      </c>
      <c r="E46" s="22">
        <v>0.17</v>
      </c>
      <c r="F46" s="24">
        <v>274.24</v>
      </c>
      <c r="G46" s="24">
        <f t="shared" si="4"/>
        <v>46.62</v>
      </c>
    </row>
    <row r="47" spans="1:7" ht="36">
      <c r="A47" s="17" t="s">
        <v>34</v>
      </c>
      <c r="B47" s="18"/>
      <c r="C47" s="19" t="s">
        <v>99</v>
      </c>
      <c r="D47" s="18" t="s">
        <v>24</v>
      </c>
      <c r="E47" s="22">
        <v>0.17</v>
      </c>
      <c r="F47" s="24">
        <v>3179.12</v>
      </c>
      <c r="G47" s="24">
        <f t="shared" si="4"/>
        <v>540.45000000000005</v>
      </c>
    </row>
    <row r="48" spans="1:7">
      <c r="A48" s="10"/>
      <c r="B48" s="10"/>
      <c r="C48" s="28" t="s">
        <v>40</v>
      </c>
      <c r="D48" s="29"/>
      <c r="E48" s="29"/>
      <c r="F48" s="24"/>
      <c r="G48" s="25">
        <f>ROUND(SUM(G42:G47),2)</f>
        <v>841.58</v>
      </c>
    </row>
    <row r="49" spans="1:7">
      <c r="A49" s="16"/>
      <c r="B49" s="16" t="s">
        <v>34</v>
      </c>
      <c r="C49" s="36" t="s">
        <v>41</v>
      </c>
      <c r="D49" s="31"/>
      <c r="E49" s="31"/>
      <c r="F49" s="31"/>
      <c r="G49" s="31"/>
    </row>
    <row r="50" spans="1:7" ht="48">
      <c r="A50" s="17" t="s">
        <v>17</v>
      </c>
      <c r="B50" s="18"/>
      <c r="C50" s="19" t="s">
        <v>87</v>
      </c>
      <c r="D50" s="18" t="s">
        <v>27</v>
      </c>
      <c r="E50" s="22">
        <v>2.5600000000000002E-3</v>
      </c>
      <c r="F50" s="24">
        <v>2304.69</v>
      </c>
      <c r="G50" s="24">
        <f t="shared" ref="G50:G53" si="5">ROUND(E50*F50,2)</f>
        <v>5.9</v>
      </c>
    </row>
    <row r="51" spans="1:7" ht="48">
      <c r="A51" s="17" t="s">
        <v>21</v>
      </c>
      <c r="B51" s="18"/>
      <c r="C51" s="19" t="s">
        <v>96</v>
      </c>
      <c r="D51" s="18" t="s">
        <v>27</v>
      </c>
      <c r="E51" s="22">
        <v>2.5600000000000002E-3</v>
      </c>
      <c r="F51" s="24">
        <v>4121.09</v>
      </c>
      <c r="G51" s="24">
        <f t="shared" si="5"/>
        <v>10.55</v>
      </c>
    </row>
    <row r="52" spans="1:7" ht="36">
      <c r="A52" s="17" t="s">
        <v>23</v>
      </c>
      <c r="B52" s="18"/>
      <c r="C52" s="19" t="s">
        <v>90</v>
      </c>
      <c r="D52" s="18" t="s">
        <v>22</v>
      </c>
      <c r="E52" s="22">
        <v>1.6E-2</v>
      </c>
      <c r="F52" s="24">
        <v>2183.13</v>
      </c>
      <c r="G52" s="24">
        <f t="shared" si="5"/>
        <v>34.93</v>
      </c>
    </row>
    <row r="53" spans="1:7" ht="24">
      <c r="A53" s="17" t="s">
        <v>30</v>
      </c>
      <c r="B53" s="18"/>
      <c r="C53" s="19" t="s">
        <v>100</v>
      </c>
      <c r="D53" s="18" t="s">
        <v>24</v>
      </c>
      <c r="E53" s="22">
        <v>0.08</v>
      </c>
      <c r="F53" s="24">
        <v>784.25</v>
      </c>
      <c r="G53" s="24">
        <f t="shared" si="5"/>
        <v>62.74</v>
      </c>
    </row>
    <row r="54" spans="1:7">
      <c r="A54" s="10"/>
      <c r="B54" s="10"/>
      <c r="C54" s="28" t="s">
        <v>42</v>
      </c>
      <c r="D54" s="29"/>
      <c r="E54" s="29"/>
      <c r="F54" s="24"/>
      <c r="G54" s="25">
        <f>ROUND(SUM(G50:G53),2)</f>
        <v>114.12</v>
      </c>
    </row>
    <row r="55" spans="1:7">
      <c r="A55" s="16"/>
      <c r="B55" s="16" t="s">
        <v>35</v>
      </c>
      <c r="C55" s="36" t="s">
        <v>43</v>
      </c>
      <c r="D55" s="31"/>
      <c r="E55" s="31"/>
      <c r="F55" s="31"/>
      <c r="G55" s="31"/>
    </row>
    <row r="56" spans="1:7" ht="24">
      <c r="A56" s="17" t="s">
        <v>17</v>
      </c>
      <c r="B56" s="18"/>
      <c r="C56" s="19" t="s">
        <v>101</v>
      </c>
      <c r="D56" s="18" t="s">
        <v>44</v>
      </c>
      <c r="E56" s="22">
        <v>0.53</v>
      </c>
      <c r="F56" s="24">
        <v>2456.89</v>
      </c>
      <c r="G56" s="24">
        <f t="shared" ref="G56:G59" si="6">ROUND(E56*F56,2)</f>
        <v>1302.1500000000001</v>
      </c>
    </row>
    <row r="57" spans="1:7" ht="24">
      <c r="A57" s="17" t="s">
        <v>21</v>
      </c>
      <c r="B57" s="18"/>
      <c r="C57" s="19" t="s">
        <v>102</v>
      </c>
      <c r="D57" s="18" t="s">
        <v>44</v>
      </c>
      <c r="E57" s="20">
        <v>5.08</v>
      </c>
      <c r="F57" s="24">
        <v>2591.38</v>
      </c>
      <c r="G57" s="24">
        <f t="shared" si="6"/>
        <v>13164.21</v>
      </c>
    </row>
    <row r="58" spans="1:7" ht="24">
      <c r="A58" s="17" t="s">
        <v>23</v>
      </c>
      <c r="B58" s="18"/>
      <c r="C58" s="19" t="s">
        <v>84</v>
      </c>
      <c r="D58" s="18" t="s">
        <v>44</v>
      </c>
      <c r="E58" s="20">
        <v>2.4500000000000002</v>
      </c>
      <c r="F58" s="24">
        <v>1373.13</v>
      </c>
      <c r="G58" s="24">
        <f t="shared" si="6"/>
        <v>3364.17</v>
      </c>
    </row>
    <row r="59" spans="1:7" ht="24">
      <c r="A59" s="17" t="s">
        <v>30</v>
      </c>
      <c r="B59" s="18"/>
      <c r="C59" s="19" t="s">
        <v>103</v>
      </c>
      <c r="D59" s="18" t="s">
        <v>44</v>
      </c>
      <c r="E59" s="22">
        <v>0.15</v>
      </c>
      <c r="F59" s="24">
        <v>1168.93</v>
      </c>
      <c r="G59" s="24">
        <f t="shared" si="6"/>
        <v>175.34</v>
      </c>
    </row>
    <row r="60" spans="1:7">
      <c r="A60" s="10"/>
      <c r="B60" s="10"/>
      <c r="C60" s="28" t="s">
        <v>45</v>
      </c>
      <c r="D60" s="29"/>
      <c r="E60" s="29"/>
      <c r="F60" s="24"/>
      <c r="G60" s="25">
        <f>ROUND(SUM(G56:G59),2)</f>
        <v>18005.87</v>
      </c>
    </row>
    <row r="61" spans="1:7">
      <c r="A61" s="16"/>
      <c r="B61" s="16" t="s">
        <v>46</v>
      </c>
      <c r="C61" s="36" t="s">
        <v>47</v>
      </c>
      <c r="D61" s="31"/>
      <c r="E61" s="31"/>
      <c r="F61" s="31"/>
      <c r="G61" s="31"/>
    </row>
    <row r="62" spans="1:7" ht="48">
      <c r="A62" s="17" t="s">
        <v>17</v>
      </c>
      <c r="B62" s="18"/>
      <c r="C62" s="19" t="s">
        <v>117</v>
      </c>
      <c r="D62" s="18" t="s">
        <v>48</v>
      </c>
      <c r="E62" s="22">
        <v>0.217</v>
      </c>
      <c r="F62" s="24">
        <v>31671.34</v>
      </c>
      <c r="G62" s="24">
        <f t="shared" ref="G62:G73" si="7">ROUND(E62*F62,2)</f>
        <v>6872.68</v>
      </c>
    </row>
    <row r="63" spans="1:7" ht="24">
      <c r="A63" s="17" t="s">
        <v>21</v>
      </c>
      <c r="B63" s="18"/>
      <c r="C63" s="19" t="s">
        <v>104</v>
      </c>
      <c r="D63" s="18" t="s">
        <v>29</v>
      </c>
      <c r="E63" s="20">
        <v>7</v>
      </c>
      <c r="F63" s="24">
        <v>34.909999999999997</v>
      </c>
      <c r="G63" s="24">
        <f t="shared" si="7"/>
        <v>244.37</v>
      </c>
    </row>
    <row r="64" spans="1:7" ht="36">
      <c r="A64" s="17" t="s">
        <v>23</v>
      </c>
      <c r="B64" s="18"/>
      <c r="C64" s="19" t="s">
        <v>105</v>
      </c>
      <c r="D64" s="18" t="s">
        <v>49</v>
      </c>
      <c r="E64" s="20">
        <v>5</v>
      </c>
      <c r="F64" s="24">
        <v>13.88</v>
      </c>
      <c r="G64" s="24">
        <f t="shared" si="7"/>
        <v>69.400000000000006</v>
      </c>
    </row>
    <row r="65" spans="1:7" ht="36">
      <c r="A65" s="17" t="s">
        <v>30</v>
      </c>
      <c r="B65" s="18"/>
      <c r="C65" s="19" t="s">
        <v>106</v>
      </c>
      <c r="D65" s="18" t="s">
        <v>49</v>
      </c>
      <c r="E65" s="20">
        <v>114</v>
      </c>
      <c r="F65" s="24">
        <v>17.23</v>
      </c>
      <c r="G65" s="24">
        <f t="shared" si="7"/>
        <v>1964.22</v>
      </c>
    </row>
    <row r="66" spans="1:7" ht="36">
      <c r="A66" s="17" t="s">
        <v>31</v>
      </c>
      <c r="B66" s="18"/>
      <c r="C66" s="19" t="s">
        <v>107</v>
      </c>
      <c r="D66" s="18" t="s">
        <v>49</v>
      </c>
      <c r="E66" s="20">
        <v>20</v>
      </c>
      <c r="F66" s="24">
        <v>28.25</v>
      </c>
      <c r="G66" s="24">
        <f t="shared" si="7"/>
        <v>565</v>
      </c>
    </row>
    <row r="67" spans="1:7" ht="36">
      <c r="A67" s="17" t="s">
        <v>34</v>
      </c>
      <c r="B67" s="18"/>
      <c r="C67" s="19" t="s">
        <v>108</v>
      </c>
      <c r="D67" s="18" t="s">
        <v>49</v>
      </c>
      <c r="E67" s="20">
        <v>78</v>
      </c>
      <c r="F67" s="24">
        <v>42.84</v>
      </c>
      <c r="G67" s="24">
        <f t="shared" si="7"/>
        <v>3341.52</v>
      </c>
    </row>
    <row r="68" spans="1:7" ht="24">
      <c r="A68" s="17" t="s">
        <v>35</v>
      </c>
      <c r="B68" s="18"/>
      <c r="C68" s="19" t="s">
        <v>109</v>
      </c>
      <c r="D68" s="18" t="s">
        <v>29</v>
      </c>
      <c r="E68" s="20">
        <v>22</v>
      </c>
      <c r="F68" s="24">
        <v>22.46</v>
      </c>
      <c r="G68" s="24">
        <f t="shared" si="7"/>
        <v>494.12</v>
      </c>
    </row>
    <row r="69" spans="1:7" ht="24">
      <c r="A69" s="17" t="s">
        <v>46</v>
      </c>
      <c r="B69" s="18"/>
      <c r="C69" s="19" t="s">
        <v>110</v>
      </c>
      <c r="D69" s="18" t="s">
        <v>50</v>
      </c>
      <c r="E69" s="20">
        <v>6</v>
      </c>
      <c r="F69" s="24">
        <v>403.97</v>
      </c>
      <c r="G69" s="24">
        <f t="shared" si="7"/>
        <v>2423.8200000000002</v>
      </c>
    </row>
    <row r="70" spans="1:7" ht="36">
      <c r="A70" s="17" t="s">
        <v>51</v>
      </c>
      <c r="B70" s="18"/>
      <c r="C70" s="19" t="s">
        <v>111</v>
      </c>
      <c r="D70" s="18" t="s">
        <v>50</v>
      </c>
      <c r="E70" s="20">
        <v>8</v>
      </c>
      <c r="F70" s="24">
        <v>891.56</v>
      </c>
      <c r="G70" s="24">
        <f t="shared" si="7"/>
        <v>7132.48</v>
      </c>
    </row>
    <row r="71" spans="1:7" ht="24">
      <c r="A71" s="17" t="s">
        <v>52</v>
      </c>
      <c r="B71" s="18"/>
      <c r="C71" s="19" t="s">
        <v>112</v>
      </c>
      <c r="D71" s="18" t="s">
        <v>49</v>
      </c>
      <c r="E71" s="20">
        <v>19</v>
      </c>
      <c r="F71" s="24">
        <v>111.12</v>
      </c>
      <c r="G71" s="24">
        <f t="shared" si="7"/>
        <v>2111.2800000000002</v>
      </c>
    </row>
    <row r="72" spans="1:7" ht="24">
      <c r="A72" s="17" t="s">
        <v>53</v>
      </c>
      <c r="B72" s="18"/>
      <c r="C72" s="19" t="s">
        <v>113</v>
      </c>
      <c r="D72" s="18" t="s">
        <v>50</v>
      </c>
      <c r="E72" s="20">
        <v>1</v>
      </c>
      <c r="F72" s="24">
        <v>643.41999999999996</v>
      </c>
      <c r="G72" s="24">
        <f t="shared" si="7"/>
        <v>643.41999999999996</v>
      </c>
    </row>
    <row r="73" spans="1:7" ht="24">
      <c r="A73" s="17" t="s">
        <v>54</v>
      </c>
      <c r="B73" s="18"/>
      <c r="C73" s="19" t="s">
        <v>114</v>
      </c>
      <c r="D73" s="18" t="s">
        <v>44</v>
      </c>
      <c r="E73" s="20">
        <v>2.17</v>
      </c>
      <c r="F73" s="24">
        <v>181.47</v>
      </c>
      <c r="G73" s="24">
        <f t="shared" si="7"/>
        <v>393.79</v>
      </c>
    </row>
    <row r="74" spans="1:7">
      <c r="A74" s="10"/>
      <c r="B74" s="10"/>
      <c r="C74" s="28" t="s">
        <v>55</v>
      </c>
      <c r="D74" s="29"/>
      <c r="E74" s="29"/>
      <c r="F74" s="21"/>
      <c r="G74" s="27">
        <f>ROUND(SUM(G62:G73),2)</f>
        <v>26256.1</v>
      </c>
    </row>
    <row r="75" spans="1:7">
      <c r="A75" s="16"/>
      <c r="B75" s="16" t="s">
        <v>51</v>
      </c>
      <c r="C75" s="36" t="s">
        <v>56</v>
      </c>
      <c r="D75" s="31"/>
      <c r="E75" s="31"/>
      <c r="F75" s="31"/>
      <c r="G75" s="31"/>
    </row>
    <row r="76" spans="1:7" ht="36">
      <c r="A76" s="17" t="s">
        <v>17</v>
      </c>
      <c r="B76" s="18"/>
      <c r="C76" s="19" t="s">
        <v>115</v>
      </c>
      <c r="D76" s="18" t="s">
        <v>48</v>
      </c>
      <c r="E76" s="22">
        <v>0.24</v>
      </c>
      <c r="F76" s="24">
        <v>866</v>
      </c>
      <c r="G76" s="24">
        <f t="shared" ref="G76:G90" si="8">ROUND(E76*F76,2)</f>
        <v>207.84</v>
      </c>
    </row>
    <row r="77" spans="1:7" ht="36">
      <c r="A77" s="17" t="s">
        <v>21</v>
      </c>
      <c r="B77" s="18"/>
      <c r="C77" s="19" t="s">
        <v>116</v>
      </c>
      <c r="D77" s="18" t="s">
        <v>48</v>
      </c>
      <c r="E77" s="22">
        <v>0.24</v>
      </c>
      <c r="F77" s="24">
        <v>262.95999999999998</v>
      </c>
      <c r="G77" s="24">
        <f t="shared" si="8"/>
        <v>63.11</v>
      </c>
    </row>
    <row r="78" spans="1:7" ht="36" customHeight="1">
      <c r="A78" s="17" t="s">
        <v>23</v>
      </c>
      <c r="B78" s="18"/>
      <c r="C78" s="19" t="s">
        <v>57</v>
      </c>
      <c r="D78" s="18" t="s">
        <v>44</v>
      </c>
      <c r="E78" s="20">
        <v>2.4</v>
      </c>
      <c r="F78" s="24">
        <v>345.74</v>
      </c>
      <c r="G78" s="24">
        <f t="shared" si="8"/>
        <v>829.78</v>
      </c>
    </row>
    <row r="79" spans="1:7" ht="24">
      <c r="A79" s="17" t="s">
        <v>30</v>
      </c>
      <c r="B79" s="18"/>
      <c r="C79" s="19" t="s">
        <v>58</v>
      </c>
      <c r="D79" s="18" t="s">
        <v>44</v>
      </c>
      <c r="E79" s="20">
        <v>2.6</v>
      </c>
      <c r="F79" s="24">
        <v>585.41999999999996</v>
      </c>
      <c r="G79" s="24">
        <f t="shared" si="8"/>
        <v>1522.09</v>
      </c>
    </row>
    <row r="80" spans="1:7" ht="24">
      <c r="A80" s="17" t="s">
        <v>31</v>
      </c>
      <c r="B80" s="18"/>
      <c r="C80" s="19" t="s">
        <v>118</v>
      </c>
      <c r="D80" s="18" t="s">
        <v>48</v>
      </c>
      <c r="E80" s="22">
        <v>0.245</v>
      </c>
      <c r="F80" s="24">
        <v>253.31</v>
      </c>
      <c r="G80" s="24">
        <f t="shared" si="8"/>
        <v>62.06</v>
      </c>
    </row>
    <row r="81" spans="1:7" ht="36">
      <c r="A81" s="17" t="s">
        <v>34</v>
      </c>
      <c r="B81" s="18"/>
      <c r="C81" s="19" t="s">
        <v>59</v>
      </c>
      <c r="D81" s="18" t="s">
        <v>50</v>
      </c>
      <c r="E81" s="20">
        <v>20</v>
      </c>
      <c r="F81" s="24">
        <v>35.58</v>
      </c>
      <c r="G81" s="24">
        <f t="shared" si="8"/>
        <v>711.6</v>
      </c>
    </row>
    <row r="82" spans="1:7" ht="36">
      <c r="A82" s="17" t="s">
        <v>35</v>
      </c>
      <c r="B82" s="18"/>
      <c r="C82" s="19" t="s">
        <v>60</v>
      </c>
      <c r="D82" s="18" t="s">
        <v>50</v>
      </c>
      <c r="E82" s="20">
        <v>10</v>
      </c>
      <c r="F82" s="24">
        <v>264.89</v>
      </c>
      <c r="G82" s="24">
        <f t="shared" si="8"/>
        <v>2648.9</v>
      </c>
    </row>
    <row r="83" spans="1:7">
      <c r="A83" s="17" t="s">
        <v>46</v>
      </c>
      <c r="B83" s="18"/>
      <c r="C83" s="19" t="s">
        <v>61</v>
      </c>
      <c r="D83" s="18" t="s">
        <v>50</v>
      </c>
      <c r="E83" s="20">
        <v>10</v>
      </c>
      <c r="F83" s="24">
        <v>38.82</v>
      </c>
      <c r="G83" s="24">
        <f t="shared" si="8"/>
        <v>388.2</v>
      </c>
    </row>
    <row r="84" spans="1:7" ht="24">
      <c r="A84" s="17" t="s">
        <v>51</v>
      </c>
      <c r="B84" s="18"/>
      <c r="C84" s="19" t="s">
        <v>62</v>
      </c>
      <c r="D84" s="18" t="s">
        <v>6</v>
      </c>
      <c r="E84" s="20">
        <v>10</v>
      </c>
      <c r="F84" s="24">
        <v>24.63</v>
      </c>
      <c r="G84" s="24">
        <f t="shared" si="8"/>
        <v>246.3</v>
      </c>
    </row>
    <row r="85" spans="1:7" ht="24">
      <c r="A85" s="17" t="s">
        <v>52</v>
      </c>
      <c r="B85" s="18"/>
      <c r="C85" s="19" t="s">
        <v>63</v>
      </c>
      <c r="D85" s="18" t="s">
        <v>50</v>
      </c>
      <c r="E85" s="20">
        <v>18</v>
      </c>
      <c r="F85" s="24">
        <v>615.22</v>
      </c>
      <c r="G85" s="24">
        <f t="shared" si="8"/>
        <v>11073.96</v>
      </c>
    </row>
    <row r="86" spans="1:7">
      <c r="A86" s="17" t="s">
        <v>53</v>
      </c>
      <c r="B86" s="18"/>
      <c r="C86" s="19" t="s">
        <v>64</v>
      </c>
      <c r="D86" s="18" t="s">
        <v>44</v>
      </c>
      <c r="E86" s="22">
        <v>0.45</v>
      </c>
      <c r="F86" s="24">
        <v>321.36</v>
      </c>
      <c r="G86" s="24">
        <f t="shared" si="8"/>
        <v>144.61000000000001</v>
      </c>
    </row>
    <row r="87" spans="1:7">
      <c r="A87" s="17" t="s">
        <v>54</v>
      </c>
      <c r="B87" s="18"/>
      <c r="C87" s="19" t="s">
        <v>65</v>
      </c>
      <c r="D87" s="18" t="s">
        <v>50</v>
      </c>
      <c r="E87" s="20">
        <v>20</v>
      </c>
      <c r="F87" s="24">
        <v>7.87</v>
      </c>
      <c r="G87" s="24">
        <f t="shared" si="8"/>
        <v>157.4</v>
      </c>
    </row>
    <row r="88" spans="1:7" ht="36">
      <c r="A88" s="17" t="s">
        <v>66</v>
      </c>
      <c r="B88" s="18"/>
      <c r="C88" s="19" t="s">
        <v>67</v>
      </c>
      <c r="D88" s="18" t="s">
        <v>68</v>
      </c>
      <c r="E88" s="20">
        <v>10</v>
      </c>
      <c r="F88" s="24">
        <v>74.849999999999994</v>
      </c>
      <c r="G88" s="24">
        <f t="shared" si="8"/>
        <v>748.5</v>
      </c>
    </row>
    <row r="89" spans="1:7">
      <c r="A89" s="17" t="s">
        <v>69</v>
      </c>
      <c r="B89" s="18"/>
      <c r="C89" s="19" t="s">
        <v>70</v>
      </c>
      <c r="D89" s="18" t="s">
        <v>6</v>
      </c>
      <c r="E89" s="20">
        <v>10</v>
      </c>
      <c r="F89" s="24">
        <v>24.96</v>
      </c>
      <c r="G89" s="24">
        <f t="shared" si="8"/>
        <v>249.6</v>
      </c>
    </row>
    <row r="90" spans="1:7" ht="48">
      <c r="A90" s="17" t="s">
        <v>71</v>
      </c>
      <c r="B90" s="18"/>
      <c r="C90" s="19" t="s">
        <v>72</v>
      </c>
      <c r="D90" s="18" t="s">
        <v>44</v>
      </c>
      <c r="E90" s="22">
        <v>0.7</v>
      </c>
      <c r="F90" s="24">
        <v>345.71</v>
      </c>
      <c r="G90" s="24">
        <f t="shared" si="8"/>
        <v>242</v>
      </c>
    </row>
    <row r="91" spans="1:7">
      <c r="A91" s="10"/>
      <c r="B91" s="10"/>
      <c r="C91" s="28" t="s">
        <v>73</v>
      </c>
      <c r="D91" s="29"/>
      <c r="E91" s="29"/>
      <c r="F91" s="24"/>
      <c r="G91" s="25">
        <f>ROUND(SUM(G76:G90),2)</f>
        <v>19295.95</v>
      </c>
    </row>
    <row r="92" spans="1:7">
      <c r="A92" s="16"/>
      <c r="B92" s="16" t="s">
        <v>52</v>
      </c>
      <c r="C92" s="36" t="s">
        <v>74</v>
      </c>
      <c r="D92" s="31"/>
      <c r="E92" s="31"/>
      <c r="F92" s="31"/>
      <c r="G92" s="31"/>
    </row>
    <row r="93" spans="1:7" ht="24">
      <c r="A93" s="17" t="s">
        <v>17</v>
      </c>
      <c r="B93" s="18"/>
      <c r="C93" s="19" t="s">
        <v>119</v>
      </c>
      <c r="D93" s="18" t="s">
        <v>49</v>
      </c>
      <c r="E93" s="20">
        <v>260</v>
      </c>
      <c r="F93" s="24">
        <v>16.98</v>
      </c>
      <c r="G93" s="24">
        <f t="shared" ref="G93:G96" si="9">ROUND(E93*F93,2)</f>
        <v>4414.8</v>
      </c>
    </row>
    <row r="94" spans="1:7" ht="24">
      <c r="A94" s="17" t="s">
        <v>21</v>
      </c>
      <c r="B94" s="18"/>
      <c r="C94" s="19" t="s">
        <v>120</v>
      </c>
      <c r="D94" s="18" t="s">
        <v>22</v>
      </c>
      <c r="E94" s="22">
        <v>0.315</v>
      </c>
      <c r="F94" s="24">
        <v>4484.51</v>
      </c>
      <c r="G94" s="24">
        <f t="shared" si="9"/>
        <v>1412.62</v>
      </c>
    </row>
    <row r="95" spans="1:7">
      <c r="A95" s="17" t="s">
        <v>23</v>
      </c>
      <c r="B95" s="18"/>
      <c r="C95" s="19" t="s">
        <v>121</v>
      </c>
      <c r="D95" s="18" t="s">
        <v>24</v>
      </c>
      <c r="E95" s="20">
        <v>2.2999999999999998</v>
      </c>
      <c r="F95" s="24">
        <v>198.39</v>
      </c>
      <c r="G95" s="24">
        <f t="shared" si="9"/>
        <v>456.3</v>
      </c>
    </row>
    <row r="96" spans="1:7">
      <c r="A96" s="17" t="s">
        <v>30</v>
      </c>
      <c r="B96" s="18"/>
      <c r="C96" s="19" t="s">
        <v>75</v>
      </c>
      <c r="D96" s="18" t="s">
        <v>24</v>
      </c>
      <c r="E96" s="22">
        <v>0.23</v>
      </c>
      <c r="F96" s="24">
        <v>289.17</v>
      </c>
      <c r="G96" s="24">
        <f t="shared" si="9"/>
        <v>66.510000000000005</v>
      </c>
    </row>
    <row r="97" spans="1:7">
      <c r="A97" s="10"/>
      <c r="B97" s="10"/>
      <c r="C97" s="28" t="s">
        <v>76</v>
      </c>
      <c r="D97" s="29"/>
      <c r="E97" s="29"/>
      <c r="F97" s="24"/>
      <c r="G97" s="25">
        <f>ROUND(SUM(G93:G96),2)</f>
        <v>6350.23</v>
      </c>
    </row>
    <row r="98" spans="1:7">
      <c r="A98" s="16"/>
      <c r="B98" s="16" t="s">
        <v>53</v>
      </c>
      <c r="C98" s="36" t="s">
        <v>77</v>
      </c>
      <c r="D98" s="31"/>
      <c r="E98" s="31"/>
      <c r="F98" s="31"/>
      <c r="G98" s="31"/>
    </row>
    <row r="99" spans="1:7" ht="24">
      <c r="A99" s="17" t="s">
        <v>17</v>
      </c>
      <c r="B99" s="18"/>
      <c r="C99" s="19" t="s">
        <v>122</v>
      </c>
      <c r="D99" s="18" t="s">
        <v>24</v>
      </c>
      <c r="E99" s="20">
        <v>2.1800000000000002</v>
      </c>
      <c r="F99" s="24">
        <v>547.28</v>
      </c>
      <c r="G99" s="24">
        <f t="shared" ref="G99:G104" si="10">ROUND(E99*F99,2)</f>
        <v>1193.07</v>
      </c>
    </row>
    <row r="100" spans="1:7" ht="24">
      <c r="A100" s="17" t="s">
        <v>21</v>
      </c>
      <c r="B100" s="18"/>
      <c r="C100" s="19" t="s">
        <v>123</v>
      </c>
      <c r="D100" s="18" t="s">
        <v>78</v>
      </c>
      <c r="E100" s="20">
        <v>4</v>
      </c>
      <c r="F100" s="24">
        <v>184.58</v>
      </c>
      <c r="G100" s="24">
        <f t="shared" si="10"/>
        <v>738.32</v>
      </c>
    </row>
    <row r="101" spans="1:7" ht="24">
      <c r="A101" s="23" t="s">
        <v>23</v>
      </c>
      <c r="B101" s="18"/>
      <c r="C101" s="19" t="s">
        <v>124</v>
      </c>
      <c r="D101" s="18" t="s">
        <v>78</v>
      </c>
      <c r="E101" s="20">
        <v>1.1000000000000001</v>
      </c>
      <c r="F101" s="24">
        <v>288.61</v>
      </c>
      <c r="G101" s="24">
        <f t="shared" si="10"/>
        <v>317.47000000000003</v>
      </c>
    </row>
    <row r="102" spans="1:7">
      <c r="A102" s="23" t="s">
        <v>30</v>
      </c>
      <c r="B102" s="18"/>
      <c r="C102" s="19" t="s">
        <v>125</v>
      </c>
      <c r="D102" s="18" t="s">
        <v>6</v>
      </c>
      <c r="E102" s="20">
        <v>4</v>
      </c>
      <c r="F102" s="24">
        <v>298.77</v>
      </c>
      <c r="G102" s="24">
        <f t="shared" si="10"/>
        <v>1195.08</v>
      </c>
    </row>
    <row r="103" spans="1:7" ht="24">
      <c r="A103" s="23" t="s">
        <v>31</v>
      </c>
      <c r="B103" s="18"/>
      <c r="C103" s="19" t="s">
        <v>126</v>
      </c>
      <c r="D103" s="18" t="s">
        <v>48</v>
      </c>
      <c r="E103" s="22">
        <v>0.217</v>
      </c>
      <c r="F103" s="24">
        <v>761.89</v>
      </c>
      <c r="G103" s="24">
        <f t="shared" si="10"/>
        <v>165.33</v>
      </c>
    </row>
    <row r="104" spans="1:7">
      <c r="A104" s="23" t="s">
        <v>34</v>
      </c>
      <c r="B104" s="18"/>
      <c r="C104" s="19" t="s">
        <v>127</v>
      </c>
      <c r="D104" s="18" t="s">
        <v>79</v>
      </c>
      <c r="E104" s="20">
        <v>23</v>
      </c>
      <c r="F104" s="24">
        <v>8.64</v>
      </c>
      <c r="G104" s="24">
        <f t="shared" si="10"/>
        <v>198.72</v>
      </c>
    </row>
    <row r="105" spans="1:7">
      <c r="C105" s="28" t="s">
        <v>80</v>
      </c>
      <c r="D105" s="29"/>
      <c r="E105" s="29"/>
      <c r="F105" s="24"/>
      <c r="G105" s="25">
        <f>ROUND(SUM(G99:G104),2)</f>
        <v>3807.99</v>
      </c>
    </row>
    <row r="106" spans="1:7">
      <c r="C106" s="28" t="s">
        <v>81</v>
      </c>
      <c r="D106" s="29"/>
      <c r="E106" s="29"/>
      <c r="F106" s="24"/>
      <c r="G106" s="25">
        <f>ROUND(G16+G23+G32+G40+G48+G54+G60+G74+G91+G97+G105,2)</f>
        <v>163832.71</v>
      </c>
    </row>
    <row r="107" spans="1:7">
      <c r="C107" s="37" t="s">
        <v>82</v>
      </c>
      <c r="D107" s="38"/>
      <c r="E107" s="38"/>
      <c r="F107" s="24"/>
      <c r="G107" s="25">
        <f>ROUND(G108-G106,2)</f>
        <v>34404.870000000003</v>
      </c>
    </row>
    <row r="108" spans="1:7">
      <c r="C108" s="28" t="s">
        <v>83</v>
      </c>
      <c r="D108" s="29"/>
      <c r="E108" s="29"/>
      <c r="F108" s="24"/>
      <c r="G108" s="25">
        <f>ROUND(G106*1.21,2)</f>
        <v>198237.58</v>
      </c>
    </row>
    <row r="109" spans="1:7">
      <c r="F109" s="26"/>
      <c r="G109" s="26"/>
    </row>
  </sheetData>
  <protectedRanges>
    <protectedRange sqref="F99:F104" name="Diapazonas2_1"/>
    <protectedRange sqref="F13:F15 B13:B15 B18:B22 F18:F22 B25:B31 F25:F31 B34:B39 F34:F39 B42:B47 F42:F47 B50:B53 F50:F53 B56:B59 F56:F59 B62:B73 F62:F73 B76:B90 F76:F90 B93:B96 F93:F96 B99:B104" name="Diapazonas1_1"/>
  </protectedRanges>
  <mergeCells count="29">
    <mergeCell ref="C98:G98"/>
    <mergeCell ref="C105:E105"/>
    <mergeCell ref="C106:E106"/>
    <mergeCell ref="C107:E107"/>
    <mergeCell ref="C108:E108"/>
    <mergeCell ref="C97:E97"/>
    <mergeCell ref="C41:G41"/>
    <mergeCell ref="C48:E48"/>
    <mergeCell ref="C49:G49"/>
    <mergeCell ref="C54:E54"/>
    <mergeCell ref="C55:G55"/>
    <mergeCell ref="C60:E60"/>
    <mergeCell ref="C61:G61"/>
    <mergeCell ref="C74:E74"/>
    <mergeCell ref="C75:G75"/>
    <mergeCell ref="C91:E91"/>
    <mergeCell ref="C92:G92"/>
    <mergeCell ref="C40:E40"/>
    <mergeCell ref="A4:G5"/>
    <mergeCell ref="A6:G7"/>
    <mergeCell ref="A8:G9"/>
    <mergeCell ref="E10:E11"/>
    <mergeCell ref="C12:G12"/>
    <mergeCell ref="C16:E16"/>
    <mergeCell ref="C17:G17"/>
    <mergeCell ref="C23:E23"/>
    <mergeCell ref="C24:G24"/>
    <mergeCell ref="C32:E32"/>
    <mergeCell ref="C33:G3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 Staugaitis</dc:creator>
  <cp:lastModifiedBy>Asta Bakanevičienė</cp:lastModifiedBy>
  <cp:lastPrinted>2022-07-13T13:06:29Z</cp:lastPrinted>
  <dcterms:created xsi:type="dcterms:W3CDTF">2000-03-15T14:19:55Z</dcterms:created>
  <dcterms:modified xsi:type="dcterms:W3CDTF">2022-08-03T13:39:42Z</dcterms:modified>
</cp:coreProperties>
</file>