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U:\KONKURSAI\konkursai\Klaip. universitetinė lig\2022\MPP 2 (600435) 22-06-16\"/>
    </mc:Choice>
  </mc:AlternateContent>
  <xr:revisionPtr revIDLastSave="0" documentId="13_ncr:1_{11A8173A-2D43-4FD1-A63C-670C9BA1FE67}" xr6:coauthVersionLast="47" xr6:coauthVersionMax="47" xr10:uidLastSave="{00000000-0000-0000-0000-000000000000}"/>
  <bookViews>
    <workbookView xWindow="-108" yWindow="-108" windowWidth="30936" windowHeight="16896" tabRatio="728" xr2:uid="{00000000-000D-0000-FFFF-FFFF00000000}"/>
  </bookViews>
  <sheets>
    <sheet name="pr.intens.ter."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5" l="1"/>
  <c r="F45" i="15"/>
  <c r="F41" i="15"/>
  <c r="F43" i="15"/>
  <c r="F39" i="15"/>
  <c r="F38" i="15"/>
  <c r="F36" i="15"/>
  <c r="F34" i="15"/>
  <c r="F33" i="15"/>
  <c r="F32" i="15"/>
  <c r="F31" i="15"/>
  <c r="F30" i="15"/>
  <c r="F29" i="15"/>
  <c r="F28" i="15"/>
  <c r="F27" i="15"/>
  <c r="F26" i="15"/>
  <c r="F25" i="15"/>
  <c r="F24" i="15"/>
  <c r="F18" i="15"/>
  <c r="F17" i="15"/>
  <c r="F16" i="15"/>
  <c r="F15" i="15"/>
  <c r="F14" i="15"/>
  <c r="F13" i="15"/>
  <c r="F12" i="15"/>
  <c r="F11" i="15"/>
  <c r="F10" i="15"/>
  <c r="F7" i="15"/>
  <c r="F8" i="15"/>
  <c r="F9" i="15"/>
  <c r="F6" i="15"/>
  <c r="F35" i="15" l="1"/>
  <c r="F19" i="15"/>
</calcChain>
</file>

<file path=xl/sharedStrings.xml><?xml version="1.0" encoding="utf-8"?>
<sst xmlns="http://schemas.openxmlformats.org/spreadsheetml/2006/main" count="153" uniqueCount="103">
  <si>
    <t>Nr. 4,5</t>
  </si>
  <si>
    <t>Nr. 5,5</t>
  </si>
  <si>
    <t>iki 1600 vnt</t>
  </si>
  <si>
    <t>iki 400 vnt</t>
  </si>
  <si>
    <t>Nr. 9,5</t>
  </si>
  <si>
    <t xml:space="preserve">Tracheostominiai vamzdeliai </t>
  </si>
  <si>
    <t xml:space="preserve">iki 2 vnt </t>
  </si>
  <si>
    <t>iki 24 vnt</t>
  </si>
  <si>
    <t>Liubrikatoriai endotrachejiniams vamzdeliams: silikoninis, aerozolinis, sterilus, 400ml flakone</t>
  </si>
  <si>
    <t>29</t>
  </si>
  <si>
    <t>iki 2 vnt</t>
  </si>
  <si>
    <t>39</t>
  </si>
  <si>
    <t>iki 120 vnt</t>
  </si>
  <si>
    <t>Nr. 6</t>
  </si>
  <si>
    <t>Nr. 8</t>
  </si>
  <si>
    <t>Nr. 10</t>
  </si>
  <si>
    <t xml:space="preserve">iki 60 vnt </t>
  </si>
  <si>
    <t>iki 360 vnt</t>
  </si>
  <si>
    <t>iki 30 vnt</t>
  </si>
  <si>
    <t>Nr. 4</t>
  </si>
  <si>
    <t>Nr. 5</t>
  </si>
  <si>
    <t>Nr. 7</t>
  </si>
  <si>
    <t xml:space="preserve">iki 10 vnt </t>
  </si>
  <si>
    <t>5.1</t>
  </si>
  <si>
    <t>5.2</t>
  </si>
  <si>
    <t>5.3</t>
  </si>
  <si>
    <t>5.4</t>
  </si>
  <si>
    <t>5.5</t>
  </si>
  <si>
    <t>5.6</t>
  </si>
  <si>
    <t>5.7</t>
  </si>
  <si>
    <t>5.8</t>
  </si>
  <si>
    <t>5.9</t>
  </si>
  <si>
    <t>5.11</t>
  </si>
  <si>
    <t>6.5</t>
  </si>
  <si>
    <t>iki 60 vnt</t>
  </si>
  <si>
    <t>Priedas Nr. 2</t>
  </si>
  <si>
    <t>iki 100 vnt</t>
  </si>
  <si>
    <t xml:space="preserve">Vienkartinis koniotomijos rinkinys sterilioje pakuotėje, be latekso. Pakuotėje yra: kūgio formos plėtiklis pagamintas iš nerūdijančio plieno, koniotominis vamzdelis pagamintas iš plastiko, jungtis (konektorius) 15mm, plokščios formos fiksatorius, stabdiklis prilydytas prie koniotominės adatos, vieno žingsnio sterilus švirkštas, vienkartinis skalpelis su plastikine rankena, lankstus silikoninis vamzdelis su konektoriumi intubacinio vamzdelio prailginimui, švelni juostelė vamzdelio fiksavimui prie kaklo. Dydžiai: </t>
  </si>
  <si>
    <t>Ch 2.0, 29.6mm ilgio, vidinis diametras 2.0mm, išorinis 2.8mm</t>
  </si>
  <si>
    <t>Ch 4.0, 42.1mm ilgio, vidinis diametras 4.0mm, išorinis 4.8mm</t>
  </si>
  <si>
    <t>NIV kaukė neinvazinei ventiliacijai: vienkartinė, kliniškai švari, lengva, pagaminta nenaudojant PVC, kaukės kraštai kontaktuojantys su paciento veidu yra silikoniniai, kaukės jungtis-22M, komplekte yra medžiaginis fiksavimo diržas, trys dydžiai (maža, vidutinė ir didelė): su papildoma CO2 anga ir trys dydžiai be angos, tinka naudoti tiek su tradiciniais ventiliatoriais, tiek su CPAP ligoninės turimais generatoriais</t>
  </si>
  <si>
    <t>5.12</t>
  </si>
  <si>
    <t>5.13</t>
  </si>
  <si>
    <t>6.1</t>
  </si>
  <si>
    <t>Nr. 6,5</t>
  </si>
  <si>
    <t>Nr. 7,5</t>
  </si>
  <si>
    <t>Nr. 8,5</t>
  </si>
  <si>
    <t>Nr. 9</t>
  </si>
  <si>
    <t>6.2</t>
  </si>
  <si>
    <t>6.3</t>
  </si>
  <si>
    <t>Priemonės intensyviai terapijai ir anestezijai</t>
  </si>
  <si>
    <t>Eil. Nr.</t>
  </si>
  <si>
    <t>Priemonės pavadinimas</t>
  </si>
  <si>
    <t>Orientacinis kiekis metams</t>
  </si>
  <si>
    <t>PVM tarifas %</t>
  </si>
  <si>
    <t>Gamintojas</t>
  </si>
  <si>
    <t>Vnt. kaina EUR (su PVM)</t>
  </si>
  <si>
    <t>Viso kaina EUR (su PVM)</t>
  </si>
  <si>
    <t>iki 200 vnt</t>
  </si>
  <si>
    <t>5.10</t>
  </si>
  <si>
    <t>5</t>
  </si>
  <si>
    <t>Viso 5 dalis</t>
  </si>
  <si>
    <t>6</t>
  </si>
  <si>
    <t>6.4</t>
  </si>
  <si>
    <t>6.6</t>
  </si>
  <si>
    <t>6.7</t>
  </si>
  <si>
    <t>6.8</t>
  </si>
  <si>
    <t>6.9</t>
  </si>
  <si>
    <t>6.10</t>
  </si>
  <si>
    <t>6.11</t>
  </si>
  <si>
    <t>Viso 6 dalis</t>
  </si>
  <si>
    <t>7</t>
  </si>
  <si>
    <t>Prekių kokybė turi atitikti Europos Sąjungos ar tarptautinius standartus. Pateikiami: CE sertifikatai arba lygiaverčiai dokumentai. Pateikiama skaitmeninė dokumento kopija.</t>
  </si>
  <si>
    <t>iki 1500 vnt</t>
  </si>
  <si>
    <t>  su rentgenokontrastine juostele,</t>
  </si>
  <si>
    <t xml:space="preserve"> graduoti su žemo slėgio cilindro formos manžete</t>
  </si>
  <si>
    <t xml:space="preserve"> įvairių dydžių (tinkantys ir vaikams)</t>
  </si>
  <si>
    <t>iki 3500 vnt</t>
  </si>
  <si>
    <t>29.1</t>
  </si>
  <si>
    <t>29.2</t>
  </si>
  <si>
    <t>Viso 29 dalis</t>
  </si>
  <si>
    <t>Viso veido kaukė</t>
  </si>
  <si>
    <t xml:space="preserve">Kaukė skirta neinvazinei ventiliacijai ligoninėse; skirta suaugusiems (&gt;30kg). Naudoti dviejų atšakų kvėpavimo sistemose. 
Kaukė pilnai dengia paciento veidą (burną, nosį, akis). Kaukę sudaro: silikoninis priegalvis, tvirtinimo dirželiai ant galvos ir šonuose, alkūninė jungtis besisukanti 360⁰; monitoringo anga su nenuimamu (fiksuotu) dangteliu. Kaukė yra hermetiškai priglundusi prie veido.Pagamintos iš dviejų skirtingų medžiagų - kraštai, kontaktuojantys su veidu, minkšti ir neaštrūs, o korpusas - iš standžios medžiagos. Kaukės alkūnės jungtis 22F. Kaukė yra vienkartinė. Supakuotos po 1 vnt. Galimi kaukės dydžiai M,L,XL.
</t>
  </si>
  <si>
    <t>NIV kaukė</t>
  </si>
  <si>
    <t xml:space="preserve">Kaukė skirta neinvazinei ventiliacijai. Kaukę sudaro: kaktos atrama, galvos diržai; kaukės rėmelis, kaukės pagalvėlė, O2 jungtelė, alkūninė jungtis besisukanti 360⁰; kaukė skirta naudoti dviejų atšakų kvėpavimo sistemose. Hermetiškai priglunda prie veido.
Pagamintos iš dviejų skirtingų medžiagų: kraštai, kontaktuojantys su veidu, yra itin minkšti ir neaštrūs, priegalvio medžiagai naudojama AIRºgel® technologija suteikianti pacientui daugiau komforto, korpusas - iš standžios permatomos medžiagos, skirtingos negu priegalvis. Individualiai adaptuojama prie ligonio veido. Galimi dydžiai – M ,  L , XL . Supakuotos po 1 vnt.
</t>
  </si>
  <si>
    <t>BENDRIEJI REIKALAVIMAI PRIEMONĖMS</t>
  </si>
  <si>
    <t>1.</t>
  </si>
  <si>
    <t>Vienai/visai pozicijai siūlyti produktą tik iš vieno gamintojo.</t>
  </si>
  <si>
    <t>2.</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</si>
  <si>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</si>
  <si>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3.</t>
  </si>
  <si>
    <t>4.</t>
  </si>
  <si>
    <t>Intubaciniai vamzdeliai įvairių numerių (tinkantys ir vaikams),graduoti, su žemo slėgio cilindro formos manžete, su rentgenokontrastine juostele, sterilūs, be latekso</t>
  </si>
  <si>
    <t>54</t>
  </si>
  <si>
    <t>55</t>
  </si>
  <si>
    <t>Ligoninei pareikalavus nuo 1 iki 55 pirkimo dalims Tiekėjas per 3 darbo dienas privalo pateikti pavyzdžius. Negavusi laiku pavyzdžių ligoninė turi teisę pasirinkti kitą tiekėją. Pastaba - prekių pavyzdžiai yra reikalingi išbandymui, jie negrąžinami</t>
  </si>
  <si>
    <t xml:space="preserve">             Perkamų vienkartinių medicininių priemonių (2 dalis) sąrašas</t>
  </si>
  <si>
    <t>Teleflex Medical 112482</t>
  </si>
  <si>
    <t>Teleflex Medical 121610</t>
  </si>
  <si>
    <t>Teleflex Medical 556000</t>
  </si>
  <si>
    <t>120600, Teleflex Medical</t>
  </si>
  <si>
    <t>Dimar s.r.l. NIV Kaukė 700/6712P XL dydis, 700/6825  M dydis, 700/6826 L dydis</t>
  </si>
  <si>
    <t>Dimar s.r.l. NIV Kaukė 700/10614P S dydis, 700/10615P  M dydis,700/10616P L dydis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</si>
</sst>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sz val="10"/>
      <name val="Calibri"/>
      <family val="2"/>
      <charset val="186"/>
      <scheme val="minor"/>
    </font>
    <font>
      <sz val="10"/>
      <color theme="1"/>
      <name val="Times New Roman"/>
      <family val="1"/>
      <charset val="186"/>
    </font>
    <font>
      <b/>
      <sz val="13"/>
      <color theme="1"/>
      <name val="Times New Roman"/>
      <family val="1"/>
      <charset val="186"/>
    </font>
    <font>
      <sz val="12"/>
      <color theme="1"/>
      <name val="Times New Roman"/>
      <family val="1"/>
      <charset val="186"/>
    </font>
    <font>
      <b/>
      <sz val="11"/>
      <color theme="1"/>
      <name val="Times New Roman"/>
      <family val="1"/>
      <charset val="186"/>
    </font>
    <font>
      <sz val="7.5"/>
      <color theme="1"/>
      <name val="Verdana"/>
      <family val="2"/>
    </font>
    <font>
      <b/>
      <sz val="12"/>
      <name val="Times New Roman"/>
      <family val="1"/>
      <charset val="186"/>
    </font>
    <font>
      <sz val="12"/>
      <name val="Times New Roman"/>
      <family val="1"/>
      <charset val="186"/>
    </font>
    <font>
      <b/>
      <sz val="12"/>
      <name val="Times New Roman"/>
      <family val="1"/>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vertical="top" wrapText="1"/>
    </xf>
    <xf numFmtId="0" fontId="1" fillId="0" borderId="0" xfId="0" applyFont="1" applyAlignment="1">
      <alignment horizontal="center"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xf>
    <xf numFmtId="0" fontId="5" fillId="0" borderId="0" xfId="0" applyFont="1" applyAlignment="1">
      <alignment vertical="top" wrapText="1"/>
    </xf>
    <xf numFmtId="0" fontId="4" fillId="0" borderId="0" xfId="0" applyFont="1" applyAlignment="1">
      <alignment vertical="top"/>
    </xf>
    <xf numFmtId="0" fontId="0" fillId="0" borderId="0" xfId="0" applyAlignment="1">
      <alignment vertical="top"/>
    </xf>
    <xf numFmtId="0" fontId="0" fillId="0" borderId="0" xfId="0" applyAlignment="1">
      <alignment horizontal="right" vertical="top"/>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5" fillId="0" borderId="0" xfId="0" applyFont="1" applyAlignment="1">
      <alignment horizontal="right" vertical="top"/>
    </xf>
    <xf numFmtId="0" fontId="5" fillId="0" borderId="0" xfId="0" applyFont="1" applyAlignment="1">
      <alignment vertical="top"/>
    </xf>
    <xf numFmtId="0" fontId="9" fillId="2" borderId="0" xfId="0" applyFont="1" applyFill="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0" fillId="0" borderId="1" xfId="0" applyNumberFormat="1" applyFont="1" applyFill="1" applyBorder="1" applyAlignment="1">
      <alignment horizontal="center" vertical="top" wrapText="1"/>
    </xf>
    <xf numFmtId="0" fontId="10" fillId="0" borderId="2" xfId="0" applyFont="1" applyFill="1" applyBorder="1" applyAlignment="1">
      <alignment horizontal="center" vertical="top" wrapText="1"/>
    </xf>
    <xf numFmtId="0" fontId="11" fillId="0" borderId="1" xfId="0" applyFont="1" applyFill="1" applyBorder="1" applyAlignment="1">
      <alignment horizontal="center" vertical="top"/>
    </xf>
    <xf numFmtId="0" fontId="11" fillId="0" borderId="1" xfId="0" applyFont="1" applyFill="1" applyBorder="1" applyAlignment="1">
      <alignment vertical="top"/>
    </xf>
    <xf numFmtId="0" fontId="11" fillId="0" borderId="1" xfId="0" applyFont="1" applyFill="1" applyBorder="1" applyAlignment="1">
      <alignment vertical="top" wrapText="1"/>
    </xf>
    <xf numFmtId="0" fontId="11" fillId="0" borderId="1" xfId="0" applyFont="1" applyFill="1" applyBorder="1" applyAlignment="1">
      <alignment horizontal="center" vertical="top" wrapText="1"/>
    </xf>
    <xf numFmtId="49" fontId="11" fillId="0" borderId="1" xfId="0" applyNumberFormat="1" applyFont="1" applyFill="1" applyBorder="1" applyAlignment="1">
      <alignment horizontal="center" vertical="top" wrapText="1"/>
    </xf>
    <xf numFmtId="2" fontId="11" fillId="0" borderId="1" xfId="0" applyNumberFormat="1" applyFont="1" applyFill="1" applyBorder="1" applyAlignment="1">
      <alignment horizontal="center" vertical="top"/>
    </xf>
    <xf numFmtId="0" fontId="10" fillId="0" borderId="2" xfId="0" applyFont="1" applyFill="1" applyBorder="1" applyAlignment="1">
      <alignment horizontal="right" vertical="top" wrapText="1"/>
    </xf>
    <xf numFmtId="49" fontId="10" fillId="0" borderId="1"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0" fontId="11" fillId="0" borderId="1" xfId="0" applyFont="1" applyFill="1" applyBorder="1" applyAlignment="1">
      <alignment horizontal="justify" vertical="top" wrapText="1"/>
    </xf>
    <xf numFmtId="2" fontId="12"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4" fillId="0" borderId="0" xfId="0" applyFont="1" applyAlignment="1">
      <alignment horizontal="center" vertical="top"/>
    </xf>
    <xf numFmtId="2" fontId="0" fillId="0" borderId="0" xfId="0" applyNumberFormat="1" applyAlignment="1">
      <alignment vertical="top"/>
    </xf>
    <xf numFmtId="2" fontId="12" fillId="0" borderId="1" xfId="0" applyNumberFormat="1" applyFont="1" applyFill="1" applyBorder="1" applyAlignment="1">
      <alignment vertical="top"/>
    </xf>
    <xf numFmtId="0" fontId="1"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
  <sheetViews>
    <sheetView tabSelected="1" zoomScale="96" zoomScaleNormal="96" workbookViewId="0">
      <selection activeCell="B43" sqref="B43"/>
    </sheetView>
  </sheetViews>
  <sheetFormatPr defaultColWidth="9.109375" defaultRowHeight="15" customHeight="1" x14ac:dyDescent="0.3"/>
  <cols>
    <col min="1" max="1" width="6.44140625" style="9" customWidth="1"/>
    <col min="2" max="2" width="97.44140625" style="9" customWidth="1"/>
    <col min="3" max="3" width="11.5546875" style="9" customWidth="1"/>
    <col min="4" max="4" width="6.44140625" style="9" customWidth="1"/>
    <col min="5" max="5" width="9.21875" style="9" bestFit="1" customWidth="1"/>
    <col min="6" max="6" width="10.44140625" style="9" bestFit="1" customWidth="1"/>
    <col min="7" max="7" width="34.5546875" style="9" customWidth="1"/>
    <col min="8" max="16384" width="9.109375" style="9"/>
  </cols>
  <sheetData>
    <row r="1" spans="1:10" ht="23.4" customHeight="1" x14ac:dyDescent="0.3">
      <c r="A1" s="3"/>
      <c r="B1" s="4" t="s">
        <v>96</v>
      </c>
      <c r="C1" s="2"/>
      <c r="D1" s="5"/>
      <c r="E1" s="7" t="s">
        <v>35</v>
      </c>
      <c r="G1" s="7"/>
      <c r="H1" s="7"/>
    </row>
    <row r="2" spans="1:10" ht="15" customHeight="1" x14ac:dyDescent="0.3">
      <c r="A2" s="3"/>
      <c r="B2" s="6"/>
      <c r="C2" s="2"/>
      <c r="D2" s="5"/>
      <c r="E2" s="5"/>
      <c r="F2" s="5"/>
      <c r="G2" s="4"/>
    </row>
    <row r="3" spans="1:10" ht="42.6" customHeight="1" x14ac:dyDescent="0.3">
      <c r="A3" s="18" t="s">
        <v>51</v>
      </c>
      <c r="B3" s="19" t="s">
        <v>52</v>
      </c>
      <c r="C3" s="19" t="s">
        <v>53</v>
      </c>
      <c r="D3" s="19" t="s">
        <v>54</v>
      </c>
      <c r="E3" s="19" t="s">
        <v>56</v>
      </c>
      <c r="F3" s="19" t="s">
        <v>57</v>
      </c>
      <c r="G3" s="19" t="s">
        <v>55</v>
      </c>
    </row>
    <row r="4" spans="1:10" ht="15" customHeight="1" x14ac:dyDescent="0.3">
      <c r="A4" s="20"/>
      <c r="B4" s="21" t="s">
        <v>50</v>
      </c>
      <c r="C4" s="22"/>
      <c r="D4" s="23"/>
      <c r="E4" s="23"/>
      <c r="F4" s="23"/>
      <c r="G4" s="23"/>
    </row>
    <row r="5" spans="1:10" ht="15" customHeight="1" x14ac:dyDescent="0.3">
      <c r="A5" s="20" t="s">
        <v>60</v>
      </c>
      <c r="B5" s="24" t="s">
        <v>92</v>
      </c>
      <c r="C5" s="25"/>
      <c r="D5" s="23"/>
      <c r="E5" s="23"/>
      <c r="F5" s="23"/>
      <c r="G5" s="23"/>
    </row>
    <row r="6" spans="1:10" ht="15" customHeight="1" x14ac:dyDescent="0.3">
      <c r="A6" s="26" t="s">
        <v>23</v>
      </c>
      <c r="B6" s="24" t="s">
        <v>19</v>
      </c>
      <c r="C6" s="25" t="s">
        <v>34</v>
      </c>
      <c r="D6" s="22">
        <v>5</v>
      </c>
      <c r="E6" s="22">
        <v>1.45</v>
      </c>
      <c r="F6" s="27">
        <f>E6*60</f>
        <v>87</v>
      </c>
      <c r="G6" s="24" t="s">
        <v>97</v>
      </c>
      <c r="J6" s="38"/>
    </row>
    <row r="7" spans="1:10" ht="15" customHeight="1" x14ac:dyDescent="0.3">
      <c r="A7" s="26" t="s">
        <v>24</v>
      </c>
      <c r="B7" s="24" t="s">
        <v>0</v>
      </c>
      <c r="C7" s="25" t="s">
        <v>34</v>
      </c>
      <c r="D7" s="22">
        <v>5</v>
      </c>
      <c r="E7" s="22">
        <v>1.45</v>
      </c>
      <c r="F7" s="27">
        <f t="shared" ref="F7:F9" si="0">E7*60</f>
        <v>87</v>
      </c>
      <c r="G7" s="24" t="s">
        <v>97</v>
      </c>
      <c r="J7" s="38"/>
    </row>
    <row r="8" spans="1:10" ht="15" customHeight="1" x14ac:dyDescent="0.3">
      <c r="A8" s="26" t="s">
        <v>25</v>
      </c>
      <c r="B8" s="24" t="s">
        <v>20</v>
      </c>
      <c r="C8" s="25" t="s">
        <v>16</v>
      </c>
      <c r="D8" s="22">
        <v>5</v>
      </c>
      <c r="E8" s="22">
        <v>0.98</v>
      </c>
      <c r="F8" s="27">
        <f t="shared" si="0"/>
        <v>58.8</v>
      </c>
      <c r="G8" s="24" t="s">
        <v>97</v>
      </c>
      <c r="J8" s="38"/>
    </row>
    <row r="9" spans="1:10" ht="15" customHeight="1" x14ac:dyDescent="0.3">
      <c r="A9" s="26" t="s">
        <v>26</v>
      </c>
      <c r="B9" s="24" t="s">
        <v>1</v>
      </c>
      <c r="C9" s="25" t="s">
        <v>16</v>
      </c>
      <c r="D9" s="22">
        <v>5</v>
      </c>
      <c r="E9" s="22">
        <v>0.98</v>
      </c>
      <c r="F9" s="27">
        <f t="shared" si="0"/>
        <v>58.8</v>
      </c>
      <c r="G9" s="24" t="s">
        <v>97</v>
      </c>
      <c r="J9" s="38"/>
    </row>
    <row r="10" spans="1:10" ht="15" customHeight="1" x14ac:dyDescent="0.3">
      <c r="A10" s="26" t="s">
        <v>27</v>
      </c>
      <c r="B10" s="24" t="s">
        <v>13</v>
      </c>
      <c r="C10" s="25" t="s">
        <v>12</v>
      </c>
      <c r="D10" s="22">
        <v>5</v>
      </c>
      <c r="E10" s="22">
        <v>0.98</v>
      </c>
      <c r="F10" s="27">
        <f>E10*120</f>
        <v>117.6</v>
      </c>
      <c r="G10" s="24" t="s">
        <v>97</v>
      </c>
      <c r="J10" s="38"/>
    </row>
    <row r="11" spans="1:10" ht="15" customHeight="1" x14ac:dyDescent="0.3">
      <c r="A11" s="26" t="s">
        <v>28</v>
      </c>
      <c r="B11" s="24" t="s">
        <v>44</v>
      </c>
      <c r="C11" s="25" t="s">
        <v>12</v>
      </c>
      <c r="D11" s="22">
        <v>5</v>
      </c>
      <c r="E11" s="22">
        <v>0.98</v>
      </c>
      <c r="F11" s="27">
        <f>E11*120</f>
        <v>117.6</v>
      </c>
      <c r="G11" s="24" t="s">
        <v>97</v>
      </c>
      <c r="J11" s="38"/>
    </row>
    <row r="12" spans="1:10" ht="15" customHeight="1" x14ac:dyDescent="0.3">
      <c r="A12" s="26" t="s">
        <v>29</v>
      </c>
      <c r="B12" s="24" t="s">
        <v>21</v>
      </c>
      <c r="C12" s="25" t="s">
        <v>73</v>
      </c>
      <c r="D12" s="22">
        <v>5</v>
      </c>
      <c r="E12" s="22">
        <v>0.98</v>
      </c>
      <c r="F12" s="27">
        <f>E12*1500</f>
        <v>1470</v>
      </c>
      <c r="G12" s="24" t="s">
        <v>97</v>
      </c>
      <c r="J12" s="38"/>
    </row>
    <row r="13" spans="1:10" ht="15" customHeight="1" x14ac:dyDescent="0.3">
      <c r="A13" s="26" t="s">
        <v>30</v>
      </c>
      <c r="B13" s="24" t="s">
        <v>45</v>
      </c>
      <c r="C13" s="25" t="s">
        <v>77</v>
      </c>
      <c r="D13" s="22">
        <v>5</v>
      </c>
      <c r="E13" s="22">
        <v>0.98</v>
      </c>
      <c r="F13" s="27">
        <f>E13*3500</f>
        <v>3430</v>
      </c>
      <c r="G13" s="24" t="s">
        <v>97</v>
      </c>
      <c r="J13" s="38"/>
    </row>
    <row r="14" spans="1:10" ht="15" customHeight="1" x14ac:dyDescent="0.3">
      <c r="A14" s="26" t="s">
        <v>31</v>
      </c>
      <c r="B14" s="24" t="s">
        <v>14</v>
      </c>
      <c r="C14" s="25" t="s">
        <v>2</v>
      </c>
      <c r="D14" s="22">
        <v>5</v>
      </c>
      <c r="E14" s="22">
        <v>0.98</v>
      </c>
      <c r="F14" s="27">
        <f>E14*1600</f>
        <v>1568</v>
      </c>
      <c r="G14" s="24" t="s">
        <v>97</v>
      </c>
      <c r="J14" s="38"/>
    </row>
    <row r="15" spans="1:10" ht="15" customHeight="1" x14ac:dyDescent="0.3">
      <c r="A15" s="26" t="s">
        <v>59</v>
      </c>
      <c r="B15" s="24" t="s">
        <v>46</v>
      </c>
      <c r="C15" s="25" t="s">
        <v>3</v>
      </c>
      <c r="D15" s="22">
        <v>5</v>
      </c>
      <c r="E15" s="22">
        <v>0.98</v>
      </c>
      <c r="F15" s="27">
        <f>E15*400</f>
        <v>392</v>
      </c>
      <c r="G15" s="24" t="s">
        <v>97</v>
      </c>
      <c r="J15" s="38"/>
    </row>
    <row r="16" spans="1:10" ht="15" customHeight="1" x14ac:dyDescent="0.3">
      <c r="A16" s="26" t="s">
        <v>32</v>
      </c>
      <c r="B16" s="24" t="s">
        <v>47</v>
      </c>
      <c r="C16" s="25" t="s">
        <v>36</v>
      </c>
      <c r="D16" s="22">
        <v>5</v>
      </c>
      <c r="E16" s="22">
        <v>0.98</v>
      </c>
      <c r="F16" s="27">
        <f>E16*100</f>
        <v>98</v>
      </c>
      <c r="G16" s="24" t="s">
        <v>97</v>
      </c>
      <c r="J16" s="38"/>
    </row>
    <row r="17" spans="1:10" ht="15" customHeight="1" x14ac:dyDescent="0.3">
      <c r="A17" s="26" t="s">
        <v>41</v>
      </c>
      <c r="B17" s="24" t="s">
        <v>4</v>
      </c>
      <c r="C17" s="25" t="s">
        <v>22</v>
      </c>
      <c r="D17" s="22">
        <v>5</v>
      </c>
      <c r="E17" s="22">
        <v>0.98</v>
      </c>
      <c r="F17" s="27">
        <f>E17*10</f>
        <v>9.8000000000000007</v>
      </c>
      <c r="G17" s="24" t="s">
        <v>97</v>
      </c>
      <c r="J17" s="38"/>
    </row>
    <row r="18" spans="1:10" ht="15" customHeight="1" x14ac:dyDescent="0.3">
      <c r="A18" s="26" t="s">
        <v>42</v>
      </c>
      <c r="B18" s="24" t="s">
        <v>15</v>
      </c>
      <c r="C18" s="25" t="s">
        <v>22</v>
      </c>
      <c r="D18" s="22">
        <v>5</v>
      </c>
      <c r="E18" s="22">
        <v>0.98</v>
      </c>
      <c r="F18" s="27">
        <f>E18*10</f>
        <v>9.8000000000000007</v>
      </c>
      <c r="G18" s="24" t="s">
        <v>97</v>
      </c>
      <c r="J18" s="38"/>
    </row>
    <row r="19" spans="1:10" ht="15" customHeight="1" x14ac:dyDescent="0.3">
      <c r="A19" s="26"/>
      <c r="B19" s="28" t="s">
        <v>61</v>
      </c>
      <c r="C19" s="25"/>
      <c r="D19" s="23"/>
      <c r="E19" s="23"/>
      <c r="F19" s="40">
        <f>SUM(F6:F18)</f>
        <v>7504.4000000000005</v>
      </c>
      <c r="G19" s="23"/>
      <c r="J19" s="38"/>
    </row>
    <row r="20" spans="1:10" ht="15" customHeight="1" x14ac:dyDescent="0.3">
      <c r="A20" s="29" t="s">
        <v>62</v>
      </c>
      <c r="B20" s="24" t="s">
        <v>5</v>
      </c>
      <c r="C20" s="22"/>
      <c r="D20" s="23"/>
      <c r="E20" s="23"/>
      <c r="F20" s="23"/>
      <c r="G20" s="23"/>
      <c r="J20" s="38"/>
    </row>
    <row r="21" spans="1:10" ht="15" customHeight="1" x14ac:dyDescent="0.3">
      <c r="A21" s="30"/>
      <c r="B21" s="31" t="s">
        <v>74</v>
      </c>
      <c r="C21" s="22"/>
      <c r="D21" s="23"/>
      <c r="E21" s="23"/>
      <c r="F21" s="23"/>
      <c r="G21" s="23"/>
      <c r="J21" s="38"/>
    </row>
    <row r="22" spans="1:10" ht="15" customHeight="1" x14ac:dyDescent="0.3">
      <c r="A22" s="30"/>
      <c r="B22" s="31" t="s">
        <v>75</v>
      </c>
      <c r="C22" s="22"/>
      <c r="D22" s="23"/>
      <c r="E22" s="23"/>
      <c r="F22" s="23"/>
      <c r="G22" s="23"/>
      <c r="J22" s="38"/>
    </row>
    <row r="23" spans="1:10" ht="15" customHeight="1" x14ac:dyDescent="0.3">
      <c r="A23" s="30"/>
      <c r="B23" s="31" t="s">
        <v>76</v>
      </c>
      <c r="C23" s="22"/>
      <c r="D23" s="23"/>
      <c r="E23" s="23"/>
      <c r="F23" s="23"/>
      <c r="G23" s="23"/>
      <c r="J23" s="38"/>
    </row>
    <row r="24" spans="1:10" ht="15" customHeight="1" x14ac:dyDescent="0.3">
      <c r="A24" s="30" t="s">
        <v>43</v>
      </c>
      <c r="B24" s="24" t="s">
        <v>19</v>
      </c>
      <c r="C24" s="25" t="s">
        <v>6</v>
      </c>
      <c r="D24" s="32">
        <v>5</v>
      </c>
      <c r="E24" s="33">
        <v>10.5</v>
      </c>
      <c r="F24" s="33">
        <f>E24*2</f>
        <v>21</v>
      </c>
      <c r="G24" s="23" t="s">
        <v>98</v>
      </c>
      <c r="J24" s="38"/>
    </row>
    <row r="25" spans="1:10" ht="15" customHeight="1" x14ac:dyDescent="0.3">
      <c r="A25" s="30" t="s">
        <v>48</v>
      </c>
      <c r="B25" s="24" t="s">
        <v>20</v>
      </c>
      <c r="C25" s="25" t="s">
        <v>6</v>
      </c>
      <c r="D25" s="32">
        <v>5</v>
      </c>
      <c r="E25" s="33">
        <v>10.5</v>
      </c>
      <c r="F25" s="33">
        <f t="shared" ref="F25" si="1">E25*2</f>
        <v>21</v>
      </c>
      <c r="G25" s="23" t="s">
        <v>98</v>
      </c>
      <c r="J25" s="38"/>
    </row>
    <row r="26" spans="1:10" ht="15" customHeight="1" x14ac:dyDescent="0.3">
      <c r="A26" s="30" t="s">
        <v>49</v>
      </c>
      <c r="B26" s="24" t="s">
        <v>13</v>
      </c>
      <c r="C26" s="25" t="s">
        <v>22</v>
      </c>
      <c r="D26" s="32">
        <v>5</v>
      </c>
      <c r="E26" s="33">
        <v>10.5</v>
      </c>
      <c r="F26" s="33">
        <f>E26*10</f>
        <v>105</v>
      </c>
      <c r="G26" s="23" t="s">
        <v>98</v>
      </c>
      <c r="J26" s="38"/>
    </row>
    <row r="27" spans="1:10" ht="15" customHeight="1" x14ac:dyDescent="0.3">
      <c r="A27" s="30" t="s">
        <v>63</v>
      </c>
      <c r="B27" s="24" t="s">
        <v>44</v>
      </c>
      <c r="C27" s="25" t="s">
        <v>22</v>
      </c>
      <c r="D27" s="32">
        <v>5</v>
      </c>
      <c r="E27" s="33">
        <v>10.5</v>
      </c>
      <c r="F27" s="33">
        <f>E27*10</f>
        <v>105</v>
      </c>
      <c r="G27" s="23" t="s">
        <v>98</v>
      </c>
      <c r="J27" s="38"/>
    </row>
    <row r="28" spans="1:10" ht="15" customHeight="1" x14ac:dyDescent="0.3">
      <c r="A28" s="30" t="s">
        <v>33</v>
      </c>
      <c r="B28" s="24" t="s">
        <v>21</v>
      </c>
      <c r="C28" s="22" t="s">
        <v>7</v>
      </c>
      <c r="D28" s="32">
        <v>5</v>
      </c>
      <c r="E28" s="33">
        <v>10.5</v>
      </c>
      <c r="F28" s="33">
        <f>E28*24</f>
        <v>252</v>
      </c>
      <c r="G28" s="23" t="s">
        <v>98</v>
      </c>
      <c r="J28" s="38"/>
    </row>
    <row r="29" spans="1:10" ht="15" customHeight="1" x14ac:dyDescent="0.3">
      <c r="A29" s="30" t="s">
        <v>64</v>
      </c>
      <c r="B29" s="24" t="s">
        <v>45</v>
      </c>
      <c r="C29" s="22" t="s">
        <v>12</v>
      </c>
      <c r="D29" s="32">
        <v>5</v>
      </c>
      <c r="E29" s="33">
        <v>10.5</v>
      </c>
      <c r="F29" s="33">
        <f>E29*120</f>
        <v>1260</v>
      </c>
      <c r="G29" s="23" t="s">
        <v>98</v>
      </c>
      <c r="J29" s="38"/>
    </row>
    <row r="30" spans="1:10" ht="15" customHeight="1" x14ac:dyDescent="0.3">
      <c r="A30" s="30" t="s">
        <v>65</v>
      </c>
      <c r="B30" s="24" t="s">
        <v>14</v>
      </c>
      <c r="C30" s="22" t="s">
        <v>17</v>
      </c>
      <c r="D30" s="32">
        <v>5</v>
      </c>
      <c r="E30" s="33">
        <v>10.5</v>
      </c>
      <c r="F30" s="33">
        <f>E30*360</f>
        <v>3780</v>
      </c>
      <c r="G30" s="23" t="s">
        <v>98</v>
      </c>
      <c r="J30" s="38"/>
    </row>
    <row r="31" spans="1:10" ht="15" customHeight="1" x14ac:dyDescent="0.3">
      <c r="A31" s="30" t="s">
        <v>66</v>
      </c>
      <c r="B31" s="24" t="s">
        <v>46</v>
      </c>
      <c r="C31" s="22" t="s">
        <v>34</v>
      </c>
      <c r="D31" s="32">
        <v>5</v>
      </c>
      <c r="E31" s="33">
        <v>10.5</v>
      </c>
      <c r="F31" s="33">
        <f>E31*60</f>
        <v>630</v>
      </c>
      <c r="G31" s="23" t="s">
        <v>98</v>
      </c>
      <c r="J31" s="38"/>
    </row>
    <row r="32" spans="1:10" ht="15" customHeight="1" x14ac:dyDescent="0.3">
      <c r="A32" s="30" t="s">
        <v>67</v>
      </c>
      <c r="B32" s="24" t="s">
        <v>47</v>
      </c>
      <c r="C32" s="25" t="s">
        <v>22</v>
      </c>
      <c r="D32" s="32">
        <v>5</v>
      </c>
      <c r="E32" s="33">
        <v>10.5</v>
      </c>
      <c r="F32" s="33">
        <f>E32*10</f>
        <v>105</v>
      </c>
      <c r="G32" s="23" t="s">
        <v>98</v>
      </c>
      <c r="J32" s="38"/>
    </row>
    <row r="33" spans="1:11" ht="15" customHeight="1" x14ac:dyDescent="0.3">
      <c r="A33" s="30" t="s">
        <v>68</v>
      </c>
      <c r="B33" s="24" t="s">
        <v>4</v>
      </c>
      <c r="C33" s="25" t="s">
        <v>22</v>
      </c>
      <c r="D33" s="32">
        <v>5</v>
      </c>
      <c r="E33" s="33">
        <v>10.5</v>
      </c>
      <c r="F33" s="33">
        <f>E33*10</f>
        <v>105</v>
      </c>
      <c r="G33" s="23" t="s">
        <v>98</v>
      </c>
      <c r="J33" s="38"/>
    </row>
    <row r="34" spans="1:11" ht="15" customHeight="1" x14ac:dyDescent="0.3">
      <c r="A34" s="30" t="s">
        <v>69</v>
      </c>
      <c r="B34" s="24" t="s">
        <v>15</v>
      </c>
      <c r="C34" s="25" t="s">
        <v>22</v>
      </c>
      <c r="D34" s="32">
        <v>5</v>
      </c>
      <c r="E34" s="33">
        <v>10.5</v>
      </c>
      <c r="F34" s="33">
        <f>E34*10</f>
        <v>105</v>
      </c>
      <c r="G34" s="23" t="s">
        <v>98</v>
      </c>
      <c r="J34" s="38"/>
    </row>
    <row r="35" spans="1:11" ht="15" customHeight="1" x14ac:dyDescent="0.3">
      <c r="A35" s="30"/>
      <c r="B35" s="28" t="s">
        <v>70</v>
      </c>
      <c r="C35" s="25"/>
      <c r="D35" s="32"/>
      <c r="E35" s="33"/>
      <c r="F35" s="34">
        <f>SUM(F24:F34)</f>
        <v>6489</v>
      </c>
      <c r="G35" s="23"/>
      <c r="J35" s="38"/>
    </row>
    <row r="36" spans="1:11" ht="15" customHeight="1" x14ac:dyDescent="0.3">
      <c r="A36" s="20" t="s">
        <v>71</v>
      </c>
      <c r="B36" s="35" t="s">
        <v>8</v>
      </c>
      <c r="C36" s="25" t="s">
        <v>18</v>
      </c>
      <c r="D36" s="32">
        <v>5</v>
      </c>
      <c r="E36" s="33">
        <v>6.9</v>
      </c>
      <c r="F36" s="33">
        <f>E36*30</f>
        <v>207</v>
      </c>
      <c r="G36" s="23" t="s">
        <v>99</v>
      </c>
      <c r="J36" s="38"/>
    </row>
    <row r="37" spans="1:11" ht="15" customHeight="1" x14ac:dyDescent="0.3">
      <c r="A37" s="20" t="s">
        <v>9</v>
      </c>
      <c r="B37" s="24" t="s">
        <v>37</v>
      </c>
      <c r="C37" s="25"/>
      <c r="D37" s="32"/>
      <c r="E37" s="32"/>
      <c r="F37" s="32"/>
      <c r="G37" s="23"/>
      <c r="J37" s="38"/>
    </row>
    <row r="38" spans="1:11" ht="15" customHeight="1" x14ac:dyDescent="0.3">
      <c r="A38" s="26" t="s">
        <v>78</v>
      </c>
      <c r="B38" s="24" t="s">
        <v>38</v>
      </c>
      <c r="C38" s="25" t="s">
        <v>10</v>
      </c>
      <c r="D38" s="32">
        <v>5</v>
      </c>
      <c r="E38" s="33">
        <v>111.3</v>
      </c>
      <c r="F38" s="33">
        <f>E38*2</f>
        <v>222.6</v>
      </c>
      <c r="G38" s="23" t="s">
        <v>100</v>
      </c>
      <c r="H38" s="17"/>
      <c r="J38" s="38"/>
    </row>
    <row r="39" spans="1:11" ht="15" customHeight="1" x14ac:dyDescent="0.3">
      <c r="A39" s="26" t="s">
        <v>79</v>
      </c>
      <c r="B39" s="24" t="s">
        <v>39</v>
      </c>
      <c r="C39" s="25" t="s">
        <v>10</v>
      </c>
      <c r="D39" s="32">
        <v>5</v>
      </c>
      <c r="E39" s="33">
        <v>111.3</v>
      </c>
      <c r="F39" s="33">
        <f>E39*2</f>
        <v>222.6</v>
      </c>
      <c r="G39" s="23" t="s">
        <v>100</v>
      </c>
      <c r="H39" s="17"/>
      <c r="J39" s="38"/>
    </row>
    <row r="40" spans="1:11" ht="15" customHeight="1" x14ac:dyDescent="0.3">
      <c r="A40" s="26"/>
      <c r="B40" s="28" t="s">
        <v>80</v>
      </c>
      <c r="C40" s="25"/>
      <c r="D40" s="32"/>
      <c r="E40" s="33"/>
      <c r="F40" s="36">
        <f>F39+F38</f>
        <v>445.2</v>
      </c>
      <c r="G40" s="23"/>
      <c r="J40" s="38"/>
    </row>
    <row r="41" spans="1:11" ht="66" customHeight="1" x14ac:dyDescent="0.3">
      <c r="A41" s="20" t="s">
        <v>11</v>
      </c>
      <c r="B41" s="24" t="s">
        <v>40</v>
      </c>
      <c r="C41" s="25" t="s">
        <v>58</v>
      </c>
      <c r="D41" s="32">
        <v>5</v>
      </c>
      <c r="E41" s="33">
        <v>90</v>
      </c>
      <c r="F41" s="33">
        <f>E41*200</f>
        <v>18000</v>
      </c>
      <c r="G41" s="24" t="s">
        <v>102</v>
      </c>
      <c r="J41" s="38"/>
    </row>
    <row r="42" spans="1:11" ht="15" customHeight="1" x14ac:dyDescent="0.3">
      <c r="A42" s="20" t="s">
        <v>93</v>
      </c>
      <c r="B42" s="31" t="s">
        <v>81</v>
      </c>
      <c r="C42" s="25"/>
      <c r="D42" s="32"/>
      <c r="E42" s="33"/>
      <c r="F42" s="33"/>
      <c r="G42" s="24"/>
      <c r="J42" s="38"/>
    </row>
    <row r="43" spans="1:11" ht="64.5" customHeight="1" x14ac:dyDescent="0.3">
      <c r="A43" s="26"/>
      <c r="B43" s="31" t="s">
        <v>82</v>
      </c>
      <c r="C43" s="37" t="s">
        <v>58</v>
      </c>
      <c r="D43" s="32">
        <v>5</v>
      </c>
      <c r="E43" s="33">
        <v>115</v>
      </c>
      <c r="F43" s="33">
        <f>E43*200</f>
        <v>23000</v>
      </c>
      <c r="G43" s="24" t="s">
        <v>101</v>
      </c>
      <c r="J43" s="38"/>
    </row>
    <row r="44" spans="1:11" ht="15" customHeight="1" x14ac:dyDescent="0.3">
      <c r="A44" s="20" t="s">
        <v>94</v>
      </c>
      <c r="B44" s="31" t="s">
        <v>83</v>
      </c>
      <c r="C44" s="25"/>
      <c r="D44" s="32"/>
      <c r="E44" s="33"/>
      <c r="F44" s="33"/>
      <c r="G44" s="24"/>
      <c r="J44" s="38"/>
    </row>
    <row r="45" spans="1:11" ht="15" customHeight="1" x14ac:dyDescent="0.3">
      <c r="A45" s="20"/>
      <c r="B45" s="31" t="s">
        <v>84</v>
      </c>
      <c r="C45" s="25" t="s">
        <v>58</v>
      </c>
      <c r="D45" s="32">
        <v>5</v>
      </c>
      <c r="E45" s="33">
        <v>90</v>
      </c>
      <c r="F45" s="33">
        <f>E45*200</f>
        <v>18000</v>
      </c>
      <c r="G45" s="24" t="s">
        <v>102</v>
      </c>
      <c r="J45" s="38"/>
    </row>
    <row r="47" spans="1:11" ht="15" customHeight="1" x14ac:dyDescent="0.3">
      <c r="A47" s="11"/>
      <c r="B47" s="14" t="s">
        <v>85</v>
      </c>
      <c r="C47" s="13"/>
      <c r="D47" s="13"/>
      <c r="E47" s="13"/>
      <c r="F47" s="13"/>
      <c r="G47" s="13"/>
      <c r="H47" s="13"/>
      <c r="I47" s="13"/>
      <c r="J47" s="13"/>
      <c r="K47" s="10"/>
    </row>
    <row r="48" spans="1:11" ht="15" customHeight="1" x14ac:dyDescent="0.3">
      <c r="A48" s="11"/>
      <c r="B48" s="12"/>
      <c r="C48" s="13"/>
      <c r="D48" s="13"/>
      <c r="E48" s="13"/>
      <c r="F48" s="13"/>
      <c r="G48" s="13"/>
      <c r="H48" s="13"/>
      <c r="I48" s="13"/>
      <c r="J48" s="13"/>
      <c r="K48" s="39"/>
    </row>
    <row r="49" spans="1:11" ht="15" customHeight="1" x14ac:dyDescent="0.3">
      <c r="A49" s="15" t="s">
        <v>86</v>
      </c>
      <c r="B49" s="43" t="s">
        <v>87</v>
      </c>
      <c r="C49" s="43"/>
      <c r="D49" s="43"/>
      <c r="E49" s="43"/>
      <c r="F49" s="43"/>
      <c r="G49" s="43"/>
      <c r="H49" s="16"/>
      <c r="I49" s="16"/>
      <c r="J49" s="16"/>
      <c r="K49" s="16"/>
    </row>
    <row r="50" spans="1:11" ht="15" customHeight="1" x14ac:dyDescent="0.3">
      <c r="A50" s="15" t="s">
        <v>88</v>
      </c>
      <c r="B50" s="41" t="s">
        <v>89</v>
      </c>
      <c r="C50" s="41"/>
      <c r="D50" s="41"/>
      <c r="E50" s="41"/>
      <c r="F50" s="41"/>
      <c r="G50" s="41"/>
      <c r="H50" s="1"/>
      <c r="I50" s="1"/>
      <c r="J50" s="1"/>
      <c r="K50" s="1"/>
    </row>
    <row r="51" spans="1:11" ht="15" customHeight="1" x14ac:dyDescent="0.3">
      <c r="A51" s="15" t="s">
        <v>90</v>
      </c>
      <c r="B51" s="42" t="s">
        <v>72</v>
      </c>
      <c r="C51" s="42"/>
      <c r="D51" s="42"/>
      <c r="E51" s="42"/>
      <c r="F51" s="42"/>
      <c r="G51" s="42"/>
      <c r="H51" s="8"/>
      <c r="I51" s="8"/>
      <c r="J51" s="8"/>
      <c r="K51" s="8"/>
    </row>
    <row r="52" spans="1:11" ht="15" customHeight="1" x14ac:dyDescent="0.3">
      <c r="A52" s="15" t="s">
        <v>91</v>
      </c>
      <c r="B52" s="42" t="s">
        <v>95</v>
      </c>
      <c r="C52" s="42"/>
      <c r="D52" s="42"/>
      <c r="E52" s="42"/>
      <c r="F52" s="42"/>
      <c r="G52" s="42"/>
      <c r="H52" s="8"/>
      <c r="I52" s="8"/>
      <c r="J52" s="8"/>
      <c r="K52" s="8"/>
    </row>
  </sheetData>
  <mergeCells count="4">
    <mergeCell ref="B50:G50"/>
    <mergeCell ref="B51:G51"/>
    <mergeCell ref="B52:G52"/>
    <mergeCell ref="B49:G49"/>
  </mergeCells>
  <phoneticPr fontId="0" type="noConversion"/>
  <pageMargins left="0.51181102362204722" right="0.51181102362204722"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pr.intens.ter.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Kristina Buraite</cp:lastModifiedBy>
  <cp:lastPrinted>2022-05-04T11:35:53Z</cp:lastPrinted>
  <dcterms:created xsi:type="dcterms:W3CDTF">2014-09-12T11:27:58Z</dcterms:created>
  <dcterms:modified xsi:type="dcterms:W3CDTF">2022-06-15T14:17:05Z</dcterms:modified>
</cp:coreProperties>
</file>