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MiestoTvarkymas\JŪRATĖ\2022 m. pirkimai\"/>
    </mc:Choice>
  </mc:AlternateContent>
  <bookViews>
    <workbookView xWindow="0" yWindow="0" windowWidth="38400" windowHeight="17100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1" l="1"/>
  <c r="H50" i="1"/>
  <c r="H49" i="1"/>
  <c r="H48" i="1"/>
  <c r="H43" i="1"/>
  <c r="H42" i="1"/>
  <c r="H41" i="1"/>
  <c r="H40" i="1"/>
  <c r="H35" i="1"/>
  <c r="H34" i="1"/>
  <c r="H33" i="1"/>
  <c r="H32" i="1"/>
  <c r="H27" i="1"/>
  <c r="H26" i="1"/>
  <c r="H25" i="1"/>
  <c r="H24" i="1"/>
  <c r="H19" i="1"/>
  <c r="H18" i="1"/>
  <c r="H17" i="1"/>
  <c r="H16" i="1"/>
  <c r="H11" i="1"/>
  <c r="H10" i="1"/>
  <c r="H9" i="1"/>
  <c r="H8" i="1"/>
  <c r="G52" i="1"/>
  <c r="H52" i="1" s="1"/>
  <c r="G51" i="1"/>
  <c r="G50" i="1"/>
  <c r="G49" i="1"/>
  <c r="G48" i="1"/>
  <c r="G47" i="1"/>
  <c r="H47" i="1" s="1"/>
  <c r="G46" i="1"/>
  <c r="H46" i="1" s="1"/>
  <c r="G45" i="1"/>
  <c r="H45" i="1" s="1"/>
  <c r="G44" i="1"/>
  <c r="H44" i="1" s="1"/>
  <c r="G43" i="1"/>
  <c r="G42" i="1"/>
  <c r="G41" i="1"/>
  <c r="G40" i="1"/>
  <c r="G39" i="1"/>
  <c r="H39" i="1" s="1"/>
  <c r="G38" i="1"/>
  <c r="H38" i="1" s="1"/>
  <c r="G37" i="1"/>
  <c r="H37" i="1" s="1"/>
  <c r="G36" i="1"/>
  <c r="H36" i="1" s="1"/>
  <c r="G35" i="1"/>
  <c r="G34" i="1"/>
  <c r="G33" i="1"/>
  <c r="G32" i="1"/>
  <c r="G31" i="1"/>
  <c r="H31" i="1" s="1"/>
  <c r="G30" i="1"/>
  <c r="H30" i="1" s="1"/>
  <c r="G29" i="1"/>
  <c r="H29" i="1" s="1"/>
  <c r="G28" i="1"/>
  <c r="H28" i="1" s="1"/>
  <c r="G27" i="1"/>
  <c r="G26" i="1"/>
  <c r="G25" i="1"/>
  <c r="G24" i="1"/>
  <c r="G23" i="1"/>
  <c r="H23" i="1" s="1"/>
  <c r="G22" i="1"/>
  <c r="H22" i="1" s="1"/>
  <c r="G21" i="1"/>
  <c r="H21" i="1" s="1"/>
  <c r="G20" i="1"/>
  <c r="H20" i="1" s="1"/>
  <c r="G19" i="1"/>
  <c r="G18" i="1"/>
  <c r="G17" i="1"/>
  <c r="G16" i="1"/>
  <c r="G15" i="1"/>
  <c r="H15" i="1" s="1"/>
  <c r="G14" i="1"/>
  <c r="H14" i="1" s="1"/>
  <c r="G13" i="1"/>
  <c r="H13" i="1" s="1"/>
  <c r="G12" i="1"/>
  <c r="H12" i="1" s="1"/>
  <c r="G11" i="1"/>
  <c r="G10" i="1"/>
  <c r="G9" i="1"/>
  <c r="G8" i="1"/>
  <c r="G7" i="1"/>
  <c r="H7" i="1" s="1"/>
  <c r="G6" i="1"/>
  <c r="H6" i="1" s="1"/>
  <c r="G5" i="1"/>
  <c r="H5" i="1" s="1"/>
  <c r="H53" i="1" s="1"/>
  <c r="F57" i="1" l="1"/>
  <c r="G57" i="1" s="1"/>
  <c r="G58" i="1" s="1"/>
  <c r="G59" i="1" s="1"/>
</calcChain>
</file>

<file path=xl/sharedStrings.xml><?xml version="1.0" encoding="utf-8"?>
<sst xmlns="http://schemas.openxmlformats.org/spreadsheetml/2006/main" count="167" uniqueCount="124">
  <si>
    <t>Darbų rūšis ir aprašymas</t>
  </si>
  <si>
    <t>Mato vnt.</t>
  </si>
  <si>
    <t>1.1</t>
  </si>
  <si>
    <t>Šaligatvių iš betono plytelių ir trinkelių ardymas*</t>
  </si>
  <si>
    <t>100 m2</t>
  </si>
  <si>
    <t>1.2</t>
  </si>
  <si>
    <t>Asfalto dangų nufrezavimas*</t>
  </si>
  <si>
    <t>1.3</t>
  </si>
  <si>
    <t>Asfaltbetonio dangos išardymas mechanizuotai*</t>
  </si>
  <si>
    <t>100 m3</t>
  </si>
  <si>
    <t>1.4</t>
  </si>
  <si>
    <t>Bordiūrų (šaligatvio bortų), sudėtų ant betono pagrindo, išardymas*</t>
  </si>
  <si>
    <t>m</t>
  </si>
  <si>
    <t>1.5</t>
  </si>
  <si>
    <t>Bordiūrų, sudėtų ant betoninio pagrindo, išardymas*</t>
  </si>
  <si>
    <t>1.8</t>
  </si>
  <si>
    <t xml:space="preserve">Betono ar gelžbetonio konstrukcijų ardymas ir statybinio laužo išvežimas 10 km atstumu, pakraunant rankiniu būdu </t>
  </si>
  <si>
    <t>m3</t>
  </si>
  <si>
    <t>1.9</t>
  </si>
  <si>
    <t>Statybinių atliekų/išardytų elementų kasimas ekskavatoriais su 0.25 m3 kaušu, pakrovimas į autosavivarčius ir išvežimas iki 15 km</t>
  </si>
  <si>
    <t>t</t>
  </si>
  <si>
    <t>1.10</t>
  </si>
  <si>
    <t>Dangos valymas mechaniniu būdu</t>
  </si>
  <si>
    <t>m2</t>
  </si>
  <si>
    <t>2.1</t>
  </si>
  <si>
    <t>II grupės grunto kasimas ekskavatoriais su 0.4 m3 kaušu, pakrovimas į autosavivarčius, vežiojimas iki 15 km ir darbas sąvartoje</t>
  </si>
  <si>
    <t>1000 m3</t>
  </si>
  <si>
    <t>2.2</t>
  </si>
  <si>
    <t>Grunto kasimas rankinius būdu</t>
  </si>
  <si>
    <t>2.3</t>
  </si>
  <si>
    <t>Dirvos paruošimas gazonams mech. būdu II gr. grunte, užpilant 10 cm storio sluoksnį juodžemio</t>
  </si>
  <si>
    <t>2.4</t>
  </si>
  <si>
    <t xml:space="preserve">Paprastų, parterinių ir mauritaniškų gazonų užsėjimas rankiniu būdu                                                                                                                                                                                             </t>
  </si>
  <si>
    <t>2.5</t>
  </si>
  <si>
    <t>Iškasų paviršiaus išlyginimas mechanizuotu būdu, kai gruntas II grupės</t>
  </si>
  <si>
    <t>1000 m2</t>
  </si>
  <si>
    <t>2.6</t>
  </si>
  <si>
    <t>Plotų planiravimas rankiniu būdu, kai gruntas II grupės</t>
  </si>
  <si>
    <t>2.10</t>
  </si>
  <si>
    <t>Kelkraščio augalinio sluoksnio nustūmimas, naudojant autogreiderį</t>
  </si>
  <si>
    <t>3.1</t>
  </si>
  <si>
    <t>Šulinio landos paaukštinimas gelžbetonio žiedais iki 10 cm</t>
  </si>
  <si>
    <t>vnt.</t>
  </si>
  <si>
    <t>3.2</t>
  </si>
  <si>
    <t>Šulinio landos paaukštinimas gelžbetonio žiedais nuo 10 cm  iki  30 cm</t>
  </si>
  <si>
    <t>3.3</t>
  </si>
  <si>
    <t>Šulinio landos paaukštinimas gelžbetonio žiedais nuo 30 cm  iki  50 cm</t>
  </si>
  <si>
    <t>3.4</t>
  </si>
  <si>
    <t>Plaukiojančio tipo liukų pakėlimas asfaltavimo metu</t>
  </si>
  <si>
    <t>3.5</t>
  </si>
  <si>
    <t>Ketinių liukų keitimas</t>
  </si>
  <si>
    <t>3.5.1.</t>
  </si>
  <si>
    <t xml:space="preserve">liukai su 40 t apkrova (liukai Užsakovo) </t>
  </si>
  <si>
    <t>3.5.2.</t>
  </si>
  <si>
    <t xml:space="preserve">liukai su 40 t apkrova  </t>
  </si>
  <si>
    <t>3.13</t>
  </si>
  <si>
    <t xml:space="preserve">Betoninių (teleskopinių) vandens nuvedimo latako TL -110 (arba lygiaverčio)  įrengimas </t>
  </si>
  <si>
    <t>3.14</t>
  </si>
  <si>
    <t>Betoninių latakų įrengimas šaligatvio zonoje (300x200x80 mm)</t>
  </si>
  <si>
    <t>3.15</t>
  </si>
  <si>
    <t>Kapų  reguliavimas  ir  paaukštinimas  iki 10 cm</t>
  </si>
  <si>
    <t>4.1</t>
  </si>
  <si>
    <t>Grunto sluoksnio sutankinimas vibraciniu volu</t>
  </si>
  <si>
    <t>4.14</t>
  </si>
  <si>
    <t>I-II grupės grunto tankinimas vibroplokštėmis</t>
  </si>
  <si>
    <t>4.2</t>
  </si>
  <si>
    <t>Viensl. pagrindo iš dolomit. Skaldos 0/32 įrengimas</t>
  </si>
  <si>
    <t>4.3</t>
  </si>
  <si>
    <t>Viensl. pagrindo iš dolomit. skaldos 0/45 įrengimas</t>
  </si>
  <si>
    <t>4.7</t>
  </si>
  <si>
    <t>Pagrindų išlyginamųjų ir paruošiamųjų sluoksnių iš smėlio-žvyro mišinių įrengimas</t>
  </si>
  <si>
    <t>4.8</t>
  </si>
  <si>
    <t>Išlyginamojo sluoksnio įrengimas iš dolomitinės skaldos</t>
  </si>
  <si>
    <t>5.1.1</t>
  </si>
  <si>
    <t>Išlyginamojo sluoksnio iš asfaltbetonio mišinio AC 11 AN (0/11-A) įrengimas, panaudojant asfaltbetonio klotuvą su automatinio aukščio reguliavimu, pagruntuojant bitumine emulsija prieš klojant išlyginamąjį sluoksnį</t>
  </si>
  <si>
    <t>5.1.8</t>
  </si>
  <si>
    <t>8 cm storio apatinio pagrindo sluoksnio iš mišinio AC 22 PS įrengimas</t>
  </si>
  <si>
    <t>5.1.22</t>
  </si>
  <si>
    <t xml:space="preserve">4 cm storio dangos įrengimas, panaudojant asfaltbetonio klotuvą su automatiniu aukščio reguliavimu, iš asfaltbetonio mišinio  AC 11 VS </t>
  </si>
  <si>
    <t>5.1.23</t>
  </si>
  <si>
    <t>Keičiant sluoksnio storį, kiekvienam 0,5 cm pasikeitimui su asfaltbetoniu AC 11 VS prie normatyvų K16-152-2 pridėti arba atimti</t>
  </si>
  <si>
    <t>5.1.24</t>
  </si>
  <si>
    <t>4 cm storio virš. dangos sluoksnio iš AC 11 VN asfaltbetonio mišinio įrengimas klotuvu, kurio našumas daugiau 200 iki 500 t/h</t>
  </si>
  <si>
    <t>5.1.25</t>
  </si>
  <si>
    <t>Keičiant sluoksnio storį, kiekvienam 0,5 cm pasikeitimui su asfaltbetoniu AC 11 VN prie normatyvų N27-292 pridėti</t>
  </si>
  <si>
    <t>5.1.12</t>
  </si>
  <si>
    <t>5 cm storio viensl. dangos iš AC 16 PD asfaltbetonio mišinio įrengimas klotuvu, kurio našumas daugiau 200 iki 500 t/h</t>
  </si>
  <si>
    <t>5.1.13</t>
  </si>
  <si>
    <t>Keičiant sluoksnio storį, kiekvienam 0,5 cm pasikeitimui su asfaltbetoniu AC 16 PD  pridėti</t>
  </si>
  <si>
    <t>5.1.37</t>
  </si>
  <si>
    <t>Juodų dangų paviršiaus pagruntavimas bitumine emulsija</t>
  </si>
  <si>
    <t>5.2.1</t>
  </si>
  <si>
    <t>Betoninių trinkelių 200x100x60 mm (neregių vedimo sistemos) grindinys, kai siūlės užpildomos atsijomis</t>
  </si>
  <si>
    <t>10 m2</t>
  </si>
  <si>
    <t>5.2.2</t>
  </si>
  <si>
    <t>Betoninių  pilkos spalvos 6cm trinkelių grindinio grindimas siūles užpilant atsijomis</t>
  </si>
  <si>
    <t>5.2.3</t>
  </si>
  <si>
    <t>Betoninių  pilkos spalvos 8cm trinkelių grindinio grindimas siūles užpilant atsijomis</t>
  </si>
  <si>
    <t>5.2.6</t>
  </si>
  <si>
    <t>80x200 mm skersmens betoninių bordiūrų ant betoninio pagrindo įrengimas</t>
  </si>
  <si>
    <t>100 m</t>
  </si>
  <si>
    <t>5.2.8</t>
  </si>
  <si>
    <t>80x300mm skersmens betoninių bordiūrų ant betoninio pagrindo įrengimas</t>
  </si>
  <si>
    <t>5.2.9</t>
  </si>
  <si>
    <t>150x300 mm skersmens betoninių bordiūrų ant betoninio pagrindo įrengimas</t>
  </si>
  <si>
    <t>5.2.11</t>
  </si>
  <si>
    <t>3 cm storio pasluoksnio iš dolomito atsijų įrengimas</t>
  </si>
  <si>
    <t>5.2.15</t>
  </si>
  <si>
    <t>Betono plytelių  8 cm šaligatvių įrengimas užtaisant siūles atsijomis</t>
  </si>
  <si>
    <t>Iš viso kaina be PVM</t>
  </si>
  <si>
    <t>Preliminarus kiekis</t>
  </si>
  <si>
    <t>Preliminarus vieneto įkainio dydis, proc. skaičiuojant nuo SMD vertės be PVM</t>
  </si>
  <si>
    <t>Bendra planuojama kaina be PVM, Eur</t>
  </si>
  <si>
    <t>7. Projektavimo paslaugos</t>
  </si>
  <si>
    <t>7.4</t>
  </si>
  <si>
    <t xml:space="preserve">Gatvės paprastojo  remonto aprašo parengimas </t>
  </si>
  <si>
    <t>Kiekis</t>
  </si>
  <si>
    <t xml:space="preserve"> Kaina EUR, be PVM </t>
  </si>
  <si>
    <t xml:space="preserve"> Vieneto kaina </t>
  </si>
  <si>
    <t xml:space="preserve"> Iš viso </t>
  </si>
  <si>
    <t xml:space="preserve"> Vieneto kaina po įkainių perskaičiavimo, koeficienas 1,177</t>
  </si>
  <si>
    <t>Nr.</t>
  </si>
  <si>
    <t>SMD</t>
  </si>
  <si>
    <t>Iš viso kaina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</si>
</sst>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2" fillId="0" borderId="0"/>
  </cellStyleXfs>
  <cellXfs count="13">
    <xf numFmtId="0" fontId="0" fillId="0" borderId="0" xfId="0"/>
    <xf numFmtId="0" fontId="4" fillId="0" borderId="1" xfId="0" applyFont="1" applyBorder="1" applyAlignment="1">
      <alignment wrapText="1"/>
    </xf>
    <xf numFmtId="0" fontId="4" fillId="0" borderId="0" xfId="0" applyFont="1"/>
    <xf numFmtId="2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/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</cellXfs>
  <cellStyles count="6">
    <cellStyle name="Įprastas" xfId="0" builtinId="0"/>
    <cellStyle name="Įprastas 2" xfId="5"/>
    <cellStyle name="Įprastas 2 3" xfId="3"/>
    <cellStyle name="Įprastas 3" xfId="2"/>
    <cellStyle name="Įprastas 4" xfId="4"/>
    <cellStyle name="Kableli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9"/>
  <sheetViews>
    <sheetView tabSelected="1" topLeftCell="A46" workbookViewId="0">
      <selection activeCell="L15" sqref="L15"/>
    </sheetView>
  </sheetViews>
  <sheetFormatPr defaultRowHeight="15.75" x14ac:dyDescent="0.25"/>
  <cols>
    <col min="1" max="1" width="9.140625" style="2"/>
    <col min="2" max="2" width="24.7109375" style="2" customWidth="1"/>
    <col min="3" max="3" width="9.140625" style="2"/>
    <col min="4" max="4" width="11.42578125" style="2" customWidth="1"/>
    <col min="5" max="5" width="14.5703125" style="2" customWidth="1"/>
    <col min="6" max="6" width="15.85546875" style="2" customWidth="1"/>
    <col min="7" max="7" width="18.85546875" style="2" customWidth="1"/>
    <col min="8" max="8" width="12.7109375" style="2" customWidth="1"/>
    <col min="9" max="16384" width="9.140625" style="2"/>
  </cols>
  <sheetData>
    <row r="2" spans="1:8" ht="39.75" customHeight="1" x14ac:dyDescent="0.25">
      <c r="A2" s="11" t="s">
        <v>121</v>
      </c>
      <c r="B2" s="11" t="s">
        <v>0</v>
      </c>
      <c r="C2" s="11" t="s">
        <v>1</v>
      </c>
      <c r="D2" s="11" t="s">
        <v>116</v>
      </c>
      <c r="E2" s="9" t="s">
        <v>117</v>
      </c>
      <c r="F2" s="10"/>
      <c r="G2" s="9" t="s">
        <v>117</v>
      </c>
      <c r="H2" s="10"/>
    </row>
    <row r="3" spans="1:8" ht="62.25" customHeight="1" x14ac:dyDescent="0.25">
      <c r="A3" s="12"/>
      <c r="B3" s="12"/>
      <c r="C3" s="12"/>
      <c r="D3" s="12"/>
      <c r="E3" s="5" t="s">
        <v>118</v>
      </c>
      <c r="F3" s="5" t="s">
        <v>119</v>
      </c>
      <c r="G3" s="5" t="s">
        <v>120</v>
      </c>
      <c r="H3" s="5" t="s">
        <v>119</v>
      </c>
    </row>
    <row r="4" spans="1:8" x14ac:dyDescent="0.25">
      <c r="A4" s="1">
        <v>1</v>
      </c>
      <c r="B4" s="1">
        <v>2</v>
      </c>
      <c r="C4" s="1">
        <v>3</v>
      </c>
      <c r="D4" s="1"/>
      <c r="E4" s="1">
        <v>7</v>
      </c>
      <c r="F4" s="1">
        <v>8</v>
      </c>
      <c r="G4" s="1"/>
      <c r="H4" s="1"/>
    </row>
    <row r="5" spans="1:8" ht="31.5" x14ac:dyDescent="0.25">
      <c r="A5" s="1" t="s">
        <v>2</v>
      </c>
      <c r="B5" s="1" t="s">
        <v>3</v>
      </c>
      <c r="C5" s="1" t="s">
        <v>4</v>
      </c>
      <c r="D5" s="1">
        <v>80</v>
      </c>
      <c r="E5" s="1">
        <v>107.65</v>
      </c>
      <c r="F5" s="1">
        <v>8612</v>
      </c>
      <c r="G5" s="1">
        <f>E5*1.177</f>
        <v>126.70405000000001</v>
      </c>
      <c r="H5" s="3">
        <f>G5*D5</f>
        <v>10136.324000000001</v>
      </c>
    </row>
    <row r="6" spans="1:8" ht="31.5" x14ac:dyDescent="0.25">
      <c r="A6" s="1" t="s">
        <v>5</v>
      </c>
      <c r="B6" s="1" t="s">
        <v>6</v>
      </c>
      <c r="C6" s="1" t="s">
        <v>4</v>
      </c>
      <c r="D6" s="1">
        <v>100</v>
      </c>
      <c r="E6" s="1">
        <v>165.08</v>
      </c>
      <c r="F6" s="1">
        <v>16508</v>
      </c>
      <c r="G6" s="1">
        <f t="shared" ref="G6:G52" si="0">E6*1.177</f>
        <v>194.29916000000003</v>
      </c>
      <c r="H6" s="3">
        <f t="shared" ref="H6:H52" si="1">G6*D6</f>
        <v>19429.916000000005</v>
      </c>
    </row>
    <row r="7" spans="1:8" ht="31.5" x14ac:dyDescent="0.25">
      <c r="A7" s="1" t="s">
        <v>7</v>
      </c>
      <c r="B7" s="1" t="s">
        <v>8</v>
      </c>
      <c r="C7" s="1" t="s">
        <v>9</v>
      </c>
      <c r="D7" s="1">
        <v>4.3949999999999996</v>
      </c>
      <c r="E7" s="1">
        <v>789.33</v>
      </c>
      <c r="F7" s="1">
        <v>3946.65</v>
      </c>
      <c r="G7" s="1">
        <f t="shared" si="0"/>
        <v>929.04141000000004</v>
      </c>
      <c r="H7" s="3">
        <f t="shared" si="1"/>
        <v>4083.1369969499997</v>
      </c>
    </row>
    <row r="8" spans="1:8" ht="47.25" x14ac:dyDescent="0.25">
      <c r="A8" s="1" t="s">
        <v>10</v>
      </c>
      <c r="B8" s="1" t="s">
        <v>11</v>
      </c>
      <c r="C8" s="1" t="s">
        <v>12</v>
      </c>
      <c r="D8" s="1">
        <v>500</v>
      </c>
      <c r="E8" s="1">
        <v>1.98</v>
      </c>
      <c r="F8" s="1">
        <v>990</v>
      </c>
      <c r="G8" s="1">
        <f t="shared" si="0"/>
        <v>2.33046</v>
      </c>
      <c r="H8" s="3">
        <f t="shared" si="1"/>
        <v>1165.23</v>
      </c>
    </row>
    <row r="9" spans="1:8" ht="47.25" x14ac:dyDescent="0.25">
      <c r="A9" s="1" t="s">
        <v>13</v>
      </c>
      <c r="B9" s="1" t="s">
        <v>14</v>
      </c>
      <c r="C9" s="1" t="s">
        <v>12</v>
      </c>
      <c r="D9" s="1">
        <v>2100</v>
      </c>
      <c r="E9" s="1">
        <v>2.58</v>
      </c>
      <c r="F9" s="1">
        <v>5418</v>
      </c>
      <c r="G9" s="1">
        <f t="shared" si="0"/>
        <v>3.0366600000000004</v>
      </c>
      <c r="H9" s="3">
        <f t="shared" si="1"/>
        <v>6376.9860000000008</v>
      </c>
    </row>
    <row r="10" spans="1:8" ht="78.75" x14ac:dyDescent="0.25">
      <c r="A10" s="1" t="s">
        <v>15</v>
      </c>
      <c r="B10" s="1" t="s">
        <v>16</v>
      </c>
      <c r="C10" s="1" t="s">
        <v>17</v>
      </c>
      <c r="D10" s="1">
        <v>900</v>
      </c>
      <c r="E10" s="1">
        <v>260</v>
      </c>
      <c r="F10" s="1">
        <v>234000</v>
      </c>
      <c r="G10" s="1">
        <f t="shared" si="0"/>
        <v>306.02000000000004</v>
      </c>
      <c r="H10" s="3">
        <f t="shared" si="1"/>
        <v>275418.00000000006</v>
      </c>
    </row>
    <row r="11" spans="1:8" ht="94.5" x14ac:dyDescent="0.25">
      <c r="A11" s="1" t="s">
        <v>18</v>
      </c>
      <c r="B11" s="1" t="s">
        <v>19</v>
      </c>
      <c r="C11" s="1" t="s">
        <v>20</v>
      </c>
      <c r="D11" s="1">
        <v>3854.8</v>
      </c>
      <c r="E11" s="1">
        <v>6.6</v>
      </c>
      <c r="F11" s="1">
        <v>26400</v>
      </c>
      <c r="G11" s="1">
        <f t="shared" si="0"/>
        <v>7.7682000000000002</v>
      </c>
      <c r="H11" s="3">
        <f t="shared" si="1"/>
        <v>29944.857360000002</v>
      </c>
    </row>
    <row r="12" spans="1:8" ht="31.5" x14ac:dyDescent="0.25">
      <c r="A12" s="1" t="s">
        <v>21</v>
      </c>
      <c r="B12" s="1" t="s">
        <v>22</v>
      </c>
      <c r="C12" s="1" t="s">
        <v>23</v>
      </c>
      <c r="D12" s="1">
        <v>1000</v>
      </c>
      <c r="E12" s="1">
        <v>0.2</v>
      </c>
      <c r="F12" s="1">
        <v>200</v>
      </c>
      <c r="G12" s="1">
        <f t="shared" si="0"/>
        <v>0.23540000000000003</v>
      </c>
      <c r="H12" s="3">
        <f t="shared" si="1"/>
        <v>235.40000000000003</v>
      </c>
    </row>
    <row r="13" spans="1:8" ht="94.5" x14ac:dyDescent="0.25">
      <c r="A13" s="1" t="s">
        <v>24</v>
      </c>
      <c r="B13" s="1" t="s">
        <v>25</v>
      </c>
      <c r="C13" s="1" t="s">
        <v>26</v>
      </c>
      <c r="D13" s="1">
        <v>6.6976000000000004</v>
      </c>
      <c r="E13" s="1">
        <v>6200</v>
      </c>
      <c r="F13" s="1">
        <v>43400</v>
      </c>
      <c r="G13" s="1">
        <f t="shared" si="0"/>
        <v>7297.4000000000005</v>
      </c>
      <c r="H13" s="3">
        <f t="shared" si="1"/>
        <v>48875.066240000007</v>
      </c>
    </row>
    <row r="14" spans="1:8" ht="31.5" x14ac:dyDescent="0.25">
      <c r="A14" s="1" t="s">
        <v>27</v>
      </c>
      <c r="B14" s="1" t="s">
        <v>28</v>
      </c>
      <c r="C14" s="1" t="s">
        <v>17</v>
      </c>
      <c r="D14" s="1">
        <v>80</v>
      </c>
      <c r="E14" s="1">
        <v>16.690000000000001</v>
      </c>
      <c r="F14" s="1">
        <v>1335.2</v>
      </c>
      <c r="G14" s="1">
        <f t="shared" si="0"/>
        <v>19.644130000000001</v>
      </c>
      <c r="H14" s="3">
        <f t="shared" si="1"/>
        <v>1571.5304000000001</v>
      </c>
    </row>
    <row r="15" spans="1:8" ht="63" x14ac:dyDescent="0.25">
      <c r="A15" s="1" t="s">
        <v>29</v>
      </c>
      <c r="B15" s="1" t="s">
        <v>30</v>
      </c>
      <c r="C15" s="1" t="s">
        <v>4</v>
      </c>
      <c r="D15" s="1">
        <v>60</v>
      </c>
      <c r="E15" s="1">
        <v>350</v>
      </c>
      <c r="F15" s="1">
        <v>21000</v>
      </c>
      <c r="G15" s="1">
        <f t="shared" si="0"/>
        <v>411.95</v>
      </c>
      <c r="H15" s="3">
        <f t="shared" si="1"/>
        <v>24717</v>
      </c>
    </row>
    <row r="16" spans="1:8" ht="47.25" x14ac:dyDescent="0.25">
      <c r="A16" s="1" t="s">
        <v>31</v>
      </c>
      <c r="B16" s="1" t="s">
        <v>32</v>
      </c>
      <c r="C16" s="1" t="s">
        <v>4</v>
      </c>
      <c r="D16" s="1">
        <v>60</v>
      </c>
      <c r="E16" s="1">
        <v>27.6</v>
      </c>
      <c r="F16" s="1">
        <v>1656</v>
      </c>
      <c r="G16" s="1">
        <f t="shared" si="0"/>
        <v>32.485200000000006</v>
      </c>
      <c r="H16" s="3">
        <f t="shared" si="1"/>
        <v>1949.1120000000003</v>
      </c>
    </row>
    <row r="17" spans="1:8" ht="47.25" x14ac:dyDescent="0.25">
      <c r="A17" s="1" t="s">
        <v>33</v>
      </c>
      <c r="B17" s="1" t="s">
        <v>34</v>
      </c>
      <c r="C17" s="1" t="s">
        <v>35</v>
      </c>
      <c r="D17" s="1">
        <v>38.991999999999997</v>
      </c>
      <c r="E17" s="1">
        <v>258.98</v>
      </c>
      <c r="F17" s="1">
        <v>10359.200000000001</v>
      </c>
      <c r="G17" s="1">
        <f t="shared" si="0"/>
        <v>304.81946000000005</v>
      </c>
      <c r="H17" s="3">
        <f t="shared" si="1"/>
        <v>11885.520384320002</v>
      </c>
    </row>
    <row r="18" spans="1:8" ht="31.5" x14ac:dyDescent="0.25">
      <c r="A18" s="1" t="s">
        <v>36</v>
      </c>
      <c r="B18" s="1" t="s">
        <v>37</v>
      </c>
      <c r="C18" s="1" t="s">
        <v>35</v>
      </c>
      <c r="D18" s="1">
        <v>10</v>
      </c>
      <c r="E18" s="1">
        <v>968.87</v>
      </c>
      <c r="F18" s="1">
        <v>9688.7000000000007</v>
      </c>
      <c r="G18" s="1">
        <f t="shared" si="0"/>
        <v>1140.3599900000002</v>
      </c>
      <c r="H18" s="3">
        <f t="shared" si="1"/>
        <v>11403.599900000001</v>
      </c>
    </row>
    <row r="19" spans="1:8" ht="47.25" x14ac:dyDescent="0.25">
      <c r="A19" s="1" t="s">
        <v>38</v>
      </c>
      <c r="B19" s="1" t="s">
        <v>39</v>
      </c>
      <c r="C19" s="1" t="s">
        <v>17</v>
      </c>
      <c r="D19" s="1">
        <v>70</v>
      </c>
      <c r="E19" s="1">
        <v>6.8</v>
      </c>
      <c r="F19" s="1">
        <v>476</v>
      </c>
      <c r="G19" s="1">
        <f t="shared" si="0"/>
        <v>8.0036000000000005</v>
      </c>
      <c r="H19" s="3">
        <f t="shared" si="1"/>
        <v>560.25200000000007</v>
      </c>
    </row>
    <row r="20" spans="1:8" ht="47.25" x14ac:dyDescent="0.25">
      <c r="A20" s="1" t="s">
        <v>40</v>
      </c>
      <c r="B20" s="1" t="s">
        <v>41</v>
      </c>
      <c r="C20" s="1" t="s">
        <v>42</v>
      </c>
      <c r="D20" s="1">
        <v>80</v>
      </c>
      <c r="E20" s="1">
        <v>96.52</v>
      </c>
      <c r="F20" s="1">
        <v>7721.6</v>
      </c>
      <c r="G20" s="1">
        <f t="shared" si="0"/>
        <v>113.60404</v>
      </c>
      <c r="H20" s="3">
        <f t="shared" si="1"/>
        <v>9088.3231999999989</v>
      </c>
    </row>
    <row r="21" spans="1:8" ht="63" x14ac:dyDescent="0.25">
      <c r="A21" s="1" t="s">
        <v>43</v>
      </c>
      <c r="B21" s="1" t="s">
        <v>44</v>
      </c>
      <c r="C21" s="1" t="s">
        <v>42</v>
      </c>
      <c r="D21" s="1">
        <v>20</v>
      </c>
      <c r="E21" s="1">
        <v>103.4</v>
      </c>
      <c r="F21" s="1">
        <v>2068</v>
      </c>
      <c r="G21" s="1">
        <f t="shared" si="0"/>
        <v>121.70180000000001</v>
      </c>
      <c r="H21" s="3">
        <f t="shared" si="1"/>
        <v>2434.0360000000001</v>
      </c>
    </row>
    <row r="22" spans="1:8" ht="63" x14ac:dyDescent="0.25">
      <c r="A22" s="1" t="s">
        <v>45</v>
      </c>
      <c r="B22" s="1" t="s">
        <v>46</v>
      </c>
      <c r="C22" s="1" t="s">
        <v>42</v>
      </c>
      <c r="D22" s="1">
        <v>10</v>
      </c>
      <c r="E22" s="1">
        <v>127.32</v>
      </c>
      <c r="F22" s="1">
        <v>1273.2</v>
      </c>
      <c r="G22" s="1">
        <f t="shared" si="0"/>
        <v>149.85563999999999</v>
      </c>
      <c r="H22" s="3">
        <f t="shared" si="1"/>
        <v>1498.5563999999999</v>
      </c>
    </row>
    <row r="23" spans="1:8" ht="47.25" x14ac:dyDescent="0.25">
      <c r="A23" s="1" t="s">
        <v>47</v>
      </c>
      <c r="B23" s="1" t="s">
        <v>48</v>
      </c>
      <c r="C23" s="1" t="s">
        <v>42</v>
      </c>
      <c r="D23" s="1">
        <v>20</v>
      </c>
      <c r="E23" s="1">
        <v>16.149999999999999</v>
      </c>
      <c r="F23" s="1">
        <v>323</v>
      </c>
      <c r="G23" s="1">
        <f t="shared" si="0"/>
        <v>19.00855</v>
      </c>
      <c r="H23" s="3">
        <f t="shared" si="1"/>
        <v>380.17099999999999</v>
      </c>
    </row>
    <row r="24" spans="1:8" x14ac:dyDescent="0.25">
      <c r="A24" s="1" t="s">
        <v>49</v>
      </c>
      <c r="B24" s="1" t="s">
        <v>50</v>
      </c>
      <c r="C24" s="1" t="s">
        <v>42</v>
      </c>
      <c r="D24" s="1">
        <v>0</v>
      </c>
      <c r="E24" s="1"/>
      <c r="F24" s="1"/>
      <c r="G24" s="1">
        <f t="shared" si="0"/>
        <v>0</v>
      </c>
      <c r="H24" s="3">
        <f t="shared" si="1"/>
        <v>0</v>
      </c>
    </row>
    <row r="25" spans="1:8" ht="31.5" x14ac:dyDescent="0.25">
      <c r="A25" s="1" t="s">
        <v>51</v>
      </c>
      <c r="B25" s="1" t="s">
        <v>52</v>
      </c>
      <c r="C25" s="1" t="s">
        <v>42</v>
      </c>
      <c r="D25" s="1">
        <v>40</v>
      </c>
      <c r="E25" s="1">
        <v>44.37</v>
      </c>
      <c r="F25" s="1">
        <v>1774.8</v>
      </c>
      <c r="G25" s="1">
        <f t="shared" si="0"/>
        <v>52.223489999999998</v>
      </c>
      <c r="H25" s="3">
        <f t="shared" si="1"/>
        <v>2088.9395999999997</v>
      </c>
    </row>
    <row r="26" spans="1:8" x14ac:dyDescent="0.25">
      <c r="A26" s="1" t="s">
        <v>53</v>
      </c>
      <c r="B26" s="1" t="s">
        <v>54</v>
      </c>
      <c r="C26" s="1" t="s">
        <v>42</v>
      </c>
      <c r="D26" s="1">
        <v>40</v>
      </c>
      <c r="E26" s="1">
        <v>204.41</v>
      </c>
      <c r="F26" s="1">
        <v>8176.4</v>
      </c>
      <c r="G26" s="1">
        <f t="shared" si="0"/>
        <v>240.59057000000001</v>
      </c>
      <c r="H26" s="3">
        <f t="shared" si="1"/>
        <v>9623.622800000001</v>
      </c>
    </row>
    <row r="27" spans="1:8" ht="63" x14ac:dyDescent="0.25">
      <c r="A27" s="1" t="s">
        <v>55</v>
      </c>
      <c r="B27" s="1" t="s">
        <v>56</v>
      </c>
      <c r="C27" s="1" t="s">
        <v>12</v>
      </c>
      <c r="D27" s="1">
        <v>100</v>
      </c>
      <c r="E27" s="1">
        <v>66.75</v>
      </c>
      <c r="F27" s="1">
        <v>6675</v>
      </c>
      <c r="G27" s="1">
        <f t="shared" si="0"/>
        <v>78.564750000000004</v>
      </c>
      <c r="H27" s="3">
        <f t="shared" si="1"/>
        <v>7856.4750000000004</v>
      </c>
    </row>
    <row r="28" spans="1:8" ht="47.25" x14ac:dyDescent="0.25">
      <c r="A28" s="1" t="s">
        <v>57</v>
      </c>
      <c r="B28" s="1" t="s">
        <v>58</v>
      </c>
      <c r="C28" s="1" t="s">
        <v>12</v>
      </c>
      <c r="D28" s="1">
        <v>50</v>
      </c>
      <c r="E28" s="1">
        <v>17.98</v>
      </c>
      <c r="F28" s="1">
        <v>899</v>
      </c>
      <c r="G28" s="1">
        <f t="shared" si="0"/>
        <v>21.162460000000003</v>
      </c>
      <c r="H28" s="3">
        <f t="shared" si="1"/>
        <v>1058.123</v>
      </c>
    </row>
    <row r="29" spans="1:8" ht="31.5" x14ac:dyDescent="0.25">
      <c r="A29" s="1" t="s">
        <v>59</v>
      </c>
      <c r="B29" s="1" t="s">
        <v>60</v>
      </c>
      <c r="C29" s="1" t="s">
        <v>42</v>
      </c>
      <c r="D29" s="1">
        <v>10</v>
      </c>
      <c r="E29" s="1">
        <v>44.72</v>
      </c>
      <c r="F29" s="1">
        <v>447.2</v>
      </c>
      <c r="G29" s="1">
        <f t="shared" si="0"/>
        <v>52.635440000000003</v>
      </c>
      <c r="H29" s="3">
        <f t="shared" si="1"/>
        <v>526.35440000000006</v>
      </c>
    </row>
    <row r="30" spans="1:8" ht="47.25" x14ac:dyDescent="0.25">
      <c r="A30" s="1" t="s">
        <v>61</v>
      </c>
      <c r="B30" s="1" t="s">
        <v>62</v>
      </c>
      <c r="C30" s="1" t="s">
        <v>4</v>
      </c>
      <c r="D30" s="1">
        <v>29.92</v>
      </c>
      <c r="E30" s="1">
        <v>29.44</v>
      </c>
      <c r="F30" s="1">
        <v>1177.5999999999999</v>
      </c>
      <c r="G30" s="1">
        <f t="shared" si="0"/>
        <v>34.650880000000001</v>
      </c>
      <c r="H30" s="3">
        <f t="shared" si="1"/>
        <v>1036.7543296000001</v>
      </c>
    </row>
    <row r="31" spans="1:8" ht="31.5" x14ac:dyDescent="0.25">
      <c r="A31" s="1" t="s">
        <v>63</v>
      </c>
      <c r="B31" s="1" t="s">
        <v>64</v>
      </c>
      <c r="C31" s="1" t="s">
        <v>9</v>
      </c>
      <c r="D31" s="1">
        <v>30</v>
      </c>
      <c r="E31" s="1">
        <v>90.06</v>
      </c>
      <c r="F31" s="1">
        <v>2701.8</v>
      </c>
      <c r="G31" s="1">
        <f t="shared" si="0"/>
        <v>106.00062000000001</v>
      </c>
      <c r="H31" s="3">
        <f t="shared" si="1"/>
        <v>3180.0186000000003</v>
      </c>
    </row>
    <row r="32" spans="1:8" ht="47.25" x14ac:dyDescent="0.25">
      <c r="A32" s="1" t="s">
        <v>65</v>
      </c>
      <c r="B32" s="1" t="s">
        <v>66</v>
      </c>
      <c r="C32" s="1" t="s">
        <v>9</v>
      </c>
      <c r="D32" s="1">
        <v>6</v>
      </c>
      <c r="E32" s="1">
        <v>5800</v>
      </c>
      <c r="F32" s="1">
        <v>34800</v>
      </c>
      <c r="G32" s="1">
        <f t="shared" si="0"/>
        <v>6826.6</v>
      </c>
      <c r="H32" s="3">
        <f t="shared" si="1"/>
        <v>40959.600000000006</v>
      </c>
    </row>
    <row r="33" spans="1:8" ht="47.25" x14ac:dyDescent="0.25">
      <c r="A33" s="1" t="s">
        <v>67</v>
      </c>
      <c r="B33" s="1" t="s">
        <v>68</v>
      </c>
      <c r="C33" s="1" t="s">
        <v>9</v>
      </c>
      <c r="D33" s="1">
        <v>30</v>
      </c>
      <c r="E33" s="1">
        <v>6150</v>
      </c>
      <c r="F33" s="1">
        <v>184500</v>
      </c>
      <c r="G33" s="1">
        <f t="shared" si="0"/>
        <v>7238.55</v>
      </c>
      <c r="H33" s="3">
        <f t="shared" si="1"/>
        <v>217156.5</v>
      </c>
    </row>
    <row r="34" spans="1:8" ht="63" x14ac:dyDescent="0.25">
      <c r="A34" s="1" t="s">
        <v>69</v>
      </c>
      <c r="B34" s="1" t="s">
        <v>70</v>
      </c>
      <c r="C34" s="1" t="s">
        <v>9</v>
      </c>
      <c r="D34" s="1">
        <v>38.984000000000002</v>
      </c>
      <c r="E34" s="1">
        <v>2400</v>
      </c>
      <c r="F34" s="1">
        <v>96000</v>
      </c>
      <c r="G34" s="1">
        <f t="shared" si="0"/>
        <v>2824.8</v>
      </c>
      <c r="H34" s="3">
        <f t="shared" si="1"/>
        <v>110122.00320000001</v>
      </c>
    </row>
    <row r="35" spans="1:8" ht="47.25" x14ac:dyDescent="0.25">
      <c r="A35" s="1" t="s">
        <v>71</v>
      </c>
      <c r="B35" s="1" t="s">
        <v>72</v>
      </c>
      <c r="C35" s="1" t="s">
        <v>9</v>
      </c>
      <c r="D35" s="1">
        <v>10</v>
      </c>
      <c r="E35" s="1">
        <v>6100</v>
      </c>
      <c r="F35" s="1">
        <v>61000</v>
      </c>
      <c r="G35" s="1">
        <f t="shared" si="0"/>
        <v>7179.7000000000007</v>
      </c>
      <c r="H35" s="3">
        <f t="shared" si="1"/>
        <v>71797</v>
      </c>
    </row>
    <row r="36" spans="1:8" ht="157.5" x14ac:dyDescent="0.25">
      <c r="A36" s="1" t="s">
        <v>73</v>
      </c>
      <c r="B36" s="1" t="s">
        <v>74</v>
      </c>
      <c r="C36" s="1" t="s">
        <v>20</v>
      </c>
      <c r="D36" s="1">
        <v>200</v>
      </c>
      <c r="E36" s="1">
        <v>88</v>
      </c>
      <c r="F36" s="1">
        <v>17600</v>
      </c>
      <c r="G36" s="1">
        <f t="shared" si="0"/>
        <v>103.57600000000001</v>
      </c>
      <c r="H36" s="3">
        <f t="shared" si="1"/>
        <v>20715.2</v>
      </c>
    </row>
    <row r="37" spans="1:8" ht="63" x14ac:dyDescent="0.25">
      <c r="A37" s="1" t="s">
        <v>75</v>
      </c>
      <c r="B37" s="1" t="s">
        <v>76</v>
      </c>
      <c r="C37" s="1" t="s">
        <v>4</v>
      </c>
      <c r="D37" s="1">
        <v>5</v>
      </c>
      <c r="E37" s="1">
        <v>1316.92</v>
      </c>
      <c r="F37" s="1">
        <v>6584.6</v>
      </c>
      <c r="G37" s="1">
        <f t="shared" si="0"/>
        <v>1550.01484</v>
      </c>
      <c r="H37" s="3">
        <f t="shared" si="1"/>
        <v>7750.0742</v>
      </c>
    </row>
    <row r="38" spans="1:8" ht="110.25" x14ac:dyDescent="0.25">
      <c r="A38" s="1" t="s">
        <v>77</v>
      </c>
      <c r="B38" s="1" t="s">
        <v>78</v>
      </c>
      <c r="C38" s="1" t="s">
        <v>4</v>
      </c>
      <c r="D38" s="1">
        <v>60</v>
      </c>
      <c r="E38" s="1">
        <v>880</v>
      </c>
      <c r="F38" s="1">
        <v>52800</v>
      </c>
      <c r="G38" s="1">
        <f t="shared" si="0"/>
        <v>1035.76</v>
      </c>
      <c r="H38" s="3">
        <f t="shared" si="1"/>
        <v>62145.599999999999</v>
      </c>
    </row>
    <row r="39" spans="1:8" ht="94.5" x14ac:dyDescent="0.25">
      <c r="A39" s="1" t="s">
        <v>79</v>
      </c>
      <c r="B39" s="1" t="s">
        <v>80</v>
      </c>
      <c r="C39" s="1" t="s">
        <v>4</v>
      </c>
      <c r="D39" s="1">
        <v>80</v>
      </c>
      <c r="E39" s="1">
        <v>100.98</v>
      </c>
      <c r="F39" s="1">
        <v>8078.4</v>
      </c>
      <c r="G39" s="1">
        <f t="shared" si="0"/>
        <v>118.85346000000001</v>
      </c>
      <c r="H39" s="3">
        <f t="shared" si="1"/>
        <v>9508.2768000000015</v>
      </c>
    </row>
    <row r="40" spans="1:8" ht="94.5" x14ac:dyDescent="0.25">
      <c r="A40" s="1" t="s">
        <v>81</v>
      </c>
      <c r="B40" s="1" t="s">
        <v>82</v>
      </c>
      <c r="C40" s="1" t="s">
        <v>4</v>
      </c>
      <c r="D40" s="1">
        <v>20</v>
      </c>
      <c r="E40" s="1">
        <v>850</v>
      </c>
      <c r="F40" s="1">
        <v>17000</v>
      </c>
      <c r="G40" s="1">
        <f t="shared" si="0"/>
        <v>1000.45</v>
      </c>
      <c r="H40" s="3">
        <f t="shared" si="1"/>
        <v>20009</v>
      </c>
    </row>
    <row r="41" spans="1:8" ht="94.5" x14ac:dyDescent="0.25">
      <c r="A41" s="1" t="s">
        <v>83</v>
      </c>
      <c r="B41" s="1" t="s">
        <v>84</v>
      </c>
      <c r="C41" s="1" t="s">
        <v>4</v>
      </c>
      <c r="D41" s="1">
        <v>80</v>
      </c>
      <c r="E41" s="1">
        <v>89.13</v>
      </c>
      <c r="F41" s="1">
        <v>7130.4</v>
      </c>
      <c r="G41" s="1">
        <f t="shared" si="0"/>
        <v>104.90600999999999</v>
      </c>
      <c r="H41" s="3">
        <f t="shared" si="1"/>
        <v>8392.4807999999994</v>
      </c>
    </row>
    <row r="42" spans="1:8" ht="78.75" x14ac:dyDescent="0.25">
      <c r="A42" s="1" t="s">
        <v>85</v>
      </c>
      <c r="B42" s="1" t="s">
        <v>86</v>
      </c>
      <c r="C42" s="1" t="s">
        <v>4</v>
      </c>
      <c r="D42" s="1">
        <v>100</v>
      </c>
      <c r="E42" s="1">
        <v>960</v>
      </c>
      <c r="F42" s="1">
        <v>96000</v>
      </c>
      <c r="G42" s="1">
        <f t="shared" si="0"/>
        <v>1129.92</v>
      </c>
      <c r="H42" s="3">
        <f t="shared" si="1"/>
        <v>112992</v>
      </c>
    </row>
    <row r="43" spans="1:8" ht="78.75" x14ac:dyDescent="0.25">
      <c r="A43" s="1" t="s">
        <v>87</v>
      </c>
      <c r="B43" s="1" t="s">
        <v>88</v>
      </c>
      <c r="C43" s="1" t="s">
        <v>4</v>
      </c>
      <c r="D43" s="1">
        <v>600</v>
      </c>
      <c r="E43" s="1">
        <v>95</v>
      </c>
      <c r="F43" s="1">
        <v>57000</v>
      </c>
      <c r="G43" s="1">
        <f t="shared" si="0"/>
        <v>111.815</v>
      </c>
      <c r="H43" s="3">
        <f t="shared" si="1"/>
        <v>67089</v>
      </c>
    </row>
    <row r="44" spans="1:8" ht="47.25" x14ac:dyDescent="0.25">
      <c r="A44" s="1" t="s">
        <v>89</v>
      </c>
      <c r="B44" s="1" t="s">
        <v>90</v>
      </c>
      <c r="C44" s="1" t="s">
        <v>4</v>
      </c>
      <c r="D44" s="1">
        <v>100</v>
      </c>
      <c r="E44" s="1">
        <v>35.71</v>
      </c>
      <c r="F44" s="1">
        <v>3571</v>
      </c>
      <c r="G44" s="1">
        <f t="shared" si="0"/>
        <v>42.030670000000001</v>
      </c>
      <c r="H44" s="3">
        <f t="shared" si="1"/>
        <v>4203.067</v>
      </c>
    </row>
    <row r="45" spans="1:8" ht="78.75" x14ac:dyDescent="0.25">
      <c r="A45" s="1" t="s">
        <v>91</v>
      </c>
      <c r="B45" s="1" t="s">
        <v>92</v>
      </c>
      <c r="C45" s="1" t="s">
        <v>93</v>
      </c>
      <c r="D45" s="1">
        <v>10</v>
      </c>
      <c r="E45" s="1">
        <v>266.44</v>
      </c>
      <c r="F45" s="1">
        <v>2664.4</v>
      </c>
      <c r="G45" s="1">
        <f t="shared" si="0"/>
        <v>313.59987999999998</v>
      </c>
      <c r="H45" s="3">
        <f t="shared" si="1"/>
        <v>3135.9987999999998</v>
      </c>
    </row>
    <row r="46" spans="1:8" ht="63" x14ac:dyDescent="0.25">
      <c r="A46" s="1" t="s">
        <v>94</v>
      </c>
      <c r="B46" s="1" t="s">
        <v>95</v>
      </c>
      <c r="C46" s="1" t="s">
        <v>93</v>
      </c>
      <c r="D46" s="1">
        <v>100</v>
      </c>
      <c r="E46" s="1">
        <v>185.4</v>
      </c>
      <c r="F46" s="1">
        <v>18540</v>
      </c>
      <c r="G46" s="1">
        <f t="shared" si="0"/>
        <v>218.2158</v>
      </c>
      <c r="H46" s="3">
        <f t="shared" si="1"/>
        <v>21821.58</v>
      </c>
    </row>
    <row r="47" spans="1:8" ht="63" x14ac:dyDescent="0.25">
      <c r="A47" s="1" t="s">
        <v>96</v>
      </c>
      <c r="B47" s="1" t="s">
        <v>97</v>
      </c>
      <c r="C47" s="1" t="s">
        <v>93</v>
      </c>
      <c r="D47" s="1">
        <v>300</v>
      </c>
      <c r="E47" s="1">
        <v>210</v>
      </c>
      <c r="F47" s="1">
        <v>63000</v>
      </c>
      <c r="G47" s="1">
        <f t="shared" si="0"/>
        <v>247.17000000000002</v>
      </c>
      <c r="H47" s="3">
        <f t="shared" si="1"/>
        <v>74151</v>
      </c>
    </row>
    <row r="48" spans="1:8" ht="63" x14ac:dyDescent="0.25">
      <c r="A48" s="1" t="s">
        <v>98</v>
      </c>
      <c r="B48" s="1" t="s">
        <v>99</v>
      </c>
      <c r="C48" s="1" t="s">
        <v>100</v>
      </c>
      <c r="D48" s="1">
        <v>20</v>
      </c>
      <c r="E48" s="1">
        <v>1070</v>
      </c>
      <c r="F48" s="1">
        <v>21400</v>
      </c>
      <c r="G48" s="1">
        <f t="shared" si="0"/>
        <v>1259.3900000000001</v>
      </c>
      <c r="H48" s="3">
        <f t="shared" si="1"/>
        <v>25187.800000000003</v>
      </c>
    </row>
    <row r="49" spans="1:8" ht="63" x14ac:dyDescent="0.25">
      <c r="A49" s="1" t="s">
        <v>101</v>
      </c>
      <c r="B49" s="1" t="s">
        <v>102</v>
      </c>
      <c r="C49" s="1" t="s">
        <v>100</v>
      </c>
      <c r="D49" s="1">
        <v>3</v>
      </c>
      <c r="E49" s="1">
        <v>1070</v>
      </c>
      <c r="F49" s="1">
        <v>3210</v>
      </c>
      <c r="G49" s="1">
        <f t="shared" si="0"/>
        <v>1259.3900000000001</v>
      </c>
      <c r="H49" s="3">
        <f t="shared" si="1"/>
        <v>3778.17</v>
      </c>
    </row>
    <row r="50" spans="1:8" ht="63" x14ac:dyDescent="0.25">
      <c r="A50" s="1" t="s">
        <v>103</v>
      </c>
      <c r="B50" s="1" t="s">
        <v>104</v>
      </c>
      <c r="C50" s="1" t="s">
        <v>100</v>
      </c>
      <c r="D50" s="1">
        <v>8</v>
      </c>
      <c r="E50" s="1">
        <v>2130</v>
      </c>
      <c r="F50" s="1">
        <v>17040</v>
      </c>
      <c r="G50" s="1">
        <f t="shared" si="0"/>
        <v>2507.0100000000002</v>
      </c>
      <c r="H50" s="3">
        <f t="shared" si="1"/>
        <v>20056.080000000002</v>
      </c>
    </row>
    <row r="51" spans="1:8" ht="31.5" x14ac:dyDescent="0.25">
      <c r="A51" s="1" t="s">
        <v>105</v>
      </c>
      <c r="B51" s="1" t="s">
        <v>106</v>
      </c>
      <c r="C51" s="1" t="s">
        <v>4</v>
      </c>
      <c r="D51" s="1">
        <v>300</v>
      </c>
      <c r="E51" s="1">
        <v>205</v>
      </c>
      <c r="F51" s="1">
        <v>61500</v>
      </c>
      <c r="G51" s="1">
        <f t="shared" si="0"/>
        <v>241.285</v>
      </c>
      <c r="H51" s="3">
        <f t="shared" si="1"/>
        <v>72385.5</v>
      </c>
    </row>
    <row r="52" spans="1:8" ht="47.25" x14ac:dyDescent="0.25">
      <c r="A52" s="1" t="s">
        <v>107</v>
      </c>
      <c r="B52" s="1" t="s">
        <v>108</v>
      </c>
      <c r="C52" s="1" t="s">
        <v>4</v>
      </c>
      <c r="D52" s="1">
        <v>20</v>
      </c>
      <c r="E52" s="1">
        <v>2000</v>
      </c>
      <c r="F52" s="1">
        <v>40000</v>
      </c>
      <c r="G52" s="1">
        <f t="shared" si="0"/>
        <v>2354</v>
      </c>
      <c r="H52" s="3">
        <f t="shared" si="1"/>
        <v>47080</v>
      </c>
    </row>
    <row r="53" spans="1:8" ht="31.5" x14ac:dyDescent="0.25">
      <c r="A53" s="1"/>
      <c r="B53" s="1"/>
      <c r="C53" s="1"/>
      <c r="D53" s="1"/>
      <c r="E53" s="1" t="s">
        <v>109</v>
      </c>
      <c r="F53" s="4">
        <v>1286646.1499999999</v>
      </c>
      <c r="G53" s="1"/>
      <c r="H53" s="3">
        <f>SUM(H5:H52)</f>
        <v>1506959.2364108702</v>
      </c>
    </row>
    <row r="54" spans="1:8" x14ac:dyDescent="0.25">
      <c r="A54" s="1"/>
      <c r="B54" s="1"/>
      <c r="C54" s="1"/>
      <c r="D54" s="1"/>
      <c r="E54" s="1"/>
      <c r="F54" s="1"/>
      <c r="G54" s="1"/>
      <c r="H54" s="3"/>
    </row>
    <row r="55" spans="1:8" ht="94.5" x14ac:dyDescent="0.25">
      <c r="A55" s="1"/>
      <c r="B55" s="1" t="s">
        <v>0</v>
      </c>
      <c r="C55" s="1" t="s">
        <v>1</v>
      </c>
      <c r="D55" s="1" t="s">
        <v>110</v>
      </c>
      <c r="E55" s="1" t="s">
        <v>111</v>
      </c>
      <c r="F55" s="1" t="s">
        <v>122</v>
      </c>
      <c r="G55" s="1" t="s">
        <v>112</v>
      </c>
      <c r="H55" s="1"/>
    </row>
    <row r="56" spans="1:8" x14ac:dyDescent="0.25">
      <c r="A56" s="1"/>
      <c r="B56" s="1" t="s">
        <v>113</v>
      </c>
      <c r="C56" s="1"/>
      <c r="D56" s="1"/>
      <c r="E56" s="1"/>
      <c r="F56" s="1"/>
      <c r="G56" s="1"/>
      <c r="H56" s="1"/>
    </row>
    <row r="57" spans="1:8" ht="47.25" x14ac:dyDescent="0.25">
      <c r="A57" s="1" t="s">
        <v>114</v>
      </c>
      <c r="B57" s="1" t="s">
        <v>115</v>
      </c>
      <c r="C57" s="1" t="s">
        <v>42</v>
      </c>
      <c r="D57" s="1">
        <v>1</v>
      </c>
      <c r="E57" s="1">
        <v>2</v>
      </c>
      <c r="F57" s="3">
        <f>H53</f>
        <v>1506959.2364108702</v>
      </c>
      <c r="G57" s="1">
        <f>F57*E57/100</f>
        <v>30139.184728217406</v>
      </c>
      <c r="H57" s="1"/>
    </row>
    <row r="58" spans="1:8" ht="31.5" x14ac:dyDescent="0.25">
      <c r="A58" s="1"/>
      <c r="B58" s="1"/>
      <c r="C58" s="1"/>
      <c r="D58" s="1"/>
      <c r="E58" s="5" t="s">
        <v>109</v>
      </c>
      <c r="F58" s="5"/>
      <c r="G58" s="6">
        <f>H53+G57</f>
        <v>1537098.4211390875</v>
      </c>
      <c r="H58" s="1"/>
    </row>
    <row r="59" spans="1:8" ht="31.5" x14ac:dyDescent="0.25">
      <c r="A59" s="7"/>
      <c r="B59" s="7"/>
      <c r="C59" s="7"/>
      <c r="D59" s="7"/>
      <c r="E59" s="5" t="s">
        <v>123</v>
      </c>
      <c r="F59" s="8"/>
      <c r="G59" s="8">
        <f>G58*1.21</f>
        <v>1859889.0895782958</v>
      </c>
      <c r="H59" s="7"/>
    </row>
  </sheetData>
  <mergeCells count="6">
    <mergeCell ref="A2:A3"/>
    <mergeCell ref="E2:F2"/>
    <mergeCell ref="G2:H2"/>
    <mergeCell ref="B2:B3"/>
    <mergeCell ref="C2:C3"/>
    <mergeCell ref="D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INF-MIND-2005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2022-07-27T08:38:03Z</dcterms:created>
  <dcterms:modified xsi:type="dcterms:W3CDTF">2022-07-29T08:22:20Z</dcterms:modified>
</cp:coreProperties>
</file>