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dvar\Documents\Dvaranauskas Marius\2022 m. darbai\Parkavimo aikštelių remontas\Gričiupio, Centro, Šančių\Pirkimo dokumentai\Indeksavimas\"/>
    </mc:Choice>
  </mc:AlternateContent>
  <bookViews>
    <workbookView xWindow="0" yWindow="0" windowWidth="38400" windowHeight="17100"/>
  </bookViews>
  <sheets>
    <sheet name="Lapas1" sheetId="1" r:id="rId1"/>
  </sheets>
  <definedNames>
    <definedName name="_xlnm.Print_Titles" localSheetId="0">Lapas1!$4:$6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/>
  <c r="G26" i="1" s="1"/>
  <c r="G27" i="1" s="1"/>
  <c r="G19" i="1" l="1"/>
  <c r="H19" i="1" s="1"/>
  <c r="G20" i="1"/>
  <c r="H20" i="1" s="1"/>
  <c r="G21" i="1"/>
  <c r="H21" i="1" s="1"/>
  <c r="G8" i="1" l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7" i="1"/>
  <c r="H7" i="1" s="1"/>
  <c r="H22" i="1" l="1"/>
</calcChain>
</file>

<file path=xl/sharedStrings.xml><?xml version="1.0" encoding="utf-8"?>
<sst xmlns="http://schemas.openxmlformats.org/spreadsheetml/2006/main" count="68" uniqueCount="55">
  <si>
    <t>Darbų rūšis ir aprašymas</t>
  </si>
  <si>
    <t>Mato vnt.</t>
  </si>
  <si>
    <t>100 m2</t>
  </si>
  <si>
    <t>100 m3</t>
  </si>
  <si>
    <t>3.1</t>
  </si>
  <si>
    <t>Šulinio landos paaukštinimas gelžbetonio žiedais iki 10 cm</t>
  </si>
  <si>
    <t>vnt.</t>
  </si>
  <si>
    <t>4.7</t>
  </si>
  <si>
    <t>Pagrindų išlyginamųjų ir paruošiamųjų sluoksnių iš smėlio-žvyro mišinių įrengimas</t>
  </si>
  <si>
    <t>Iš viso kaina be PVM</t>
  </si>
  <si>
    <t>Preliminarus kiekis</t>
  </si>
  <si>
    <t>Preliminarus vieneto įkainio dydis, proc. skaičiuojant nuo SMD vertės be PVM</t>
  </si>
  <si>
    <t>Bendra planuojama kaina be PVM, Eur</t>
  </si>
  <si>
    <t>Kiekis</t>
  </si>
  <si>
    <t xml:space="preserve"> Kaina EUR, be PVM </t>
  </si>
  <si>
    <t xml:space="preserve"> Vieneto kaina </t>
  </si>
  <si>
    <t xml:space="preserve"> Iš viso </t>
  </si>
  <si>
    <t>Nr.</t>
  </si>
  <si>
    <t>SMD</t>
  </si>
  <si>
    <t xml:space="preserve"> Vieneto kaina po įkainių perskaičiavimo, koeficienas 1,1411</t>
  </si>
  <si>
    <t>2.1</t>
  </si>
  <si>
    <t>II grupės grunto kasimas ekskavatoriais su 0.4 m3 kaušu, pakrovimas į autosavivarčius, vežiojimas iki 15 km ir darbas sąvartoje</t>
  </si>
  <si>
    <t>1000 m3</t>
  </si>
  <si>
    <t>1.2</t>
  </si>
  <si>
    <t>Asfalto dangų nufrezavimas</t>
  </si>
  <si>
    <t>1.11</t>
  </si>
  <si>
    <t>Frezuoto asfalto  transportavimas iki 10 km atstumu</t>
  </si>
  <si>
    <t>t</t>
  </si>
  <si>
    <t>1.4</t>
  </si>
  <si>
    <t>Bordiūrų (šaligatvio bortų), sudėtų ant betono pagrindo, išardymas*</t>
  </si>
  <si>
    <t>m</t>
  </si>
  <si>
    <t>1.9</t>
  </si>
  <si>
    <t>Statybinių atliekų/išardytų elementų kasimas ekskavatoriais su 0.25 m3 kaušu, pakrovimas į autosavivarčius ir išvežimas iki 15 km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</si>
  <si>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</si>
  <si>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</si>
  <si>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</si>
  <si>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</si>
  <si>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4.8</t>
  </si>
  <si>
    <t>Išlyginamojo sluoksnio įrengimas iš dolomitinės skaldos</t>
  </si>
  <si>
    <t>5.1.1</t>
  </si>
  <si>
    <t>5.1.24</t>
  </si>
  <si>
    <t>5.1.25</t>
  </si>
  <si>
    <t>5.1.37</t>
  </si>
  <si>
    <t>Juodų dangų paviršiaus pagruntavimas bitumine emulsija</t>
  </si>
  <si>
    <t>100 m</t>
  </si>
  <si>
    <t>5.2.9</t>
  </si>
  <si>
    <t>150x300 mm skersmens betoninių bordiūrų ant betoninio pagrindo įrengimas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</si>
  <si>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</si>
  <si>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4 cm storio virš. dangos sluoksnio iš AC 11 VN asfaltbetonio mišinio įrengimas klotuvu, kurio našumas daugiau 200 iki 500 t/h</t>
  </si>
  <si>
    <t>Keičiant sluoksnio storį, kiekvienam 0,5 cm pasikeitimui su asfaltbetoniu AC 11 VN prie normatyvų N27-292 pridėti</t>
  </si>
  <si>
    <t>7.4</t>
  </si>
  <si>
    <t>Gatvės paprastojo remonto aprašo parengimas</t>
  </si>
  <si>
    <t>Indeksuotų darbų įkainių lentelė</t>
  </si>
  <si>
    <t>Iš viso kaina be PVM po indeksavimo</t>
  </si>
  <si>
    <t>Iš viso kaina su PVM po indeksavimo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</si>
</sst>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</cellStyleXfs>
  <cellXfs count="28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2" fontId="5" fillId="0" borderId="0" xfId="0" applyNumberFormat="1" applyFont="1" applyBorder="1" applyAlignment="1">
      <alignment wrapText="1"/>
    </xf>
    <xf numFmtId="4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/>
    <xf numFmtId="4" fontId="4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/>
    <xf numFmtId="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</cellXfs>
  <cellStyles count="6">
    <cellStyle name="Įprastas" xfId="0" builtinId="0"/>
    <cellStyle name="Įprastas 2" xfId="5"/>
    <cellStyle name="Įprastas 2 3" xfId="3"/>
    <cellStyle name="Įprastas 3" xfId="2"/>
    <cellStyle name="Įprastas 4" xfId="4"/>
    <cellStyle name="Kableli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tabSelected="1" zoomScale="84" zoomScaleNormal="84" workbookViewId="0">
      <pane ySplit="6" topLeftCell="A7" activePane="bottomLeft" state="frozen"/>
      <selection pane="bottomLeft" activeCell="F33" sqref="F33"/>
    </sheetView>
  </sheetViews>
  <sheetFormatPr defaultRowHeight="15.75" x14ac:dyDescent="0.25"/>
  <cols>
    <col min="1" max="1" width="9.140625" style="2"/>
    <col min="2" max="2" width="25.7109375" style="2" customWidth="1"/>
    <col min="3" max="3" width="9.140625" style="2"/>
    <col min="4" max="4" width="12.140625" style="2" customWidth="1"/>
    <col min="5" max="5" width="14.5703125" style="2" customWidth="1"/>
    <col min="6" max="6" width="15.85546875" style="2" customWidth="1"/>
    <col min="7" max="7" width="18.85546875" style="2" customWidth="1"/>
    <col min="8" max="8" width="12.7109375" style="2" customWidth="1"/>
    <col min="9" max="16384" width="9.140625" style="2"/>
  </cols>
  <sheetData>
    <row r="2" spans="1:8" ht="23.25" x14ac:dyDescent="0.35">
      <c r="A2" s="14" t="s">
        <v>52</v>
      </c>
      <c r="B2" s="15"/>
      <c r="C2" s="15"/>
      <c r="D2" s="15"/>
      <c r="E2" s="15"/>
      <c r="F2" s="15"/>
      <c r="G2" s="15"/>
      <c r="H2" s="15"/>
    </row>
    <row r="4" spans="1:8" x14ac:dyDescent="0.25">
      <c r="A4" s="10" t="s">
        <v>17</v>
      </c>
      <c r="B4" s="10" t="s">
        <v>0</v>
      </c>
      <c r="C4" s="10" t="s">
        <v>1</v>
      </c>
      <c r="D4" s="10" t="s">
        <v>13</v>
      </c>
      <c r="E4" s="12" t="s">
        <v>14</v>
      </c>
      <c r="F4" s="13"/>
      <c r="G4" s="12" t="s">
        <v>14</v>
      </c>
      <c r="H4" s="13"/>
    </row>
    <row r="5" spans="1:8" ht="78.75" customHeight="1" x14ac:dyDescent="0.25">
      <c r="A5" s="11"/>
      <c r="B5" s="11"/>
      <c r="C5" s="11"/>
      <c r="D5" s="11"/>
      <c r="E5" s="4" t="s">
        <v>15</v>
      </c>
      <c r="F5" s="4" t="s">
        <v>16</v>
      </c>
      <c r="G5" s="4" t="s">
        <v>19</v>
      </c>
      <c r="H5" s="4" t="s">
        <v>16</v>
      </c>
    </row>
    <row r="6" spans="1:8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25">
      <c r="A7" s="6" t="s">
        <v>23</v>
      </c>
      <c r="B7" s="9" t="s">
        <v>24</v>
      </c>
      <c r="C7" s="6" t="s">
        <v>2</v>
      </c>
      <c r="D7" s="6">
        <v>269.61919999999998</v>
      </c>
      <c r="E7" s="7">
        <v>165.08</v>
      </c>
      <c r="F7" s="7">
        <v>44508.74</v>
      </c>
      <c r="G7" s="7">
        <f>ROUND(E7*1.1411,2)</f>
        <v>188.37</v>
      </c>
      <c r="H7" s="7">
        <f>ROUND(G7*D7,2)</f>
        <v>50788.17</v>
      </c>
    </row>
    <row r="8" spans="1:8" ht="47.25" x14ac:dyDescent="0.25">
      <c r="A8" s="6" t="s">
        <v>25</v>
      </c>
      <c r="B8" s="9" t="s">
        <v>26</v>
      </c>
      <c r="C8" s="6" t="s">
        <v>27</v>
      </c>
      <c r="D8" s="6">
        <v>3255.4</v>
      </c>
      <c r="E8" s="7">
        <v>6.09</v>
      </c>
      <c r="F8" s="7">
        <v>19825.39</v>
      </c>
      <c r="G8" s="7">
        <f t="shared" ref="G8:G18" si="0">ROUND(E8*1.1411,2)</f>
        <v>6.95</v>
      </c>
      <c r="H8" s="7">
        <f t="shared" ref="H8:H18" si="1">ROUND(G8*D8,2)</f>
        <v>22625.03</v>
      </c>
    </row>
    <row r="9" spans="1:8" ht="47.25" x14ac:dyDescent="0.25">
      <c r="A9" s="6" t="s">
        <v>28</v>
      </c>
      <c r="B9" s="9" t="s">
        <v>29</v>
      </c>
      <c r="C9" s="6" t="s">
        <v>30</v>
      </c>
      <c r="D9" s="6">
        <v>1247</v>
      </c>
      <c r="E9" s="7">
        <v>1.98</v>
      </c>
      <c r="F9" s="7">
        <v>2469.06</v>
      </c>
      <c r="G9" s="7">
        <f t="shared" si="0"/>
        <v>2.2599999999999998</v>
      </c>
      <c r="H9" s="7">
        <f t="shared" si="1"/>
        <v>2818.22</v>
      </c>
    </row>
    <row r="10" spans="1:8" ht="94.5" x14ac:dyDescent="0.25">
      <c r="A10" s="6" t="s">
        <v>31</v>
      </c>
      <c r="B10" s="9" t="s">
        <v>32</v>
      </c>
      <c r="C10" s="6" t="s">
        <v>27</v>
      </c>
      <c r="D10" s="6">
        <v>663.3</v>
      </c>
      <c r="E10" s="7">
        <v>6.67</v>
      </c>
      <c r="F10" s="7">
        <v>4424.21</v>
      </c>
      <c r="G10" s="7">
        <f t="shared" si="0"/>
        <v>7.61</v>
      </c>
      <c r="H10" s="7">
        <f t="shared" si="1"/>
        <v>5047.71</v>
      </c>
    </row>
    <row r="11" spans="1:8" ht="94.5" x14ac:dyDescent="0.25">
      <c r="A11" s="6" t="s">
        <v>20</v>
      </c>
      <c r="B11" s="9" t="s">
        <v>21</v>
      </c>
      <c r="C11" s="6" t="s">
        <v>22</v>
      </c>
      <c r="D11" s="6">
        <v>0.3</v>
      </c>
      <c r="E11" s="7">
        <v>6383.46</v>
      </c>
      <c r="F11" s="7">
        <v>1915.04</v>
      </c>
      <c r="G11" s="7">
        <f t="shared" si="0"/>
        <v>7284.17</v>
      </c>
      <c r="H11" s="7">
        <f t="shared" si="1"/>
        <v>2185.25</v>
      </c>
    </row>
    <row r="12" spans="1:8" ht="63" x14ac:dyDescent="0.25">
      <c r="A12" s="6" t="s">
        <v>33</v>
      </c>
      <c r="B12" s="9" t="s">
        <v>34</v>
      </c>
      <c r="C12" s="6" t="s">
        <v>2</v>
      </c>
      <c r="D12" s="6">
        <v>6.43</v>
      </c>
      <c r="E12" s="7">
        <v>350.95</v>
      </c>
      <c r="F12" s="7">
        <v>2256.61</v>
      </c>
      <c r="G12" s="7">
        <f t="shared" si="0"/>
        <v>400.47</v>
      </c>
      <c r="H12" s="7">
        <f t="shared" si="1"/>
        <v>2575.02</v>
      </c>
    </row>
    <row r="13" spans="1:8" ht="47.25" x14ac:dyDescent="0.25">
      <c r="A13" s="6" t="s">
        <v>35</v>
      </c>
      <c r="B13" s="9" t="s">
        <v>36</v>
      </c>
      <c r="C13" s="6" t="s">
        <v>2</v>
      </c>
      <c r="D13" s="6">
        <v>6.43</v>
      </c>
      <c r="E13" s="7">
        <v>27.6</v>
      </c>
      <c r="F13" s="7">
        <v>177.47</v>
      </c>
      <c r="G13" s="7">
        <f t="shared" si="0"/>
        <v>31.49</v>
      </c>
      <c r="H13" s="7">
        <f t="shared" si="1"/>
        <v>202.48</v>
      </c>
    </row>
    <row r="14" spans="1:8" ht="47.25" x14ac:dyDescent="0.25">
      <c r="A14" s="6" t="s">
        <v>4</v>
      </c>
      <c r="B14" s="9" t="s">
        <v>5</v>
      </c>
      <c r="C14" s="6" t="s">
        <v>6</v>
      </c>
      <c r="D14" s="6">
        <v>14</v>
      </c>
      <c r="E14" s="7">
        <v>96.52</v>
      </c>
      <c r="F14" s="7">
        <v>1351.28</v>
      </c>
      <c r="G14" s="7">
        <f t="shared" si="0"/>
        <v>110.14</v>
      </c>
      <c r="H14" s="7">
        <f t="shared" si="1"/>
        <v>1541.96</v>
      </c>
    </row>
    <row r="15" spans="1:8" ht="63" x14ac:dyDescent="0.25">
      <c r="A15" s="6" t="s">
        <v>7</v>
      </c>
      <c r="B15" s="9" t="s">
        <v>8</v>
      </c>
      <c r="C15" s="6" t="s">
        <v>3</v>
      </c>
      <c r="D15" s="6">
        <v>1</v>
      </c>
      <c r="E15" s="7">
        <v>2427.8200000000002</v>
      </c>
      <c r="F15" s="7">
        <v>2427.8200000000002</v>
      </c>
      <c r="G15" s="7">
        <f t="shared" si="0"/>
        <v>2770.39</v>
      </c>
      <c r="H15" s="7">
        <f t="shared" si="1"/>
        <v>2770.39</v>
      </c>
    </row>
    <row r="16" spans="1:8" ht="47.25" x14ac:dyDescent="0.25">
      <c r="A16" s="6" t="s">
        <v>37</v>
      </c>
      <c r="B16" s="9" t="s">
        <v>38</v>
      </c>
      <c r="C16" s="6" t="s">
        <v>3</v>
      </c>
      <c r="D16" s="6">
        <v>2</v>
      </c>
      <c r="E16" s="7">
        <v>6356</v>
      </c>
      <c r="F16" s="7">
        <v>12712</v>
      </c>
      <c r="G16" s="7">
        <f t="shared" si="0"/>
        <v>7252.83</v>
      </c>
      <c r="H16" s="7">
        <f t="shared" si="1"/>
        <v>14505.66</v>
      </c>
    </row>
    <row r="17" spans="1:11" ht="141.75" x14ac:dyDescent="0.25">
      <c r="A17" s="6" t="s">
        <v>39</v>
      </c>
      <c r="B17" s="9" t="s">
        <v>47</v>
      </c>
      <c r="C17" s="6" t="s">
        <v>27</v>
      </c>
      <c r="D17" s="6">
        <v>1860.4</v>
      </c>
      <c r="E17" s="7">
        <v>88.3</v>
      </c>
      <c r="F17" s="7">
        <v>164273.32</v>
      </c>
      <c r="G17" s="7">
        <f t="shared" si="0"/>
        <v>100.76</v>
      </c>
      <c r="H17" s="7">
        <f t="shared" si="1"/>
        <v>187453.9</v>
      </c>
    </row>
    <row r="18" spans="1:11" ht="94.5" x14ac:dyDescent="0.25">
      <c r="A18" s="6" t="s">
        <v>40</v>
      </c>
      <c r="B18" s="9" t="s">
        <v>48</v>
      </c>
      <c r="C18" s="6" t="s">
        <v>2</v>
      </c>
      <c r="D18" s="6">
        <v>269.61919999999998</v>
      </c>
      <c r="E18" s="7">
        <v>862.7</v>
      </c>
      <c r="F18" s="7">
        <v>232600.49</v>
      </c>
      <c r="G18" s="7">
        <f t="shared" si="0"/>
        <v>984.43</v>
      </c>
      <c r="H18" s="7">
        <f t="shared" si="1"/>
        <v>265421.23</v>
      </c>
    </row>
    <row r="19" spans="1:11" ht="78.75" x14ac:dyDescent="0.25">
      <c r="A19" s="6" t="s">
        <v>41</v>
      </c>
      <c r="B19" s="9" t="s">
        <v>49</v>
      </c>
      <c r="C19" s="6" t="s">
        <v>2</v>
      </c>
      <c r="D19" s="6">
        <v>539.23839999999996</v>
      </c>
      <c r="E19" s="7">
        <v>89.13</v>
      </c>
      <c r="F19" s="7">
        <v>48062.32</v>
      </c>
      <c r="G19" s="7">
        <f t="shared" ref="G19:G21" si="2">ROUND(E19*1.1411,2)</f>
        <v>101.71</v>
      </c>
      <c r="H19" s="7">
        <f t="shared" ref="H19:H21" si="3">ROUND(G19*D19,2)</f>
        <v>54845.94</v>
      </c>
    </row>
    <row r="20" spans="1:11" ht="47.25" x14ac:dyDescent="0.25">
      <c r="A20" s="6" t="s">
        <v>42</v>
      </c>
      <c r="B20" s="9" t="s">
        <v>43</v>
      </c>
      <c r="C20" s="6" t="s">
        <v>2</v>
      </c>
      <c r="D20" s="6">
        <v>269.61919999999998</v>
      </c>
      <c r="E20" s="7">
        <v>35.71</v>
      </c>
      <c r="F20" s="7">
        <v>9628.1</v>
      </c>
      <c r="G20" s="7">
        <f t="shared" si="2"/>
        <v>40.75</v>
      </c>
      <c r="H20" s="7">
        <f t="shared" si="3"/>
        <v>10986.98</v>
      </c>
    </row>
    <row r="21" spans="1:11" ht="63" x14ac:dyDescent="0.25">
      <c r="A21" s="6" t="s">
        <v>45</v>
      </c>
      <c r="B21" s="9" t="s">
        <v>46</v>
      </c>
      <c r="C21" s="6" t="s">
        <v>44</v>
      </c>
      <c r="D21" s="6">
        <v>12.47</v>
      </c>
      <c r="E21" s="7">
        <v>2287.12</v>
      </c>
      <c r="F21" s="7">
        <v>28520.38</v>
      </c>
      <c r="G21" s="7">
        <f t="shared" si="2"/>
        <v>2609.83</v>
      </c>
      <c r="H21" s="7">
        <f t="shared" si="3"/>
        <v>32544.58</v>
      </c>
    </row>
    <row r="22" spans="1:11" ht="31.5" x14ac:dyDescent="0.25">
      <c r="A22" s="1"/>
      <c r="B22" s="1"/>
      <c r="C22" s="1"/>
      <c r="D22" s="1"/>
      <c r="E22" s="1" t="s">
        <v>9</v>
      </c>
      <c r="F22" s="8">
        <v>575152.23</v>
      </c>
      <c r="G22" s="7"/>
      <c r="H22" s="8">
        <f>SUM(H7:H21)</f>
        <v>656312.5199999999</v>
      </c>
    </row>
    <row r="23" spans="1:11" x14ac:dyDescent="0.25">
      <c r="A23" s="16"/>
      <c r="B23" s="16"/>
      <c r="C23" s="16"/>
      <c r="D23" s="16"/>
      <c r="E23" s="16"/>
      <c r="F23" s="16"/>
      <c r="G23" s="16"/>
      <c r="H23" s="17"/>
    </row>
    <row r="24" spans="1:11" ht="126" x14ac:dyDescent="0.25">
      <c r="A24" s="18"/>
      <c r="B24" s="18" t="s">
        <v>0</v>
      </c>
      <c r="C24" s="18" t="s">
        <v>1</v>
      </c>
      <c r="D24" s="18" t="s">
        <v>10</v>
      </c>
      <c r="E24" s="18" t="s">
        <v>11</v>
      </c>
      <c r="F24" s="18" t="s">
        <v>18</v>
      </c>
      <c r="G24" s="18" t="s">
        <v>12</v>
      </c>
      <c r="H24" s="27"/>
    </row>
    <row r="25" spans="1:11" ht="31.5" x14ac:dyDescent="0.25">
      <c r="A25" s="6" t="s">
        <v>50</v>
      </c>
      <c r="B25" s="9" t="s">
        <v>51</v>
      </c>
      <c r="C25" s="6" t="s">
        <v>6</v>
      </c>
      <c r="D25" s="6">
        <v>1</v>
      </c>
      <c r="E25" s="6">
        <v>2.2999999999999998</v>
      </c>
      <c r="F25" s="7">
        <f>F22</f>
        <v>575152.23</v>
      </c>
      <c r="G25" s="7">
        <f>F25*E25/100</f>
        <v>13228.50129</v>
      </c>
      <c r="H25" s="16"/>
    </row>
    <row r="26" spans="1:11" ht="47.25" x14ac:dyDescent="0.25">
      <c r="A26" s="6"/>
      <c r="B26" s="9"/>
      <c r="C26" s="6"/>
      <c r="D26" s="6"/>
      <c r="E26" s="18" t="s">
        <v>53</v>
      </c>
      <c r="F26" s="7"/>
      <c r="G26" s="8">
        <f>SUM(H22+G25)</f>
        <v>669541.02128999995</v>
      </c>
      <c r="H26" s="24"/>
    </row>
    <row r="27" spans="1:11" ht="47.25" x14ac:dyDescent="0.25">
      <c r="A27" s="1"/>
      <c r="B27" s="1"/>
      <c r="C27" s="1"/>
      <c r="D27" s="1"/>
      <c r="E27" s="18" t="s">
        <v>54</v>
      </c>
      <c r="F27" s="3"/>
      <c r="G27" s="19">
        <f>G26*1.21</f>
        <v>810144.63576089987</v>
      </c>
      <c r="H27" s="24"/>
    </row>
    <row r="28" spans="1:11" x14ac:dyDescent="0.25">
      <c r="A28" s="16"/>
      <c r="B28" s="16"/>
      <c r="C28" s="16"/>
      <c r="D28" s="16"/>
      <c r="E28" s="20"/>
      <c r="F28" s="20"/>
      <c r="G28" s="21"/>
      <c r="H28" s="22"/>
      <c r="I28" s="23"/>
      <c r="J28" s="23"/>
      <c r="K28" s="23"/>
    </row>
    <row r="29" spans="1:11" x14ac:dyDescent="0.25">
      <c r="A29" s="16"/>
      <c r="B29" s="16"/>
      <c r="C29" s="16"/>
      <c r="D29" s="16"/>
      <c r="E29" s="16"/>
      <c r="F29" s="16"/>
      <c r="G29" s="17"/>
      <c r="H29" s="24"/>
      <c r="I29" s="23"/>
      <c r="J29" s="23"/>
      <c r="K29" s="23"/>
    </row>
    <row r="30" spans="1:11" x14ac:dyDescent="0.25">
      <c r="A30" s="23"/>
      <c r="B30" s="23"/>
      <c r="C30" s="23"/>
      <c r="D30" s="23"/>
      <c r="E30" s="20"/>
      <c r="F30" s="25"/>
      <c r="G30" s="25"/>
      <c r="H30" s="26"/>
      <c r="I30" s="23"/>
      <c r="J30" s="23"/>
      <c r="K30" s="23"/>
    </row>
    <row r="31" spans="1:1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</sheetData>
  <mergeCells count="7">
    <mergeCell ref="A2:H2"/>
    <mergeCell ref="A4:A5"/>
    <mergeCell ref="E4:F4"/>
    <mergeCell ref="G4:H4"/>
    <mergeCell ref="B4:B5"/>
    <mergeCell ref="C4:C5"/>
    <mergeCell ref="D4:D5"/>
  </mergeCells>
  <pageMargins left="0.70866141732283472" right="0.31496062992125984" top="0.74803149606299213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2022-08-30T12:37:48Z</cp:lastPrinted>
  <dcterms:created xsi:type="dcterms:W3CDTF">2022-07-27T08:38:03Z</dcterms:created>
  <dcterms:modified xsi:type="dcterms:W3CDTF">2022-08-30T12:37:53Z</dcterms:modified>
</cp:coreProperties>
</file>