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okaradv\Documents\DARBAI\Hipodromo\Indeksavimas\"/>
    </mc:Choice>
  </mc:AlternateContent>
  <workbookProtection workbookPassword="CAF1" lockStructure="1"/>
  <bookViews>
    <workbookView xWindow="0" yWindow="0" windowWidth="28800" windowHeight="12300"/>
  </bookViews>
  <sheets>
    <sheet name="Lapas1" sheetId="1" r:id="rId1"/>
    <sheet name="Lapas2" sheetId="2" r:id="rId2"/>
    <sheet name="Lapas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1" l="1"/>
  <c r="H56" i="1" l="1"/>
  <c r="L12" i="1"/>
  <c r="L50" i="1" s="1"/>
  <c r="L13" i="1"/>
  <c r="L19" i="1"/>
  <c r="L22" i="1"/>
  <c r="L23" i="1"/>
  <c r="L25" i="1"/>
  <c r="L26" i="1"/>
  <c r="L11" i="1"/>
  <c r="H36" i="1" l="1"/>
  <c r="H42" i="1"/>
  <c r="H45" i="1"/>
  <c r="G10" i="1"/>
  <c r="H10" i="1" s="1"/>
  <c r="G11" i="1"/>
  <c r="H11" i="1" s="1"/>
  <c r="G12" i="1"/>
  <c r="H12" i="1" s="1"/>
  <c r="G13" i="1"/>
  <c r="H13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3" i="1"/>
  <c r="H33" i="1" s="1"/>
  <c r="G34" i="1"/>
  <c r="H34" i="1" s="1"/>
  <c r="G35" i="1"/>
  <c r="H35" i="1" s="1"/>
  <c r="G36" i="1"/>
  <c r="G37" i="1"/>
  <c r="H37" i="1" s="1"/>
  <c r="G38" i="1"/>
  <c r="H38" i="1" s="1"/>
  <c r="G39" i="1"/>
  <c r="H39" i="1" s="1"/>
  <c r="G41" i="1"/>
  <c r="H41" i="1" s="1"/>
  <c r="G42" i="1"/>
  <c r="G43" i="1"/>
  <c r="H43" i="1" s="1"/>
  <c r="G44" i="1"/>
  <c r="H44" i="1" s="1"/>
  <c r="G45" i="1"/>
  <c r="G46" i="1"/>
  <c r="H46" i="1" s="1"/>
  <c r="G47" i="1"/>
  <c r="H47" i="1" s="1"/>
  <c r="G48" i="1"/>
  <c r="H48" i="1" s="1"/>
  <c r="G49" i="1"/>
  <c r="H49" i="1" s="1"/>
  <c r="G9" i="1"/>
  <c r="H9" i="1" s="1"/>
  <c r="F10" i="1"/>
  <c r="F11" i="1"/>
  <c r="F12" i="1"/>
  <c r="F13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9" i="1"/>
  <c r="F50" i="1" l="1"/>
  <c r="H50" i="1"/>
  <c r="F53" i="1" l="1"/>
  <c r="F54" i="1"/>
</calcChain>
</file>

<file path=xl/sharedStrings.xml><?xml version="1.0" encoding="utf-8"?>
<sst xmlns="http://schemas.openxmlformats.org/spreadsheetml/2006/main" count="148" uniqueCount="98">
  <si>
    <t>Darbų rūšis ir aprašymas</t>
  </si>
  <si>
    <t>Mato vnt.</t>
  </si>
  <si>
    <t xml:space="preserve">Preliminarus kiekis </t>
  </si>
  <si>
    <t>100 m2</t>
  </si>
  <si>
    <t>100 m</t>
  </si>
  <si>
    <t>vnt.</t>
  </si>
  <si>
    <t>5.1.37</t>
  </si>
  <si>
    <t>Juodų dangų paviršiaus pagruntavimas bitumine emulsija</t>
  </si>
  <si>
    <t>5.2.3</t>
  </si>
  <si>
    <t>Betoninių  pilkos spalvos 8cm trinkelių grindinio grindimas siūles užpilant atsijomis</t>
  </si>
  <si>
    <t>10 m2</t>
  </si>
  <si>
    <t>m3</t>
  </si>
  <si>
    <t>2.3</t>
  </si>
  <si>
    <t>Dirvos paruošimas gazonams mech. būdu II gr. grunte, užpilant 10 cm storio sluoksnį juodžemio</t>
  </si>
  <si>
    <t>2.4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</si>
  <si>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</si>
  <si>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>2.5</t>
  </si>
  <si>
    <t>Iškasų paviršiaus išlyginimas mechanizuotu būdu, kai gruntas II grupės</t>
  </si>
  <si>
    <t>1000 m2</t>
  </si>
  <si>
    <t>2.6</t>
  </si>
  <si>
    <t>Plotų planiravimas rankiniu būdu, kai gruntas II grupės</t>
  </si>
  <si>
    <t>3.1</t>
  </si>
  <si>
    <t>Šulinio landos paaukštinimas gelžbetonio žiedais iki 10 cm</t>
  </si>
  <si>
    <t>3.4</t>
  </si>
  <si>
    <t>Plaukiojančio tipo liukų pakėlimas asfaltavimo metu</t>
  </si>
  <si>
    <t>m</t>
  </si>
  <si>
    <t>100 m3</t>
  </si>
  <si>
    <t>4.3</t>
  </si>
  <si>
    <t>Viensl. pagrindo iš dolomit. skaldos 0/45 įrengimas</t>
  </si>
  <si>
    <t>4.7</t>
  </si>
  <si>
    <t>Pagrindų išlyginamųjų ir paruošiamųjų sluoksnių iš smėlio-žvyro mišinių įrengimas</t>
  </si>
  <si>
    <t>4.12</t>
  </si>
  <si>
    <t>Smėlio pagrindo po vamzdynais įrengimas</t>
  </si>
  <si>
    <t>4.13</t>
  </si>
  <si>
    <t>Vamzdynų pirminis (apsauginis) užpylimas, rankiniu būdu sutankinant gruntą</t>
  </si>
  <si>
    <t>4.14</t>
  </si>
  <si>
    <t>I-II grupės grunto tankinimas vibroplokštėmis</t>
  </si>
  <si>
    <t>t</t>
  </si>
  <si>
    <t>5.1.34</t>
  </si>
  <si>
    <t>Siūlių tarp elementų užpildymas bitumine mastika (bituminės juostos 40x8 mm įrengimas tarp asfaltbetonio dangos ir bordiūro)</t>
  </si>
  <si>
    <t>1000 m</t>
  </si>
  <si>
    <t>5.2.1</t>
  </si>
  <si>
    <t>Betoninių trinkelių 200x100x60 mm (neregių vedimo sistemos) grindinys, kai siūlės užpildomos atsijomis</t>
  </si>
  <si>
    <t>5.2.6</t>
  </si>
  <si>
    <t>80x200 mm skersmens betoninių bordiūrų ant betoninio pagrindo įrengimas</t>
  </si>
  <si>
    <t>5.2.9</t>
  </si>
  <si>
    <t>150x300 mm skersmens betoninių bordiūrų ant betoninio pagrindo įrengimas</t>
  </si>
  <si>
    <t>5.2.11</t>
  </si>
  <si>
    <t>3 cm storio pasluoksnio iš dolomito atsijų įrengimas</t>
  </si>
  <si>
    <t>5.2.12</t>
  </si>
  <si>
    <t>150x300 mm skersmens (lenktų) betoninių bordiūrų ant betoninio pagrindo įrengimas</t>
  </si>
  <si>
    <t>Nr.</t>
  </si>
  <si>
    <t>1. Gatvės paruošiamieji darbai</t>
  </si>
  <si>
    <t>1.2</t>
  </si>
  <si>
    <t>Asfalto dangų nufrezavimas*</t>
  </si>
  <si>
    <t>1.11</t>
  </si>
  <si>
    <t>Frezuoto asfalto  transportavimas iki 10 km atstumu</t>
  </si>
  <si>
    <t>1.5</t>
  </si>
  <si>
    <t>Bordiūrų, sudėtų ant betoninio pagrindo, išardymas*</t>
  </si>
  <si>
    <t>1.3</t>
  </si>
  <si>
    <t>Asfaltbetonio dangos išardymas mechanizuotai*</t>
  </si>
  <si>
    <t>1.9</t>
  </si>
  <si>
    <t>Statybinių atliekų/išardytų elementų kasimas ekskavatoriais su 0.25 m3 kaušu, pakrovimas į autosavivarčius ir išvežimas iki 15 km</t>
  </si>
  <si>
    <t>2. Gatvės dangos konkstrukcija</t>
  </si>
  <si>
    <t>5.1.1</t>
  </si>
  <si>
    <t>Išlyginamojo sluoksnio iš asfaltbetonio mišinio AC 11 AN (0/11-A) įrengimas, panaudojant asfaltbetonio klotuvą su automatinio aukščio reguliavimu, pagruntuojant bitumine emulsija prieš klojant išlyginamąjį sluoksnį</t>
  </si>
  <si>
    <t>5.1.24</t>
  </si>
  <si>
    <t>4 cm storio virš. dangos sluoksnio iš AC 11 VN asfaltbetonio mišinio įrengimas klotuvu, kurio našumas daugiau 200 iki 500 t/h</t>
  </si>
  <si>
    <t>3. Šaligatvio dangos konkstrukcija</t>
  </si>
  <si>
    <t>2.7</t>
  </si>
  <si>
    <t>Grunto kasimas, pakrovimas ir transportavimas 10 km atstumu</t>
  </si>
  <si>
    <t>4. Įvažiavimai į sklypus</t>
  </si>
  <si>
    <t>5. Kiti darbai</t>
  </si>
  <si>
    <t>3.19</t>
  </si>
  <si>
    <t>200 mm skersmens plastmasinių įmovinių vamzdžių montavimas, kai 100 m vamzdyne - 17 sandūrų</t>
  </si>
  <si>
    <t>3.10</t>
  </si>
  <si>
    <t>Lietaus surinkimo PVC šulinėlio d425 montavimas ir ketinio dangčio pastatymas</t>
  </si>
  <si>
    <t>Preliminarus kiekis</t>
  </si>
  <si>
    <t>Preliminarus vieneto įkainio dydis, proc. skaičiuojant nuo SMD vertės be PVM</t>
  </si>
  <si>
    <t>Bendra planuojama kaina be PVM, Eur</t>
  </si>
  <si>
    <t>7.7</t>
  </si>
  <si>
    <t>Išpildomosios dokumentacijos parengimas (išpildomoji nuotrauka, kadastrinės bylos tikslinimas/parengimas)</t>
  </si>
  <si>
    <t>7.5</t>
  </si>
  <si>
    <t>Paprastojo remonto projekto kultūros paveldo statiniams/kultūros pavelto teritorijoje esantiems objektams parengimas</t>
  </si>
  <si>
    <t xml:space="preserve"> Vieneto kaina </t>
  </si>
  <si>
    <t xml:space="preserve"> Iš viso </t>
  </si>
  <si>
    <t>Indeksuotų darbų įkainių lentelė</t>
  </si>
  <si>
    <t>Iš viso kaina be PVM:</t>
  </si>
  <si>
    <t>SMD</t>
  </si>
  <si>
    <t>Kiekis</t>
  </si>
  <si>
    <t>Neindekuota vieneto kaina</t>
  </si>
  <si>
    <t>Iš viso</t>
  </si>
  <si>
    <t>Patikslinta pradinės Sutarties vertė, viso be PVM:</t>
  </si>
  <si>
    <t>Patikslinta pradinės Sutarties vertė, viso su PVM:</t>
  </si>
  <si>
    <t xml:space="preserve">Neindeksuota kaina EUR, be PVM </t>
  </si>
  <si>
    <t xml:space="preserve"> Indeksuota kaina EUR, be PVM </t>
  </si>
  <si>
    <t>Atlikti neindeksuojami darbai,
kaina EUR be PVM</t>
  </si>
  <si>
    <t>Atlikti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</si>
</sst>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  <charset val="186"/>
    </font>
    <font>
      <b/>
      <sz val="11"/>
      <color indexed="8"/>
      <name val="Arial Narrow"/>
      <family val="2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NewRoman"/>
      <charset val="186"/>
    </font>
    <font>
      <sz val="11"/>
      <color indexed="8"/>
      <name val="TimesNewRoman"/>
      <charset val="186"/>
    </font>
    <font>
      <b/>
      <sz val="11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43">
    <xf numFmtId="0" fontId="0" fillId="0" borderId="0" xfId="0"/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hidden="1"/>
    </xf>
    <xf numFmtId="0" fontId="0" fillId="0" borderId="0" xfId="0" applyFont="1" applyAlignment="1">
      <alignment vertical="center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 applyProtection="1">
      <alignment horizontal="left" wrapText="1"/>
      <protection hidden="1"/>
    </xf>
    <xf numFmtId="2" fontId="10" fillId="0" borderId="2" xfId="0" applyNumberFormat="1" applyFont="1" applyBorder="1" applyAlignment="1" applyProtection="1">
      <alignment horizontal="right" vertical="center" wrapText="1"/>
      <protection locked="0"/>
    </xf>
    <xf numFmtId="2" fontId="11" fillId="0" borderId="2" xfId="0" applyNumberFormat="1" applyFont="1" applyBorder="1" applyAlignment="1" applyProtection="1">
      <alignment horizontal="right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>
      <alignment wrapText="1"/>
    </xf>
    <xf numFmtId="0" fontId="0" fillId="0" borderId="0" xfId="0" applyBorder="1" applyAlignment="1" applyProtection="1">
      <alignment wrapText="1"/>
      <protection locked="0"/>
    </xf>
    <xf numFmtId="2" fontId="10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2" fontId="0" fillId="0" borderId="0" xfId="0" applyNumberFormat="1" applyAlignment="1" applyProtection="1">
      <alignment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wrapText="1"/>
      <protection locked="0"/>
    </xf>
    <xf numFmtId="0" fontId="12" fillId="0" borderId="2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wrapText="1"/>
      <protection locked="0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 applyProtection="1">
      <alignment wrapText="1"/>
      <protection hidden="1"/>
    </xf>
    <xf numFmtId="0" fontId="0" fillId="0" borderId="0" xfId="0" applyAlignment="1" applyProtection="1">
      <alignment horizontal="right" wrapText="1"/>
      <protection locked="0"/>
    </xf>
    <xf numFmtId="2" fontId="0" fillId="0" borderId="10" xfId="0" applyNumberFormat="1" applyBorder="1" applyAlignment="1" applyProtection="1">
      <alignment wrapText="1"/>
      <protection locked="0"/>
    </xf>
  </cellXfs>
  <cellStyles count="3">
    <cellStyle name="Įprastas" xfId="0" builtinId="0"/>
    <cellStyle name="Įprastas 2" xfId="1"/>
    <cellStyle name="Įprastas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A46" workbookViewId="0">
      <selection activeCell="H57" sqref="H57"/>
    </sheetView>
  </sheetViews>
  <sheetFormatPr defaultColWidth="9.140625" defaultRowHeight="15"/>
  <cols>
    <col min="1" max="1" width="7.140625" style="5" customWidth="1"/>
    <col min="2" max="2" width="26.5703125" style="5" customWidth="1"/>
    <col min="3" max="3" width="8.28515625" style="5" customWidth="1"/>
    <col min="4" max="4" width="11.85546875" style="5" customWidth="1"/>
    <col min="5" max="5" width="13" style="5" customWidth="1"/>
    <col min="6" max="6" width="9.5703125" style="5" bestFit="1" customWidth="1"/>
    <col min="7" max="7" width="10.28515625" style="5" customWidth="1"/>
    <col min="8" max="8" width="12.28515625" style="5" customWidth="1"/>
    <col min="9" max="9" width="15.85546875" style="5" customWidth="1"/>
    <col min="10" max="10" width="14.28515625" style="5" customWidth="1"/>
    <col min="11" max="11" width="13.7109375" style="5" customWidth="1"/>
    <col min="12" max="12" width="14.140625" style="5" customWidth="1"/>
    <col min="13" max="13" width="9.5703125" style="5" bestFit="1" customWidth="1"/>
    <col min="14" max="16384" width="9.140625" style="5"/>
  </cols>
  <sheetData>
    <row r="1" spans="1:12" ht="17.25" customHeight="1">
      <c r="A1" s="6"/>
      <c r="B1" s="1"/>
      <c r="C1" s="1"/>
      <c r="D1" s="1"/>
      <c r="E1" s="1"/>
    </row>
    <row r="2" spans="1:12" ht="23.25" customHeight="1">
      <c r="A2" s="6"/>
      <c r="B2" s="34" t="s">
        <v>86</v>
      </c>
      <c r="C2" s="34"/>
      <c r="D2" s="34"/>
      <c r="E2" s="34"/>
      <c r="F2" s="34"/>
      <c r="G2" s="34"/>
      <c r="J2" s="34" t="s">
        <v>97</v>
      </c>
      <c r="K2" s="34"/>
      <c r="L2" s="34"/>
    </row>
    <row r="3" spans="1:12" ht="25.5" customHeight="1">
      <c r="A3" s="6"/>
      <c r="B3" s="6"/>
      <c r="C3" s="6"/>
      <c r="D3" s="6"/>
      <c r="E3" s="6"/>
    </row>
    <row r="4" spans="1:12" ht="30.75" customHeight="1">
      <c r="A4" s="29" t="s">
        <v>51</v>
      </c>
      <c r="B4" s="29" t="s">
        <v>0</v>
      </c>
      <c r="C4" s="29" t="s">
        <v>1</v>
      </c>
      <c r="D4" s="35" t="s">
        <v>2</v>
      </c>
      <c r="E4" s="32" t="s">
        <v>94</v>
      </c>
      <c r="F4" s="33"/>
      <c r="G4" s="32" t="s">
        <v>95</v>
      </c>
      <c r="H4" s="33"/>
      <c r="J4" s="32" t="s">
        <v>96</v>
      </c>
      <c r="K4" s="38"/>
      <c r="L4" s="33"/>
    </row>
    <row r="5" spans="1:12" s="7" customFormat="1" ht="21" customHeight="1">
      <c r="A5" s="30"/>
      <c r="B5" s="30"/>
      <c r="C5" s="30"/>
      <c r="D5" s="36"/>
      <c r="E5" s="29" t="s">
        <v>84</v>
      </c>
      <c r="F5" s="29" t="s">
        <v>85</v>
      </c>
      <c r="G5" s="29" t="s">
        <v>84</v>
      </c>
      <c r="H5" s="29" t="s">
        <v>85</v>
      </c>
      <c r="J5" s="29" t="s">
        <v>89</v>
      </c>
      <c r="K5" s="29" t="s">
        <v>90</v>
      </c>
      <c r="L5" s="29" t="s">
        <v>91</v>
      </c>
    </row>
    <row r="6" spans="1:12" s="7" customFormat="1" ht="41.25" customHeight="1">
      <c r="A6" s="31"/>
      <c r="B6" s="31"/>
      <c r="C6" s="31"/>
      <c r="D6" s="37"/>
      <c r="E6" s="31"/>
      <c r="F6" s="31"/>
      <c r="G6" s="31"/>
      <c r="H6" s="31"/>
      <c r="J6" s="31"/>
      <c r="K6" s="31"/>
      <c r="L6" s="31"/>
    </row>
    <row r="7" spans="1:12" s="7" customFormat="1">
      <c r="A7" s="4">
        <v>1</v>
      </c>
      <c r="B7" s="3">
        <v>2</v>
      </c>
      <c r="C7" s="3">
        <v>3</v>
      </c>
      <c r="D7" s="3">
        <v>4</v>
      </c>
      <c r="E7" s="22">
        <v>5</v>
      </c>
      <c r="F7" s="22">
        <v>6</v>
      </c>
      <c r="G7" s="22">
        <v>7</v>
      </c>
      <c r="H7" s="22">
        <v>8</v>
      </c>
      <c r="J7" s="2">
        <v>1</v>
      </c>
      <c r="K7" s="2">
        <v>2</v>
      </c>
      <c r="L7" s="22">
        <v>3</v>
      </c>
    </row>
    <row r="8" spans="1:12" s="8" customFormat="1" ht="33">
      <c r="A8" s="9"/>
      <c r="B8" s="9" t="s">
        <v>52</v>
      </c>
      <c r="C8" s="9"/>
      <c r="D8" s="9"/>
      <c r="E8" s="21"/>
      <c r="F8" s="16"/>
      <c r="G8" s="16"/>
      <c r="H8" s="16"/>
      <c r="J8" s="39"/>
      <c r="K8" s="39"/>
      <c r="L8" s="39"/>
    </row>
    <row r="9" spans="1:12" s="7" customFormat="1">
      <c r="A9" s="10" t="s">
        <v>53</v>
      </c>
      <c r="B9" s="11" t="s">
        <v>54</v>
      </c>
      <c r="C9" s="10" t="s">
        <v>3</v>
      </c>
      <c r="D9" s="12">
        <v>10.38</v>
      </c>
      <c r="E9" s="16">
        <v>165.08</v>
      </c>
      <c r="F9" s="16">
        <f>ROUND(D9*E9,2)</f>
        <v>1713.53</v>
      </c>
      <c r="G9" s="16">
        <f>ROUND(E9*1.1411,2)</f>
        <v>188.37</v>
      </c>
      <c r="H9" s="16">
        <f>ROUND(G9*D9,2)</f>
        <v>1955.28</v>
      </c>
      <c r="J9" s="40"/>
      <c r="K9" s="40"/>
      <c r="L9" s="40"/>
    </row>
    <row r="10" spans="1:12" s="7" customFormat="1" ht="45">
      <c r="A10" s="10" t="s">
        <v>55</v>
      </c>
      <c r="B10" s="11" t="s">
        <v>56</v>
      </c>
      <c r="C10" s="10" t="s">
        <v>37</v>
      </c>
      <c r="D10" s="12">
        <v>127</v>
      </c>
      <c r="E10" s="16">
        <v>6.09</v>
      </c>
      <c r="F10" s="16">
        <f>ROUND(D10*E10,2)</f>
        <v>773.43</v>
      </c>
      <c r="G10" s="16">
        <f t="shared" ref="G10:G49" si="0">ROUND(E10*1.1411,2)</f>
        <v>6.95</v>
      </c>
      <c r="H10" s="16">
        <f t="shared" ref="H10:H49" si="1">ROUND(G10*D10,2)</f>
        <v>882.65</v>
      </c>
      <c r="J10" s="40"/>
      <c r="K10" s="40"/>
      <c r="L10" s="40"/>
    </row>
    <row r="11" spans="1:12" s="7" customFormat="1" ht="30">
      <c r="A11" s="10" t="s">
        <v>57</v>
      </c>
      <c r="B11" s="11" t="s">
        <v>58</v>
      </c>
      <c r="C11" s="10" t="s">
        <v>25</v>
      </c>
      <c r="D11" s="40">
        <v>274</v>
      </c>
      <c r="E11" s="16">
        <v>2.58</v>
      </c>
      <c r="F11" s="16">
        <f>ROUND(D11*E11,2)</f>
        <v>706.92</v>
      </c>
      <c r="G11" s="16">
        <f t="shared" si="0"/>
        <v>2.94</v>
      </c>
      <c r="H11" s="16">
        <f t="shared" si="1"/>
        <v>805.56</v>
      </c>
      <c r="J11" s="40">
        <v>72</v>
      </c>
      <c r="K11" s="40">
        <v>2.58</v>
      </c>
      <c r="L11" s="40">
        <f>ROUND(J11*K11,2)</f>
        <v>185.76</v>
      </c>
    </row>
    <row r="12" spans="1:12" s="7" customFormat="1" ht="30">
      <c r="A12" s="10" t="s">
        <v>59</v>
      </c>
      <c r="B12" s="11" t="s">
        <v>60</v>
      </c>
      <c r="C12" s="10" t="s">
        <v>26</v>
      </c>
      <c r="D12" s="40">
        <v>0.91500000000000004</v>
      </c>
      <c r="E12" s="16">
        <v>789.33</v>
      </c>
      <c r="F12" s="16">
        <f>ROUND(D12*E12,2)</f>
        <v>722.24</v>
      </c>
      <c r="G12" s="16">
        <f t="shared" si="0"/>
        <v>900.7</v>
      </c>
      <c r="H12" s="16">
        <f t="shared" si="1"/>
        <v>824.14</v>
      </c>
      <c r="J12" s="40">
        <v>0.91500000000000004</v>
      </c>
      <c r="K12" s="40">
        <v>789.33</v>
      </c>
      <c r="L12" s="40">
        <f t="shared" ref="L12:L26" si="2">ROUND(J12*K12,2)</f>
        <v>722.24</v>
      </c>
    </row>
    <row r="13" spans="1:12" s="7" customFormat="1" ht="90">
      <c r="A13" s="10" t="s">
        <v>61</v>
      </c>
      <c r="B13" s="11" t="s">
        <v>62</v>
      </c>
      <c r="C13" s="10" t="s">
        <v>37</v>
      </c>
      <c r="D13" s="40">
        <v>97.800000000000011</v>
      </c>
      <c r="E13" s="16">
        <v>6.67</v>
      </c>
      <c r="F13" s="16">
        <f>ROUND(D13*E13,2)</f>
        <v>652.33000000000004</v>
      </c>
      <c r="G13" s="16">
        <f t="shared" si="0"/>
        <v>7.61</v>
      </c>
      <c r="H13" s="16">
        <f t="shared" si="1"/>
        <v>744.26</v>
      </c>
      <c r="J13" s="40">
        <v>152.19999999999999</v>
      </c>
      <c r="K13" s="40">
        <v>6.67</v>
      </c>
      <c r="L13" s="40">
        <f t="shared" si="2"/>
        <v>1015.17</v>
      </c>
    </row>
    <row r="14" spans="1:12" s="7" customFormat="1" ht="33">
      <c r="A14" s="10"/>
      <c r="B14" s="9" t="s">
        <v>63</v>
      </c>
      <c r="C14" s="10"/>
      <c r="D14" s="12"/>
      <c r="E14" s="17"/>
      <c r="F14" s="16"/>
      <c r="G14" s="16"/>
      <c r="H14" s="16"/>
      <c r="J14" s="40"/>
      <c r="K14" s="40"/>
      <c r="L14" s="40"/>
    </row>
    <row r="15" spans="1:12" s="7" customFormat="1" ht="135">
      <c r="A15" s="10" t="s">
        <v>64</v>
      </c>
      <c r="B15" s="11" t="s">
        <v>65</v>
      </c>
      <c r="C15" s="10" t="s">
        <v>37</v>
      </c>
      <c r="D15" s="12">
        <v>44</v>
      </c>
      <c r="E15" s="16">
        <v>88.3</v>
      </c>
      <c r="F15" s="16">
        <f t="shared" ref="F15:F20" si="3">ROUND(D15*E15,2)</f>
        <v>3885.2</v>
      </c>
      <c r="G15" s="16">
        <f t="shared" si="0"/>
        <v>100.76</v>
      </c>
      <c r="H15" s="16">
        <f t="shared" si="1"/>
        <v>4433.4399999999996</v>
      </c>
      <c r="J15" s="40"/>
      <c r="K15" s="40"/>
      <c r="L15" s="40"/>
    </row>
    <row r="16" spans="1:12" s="7" customFormat="1" ht="45">
      <c r="A16" s="10" t="s">
        <v>6</v>
      </c>
      <c r="B16" s="11" t="s">
        <v>7</v>
      </c>
      <c r="C16" s="10" t="s">
        <v>3</v>
      </c>
      <c r="D16" s="12">
        <v>9</v>
      </c>
      <c r="E16" s="16">
        <v>35.71</v>
      </c>
      <c r="F16" s="16">
        <f t="shared" si="3"/>
        <v>321.39</v>
      </c>
      <c r="G16" s="16">
        <f t="shared" si="0"/>
        <v>40.75</v>
      </c>
      <c r="H16" s="16">
        <f t="shared" si="1"/>
        <v>366.75</v>
      </c>
      <c r="J16" s="40"/>
      <c r="K16" s="40"/>
      <c r="L16" s="40"/>
    </row>
    <row r="17" spans="1:12" s="7" customFormat="1" ht="90">
      <c r="A17" s="10" t="s">
        <v>66</v>
      </c>
      <c r="B17" s="11" t="s">
        <v>67</v>
      </c>
      <c r="C17" s="10" t="s">
        <v>3</v>
      </c>
      <c r="D17" s="12">
        <v>9</v>
      </c>
      <c r="E17" s="16">
        <v>862.7</v>
      </c>
      <c r="F17" s="16">
        <f t="shared" si="3"/>
        <v>7764.3</v>
      </c>
      <c r="G17" s="16">
        <f t="shared" si="0"/>
        <v>984.43</v>
      </c>
      <c r="H17" s="16">
        <f t="shared" si="1"/>
        <v>8859.8700000000008</v>
      </c>
      <c r="J17" s="40"/>
      <c r="K17" s="40"/>
      <c r="L17" s="40"/>
    </row>
    <row r="18" spans="1:12" s="7" customFormat="1" ht="75">
      <c r="A18" s="10" t="s">
        <v>38</v>
      </c>
      <c r="B18" s="11" t="s">
        <v>39</v>
      </c>
      <c r="C18" s="10" t="s">
        <v>40</v>
      </c>
      <c r="D18" s="12">
        <v>0.372</v>
      </c>
      <c r="E18" s="16">
        <v>2500</v>
      </c>
      <c r="F18" s="16">
        <f t="shared" si="3"/>
        <v>930</v>
      </c>
      <c r="G18" s="16">
        <f t="shared" si="0"/>
        <v>2852.75</v>
      </c>
      <c r="H18" s="16">
        <f t="shared" si="1"/>
        <v>1061.22</v>
      </c>
      <c r="J18" s="40"/>
      <c r="K18" s="40"/>
      <c r="L18" s="40"/>
    </row>
    <row r="19" spans="1:12" s="7" customFormat="1" ht="45">
      <c r="A19" s="10" t="s">
        <v>45</v>
      </c>
      <c r="B19" s="11" t="s">
        <v>46</v>
      </c>
      <c r="C19" s="10" t="s">
        <v>4</v>
      </c>
      <c r="D19" s="7">
        <v>2.6199999999999997</v>
      </c>
      <c r="E19" s="16">
        <v>2287.12</v>
      </c>
      <c r="F19" s="16">
        <f t="shared" si="3"/>
        <v>5992.25</v>
      </c>
      <c r="G19" s="16">
        <f t="shared" si="0"/>
        <v>2609.83</v>
      </c>
      <c r="H19" s="16">
        <f t="shared" si="1"/>
        <v>6837.75</v>
      </c>
      <c r="J19" s="40">
        <v>0.41</v>
      </c>
      <c r="K19" s="40">
        <v>2287.12</v>
      </c>
      <c r="L19" s="40">
        <f t="shared" si="2"/>
        <v>937.72</v>
      </c>
    </row>
    <row r="20" spans="1:12" s="7" customFormat="1" ht="45">
      <c r="A20" s="10" t="s">
        <v>49</v>
      </c>
      <c r="B20" s="11" t="s">
        <v>50</v>
      </c>
      <c r="C20" s="10" t="s">
        <v>4</v>
      </c>
      <c r="D20" s="12">
        <v>0.69</v>
      </c>
      <c r="E20" s="16">
        <v>2241.29</v>
      </c>
      <c r="F20" s="16">
        <f t="shared" si="3"/>
        <v>1546.49</v>
      </c>
      <c r="G20" s="16">
        <f t="shared" si="0"/>
        <v>2557.54</v>
      </c>
      <c r="H20" s="16">
        <f t="shared" si="1"/>
        <v>1764.7</v>
      </c>
      <c r="J20" s="40"/>
      <c r="K20" s="40"/>
      <c r="L20" s="40"/>
    </row>
    <row r="21" spans="1:12" s="7" customFormat="1" ht="33">
      <c r="A21" s="10"/>
      <c r="B21" s="9" t="s">
        <v>68</v>
      </c>
      <c r="C21" s="10"/>
      <c r="D21" s="12"/>
      <c r="E21" s="17"/>
      <c r="F21" s="16"/>
      <c r="G21" s="16"/>
      <c r="H21" s="16"/>
      <c r="J21" s="40"/>
      <c r="K21" s="40"/>
      <c r="L21" s="40"/>
    </row>
    <row r="22" spans="1:12" s="7" customFormat="1" ht="45">
      <c r="A22" s="10" t="s">
        <v>69</v>
      </c>
      <c r="B22" s="11" t="s">
        <v>70</v>
      </c>
      <c r="C22" s="10" t="s">
        <v>26</v>
      </c>
      <c r="D22" s="12">
        <v>2.35</v>
      </c>
      <c r="E22" s="16">
        <v>639.86</v>
      </c>
      <c r="F22" s="16">
        <f t="shared" ref="F22:F31" si="4">ROUND(D22*E22,2)</f>
        <v>1503.67</v>
      </c>
      <c r="G22" s="16">
        <f t="shared" si="0"/>
        <v>730.14</v>
      </c>
      <c r="H22" s="16">
        <f t="shared" si="1"/>
        <v>1715.83</v>
      </c>
      <c r="J22" s="40">
        <v>2.5299999999999998</v>
      </c>
      <c r="K22" s="40">
        <v>639.86</v>
      </c>
      <c r="L22" s="40">
        <f t="shared" si="2"/>
        <v>1618.85</v>
      </c>
    </row>
    <row r="23" spans="1:12" s="7" customFormat="1" ht="45">
      <c r="A23" s="10" t="s">
        <v>16</v>
      </c>
      <c r="B23" s="11" t="s">
        <v>17</v>
      </c>
      <c r="C23" s="10" t="s">
        <v>18</v>
      </c>
      <c r="D23" s="12">
        <v>0.52899999999999991</v>
      </c>
      <c r="E23" s="16">
        <v>258.98</v>
      </c>
      <c r="F23" s="16">
        <f t="shared" si="4"/>
        <v>137</v>
      </c>
      <c r="G23" s="16">
        <f t="shared" si="0"/>
        <v>295.52</v>
      </c>
      <c r="H23" s="16">
        <f t="shared" si="1"/>
        <v>156.33000000000001</v>
      </c>
      <c r="J23" s="40">
        <v>0.55000000000000004</v>
      </c>
      <c r="K23" s="40">
        <v>258.98</v>
      </c>
      <c r="L23" s="40">
        <f t="shared" si="2"/>
        <v>142.44</v>
      </c>
    </row>
    <row r="24" spans="1:12" s="7" customFormat="1" ht="30">
      <c r="A24" s="10" t="s">
        <v>19</v>
      </c>
      <c r="B24" s="11" t="s">
        <v>20</v>
      </c>
      <c r="C24" s="10" t="s">
        <v>18</v>
      </c>
      <c r="D24" s="12">
        <v>0.55000000000000004</v>
      </c>
      <c r="E24" s="16">
        <v>968.87</v>
      </c>
      <c r="F24" s="16">
        <f t="shared" si="4"/>
        <v>532.88</v>
      </c>
      <c r="G24" s="16">
        <f t="shared" si="0"/>
        <v>1105.58</v>
      </c>
      <c r="H24" s="16">
        <f t="shared" si="1"/>
        <v>608.07000000000005</v>
      </c>
      <c r="J24" s="40"/>
      <c r="K24" s="40"/>
      <c r="L24" s="40"/>
    </row>
    <row r="25" spans="1:12" s="7" customFormat="1" ht="30">
      <c r="A25" s="10" t="s">
        <v>35</v>
      </c>
      <c r="B25" s="11" t="s">
        <v>36</v>
      </c>
      <c r="C25" s="10" t="s">
        <v>26</v>
      </c>
      <c r="D25" s="12">
        <v>1.5900000000000003</v>
      </c>
      <c r="E25" s="16">
        <v>90.06</v>
      </c>
      <c r="F25" s="16">
        <f t="shared" si="4"/>
        <v>143.19999999999999</v>
      </c>
      <c r="G25" s="16">
        <f t="shared" si="0"/>
        <v>102.77</v>
      </c>
      <c r="H25" s="16">
        <f t="shared" si="1"/>
        <v>163.4</v>
      </c>
      <c r="J25" s="40">
        <v>1.65</v>
      </c>
      <c r="K25" s="40">
        <v>90.06</v>
      </c>
      <c r="L25" s="40">
        <f t="shared" si="2"/>
        <v>148.6</v>
      </c>
    </row>
    <row r="26" spans="1:12" s="7" customFormat="1" ht="60">
      <c r="A26" s="10" t="s">
        <v>29</v>
      </c>
      <c r="B26" s="11" t="s">
        <v>30</v>
      </c>
      <c r="C26" s="10" t="s">
        <v>26</v>
      </c>
      <c r="D26" s="12">
        <v>1.5900000000000003</v>
      </c>
      <c r="E26" s="16">
        <v>2427.8200000000002</v>
      </c>
      <c r="F26" s="16">
        <f t="shared" si="4"/>
        <v>3860.23</v>
      </c>
      <c r="G26" s="16">
        <f t="shared" si="0"/>
        <v>2770.39</v>
      </c>
      <c r="H26" s="16">
        <f t="shared" si="1"/>
        <v>4404.92</v>
      </c>
      <c r="J26" s="40">
        <v>0.56999999999999995</v>
      </c>
      <c r="K26" s="40">
        <v>2427.8200000000002</v>
      </c>
      <c r="L26" s="40">
        <f t="shared" si="2"/>
        <v>1383.86</v>
      </c>
    </row>
    <row r="27" spans="1:12" s="7" customFormat="1" ht="30">
      <c r="A27" s="10" t="s">
        <v>27</v>
      </c>
      <c r="B27" s="11" t="s">
        <v>28</v>
      </c>
      <c r="C27" s="10" t="s">
        <v>26</v>
      </c>
      <c r="D27" s="12">
        <v>1.62</v>
      </c>
      <c r="E27" s="16">
        <v>6451.23</v>
      </c>
      <c r="F27" s="16">
        <f t="shared" si="4"/>
        <v>10450.99</v>
      </c>
      <c r="G27" s="16">
        <f t="shared" si="0"/>
        <v>7361.5</v>
      </c>
      <c r="H27" s="16">
        <f t="shared" si="1"/>
        <v>11925.63</v>
      </c>
      <c r="J27" s="40"/>
      <c r="K27" s="40"/>
      <c r="L27" s="40"/>
    </row>
    <row r="28" spans="1:12" s="7" customFormat="1" ht="30">
      <c r="A28" s="10" t="s">
        <v>47</v>
      </c>
      <c r="B28" s="11" t="s">
        <v>48</v>
      </c>
      <c r="C28" s="10" t="s">
        <v>3</v>
      </c>
      <c r="D28" s="12">
        <v>10.79</v>
      </c>
      <c r="E28" s="16">
        <v>210.92</v>
      </c>
      <c r="F28" s="16">
        <f t="shared" si="4"/>
        <v>2275.83</v>
      </c>
      <c r="G28" s="16">
        <f t="shared" si="0"/>
        <v>240.68</v>
      </c>
      <c r="H28" s="16">
        <f t="shared" si="1"/>
        <v>2596.94</v>
      </c>
      <c r="J28" s="40"/>
      <c r="K28" s="40"/>
      <c r="L28" s="40"/>
    </row>
    <row r="29" spans="1:12" s="7" customFormat="1" ht="45">
      <c r="A29" s="10" t="s">
        <v>8</v>
      </c>
      <c r="B29" s="11" t="s">
        <v>9</v>
      </c>
      <c r="C29" s="10" t="s">
        <v>10</v>
      </c>
      <c r="D29" s="12">
        <v>106.1</v>
      </c>
      <c r="E29" s="16">
        <v>217.27</v>
      </c>
      <c r="F29" s="16">
        <f t="shared" si="4"/>
        <v>23052.35</v>
      </c>
      <c r="G29" s="16">
        <f t="shared" si="0"/>
        <v>247.93</v>
      </c>
      <c r="H29" s="16">
        <f t="shared" si="1"/>
        <v>26305.37</v>
      </c>
      <c r="J29" s="40"/>
      <c r="K29" s="40"/>
      <c r="L29" s="40"/>
    </row>
    <row r="30" spans="1:12" s="7" customFormat="1" ht="45">
      <c r="A30" s="10" t="s">
        <v>43</v>
      </c>
      <c r="B30" s="11" t="s">
        <v>44</v>
      </c>
      <c r="C30" s="10" t="s">
        <v>4</v>
      </c>
      <c r="D30" s="12">
        <v>2.68</v>
      </c>
      <c r="E30" s="16">
        <v>1095.74</v>
      </c>
      <c r="F30" s="16">
        <f t="shared" si="4"/>
        <v>2936.58</v>
      </c>
      <c r="G30" s="16">
        <f t="shared" si="0"/>
        <v>1250.3499999999999</v>
      </c>
      <c r="H30" s="16">
        <f t="shared" si="1"/>
        <v>3350.94</v>
      </c>
      <c r="J30" s="40"/>
      <c r="K30" s="40"/>
      <c r="L30" s="40"/>
    </row>
    <row r="31" spans="1:12" s="7" customFormat="1" ht="60">
      <c r="A31" s="10" t="s">
        <v>41</v>
      </c>
      <c r="B31" s="11" t="s">
        <v>42</v>
      </c>
      <c r="C31" s="10" t="s">
        <v>10</v>
      </c>
      <c r="D31" s="12">
        <v>1.8</v>
      </c>
      <c r="E31" s="16">
        <v>266.44</v>
      </c>
      <c r="F31" s="16">
        <f t="shared" si="4"/>
        <v>479.59</v>
      </c>
      <c r="G31" s="16">
        <f t="shared" si="0"/>
        <v>304.02999999999997</v>
      </c>
      <c r="H31" s="16">
        <f t="shared" si="1"/>
        <v>547.25</v>
      </c>
      <c r="J31" s="40"/>
      <c r="K31" s="40"/>
      <c r="L31" s="40"/>
    </row>
    <row r="32" spans="1:12" s="7" customFormat="1" ht="16.5">
      <c r="A32" s="10"/>
      <c r="B32" s="9" t="s">
        <v>71</v>
      </c>
      <c r="C32" s="10"/>
      <c r="D32" s="12"/>
      <c r="E32" s="17"/>
      <c r="F32" s="16"/>
      <c r="G32" s="16"/>
      <c r="H32" s="16"/>
      <c r="J32" s="40"/>
      <c r="K32" s="40"/>
      <c r="L32" s="40"/>
    </row>
    <row r="33" spans="1:12" s="7" customFormat="1" ht="45">
      <c r="A33" s="10" t="s">
        <v>69</v>
      </c>
      <c r="B33" s="11" t="s">
        <v>70</v>
      </c>
      <c r="C33" s="10" t="s">
        <v>26</v>
      </c>
      <c r="D33" s="12">
        <v>2.4700000000000002</v>
      </c>
      <c r="E33" s="16">
        <v>639.86</v>
      </c>
      <c r="F33" s="16">
        <f t="shared" ref="F33:F39" si="5">ROUND(D33*E33,2)</f>
        <v>1580.45</v>
      </c>
      <c r="G33" s="16">
        <f t="shared" si="0"/>
        <v>730.14</v>
      </c>
      <c r="H33" s="16">
        <f t="shared" si="1"/>
        <v>1803.45</v>
      </c>
      <c r="J33" s="40"/>
      <c r="K33" s="40"/>
      <c r="L33" s="40"/>
    </row>
    <row r="34" spans="1:12" s="7" customFormat="1" ht="45">
      <c r="A34" s="10" t="s">
        <v>16</v>
      </c>
      <c r="B34" s="11" t="s">
        <v>17</v>
      </c>
      <c r="C34" s="10" t="s">
        <v>18</v>
      </c>
      <c r="D34" s="12">
        <v>0.316</v>
      </c>
      <c r="E34" s="16">
        <v>258.98</v>
      </c>
      <c r="F34" s="16">
        <f t="shared" si="5"/>
        <v>81.84</v>
      </c>
      <c r="G34" s="16">
        <f t="shared" si="0"/>
        <v>295.52</v>
      </c>
      <c r="H34" s="16">
        <f t="shared" si="1"/>
        <v>93.38</v>
      </c>
      <c r="J34" s="40"/>
      <c r="K34" s="40"/>
      <c r="L34" s="40"/>
    </row>
    <row r="35" spans="1:12" s="7" customFormat="1" ht="30">
      <c r="A35" s="10" t="s">
        <v>35</v>
      </c>
      <c r="B35" s="11" t="s">
        <v>36</v>
      </c>
      <c r="C35" s="10" t="s">
        <v>26</v>
      </c>
      <c r="D35" s="12">
        <v>0.95</v>
      </c>
      <c r="E35" s="16">
        <v>90.06</v>
      </c>
      <c r="F35" s="16">
        <f t="shared" si="5"/>
        <v>85.56</v>
      </c>
      <c r="G35" s="16">
        <f t="shared" si="0"/>
        <v>102.77</v>
      </c>
      <c r="H35" s="16">
        <f t="shared" si="1"/>
        <v>97.63</v>
      </c>
      <c r="J35" s="40"/>
      <c r="K35" s="40"/>
      <c r="L35" s="40"/>
    </row>
    <row r="36" spans="1:12" s="7" customFormat="1" ht="60">
      <c r="A36" s="10" t="s">
        <v>29</v>
      </c>
      <c r="B36" s="11" t="s">
        <v>30</v>
      </c>
      <c r="C36" s="10" t="s">
        <v>26</v>
      </c>
      <c r="D36" s="12">
        <v>1.49</v>
      </c>
      <c r="E36" s="16">
        <v>2427.8200000000002</v>
      </c>
      <c r="F36" s="16">
        <f t="shared" si="5"/>
        <v>3617.45</v>
      </c>
      <c r="G36" s="16">
        <f t="shared" si="0"/>
        <v>2770.39</v>
      </c>
      <c r="H36" s="16">
        <f t="shared" si="1"/>
        <v>4127.88</v>
      </c>
      <c r="J36" s="40"/>
      <c r="K36" s="40"/>
      <c r="L36" s="40"/>
    </row>
    <row r="37" spans="1:12" s="7" customFormat="1" ht="30">
      <c r="A37" s="10" t="s">
        <v>27</v>
      </c>
      <c r="B37" s="11" t="s">
        <v>28</v>
      </c>
      <c r="C37" s="10" t="s">
        <v>26</v>
      </c>
      <c r="D37" s="12">
        <v>0.63</v>
      </c>
      <c r="E37" s="16">
        <v>6451.23</v>
      </c>
      <c r="F37" s="16">
        <f t="shared" si="5"/>
        <v>4064.27</v>
      </c>
      <c r="G37" s="16">
        <f t="shared" si="0"/>
        <v>7361.5</v>
      </c>
      <c r="H37" s="16">
        <f t="shared" si="1"/>
        <v>4637.75</v>
      </c>
      <c r="J37" s="40"/>
      <c r="K37" s="40"/>
      <c r="L37" s="40"/>
    </row>
    <row r="38" spans="1:12" s="7" customFormat="1" ht="30">
      <c r="A38" s="10" t="s">
        <v>47</v>
      </c>
      <c r="B38" s="11" t="s">
        <v>48</v>
      </c>
      <c r="C38" s="10" t="s">
        <v>3</v>
      </c>
      <c r="D38" s="12">
        <v>3.16</v>
      </c>
      <c r="E38" s="16">
        <v>210.92</v>
      </c>
      <c r="F38" s="16">
        <f t="shared" si="5"/>
        <v>666.51</v>
      </c>
      <c r="G38" s="16">
        <f t="shared" si="0"/>
        <v>240.68</v>
      </c>
      <c r="H38" s="16">
        <f t="shared" si="1"/>
        <v>760.55</v>
      </c>
      <c r="J38" s="40"/>
      <c r="K38" s="40"/>
      <c r="L38" s="40"/>
    </row>
    <row r="39" spans="1:12" s="7" customFormat="1" ht="45">
      <c r="A39" s="10" t="s">
        <v>8</v>
      </c>
      <c r="B39" s="11" t="s">
        <v>9</v>
      </c>
      <c r="C39" s="10" t="s">
        <v>10</v>
      </c>
      <c r="D39" s="12">
        <v>31.6</v>
      </c>
      <c r="E39" s="16">
        <v>217.27</v>
      </c>
      <c r="F39" s="16">
        <f t="shared" si="5"/>
        <v>6865.73</v>
      </c>
      <c r="G39" s="16">
        <f t="shared" si="0"/>
        <v>247.93</v>
      </c>
      <c r="H39" s="16">
        <f t="shared" si="1"/>
        <v>7834.59</v>
      </c>
      <c r="J39" s="40"/>
      <c r="K39" s="40"/>
      <c r="L39" s="40"/>
    </row>
    <row r="40" spans="1:12" s="7" customFormat="1" ht="16.5">
      <c r="A40" s="10"/>
      <c r="B40" s="9" t="s">
        <v>72</v>
      </c>
      <c r="C40" s="10"/>
      <c r="D40" s="12"/>
      <c r="E40" s="17"/>
      <c r="F40" s="16"/>
      <c r="G40" s="16"/>
      <c r="H40" s="16"/>
      <c r="J40" s="40"/>
      <c r="K40" s="40"/>
      <c r="L40" s="40"/>
    </row>
    <row r="41" spans="1:12" s="7" customFormat="1" ht="60">
      <c r="A41" s="10" t="s">
        <v>12</v>
      </c>
      <c r="B41" s="11" t="s">
        <v>13</v>
      </c>
      <c r="C41" s="10" t="s">
        <v>3</v>
      </c>
      <c r="D41" s="12">
        <v>2.37</v>
      </c>
      <c r="E41" s="16">
        <v>350.95</v>
      </c>
      <c r="F41" s="16">
        <f t="shared" ref="F41:F49" si="6">ROUND(D41*E41,2)</f>
        <v>831.75</v>
      </c>
      <c r="G41" s="16">
        <f t="shared" si="0"/>
        <v>400.47</v>
      </c>
      <c r="H41" s="16">
        <f t="shared" si="1"/>
        <v>949.11</v>
      </c>
      <c r="J41" s="40"/>
      <c r="K41" s="40"/>
      <c r="L41" s="40"/>
    </row>
    <row r="42" spans="1:12" s="7" customFormat="1" ht="45">
      <c r="A42" s="10" t="s">
        <v>14</v>
      </c>
      <c r="B42" s="11" t="s">
        <v>15</v>
      </c>
      <c r="C42" s="10" t="s">
        <v>3</v>
      </c>
      <c r="D42" s="12">
        <v>2.37</v>
      </c>
      <c r="E42" s="16">
        <v>27.6</v>
      </c>
      <c r="F42" s="16">
        <f t="shared" si="6"/>
        <v>65.41</v>
      </c>
      <c r="G42" s="16">
        <f t="shared" si="0"/>
        <v>31.49</v>
      </c>
      <c r="H42" s="16">
        <f t="shared" si="1"/>
        <v>74.63</v>
      </c>
      <c r="J42" s="40"/>
      <c r="K42" s="40"/>
      <c r="L42" s="40"/>
    </row>
    <row r="43" spans="1:12" s="7" customFormat="1" ht="30">
      <c r="A43" s="10" t="s">
        <v>21</v>
      </c>
      <c r="B43" s="13" t="s">
        <v>22</v>
      </c>
      <c r="C43" s="10" t="s">
        <v>5</v>
      </c>
      <c r="D43" s="12">
        <v>17</v>
      </c>
      <c r="E43" s="16">
        <v>96.52</v>
      </c>
      <c r="F43" s="16">
        <f t="shared" si="6"/>
        <v>1640.84</v>
      </c>
      <c r="G43" s="16">
        <f t="shared" si="0"/>
        <v>110.14</v>
      </c>
      <c r="H43" s="16">
        <f t="shared" si="1"/>
        <v>1872.38</v>
      </c>
      <c r="J43" s="40"/>
      <c r="K43" s="40"/>
      <c r="L43" s="40"/>
    </row>
    <row r="44" spans="1:12" s="7" customFormat="1" ht="30">
      <c r="A44" s="10" t="s">
        <v>23</v>
      </c>
      <c r="B44" s="13" t="s">
        <v>24</v>
      </c>
      <c r="C44" s="10" t="s">
        <v>5</v>
      </c>
      <c r="D44" s="12">
        <v>17</v>
      </c>
      <c r="E44" s="16">
        <v>16.149999999999999</v>
      </c>
      <c r="F44" s="16">
        <f t="shared" si="6"/>
        <v>274.55</v>
      </c>
      <c r="G44" s="16">
        <f t="shared" si="0"/>
        <v>18.43</v>
      </c>
      <c r="H44" s="16">
        <f t="shared" si="1"/>
        <v>313.31</v>
      </c>
      <c r="J44" s="40"/>
      <c r="K44" s="40"/>
      <c r="L44" s="40"/>
    </row>
    <row r="45" spans="1:12" s="7" customFormat="1" ht="45">
      <c r="A45" s="10" t="s">
        <v>69</v>
      </c>
      <c r="B45" s="11" t="s">
        <v>70</v>
      </c>
      <c r="C45" s="10" t="s">
        <v>26</v>
      </c>
      <c r="D45" s="12">
        <v>0.03</v>
      </c>
      <c r="E45" s="16">
        <v>639.86</v>
      </c>
      <c r="F45" s="16">
        <f t="shared" si="6"/>
        <v>19.2</v>
      </c>
      <c r="G45" s="16">
        <f t="shared" si="0"/>
        <v>730.14</v>
      </c>
      <c r="H45" s="16">
        <f t="shared" si="1"/>
        <v>21.9</v>
      </c>
      <c r="J45" s="40"/>
      <c r="K45" s="40"/>
      <c r="L45" s="40"/>
    </row>
    <row r="46" spans="1:12" s="7" customFormat="1" ht="30">
      <c r="A46" s="10" t="s">
        <v>31</v>
      </c>
      <c r="B46" s="11" t="s">
        <v>32</v>
      </c>
      <c r="C46" s="10" t="s">
        <v>11</v>
      </c>
      <c r="D46" s="12">
        <v>0.2</v>
      </c>
      <c r="E46" s="16">
        <v>25.77</v>
      </c>
      <c r="F46" s="16">
        <f t="shared" si="6"/>
        <v>5.15</v>
      </c>
      <c r="G46" s="16">
        <f t="shared" si="0"/>
        <v>29.41</v>
      </c>
      <c r="H46" s="16">
        <f t="shared" si="1"/>
        <v>5.88</v>
      </c>
      <c r="J46" s="40"/>
      <c r="K46" s="40"/>
      <c r="L46" s="40"/>
    </row>
    <row r="47" spans="1:12" s="7" customFormat="1" ht="75">
      <c r="A47" s="10" t="s">
        <v>73</v>
      </c>
      <c r="B47" s="11" t="s">
        <v>74</v>
      </c>
      <c r="C47" s="10" t="s">
        <v>4</v>
      </c>
      <c r="D47" s="12">
        <v>0.05</v>
      </c>
      <c r="E47" s="16">
        <v>694.44</v>
      </c>
      <c r="F47" s="16">
        <f t="shared" si="6"/>
        <v>34.72</v>
      </c>
      <c r="G47" s="16">
        <f t="shared" si="0"/>
        <v>792.43</v>
      </c>
      <c r="H47" s="16">
        <f t="shared" si="1"/>
        <v>39.619999999999997</v>
      </c>
      <c r="J47" s="40"/>
      <c r="K47" s="40"/>
      <c r="L47" s="40"/>
    </row>
    <row r="48" spans="1:12" s="7" customFormat="1" ht="60">
      <c r="A48" s="10" t="s">
        <v>33</v>
      </c>
      <c r="B48" s="11" t="s">
        <v>34</v>
      </c>
      <c r="C48" s="10" t="s">
        <v>11</v>
      </c>
      <c r="D48" s="12">
        <v>2.2999999999999998</v>
      </c>
      <c r="E48" s="16">
        <v>28.39</v>
      </c>
      <c r="F48" s="16">
        <f t="shared" si="6"/>
        <v>65.3</v>
      </c>
      <c r="G48" s="16">
        <f t="shared" si="0"/>
        <v>32.4</v>
      </c>
      <c r="H48" s="16">
        <f t="shared" si="1"/>
        <v>74.52</v>
      </c>
      <c r="J48" s="40"/>
      <c r="K48" s="40"/>
      <c r="L48" s="40"/>
    </row>
    <row r="49" spans="1:13" s="7" customFormat="1" ht="45">
      <c r="A49" s="10" t="s">
        <v>75</v>
      </c>
      <c r="B49" s="11" t="s">
        <v>76</v>
      </c>
      <c r="C49" s="10" t="s">
        <v>5</v>
      </c>
      <c r="D49" s="12">
        <v>1</v>
      </c>
      <c r="E49" s="25">
        <v>453.83</v>
      </c>
      <c r="F49" s="25">
        <f t="shared" si="6"/>
        <v>453.83</v>
      </c>
      <c r="G49" s="25">
        <f t="shared" si="0"/>
        <v>517.87</v>
      </c>
      <c r="H49" s="25">
        <f t="shared" si="1"/>
        <v>517.87</v>
      </c>
      <c r="J49" s="40"/>
      <c r="K49" s="40"/>
      <c r="L49" s="40"/>
    </row>
    <row r="50" spans="1:13" s="7" customFormat="1" ht="36.75" customHeight="1">
      <c r="A50" s="23"/>
      <c r="B50" s="23"/>
      <c r="C50" s="23"/>
      <c r="D50" s="23"/>
      <c r="E50" s="26" t="s">
        <v>87</v>
      </c>
      <c r="F50" s="25">
        <f>SUM(F8:F49)</f>
        <v>90732.959999999992</v>
      </c>
      <c r="G50" s="25"/>
      <c r="H50" s="25">
        <f>SUM(H8:H49)</f>
        <v>103534.75000000001</v>
      </c>
      <c r="J50" s="26" t="s">
        <v>87</v>
      </c>
      <c r="K50" s="40"/>
      <c r="L50" s="40">
        <f>SUM(L8:L49)</f>
        <v>6154.6399999999994</v>
      </c>
    </row>
    <row r="51" spans="1:13">
      <c r="A51" s="24"/>
      <c r="B51" s="24"/>
      <c r="C51" s="24"/>
      <c r="D51" s="24"/>
      <c r="E51" s="24"/>
      <c r="F51" s="24"/>
      <c r="G51" s="24"/>
      <c r="H51" s="24"/>
    </row>
    <row r="52" spans="1:13" ht="126">
      <c r="A52" s="27"/>
      <c r="B52" s="27" t="s">
        <v>0</v>
      </c>
      <c r="C52" s="27" t="s">
        <v>1</v>
      </c>
      <c r="D52" s="27" t="s">
        <v>77</v>
      </c>
      <c r="E52" s="27" t="s">
        <v>78</v>
      </c>
      <c r="F52" s="27" t="s">
        <v>88</v>
      </c>
      <c r="G52" s="27" t="s">
        <v>79</v>
      </c>
      <c r="L52" s="28"/>
    </row>
    <row r="53" spans="1:13" ht="75">
      <c r="A53" s="18" t="s">
        <v>82</v>
      </c>
      <c r="B53" s="15" t="s">
        <v>83</v>
      </c>
      <c r="C53" s="2" t="s">
        <v>5</v>
      </c>
      <c r="D53" s="20">
        <v>1</v>
      </c>
      <c r="E53" s="20">
        <v>5</v>
      </c>
      <c r="F53" s="20">
        <f>F50</f>
        <v>90732.959999999992</v>
      </c>
      <c r="G53" s="20">
        <v>4844.38</v>
      </c>
      <c r="M53" s="28"/>
    </row>
    <row r="54" spans="1:13" ht="60">
      <c r="A54" s="19" t="s">
        <v>80</v>
      </c>
      <c r="B54" s="14" t="s">
        <v>81</v>
      </c>
      <c r="C54" s="19" t="s">
        <v>5</v>
      </c>
      <c r="D54" s="20">
        <v>1</v>
      </c>
      <c r="E54" s="20">
        <v>2</v>
      </c>
      <c r="F54" s="20">
        <f>F50</f>
        <v>90732.959999999992</v>
      </c>
      <c r="G54" s="20">
        <v>1937.75</v>
      </c>
    </row>
    <row r="55" spans="1:13" ht="15.75" thickBot="1"/>
    <row r="56" spans="1:13" ht="15" customHeight="1" thickBot="1">
      <c r="B56" s="41" t="s">
        <v>92</v>
      </c>
      <c r="C56" s="41"/>
      <c r="D56" s="41"/>
      <c r="E56" s="41"/>
      <c r="F56" s="41"/>
      <c r="G56" s="41"/>
      <c r="H56" s="42">
        <f>G54+G53+H50+L50</f>
        <v>116471.52000000002</v>
      </c>
    </row>
    <row r="57" spans="1:13" ht="15" customHeight="1" thickBot="1">
      <c r="B57" s="41" t="s">
        <v>93</v>
      </c>
      <c r="C57" s="41"/>
      <c r="D57" s="41"/>
      <c r="E57" s="41"/>
      <c r="F57" s="41"/>
      <c r="G57" s="41"/>
      <c r="H57" s="42">
        <f>(ROUND(H56*0.21,2))+H56</f>
        <v>140930.54</v>
      </c>
    </row>
  </sheetData>
  <sheetProtection formatRows="0" insertRows="0" selectLockedCells="1"/>
  <mergeCells count="18">
    <mergeCell ref="B56:G56"/>
    <mergeCell ref="B57:G57"/>
    <mergeCell ref="J2:L2"/>
    <mergeCell ref="J4:L4"/>
    <mergeCell ref="J5:J6"/>
    <mergeCell ref="K5:K6"/>
    <mergeCell ref="L5:L6"/>
    <mergeCell ref="B4:B6"/>
    <mergeCell ref="A4:A6"/>
    <mergeCell ref="H5:H6"/>
    <mergeCell ref="G4:H4"/>
    <mergeCell ref="B2:G2"/>
    <mergeCell ref="F5:F6"/>
    <mergeCell ref="E4:F4"/>
    <mergeCell ref="G5:G6"/>
    <mergeCell ref="D4:D6"/>
    <mergeCell ref="C4:C6"/>
    <mergeCell ref="E5:E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Kauno m.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Kudirkienė</dc:creator>
  <cp:lastModifiedBy>Windows User</cp:lastModifiedBy>
  <cp:lastPrinted>2019-07-26T10:35:21Z</cp:lastPrinted>
  <dcterms:created xsi:type="dcterms:W3CDTF">2014-12-03T07:24:06Z</dcterms:created>
  <dcterms:modified xsi:type="dcterms:W3CDTF">2022-09-16T07:02:40Z</dcterms:modified>
</cp:coreProperties>
</file>