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mc:AlternateContent xmlns:mc="http://schemas.openxmlformats.org/markup-compatibility/2006">
    <mc:Choice Requires="x15">
      <x15ac:absPath xmlns:x15ac="http://schemas.microsoft.com/office/spreadsheetml/2010/11/ac" url="C:\Users\ebaltrenaite\Desktop\Sutarties pakeitimas\"/>
    </mc:Choice>
  </mc:AlternateContent>
  <xr:revisionPtr revIDLastSave="0" documentId="13_ncr:1_{D6CA0734-4306-4377-9EE6-D5D5D4D92F98}" xr6:coauthVersionLast="47" xr6:coauthVersionMax="47" xr10:uidLastSave="{00000000-0000-0000-0000-000000000000}"/>
  <bookViews>
    <workbookView xWindow="-108" yWindow="-108" windowWidth="23256" windowHeight="12576" tabRatio="628" xr2:uid="{00000000-000D-0000-FFFF-FFFF00000000}"/>
  </bookViews>
  <sheets>
    <sheet name="Suvestinė" sheetId="1" r:id="rId1"/>
    <sheet name="Eksterjero kiekių žiniaraštis" sheetId="4" r:id="rId2"/>
    <sheet name="Interjero kiekių žiniaraštis"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4" l="1"/>
  <c r="G13" i="4"/>
  <c r="G14" i="4"/>
  <c r="G16" i="4"/>
  <c r="G17" i="4"/>
  <c r="G99" i="5" l="1"/>
  <c r="G100" i="5"/>
  <c r="G101" i="5"/>
  <c r="G98" i="5"/>
  <c r="G97" i="5"/>
  <c r="G96" i="5"/>
  <c r="G95" i="5"/>
  <c r="G94" i="5"/>
  <c r="G93" i="5"/>
  <c r="G92" i="5"/>
  <c r="G91" i="5"/>
  <c r="G90" i="5"/>
  <c r="G106" i="5"/>
  <c r="G107" i="5"/>
  <c r="G108" i="5"/>
  <c r="G105" i="5"/>
  <c r="G74" i="5"/>
  <c r="G75" i="5"/>
  <c r="G76" i="5"/>
  <c r="G77" i="5"/>
  <c r="G78" i="5"/>
  <c r="G79" i="5"/>
  <c r="G80" i="5"/>
  <c r="G81" i="5"/>
  <c r="G82" i="5"/>
  <c r="G83" i="5"/>
  <c r="G84" i="5"/>
  <c r="G85" i="5"/>
  <c r="G86" i="5"/>
  <c r="G87" i="5"/>
  <c r="G88" i="5"/>
  <c r="G89" i="5"/>
  <c r="G102" i="5"/>
  <c r="G103" i="5"/>
  <c r="G73" i="5"/>
  <c r="G63" i="5"/>
  <c r="G64" i="5"/>
  <c r="G65" i="5"/>
  <c r="G66" i="5"/>
  <c r="G67" i="5"/>
  <c r="G68" i="5"/>
  <c r="G69" i="5"/>
  <c r="G70" i="5"/>
  <c r="G71" i="5"/>
  <c r="G62" i="5"/>
  <c r="G49" i="5"/>
  <c r="G50" i="5"/>
  <c r="G51" i="5"/>
  <c r="G52" i="5"/>
  <c r="G53" i="5"/>
  <c r="G54" i="5"/>
  <c r="G55" i="5"/>
  <c r="G56" i="5"/>
  <c r="G57" i="5"/>
  <c r="G58" i="5"/>
  <c r="G59" i="5"/>
  <c r="G60" i="5"/>
  <c r="G48" i="5"/>
  <c r="G43" i="5"/>
  <c r="G44" i="5"/>
  <c r="G45" i="5"/>
  <c r="G46" i="5"/>
  <c r="G42" i="5"/>
  <c r="G39" i="5"/>
  <c r="G40" i="5"/>
  <c r="G38" i="5"/>
  <c r="G32" i="5"/>
  <c r="G33" i="5"/>
  <c r="G34" i="5"/>
  <c r="G35" i="5"/>
  <c r="G36" i="5"/>
  <c r="G31" i="5"/>
  <c r="G17" i="5"/>
  <c r="G29" i="5"/>
  <c r="G28" i="5"/>
  <c r="G27" i="5"/>
  <c r="G26" i="5"/>
  <c r="G25" i="5"/>
  <c r="G24" i="5"/>
  <c r="G22" i="5"/>
  <c r="G21" i="5"/>
  <c r="G20" i="5"/>
  <c r="G18" i="5"/>
  <c r="G15" i="5"/>
  <c r="G14" i="5"/>
  <c r="G13" i="5"/>
  <c r="G30" i="4"/>
  <c r="G32" i="4"/>
  <c r="G33" i="4"/>
  <c r="G29" i="4"/>
  <c r="G28" i="4"/>
  <c r="G26" i="4"/>
  <c r="G25" i="4"/>
  <c r="G24" i="4"/>
  <c r="G23" i="4"/>
  <c r="G22" i="4"/>
  <c r="G21" i="4"/>
  <c r="G20" i="4"/>
  <c r="G18" i="4"/>
  <c r="G34" i="4" l="1"/>
  <c r="D13" i="1"/>
  <c r="G109" i="5"/>
  <c r="G110" i="5" s="1"/>
  <c r="G111" i="5" s="1"/>
  <c r="G35" i="4" l="1"/>
  <c r="G36" i="4" s="1"/>
  <c r="D14" i="1"/>
  <c r="D15" i="1" l="1"/>
  <c r="D16" i="1" l="1"/>
  <c r="D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Intel i-5</author>
  </authors>
  <commentList>
    <comment ref="B9" authorId="0" shapeId="0" xr:uid="{00000000-0006-0000-0200-000001000000}">
      <text>
        <r>
          <rPr>
            <b/>
            <sz val="9"/>
            <color indexed="81"/>
            <rFont val="Tahoma"/>
            <charset val="1"/>
          </rPr>
          <t>Intel i-5:</t>
        </r>
        <r>
          <rPr>
            <sz val="9"/>
            <color indexed="81"/>
            <rFont val="Tahoma"/>
            <charset val="1"/>
          </rPr>
          <t xml:space="preserve">
</t>
        </r>
      </text>
    </comment>
  </commentList>
</comments>
</file>

<file path=xl/sharedStrings.xml><?xml version="1.0" encoding="utf-8"?>
<sst xmlns="http://schemas.openxmlformats.org/spreadsheetml/2006/main" count="294" uniqueCount="169">
  <si>
    <t>Eil. Nr.</t>
  </si>
  <si>
    <t>Darbų pavadinimas</t>
  </si>
  <si>
    <t>Mato vnt.</t>
  </si>
  <si>
    <t>Kiekis </t>
  </si>
  <si>
    <t>Kaina</t>
  </si>
  <si>
    <t>Suma be PVM</t>
  </si>
  <si>
    <t>m²</t>
  </si>
  <si>
    <t>Esamų sienų angų užtaisymas mūrijant ar betonuojant</t>
  </si>
  <si>
    <t>Vnt. </t>
  </si>
  <si>
    <t>Kvadratinių lietvamzdžių ir horizontalių latakų fasado išorėje įrengimas, sistemos (įskaitant laikiklius ir pan.) spalva RAL 9005</t>
  </si>
  <si>
    <t>Lietvamzdžių kiekis, m</t>
  </si>
  <si>
    <t>Latakų ilgis, m</t>
  </si>
  <si>
    <t>Vnt.</t>
  </si>
  <si>
    <t>Stogo dangos įrengimas ant paruošto pagrindo (sutvirtinto OSB plokštėmis) – PVC, trijų sluoksnių polimerinė hidroizoliacinė membrana, sustiprinta tinkleliu, storis 1.5mm, spalva šviesiai pilka</t>
  </si>
  <si>
    <t>Stogo dangos įrengimas ant guminių padų apkrovų paskirstymui, naudojant pjedestalus ir aliuminio profilius, danga iš WPC (medžio-plastiko kompozito) lentų, užbaigiant kraštus tam skirtais profiliais, spalva pilka</t>
  </si>
  <si>
    <r>
      <t xml:space="preserve">H= 120 cm aptvėrimo iš metalinių profilių įrengimas. Gruntuotas ir dažytas milteliniu būdu, spalva RAL 9005 - pagal pridedamą brėžinį (žr. br. </t>
    </r>
    <r>
      <rPr>
        <sz val="12"/>
        <color theme="1"/>
        <rFont val="Times New Roman"/>
        <family val="1"/>
        <charset val="186"/>
      </rPr>
      <t>AV-SUT-21-18-EKST-BR-002)</t>
    </r>
  </si>
  <si>
    <t>m</t>
  </si>
  <si>
    <t>Fasado uždengimo elementų įrengimo iš metalinių profilių su vielos tinklo užpildu įrengimas ant esamų fasadų, gruntuotų ir milteliniu būdu dažytų, RAL 9005</t>
  </si>
  <si>
    <t>Esamų metalinių kopėčių dažymas RAL 9005</t>
  </si>
  <si>
    <t>Skardinių palangių įrengimas (RAL 9005 spalva)</t>
  </si>
  <si>
    <t>Metalinės konstrukcijos pastato išorėje sutvarkymas, formuojama sėdimoji vieta iš WPC (medžio-plastiko kompozito) lentų</t>
  </si>
  <si>
    <t>Viso</t>
  </si>
  <si>
    <t>PVM</t>
  </si>
  <si>
    <t>Suma su PVM</t>
  </si>
  <si>
    <t>vnt.</t>
  </si>
  <si>
    <t>kompl.</t>
  </si>
  <si>
    <t>Eksterjero kiekių žiniaraštis</t>
  </si>
  <si>
    <t>Interjero kiekių žiniaraštis</t>
  </si>
  <si>
    <t>Sienų apdailos iš storasluoksnio tinko 2-4 cm storio įrengimas ant paruošto pagrindo (įskaitant ir esamo tinko nuvalymą). Tinkas WEBER 414 arba analogas. Dažymas silikatiniais dažais. Spalva: pilka (tikslinti autorinės priežiūros metu). Tinko sluoksniu formuojamas stambiai grublėtas paviršius.</t>
  </si>
  <si>
    <t>Esamų langų iš „L“/“T“ profilio juodo metalo kampuočio remontas (demontuojant, smėliuojant, pervirinant koroduotas dalis, dengiant antikorozinėmis priemonėmis) arba naujų pagaminimas naudojant 
restauruotą langų furnitūrą, visų elementų gruntavimas ir dažymas milteliniu būdu (spalva RAL 9005) ir sumontavimas į esamas angas. Langų stiklai viengubi arba stiklo paketo, sandarinami tam skirtomis 
priemonėmis</t>
  </si>
  <si>
    <t>Aliuminio-stiklo vitrinų įrengimas su varstomomis dalimis/durimis vietoje esamų metalinių vartų, U=≤1 W/m²K – pagal pridedamą brėžinį (žr. br. AV-SUT-21-18-EKST-BR-003)</t>
  </si>
  <si>
    <t>Metalinių lauko laiptų įrengimas, gruntavimas, dažymas milteliniu būdu RAL 9005 spalva ir reikalingo pamato įrengimas – pagal pridedamą brėžinį (žr. br. AV-SUT-21-18-EKST-BR-001)</t>
  </si>
  <si>
    <t>Nuogrindos iš baltos gludintos skaldos (frak. 16-32 mm) įrengimas, įrengiant cokolio hidroizoliaciją, reikalingus pasluoksnius ir įvažiavimo (pažemintus) gatvių bortus. Nuogrindos plotis – 60 cm</t>
  </si>
  <si>
    <t>Naujo parapetų apskardinimo įrengimas</t>
  </si>
  <si>
    <t>Dažyto juodo metalo (stačiakampio 3x6 cm) rėmo ir tinklo tiltelis su rampa 1:12</t>
  </si>
  <si>
    <t>Durys ir vitrinos</t>
  </si>
  <si>
    <t xml:space="preserve">Vitrina įstiklinta aliuminio rėmuose, rėmo spalva pagal RAL derinama su proj. autoriumi. Su varstomomis dviverėmis durimis </t>
  </si>
  <si>
    <t>Faneruotos, filinginės vienverės durys. Spalva derinama su proj. autoriumi. Durys rakinamos iš vidinės pusės su suktuku.</t>
  </si>
  <si>
    <t xml:space="preserve">Esamos metalinės durys, valomos, šlifuojamos, 
dažomos, spalva derinama su proj. autoriumi. Durų varstymo elementai, armatūra reguliuojami. </t>
  </si>
  <si>
    <t>Mūro, perdangų ir pertvarų įrengimo darbai</t>
  </si>
  <si>
    <t>Angų užmūrijimas silikatinių plytų mūru</t>
  </si>
  <si>
    <t xml:space="preserve">Silikatinių plytų mūro pertvarų mūrijimas </t>
  </si>
  <si>
    <t xml:space="preserve">Mūrinių pertvarų gelžbetoninių pamatų įrengimas </t>
  </si>
  <si>
    <t>Gelžbetoninės perdangos įrengimas</t>
  </si>
  <si>
    <t>Gipskartonio pertvaros ant sutankinto metalinio karkaso įrengimas</t>
  </si>
  <si>
    <t>Sienų ir lubų apdaila</t>
  </si>
  <si>
    <t xml:space="preserve">Sienų tinko remontas, sienos dengimas didelio sukibimo gruntu (pvz. Betonkontakt), glaistymas, gruntavimas, tinkavimas dekoratyviniu tekstūruotu tinku. Spalva: balta (tikslinti autorinės priežiūros metu su proj. autoriumi). </t>
  </si>
  <si>
    <t>Angokraščių tinko remontas, sienos dengimas didelio sukibimo gruntu (pvz. Betonkontakt), glaistymas, gruntavimas, tinkavimas dekoratyviniu tekstūruotu tinku. Spalva: balta (tikslinti autorinės priežiūros metu su proj. 
autoriumi).</t>
  </si>
  <si>
    <t>Mūrinių sienų (plytų) dažymas vandens pagrindo 
dažais, atspariais drėgmei</t>
  </si>
  <si>
    <t>Prie lubų montuojamos medžio pluošto akustinės 
plokštės, gamykliškai dažytos baltai.</t>
  </si>
  <si>
    <t>Pakabinamos drėgmei atsparaus gipskartonio lubos ant metalinio karkaso ir jų dažymas interjeriniais dažais</t>
  </si>
  <si>
    <t>Grindų apdaila</t>
  </si>
  <si>
    <t>Medinių parketlenčių grindų danga, sendinto, šukuoto, gremžto ąžuolo danga</t>
  </si>
  <si>
    <t>Akmens masės plytelių danga 20x20cm, matinės, 
juodos ir baltos</t>
  </si>
  <si>
    <t>Grindjuostės MDF</t>
  </si>
  <si>
    <t>Šlifuoto betono padėklas staklėms</t>
  </si>
  <si>
    <t xml:space="preserve">Aliuminio profilio batų valymo grotelės 500x1000mm </t>
  </si>
  <si>
    <t>Akustinės užuolaidos įrengimas</t>
  </si>
  <si>
    <t>Elektra valdomas, 11,4 m ilgio užuolaidos takas</t>
  </si>
  <si>
    <t>Juodos spavos užuolaida, sudėtis 90 proc. vilna,
svoris 540 gr/m2, klostavimas 50 proc., matmenys
11,4 (P) x 5,7 (A) m</t>
  </si>
  <si>
    <t>Metalinis karkasas ir medžio pluošto akustinių plokščių montavimas ant jo</t>
  </si>
  <si>
    <t>Kiti gaminiai</t>
  </si>
  <si>
    <t>Natūralios liepos masyvo medinės vidaus žaliuzės su el. valdymu. Dengiamos alyva su juoda spalva (tikslinti autorinės priežiūros metu su proj. autoriumi).</t>
  </si>
  <si>
    <t>Kirstai tempto metalo tinklo siena, rėmai ~40x40x2mm profilio dyto pagal RAL paletę (tikslinti autorinės priežiūros metu su proj. autoriumi).</t>
  </si>
  <si>
    <t>Baldai, dekoro elementai</t>
  </si>
  <si>
    <t>Valomos, konservuojamos esamos staklės</t>
  </si>
  <si>
    <t>Valomos konservuojamos esamos grandinės, kabliai, sijos</t>
  </si>
  <si>
    <t>Valoma, konservuojama esama medinė lentyna</t>
  </si>
  <si>
    <t>Valoma, konservuojama esama metalinė spinta</t>
  </si>
  <si>
    <t>Valoma, konservuojamas esamas metalinis stalas, atnaujinamas medinis stalviršis</t>
  </si>
  <si>
    <t>Krėslas, su odinėmis dalimis. Medinė konstrukcija.</t>
  </si>
  <si>
    <t>Žurnalinis metalinis staliukas.</t>
  </si>
  <si>
    <t>Auditorinės kėdes su atlenkiamais staliukais.</t>
  </si>
  <si>
    <t>Auditorinės kėdės</t>
  </si>
  <si>
    <t>Stačiakampis stalas</t>
  </si>
  <si>
    <t>27.1</t>
  </si>
  <si>
    <t>Santechnika san. mazgų įranga</t>
  </si>
  <si>
    <t>43.1</t>
  </si>
  <si>
    <t>43.2</t>
  </si>
  <si>
    <t>47.1</t>
  </si>
  <si>
    <t>52.1</t>
  </si>
  <si>
    <t>52.2</t>
  </si>
  <si>
    <t>Keramikinis klozetas su išoriniu bakeliu pakabintu ~2,50m aukštyje, pajungimo vamzdžiai chromuoti.</t>
  </si>
  <si>
    <t>ŽN pritaikytas tualetas su nulenkiamais porankiais</t>
  </si>
  <si>
    <t>ŽN pritaikytas praustuvas su chromuotu sifonu ir vožtuvu</t>
  </si>
  <si>
    <t>ŽN pritaikytas dušelis apsiplovimui</t>
  </si>
  <si>
    <t>Sauso tipo trapas ŽN patalpoje su vieta plytelės
įklijavimui, „HL510NPr-3020“ arba analogas</t>
  </si>
  <si>
    <t>Prie sienos tvirtinamas WC šepetys</t>
  </si>
  <si>
    <t>Prie sienos tvirtinamas tualetinio popieriaus laikiklis</t>
  </si>
  <si>
    <t>Rankų džiovintuvai</t>
  </si>
  <si>
    <t>PVC vamzdžiai grindyse vidaus nuotekoms</t>
  </si>
  <si>
    <t>50 litrų elektrinis vandens šildytuvas (boileris)</t>
  </si>
  <si>
    <t>Elektrotechnika ir elektroniniai ryšiai</t>
  </si>
  <si>
    <t>Atnaujinami esami sieniniai šviestuvai</t>
  </si>
  <si>
    <t>Atnaujinami esami pakabinami šviestuvai</t>
  </si>
  <si>
    <t>LED paviršiniai šviestuvai</t>
  </si>
  <si>
    <t>Pakabinami LED šviestuvai, apvalūs</t>
  </si>
  <si>
    <t>Paviršiniai LED šviestuvai, apvalūs</t>
  </si>
  <si>
    <t>Evakuaciniai šviestuvai, kabinami ant troselių
(preliminarus kiekis)</t>
  </si>
  <si>
    <t>Paviršinis lubinis avarinis šviestuvas (preliminarus kiekis)</t>
  </si>
  <si>
    <t>Būvio daviklis</t>
  </si>
  <si>
    <t>Apšvietimo valdymo skydelis, sieninis</t>
  </si>
  <si>
    <t>Apšvietimo jungiklis</t>
  </si>
  <si>
    <t>Atnaujinama esama elektros instaliacija, nuvalomi ir nušveičiami esami metaliniai elektros tinklų vamzdeliai</t>
  </si>
  <si>
    <t>Keramikiniai kištukiniai lizdai</t>
  </si>
  <si>
    <t>Įrengiami kištukiniai lizdai, 6 jungčių</t>
  </si>
  <si>
    <t>Įrengiami kištukiniai lizdai, 4 jungčių</t>
  </si>
  <si>
    <t>Įrengiami kištukiniai lizdai, 2 jungčių</t>
  </si>
  <si>
    <t>Įrengiamas kištukinis lizdas</t>
  </si>
  <si>
    <t>Grindinė dėžutė su 4 kištukiniais lizdais ir kompiuteriniu lizdu</t>
  </si>
  <si>
    <t>Apsauginės signalizacijos sistema (apsauginės
signalizacijos centralė, judesio/ stiklo dūžio davikliai 6 vnt., vidinė sirena)</t>
  </si>
  <si>
    <t>Gaisrinės signalizacijos sistema (gaisro signalizacijos centralė, gaisro davikliai 12 vnt., adresinė vidinė sirena)</t>
  </si>
  <si>
    <t>Šildymas, vėdinimas, oro kondicionavimas</t>
  </si>
  <si>
    <t>66.2</t>
  </si>
  <si>
    <t>66.1</t>
  </si>
  <si>
    <t>Įrengiama rekuperacinė vėdinimo sistema su vėsinimu</t>
  </si>
  <si>
    <t>Izoliuoti poliuretanu vėdinimo, vėsinimo ortakiai, dažomi arba gamykliškai padengiami balta spalva</t>
  </si>
  <si>
    <t>Oro šalinimo ventiliartoriai iš san. Mazgų</t>
  </si>
  <si>
    <t>Po langais montuojami radiatoriai, įrengiami dažyti metaliniai vamzdžiai</t>
  </si>
  <si>
    <t>Grindų pasluoksnių įrengimas:
Išlyginamasis sluoksnis smėlio cemento skiedinys M150, ~80mm storio 0,2 mm storio politileno plėvelė Termoizoliacinis sluoksnis EPS150, 200mm</t>
  </si>
  <si>
    <t>Palangės ąžuolo masyvo šukuotos, sendintos, 40 cm pločio</t>
  </si>
  <si>
    <t>Palangės ąžuolo masyvo šukuotos, sendintos, 15 cm pločio</t>
  </si>
  <si>
    <t>Virtuvėle su įmontuojamu šaldytuvu, MDF plokščių apdaila, spalva pilka (tikslinti autorinės priežiūros metu su proj. autoriumi). Su stalčiais ir durelėmis, 2300x600xh910mm, su plautuve, maišytuvu, sifonu ir vožtuvu. Su nerūdijančio plieno stalviršiu.</t>
  </si>
  <si>
    <t>63.1</t>
  </si>
  <si>
    <t>63.2</t>
  </si>
  <si>
    <t>63.3</t>
  </si>
  <si>
    <t>63.4</t>
  </si>
  <si>
    <t>63.5</t>
  </si>
  <si>
    <t>63.7</t>
  </si>
  <si>
    <t>63.8</t>
  </si>
  <si>
    <t>63.9</t>
  </si>
  <si>
    <t>63.10</t>
  </si>
  <si>
    <t>63.11</t>
  </si>
  <si>
    <t>Montavimo medžiagos, įrangos spintelė</t>
  </si>
  <si>
    <t>Vaizdo projektorius su laikikliu, ekranu ir instaliacinėmis medžiagomis (ekrano matmenys 2840x1780, vaizdo projektorius - lazerinis šviesos šaltinis, 4500 ANSI liumenų, WUXGA raiška (ekranas - Adeo FramePro Rear elastic bands, projektorius - NEC PE455UL arba analogai)</t>
  </si>
  <si>
    <t>Vaizdo projektorius su laikiliu, ekranu ir instaliacinėmis medžiagomis (ekrano matmenys 4000x2500, vaizdo projektorius - lazerinis šviesos šaltinis, 8000 ANSI liumenų, WUXGA raiška, su objektyvu (ekranas - Adeo Prestige, projektorius - NEC PA804UL-WH + NP13ZL lens arba analogai)</t>
  </si>
  <si>
    <t>Valdymo panelė, su lietimui jautriu ekranu, skirta valdyti projektorių, garso lygį, mikrofonus, paruošti sistemos darbą vienu mygtuko paspaudimu Crestron TSW-570 arba analogas.</t>
  </si>
  <si>
    <t>Valdymo procesorius, skirtas suintegruoti visų įrenginių valdymą Crestron RMC4 arba analogas</t>
  </si>
  <si>
    <t>Rankinio belaidžio mikrofono komplektas Shure SLXD24/B58 arba analogas</t>
  </si>
  <si>
    <t>Ant galvos dedamo mikrofono komplektas, lektoriui Shure SLXD14/SM35 arba analogas</t>
  </si>
  <si>
    <t>Garso procesorius-matrica, garso valdymui ir komutavimui Biamp TesiraForte AI arba analogas</t>
  </si>
  <si>
    <t>Asimetrinio kryptiškumo akustinė sistema, 2 sistemos priekinei salės daliai, montuojama ant sienos šalia ekrano Martin Audio CDD8 arba analogas</t>
  </si>
  <si>
    <t>Žemų dažnių akustinė sistema, pastatoma ant žemės, kompaktiška Martin Audio SX112 arba analogas</t>
  </si>
  <si>
    <t>Garso stiprintuvas akustinėms sistemoms AMC AMP1500 arba analogas</t>
  </si>
  <si>
    <t>HDMI signalo perdavimo per vytą porą komplektas Key Digital KD-X222PO arba analogas</t>
  </si>
  <si>
    <t>63.6</t>
  </si>
  <si>
    <t>PASTABA</t>
  </si>
  <si>
    <t>Pasiūlyme nevertinti</t>
  </si>
  <si>
    <t>Stogo laikančiųjų konstrukcijų padengimas
antikoroziniais ir antipireniniais dažais</t>
  </si>
  <si>
    <t>Kirstai tempto metalo tinklo atitvara (antresolė) prie numatomos perdangos, rėmai vadratinio profilio dyto pagal RAL paletę.</t>
  </si>
  <si>
    <t>Praustuvo baldas, su metaliniais
profiliais, lieto betono praustuve, išorine santechnika, 4 praustuvai su vertikaliais sifonais, metalo tinklo intarpais, veidrodžiais, LED apšvietimo juosta. Metalo spalva: juoda.</t>
  </si>
  <si>
    <t>Apvalaus profilio vamzdis- kabykla drabužiams. Metalo spalva: juoda (tikslinti autorinės priežiūros metu su proj. autoriumi).</t>
  </si>
  <si>
    <t>Lietaus ir nuotekų tinklų pajungimas prie esamų tinklų sklype. Pateikiami preliminarūs kiekiai.
Buitinės nuotekos:
1. Įvadas per pamatą – 1 komplektas (pamato pragręžimas D160, sandarinimo protarpinė D160)                                                                                                                                              2. Nuotekų vamzdis D160 su žemės darbais (gylis
apie 1,5 m‘) – 1,2 m‘
3. Betoninis šulinys D1000 su žemės darbai – 1
kompl. H-1,5m‘
4. Betono latako šulinyje įrengimas – 1 kompl.
Lietaus nuotekos: 
1. PVC vamzdis D200 su fasoninėmis dalimis
(pakilimais ties lietvamzdžių nusileidimais) ir
žemės darbais – 81 m‘ trasos;
2. Lietvamzdžių šulinėliai sujungiantys PVC
vamzdžius – 5 vnt.
3. Drenažinis vamzdis su žemės darbais ir
geotekstile – 81 m‘;
4. Per nuogrindos plotį išbetonuoti dugną (sluoksnis
apie 10 cm) – 3,8 m³;
5. Nuogrindos užpildymas dekoratyviniais
akmenimis (sluoksnis 50 cm) – 19 m³;
6. Pasijungimas į esamą šulinį – 2 vnt. (PVC ir
drenažas);
7. Ant pastato kampų PVC šulinėliai d 415 PVC
d200 vamzdžiui – 4 vnt.
8. Asfalto atstatymas/išpjovimas/asfalto pagrindų
atstatymas – 76 m²</t>
  </si>
  <si>
    <t>PARDAVĖJAS</t>
  </si>
  <si>
    <t>PIRKĖJAS</t>
  </si>
  <si>
    <t>UAB Reimsa</t>
  </si>
  <si>
    <t>Europos pr 122, Kaunas</t>
  </si>
  <si>
    <t>UAB KAUNO ENERGIJA</t>
  </si>
  <si>
    <t>Į/k: 304082745</t>
  </si>
  <si>
    <t>PVM: LT100009898115</t>
  </si>
  <si>
    <t>Objektas Jėgainės g. 12C</t>
  </si>
  <si>
    <t>Atsis. sąsk. Nr. LT564010051003484889</t>
  </si>
  <si>
    <t>DNB bankas</t>
  </si>
  <si>
    <t>Tel. 865524992</t>
  </si>
  <si>
    <t>El.paštas: santechnikass@gmail.com</t>
  </si>
  <si>
    <r>
      <t>m</t>
    </r>
    <r>
      <rPr>
        <vertAlign val="superscript"/>
        <sz val="9"/>
        <color rgb="FF000000"/>
        <rFont val="Times New Roman"/>
        <family val="1"/>
        <charset val="186"/>
      </rPr>
      <t>3</t>
    </r>
  </si>
  <si>
    <t>Priedas Nr.2 prie Susitarimo Nr.1</t>
  </si>
  <si>
    <t>Priedas Nr.2.1 prie Susitarimo Nr.1</t>
  </si>
  <si>
    <t>Priedas Nr.2.2 prie Susitarimo Nr.1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</si>
</sst>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b/>
      <sz val="12"/>
      <color rgb="FF000000"/>
      <name val="Times New Roman"/>
      <family val="1"/>
      <charset val="186"/>
    </font>
    <font>
      <sz val="12"/>
      <color rgb="FF000000"/>
      <name val="Times New Roman"/>
      <family val="1"/>
      <charset val="186"/>
    </font>
    <font>
      <sz val="12"/>
      <color theme="1"/>
      <name val="Times New Roman"/>
      <family val="1"/>
      <charset val="186"/>
    </font>
    <font>
      <sz val="8"/>
      <name val="Calibri"/>
      <family val="2"/>
      <scheme val="minor"/>
    </font>
    <font>
      <sz val="11"/>
      <color rgb="FFFF0000"/>
      <name val="Calibri"/>
      <family val="2"/>
      <scheme val="minor"/>
    </font>
    <font>
      <sz val="16"/>
      <color theme="1"/>
      <name val="Calibri"/>
      <family val="2"/>
      <charset val="186"/>
      <scheme val="minor"/>
    </font>
    <font>
      <sz val="12"/>
      <color theme="1"/>
      <name val="Calibri"/>
      <family val="2"/>
      <charset val="186"/>
      <scheme val="minor"/>
    </font>
    <font>
      <b/>
      <sz val="12"/>
      <color theme="1"/>
      <name val="Calibri"/>
      <family val="2"/>
      <charset val="186"/>
      <scheme val="minor"/>
    </font>
    <font>
      <u/>
      <sz val="11"/>
      <color theme="10"/>
      <name val="Calibri"/>
      <family val="2"/>
      <charset val="186"/>
      <scheme val="minor"/>
    </font>
    <font>
      <sz val="9"/>
      <color indexed="81"/>
      <name val="Tahoma"/>
      <charset val="1"/>
    </font>
    <font>
      <b/>
      <sz val="9"/>
      <color indexed="81"/>
      <name val="Tahoma"/>
      <charset val="1"/>
    </font>
    <font>
      <sz val="9"/>
      <color theme="1"/>
      <name val="Calibri"/>
      <family val="2"/>
      <scheme val="minor"/>
    </font>
    <font>
      <sz val="9"/>
      <color theme="1"/>
      <name val="Calibri"/>
      <family val="2"/>
      <charset val="186"/>
      <scheme val="minor"/>
    </font>
    <font>
      <b/>
      <sz val="9"/>
      <color theme="1"/>
      <name val="Calibri"/>
      <family val="2"/>
      <charset val="186"/>
      <scheme val="minor"/>
    </font>
    <font>
      <u/>
      <sz val="9"/>
      <color theme="10"/>
      <name val="Calibri"/>
      <family val="2"/>
      <charset val="186"/>
      <scheme val="minor"/>
    </font>
    <font>
      <b/>
      <sz val="9"/>
      <color rgb="FF000000"/>
      <name val="Times New Roman"/>
      <family val="1"/>
      <charset val="186"/>
    </font>
    <font>
      <sz val="9"/>
      <color rgb="FF000000"/>
      <name val="Times New Roman"/>
      <family val="1"/>
      <charset val="186"/>
    </font>
    <font>
      <vertAlign val="superscript"/>
      <sz val="9"/>
      <color rgb="FF000000"/>
      <name val="Times New Roman"/>
      <family val="1"/>
      <charset val="186"/>
    </font>
    <font>
      <sz val="9"/>
      <color rgb="FFFF0000"/>
      <name val="Calibri"/>
      <family val="2"/>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s>
  <cellStyleXfs count="4">
    <xf numFmtId="0" fontId="0" fillId="0" borderId="0"/>
    <xf numFmtId="44" fontId="3" fillId="0" borderId="0" applyFont="0" applyFill="0" applyBorder="0" applyAlignment="0" applyProtection="0"/>
    <xf numFmtId="0" fontId="1" fillId="0" borderId="0"/>
    <xf numFmtId="0" fontId="13" fillId="0" borderId="0" applyNumberFormat="0" applyFill="0" applyBorder="0" applyAlignment="0" applyProtection="0"/>
  </cellStyleXfs>
  <cellXfs count="106">
    <xf numFmtId="0" fontId="0" fillId="0" borderId="0" xfId="0"/>
    <xf numFmtId="0" fontId="5"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44" fontId="0" fillId="0" borderId="1" xfId="1" applyFont="1" applyBorder="1" applyAlignment="1">
      <alignment horizontal="center" vertical="center"/>
    </xf>
    <xf numFmtId="0" fontId="4" fillId="0" borderId="1" xfId="0" applyFont="1" applyBorder="1" applyAlignment="1">
      <alignment horizontal="right"/>
    </xf>
    <xf numFmtId="44" fontId="0" fillId="0" borderId="1" xfId="0" applyNumberFormat="1" applyBorder="1" applyAlignment="1">
      <alignment horizontal="center" vertical="center"/>
    </xf>
    <xf numFmtId="0" fontId="4" fillId="0" borderId="1" xfId="0" applyFont="1" applyBorder="1" applyAlignment="1">
      <alignment vertical="center"/>
    </xf>
    <xf numFmtId="0" fontId="0" fillId="0" borderId="1" xfId="0" applyBorder="1" applyAlignment="1">
      <alignment horizontal="center" vertical="center"/>
    </xf>
    <xf numFmtId="0" fontId="0" fillId="0" borderId="1" xfId="0" applyBorder="1"/>
    <xf numFmtId="44" fontId="0" fillId="0" borderId="1" xfId="0" applyNumberFormat="1" applyBorder="1"/>
    <xf numFmtId="44" fontId="0" fillId="0" borderId="1" xfId="1" applyFont="1" applyBorder="1"/>
    <xf numFmtId="44" fontId="0" fillId="0" borderId="1" xfId="1" applyFont="1" applyBorder="1" applyAlignment="1">
      <alignment horizontal="right"/>
    </xf>
    <xf numFmtId="0" fontId="4" fillId="0" borderId="3" xfId="0" applyFont="1" applyBorder="1" applyAlignment="1">
      <alignment horizontal="right"/>
    </xf>
    <xf numFmtId="44" fontId="0" fillId="0" borderId="3" xfId="0" applyNumberFormat="1" applyBorder="1" applyAlignment="1">
      <alignment horizontal="center" vertical="center"/>
    </xf>
    <xf numFmtId="0" fontId="4" fillId="0" borderId="1" xfId="0" applyFont="1" applyBorder="1" applyAlignment="1">
      <alignment horizontal="center" vertical="center"/>
    </xf>
    <xf numFmtId="44" fontId="2" fillId="0" borderId="1" xfId="1" applyFont="1" applyBorder="1" applyAlignment="1" applyProtection="1">
      <alignment horizontal="center" vertical="center" wrapText="1"/>
      <protection locked="0"/>
    </xf>
    <xf numFmtId="44" fontId="6" fillId="0" borderId="1" xfId="1" applyFont="1" applyBorder="1" applyAlignment="1" applyProtection="1">
      <alignment horizontal="center" vertical="center" wrapText="1"/>
      <protection locked="0"/>
    </xf>
    <xf numFmtId="0" fontId="9" fillId="0" borderId="1" xfId="0" applyFont="1" applyBorder="1" applyAlignment="1">
      <alignment horizontal="center" vertical="center"/>
    </xf>
    <xf numFmtId="44" fontId="2" fillId="0" borderId="1" xfId="1" applyFont="1" applyFill="1" applyBorder="1" applyAlignment="1" applyProtection="1">
      <alignment horizontal="center" vertical="center" wrapText="1"/>
      <protection locked="0"/>
    </xf>
    <xf numFmtId="0" fontId="10" fillId="0" borderId="0" xfId="2" applyFont="1"/>
    <xf numFmtId="0" fontId="11" fillId="0" borderId="0" xfId="2" applyFont="1"/>
    <xf numFmtId="0" fontId="12" fillId="0" borderId="0" xfId="2" applyFont="1"/>
    <xf numFmtId="0" fontId="13" fillId="0" borderId="0" xfId="3"/>
    <xf numFmtId="0" fontId="11" fillId="0" borderId="0" xfId="2" applyFont="1" applyAlignment="1">
      <alignment wrapText="1"/>
    </xf>
    <xf numFmtId="0" fontId="12" fillId="0" borderId="0" xfId="2" applyFont="1" applyAlignment="1">
      <alignment wrapText="1"/>
    </xf>
    <xf numFmtId="0" fontId="16" fillId="0" borderId="0" xfId="0" applyFont="1"/>
    <xf numFmtId="0" fontId="17" fillId="0" borderId="0" xfId="2" applyFont="1" applyAlignment="1">
      <alignment wrapText="1"/>
    </xf>
    <xf numFmtId="0" fontId="17" fillId="0" borderId="0" xfId="2" applyFont="1"/>
    <xf numFmtId="0" fontId="18" fillId="0" borderId="0" xfId="2" applyFont="1" applyAlignment="1">
      <alignment wrapText="1"/>
    </xf>
    <xf numFmtId="0" fontId="18" fillId="0" borderId="0" xfId="2" applyFont="1"/>
    <xf numFmtId="0" fontId="19" fillId="0" borderId="0" xfId="3" applyFont="1"/>
    <xf numFmtId="0" fontId="20" fillId="0" borderId="12" xfId="0" applyFont="1" applyBorder="1" applyAlignment="1">
      <alignment vertical="center" wrapText="1"/>
    </xf>
    <xf numFmtId="0" fontId="20" fillId="0" borderId="13" xfId="0" applyFont="1" applyBorder="1" applyAlignment="1">
      <alignment vertical="center" wrapText="1"/>
    </xf>
    <xf numFmtId="0" fontId="18" fillId="0" borderId="22" xfId="0" applyFont="1" applyBorder="1" applyAlignment="1">
      <alignment horizontal="center" vertical="center"/>
    </xf>
    <xf numFmtId="0" fontId="21" fillId="0" borderId="4" xfId="0" applyFont="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44" fontId="17" fillId="0" borderId="1" xfId="1" applyFont="1" applyBorder="1" applyAlignment="1" applyProtection="1">
      <alignment horizontal="center" vertical="center" wrapText="1"/>
      <protection locked="0"/>
    </xf>
    <xf numFmtId="44" fontId="16" fillId="0" borderId="18" xfId="1" applyFont="1" applyBorder="1" applyAlignment="1">
      <alignment horizontal="center" vertical="center"/>
    </xf>
    <xf numFmtId="0" fontId="16" fillId="0" borderId="5" xfId="0" applyFont="1" applyBorder="1"/>
    <xf numFmtId="0" fontId="21" fillId="0" borderId="9" xfId="0" applyFont="1" applyBorder="1" applyAlignment="1">
      <alignment horizontal="center" vertical="center" wrapText="1"/>
    </xf>
    <xf numFmtId="0" fontId="21" fillId="0" borderId="10" xfId="0" applyFont="1" applyBorder="1" applyAlignment="1">
      <alignment vertical="center" wrapText="1"/>
    </xf>
    <xf numFmtId="0" fontId="21" fillId="0" borderId="10" xfId="0" applyFont="1" applyBorder="1" applyAlignment="1">
      <alignment horizontal="center" vertical="center" wrapText="1"/>
    </xf>
    <xf numFmtId="44" fontId="17" fillId="0" borderId="10" xfId="1" applyFont="1" applyBorder="1" applyAlignment="1" applyProtection="1">
      <alignment horizontal="center" vertical="center" wrapText="1"/>
      <protection locked="0"/>
    </xf>
    <xf numFmtId="44" fontId="16" fillId="0" borderId="19" xfId="1" applyFont="1" applyBorder="1" applyAlignment="1">
      <alignment horizontal="center" vertical="center"/>
    </xf>
    <xf numFmtId="0" fontId="16" fillId="0" borderId="11" xfId="0" applyFont="1" applyBorder="1"/>
    <xf numFmtId="0" fontId="21" fillId="0" borderId="6" xfId="0" applyFont="1" applyBorder="1" applyAlignment="1">
      <alignment horizontal="center" vertical="center" wrapText="1"/>
    </xf>
    <xf numFmtId="0" fontId="21" fillId="0" borderId="2" xfId="0" applyFont="1" applyBorder="1" applyAlignment="1">
      <alignment vertical="center" wrapText="1"/>
    </xf>
    <xf numFmtId="0" fontId="21" fillId="0" borderId="2" xfId="0" applyFont="1" applyBorder="1" applyAlignment="1">
      <alignment horizontal="center" vertical="center" wrapText="1"/>
    </xf>
    <xf numFmtId="44" fontId="16" fillId="0" borderId="20" xfId="1" applyFont="1" applyBorder="1" applyAlignment="1">
      <alignment horizontal="center" vertical="center"/>
    </xf>
    <xf numFmtId="44" fontId="21" fillId="0" borderId="1" xfId="1" applyFont="1" applyBorder="1" applyAlignment="1" applyProtection="1">
      <alignment horizontal="center" vertical="center" wrapText="1"/>
      <protection locked="0"/>
    </xf>
    <xf numFmtId="0" fontId="16" fillId="0" borderId="4" xfId="0" applyFont="1" applyBorder="1" applyAlignment="1">
      <alignment horizontal="center" vertical="center"/>
    </xf>
    <xf numFmtId="0" fontId="16" fillId="0" borderId="1" xfId="0" applyFont="1" applyBorder="1" applyAlignment="1">
      <alignment wrapText="1"/>
    </xf>
    <xf numFmtId="44" fontId="16" fillId="0" borderId="1" xfId="1" applyFont="1" applyBorder="1"/>
    <xf numFmtId="44" fontId="16" fillId="0" borderId="18" xfId="1" applyFont="1" applyBorder="1"/>
    <xf numFmtId="0" fontId="23" fillId="0" borderId="5" xfId="0" applyFont="1" applyBorder="1"/>
    <xf numFmtId="0" fontId="16" fillId="0" borderId="1" xfId="0" applyFont="1" applyBorder="1"/>
    <xf numFmtId="0" fontId="16" fillId="0" borderId="9" xfId="0" applyFont="1" applyBorder="1" applyAlignment="1">
      <alignment horizontal="center" vertical="center"/>
    </xf>
    <xf numFmtId="0" fontId="16" fillId="0" borderId="10" xfId="0" applyFont="1" applyBorder="1" applyAlignment="1">
      <alignment vertical="center" wrapText="1"/>
    </xf>
    <xf numFmtId="44" fontId="16" fillId="0" borderId="10" xfId="1" applyFont="1" applyBorder="1"/>
    <xf numFmtId="44" fontId="16" fillId="0" borderId="19" xfId="1" applyFont="1" applyBorder="1"/>
    <xf numFmtId="0" fontId="16" fillId="0" borderId="10" xfId="0" applyFont="1" applyBorder="1" applyAlignment="1">
      <alignment wrapText="1"/>
    </xf>
    <xf numFmtId="0" fontId="23" fillId="0" borderId="11" xfId="0" applyFont="1" applyBorder="1"/>
    <xf numFmtId="0" fontId="16" fillId="0" borderId="10" xfId="0" applyFont="1" applyBorder="1"/>
    <xf numFmtId="0" fontId="18" fillId="0" borderId="17" xfId="0" applyFont="1" applyBorder="1" applyAlignment="1">
      <alignment horizontal="right"/>
    </xf>
    <xf numFmtId="44" fontId="16" fillId="0" borderId="8" xfId="0" applyNumberFormat="1" applyFont="1" applyBorder="1" applyAlignment="1">
      <alignment horizontal="center" vertical="center"/>
    </xf>
    <xf numFmtId="0" fontId="18" fillId="0" borderId="4" xfId="0" applyFont="1" applyBorder="1" applyAlignment="1">
      <alignment horizontal="right"/>
    </xf>
    <xf numFmtId="44" fontId="16" fillId="0" borderId="5" xfId="1" applyFont="1" applyBorder="1" applyAlignment="1">
      <alignment horizontal="center" vertical="center"/>
    </xf>
    <xf numFmtId="0" fontId="18" fillId="0" borderId="9" xfId="0" applyFont="1" applyBorder="1" applyAlignment="1">
      <alignment horizontal="right"/>
    </xf>
    <xf numFmtId="44" fontId="16" fillId="0" borderId="11" xfId="0" applyNumberFormat="1" applyFont="1" applyBorder="1" applyAlignment="1">
      <alignment horizontal="center" vertical="center"/>
    </xf>
    <xf numFmtId="0" fontId="0" fillId="0" borderId="1" xfId="0" applyBorder="1" applyAlignment="1">
      <alignment horizontal="left" wrapText="1"/>
    </xf>
    <xf numFmtId="0" fontId="0" fillId="0" borderId="1" xfId="0" applyBorder="1" applyAlignment="1">
      <alignment horizontal="center" vertical="center"/>
    </xf>
    <xf numFmtId="44" fontId="0" fillId="0" borderId="1" xfId="1" applyFont="1" applyBorder="1" applyAlignment="1">
      <alignment horizontal="center"/>
    </xf>
    <xf numFmtId="44" fontId="2" fillId="0" borderId="1" xfId="1" applyFont="1" applyBorder="1" applyAlignment="1" applyProtection="1">
      <alignment horizontal="center" vertical="center" wrapText="1"/>
      <protection locked="0"/>
    </xf>
    <xf numFmtId="44" fontId="0" fillId="0" borderId="2" xfId="1" applyFont="1" applyBorder="1" applyAlignment="1">
      <alignment horizontal="center" vertical="center"/>
    </xf>
    <xf numFmtId="44" fontId="0" fillId="0" borderId="3" xfId="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44" fontId="2" fillId="0" borderId="2" xfId="1" applyFont="1" applyFill="1" applyBorder="1" applyAlignment="1" applyProtection="1">
      <alignment horizontal="center" vertical="center" wrapText="1"/>
      <protection locked="0"/>
    </xf>
    <xf numFmtId="44" fontId="2" fillId="0" borderId="3" xfId="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0" fillId="0" borderId="1" xfId="0" applyBorder="1" applyAlignment="1">
      <alignment horizontal="center"/>
    </xf>
    <xf numFmtId="0" fontId="16" fillId="0" borderId="7" xfId="0" applyFont="1" applyBorder="1" applyAlignment="1">
      <alignment horizontal="center"/>
    </xf>
    <xf numFmtId="0" fontId="16" fillId="0" borderId="8" xfId="0" applyFont="1" applyBorder="1" applyAlignment="1">
      <alignment horizontal="center"/>
    </xf>
    <xf numFmtId="0" fontId="18" fillId="0" borderId="14" xfId="0" applyFont="1" applyBorder="1" applyAlignment="1">
      <alignment horizontal="center"/>
    </xf>
    <xf numFmtId="0" fontId="18" fillId="0" borderId="15" xfId="0" applyFont="1" applyBorder="1" applyAlignment="1">
      <alignment horizontal="center"/>
    </xf>
    <xf numFmtId="0" fontId="18" fillId="0" borderId="16" xfId="0" applyFont="1" applyBorder="1" applyAlignment="1">
      <alignment horizontal="center"/>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44" fontId="17" fillId="0" borderId="2" xfId="1" applyFont="1" applyBorder="1" applyAlignment="1" applyProtection="1">
      <alignment horizontal="center" vertical="center" wrapText="1"/>
      <protection locked="0"/>
    </xf>
    <xf numFmtId="44" fontId="17" fillId="0" borderId="3" xfId="1" applyFont="1" applyBorder="1" applyAlignment="1" applyProtection="1">
      <alignment horizontal="center" vertical="center" wrapText="1"/>
      <protection locked="0"/>
    </xf>
    <xf numFmtId="44" fontId="16" fillId="0" borderId="20" xfId="1" applyFont="1" applyBorder="1" applyAlignment="1">
      <alignment horizontal="center" vertical="center"/>
    </xf>
    <xf numFmtId="44" fontId="16" fillId="0" borderId="21" xfId="1" applyFont="1" applyBorder="1" applyAlignment="1">
      <alignment horizontal="center" vertical="center"/>
    </xf>
    <xf numFmtId="0" fontId="21" fillId="0" borderId="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cellXfs>
  <cellStyles count="4">
    <cellStyle name="Hipersaitas" xfId="3" builtinId="8"/>
    <cellStyle name="Įprastas" xfId="0" builtinId="0"/>
    <cellStyle name="Įprastas 2" xfId="2" xr:uid="{00000000-0005-0000-0000-000002000000}"/>
    <cellStyle name="Vali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17"/>
  <sheetViews>
    <sheetView tabSelected="1" zoomScale="115" zoomScaleNormal="115" workbookViewId="0">
      <selection activeCell="C6" sqref="C6"/>
    </sheetView>
  </sheetViews>
  <sheetFormatPr defaultRowHeight="14.4" x14ac:dyDescent="0.3"/>
  <cols>
    <col min="1" max="1" width="3.109375" customWidth="1"/>
    <col min="2" max="2" width="4.33203125" customWidth="1"/>
    <col min="3" max="3" width="53.44140625" customWidth="1"/>
    <col min="4" max="4" width="19.44140625" customWidth="1"/>
  </cols>
  <sheetData>
    <row r="1" spans="2:6" ht="21" x14ac:dyDescent="0.4">
      <c r="C1" s="25" t="s">
        <v>166</v>
      </c>
      <c r="D1" s="21"/>
      <c r="E1" s="21"/>
      <c r="F1" s="21"/>
    </row>
    <row r="2" spans="2:6" ht="15.6" x14ac:dyDescent="0.3">
      <c r="C2" s="26" t="s">
        <v>153</v>
      </c>
      <c r="D2" s="23" t="s">
        <v>154</v>
      </c>
      <c r="E2" s="23"/>
      <c r="F2" s="22"/>
    </row>
    <row r="3" spans="2:6" ht="21" x14ac:dyDescent="0.4">
      <c r="C3" s="25" t="s">
        <v>155</v>
      </c>
      <c r="D3" s="22" t="s">
        <v>157</v>
      </c>
      <c r="E3" s="21"/>
      <c r="F3" s="21"/>
    </row>
    <row r="4" spans="2:6" ht="15.6" x14ac:dyDescent="0.3">
      <c r="C4" s="25" t="s">
        <v>156</v>
      </c>
      <c r="D4" s="22" t="s">
        <v>160</v>
      </c>
      <c r="E4" s="22"/>
      <c r="F4" s="22"/>
    </row>
    <row r="5" spans="2:6" ht="15.6" x14ac:dyDescent="0.3">
      <c r="C5" s="25" t="s">
        <v>158</v>
      </c>
    </row>
    <row r="6" spans="2:6" ht="15.6" x14ac:dyDescent="0.3">
      <c r="C6" s="25"/>
    </row>
    <row r="7" spans="2:6" ht="15.75" customHeight="1" x14ac:dyDescent="0.3">
      <c r="C7" s="25"/>
      <c r="D7" s="22"/>
      <c r="E7" s="22"/>
      <c r="F7" s="22"/>
    </row>
    <row r="8" spans="2:6" ht="15.6" x14ac:dyDescent="0.3">
      <c r="C8" s="25"/>
      <c r="D8" s="22"/>
      <c r="E8" s="22"/>
      <c r="F8" s="22"/>
    </row>
    <row r="9" spans="2:6" ht="21" x14ac:dyDescent="0.4">
      <c r="C9" s="25"/>
      <c r="D9" s="24"/>
      <c r="E9" s="21"/>
      <c r="F9" s="21"/>
    </row>
    <row r="10" spans="2:6" ht="17.25" customHeight="1" x14ac:dyDescent="0.4">
      <c r="C10" s="25"/>
      <c r="D10" s="21"/>
      <c r="E10" s="21"/>
      <c r="F10" s="21"/>
    </row>
    <row r="12" spans="2:6" ht="31.2" x14ac:dyDescent="0.3">
      <c r="B12" s="1" t="s">
        <v>0</v>
      </c>
      <c r="C12" s="1" t="s">
        <v>1</v>
      </c>
      <c r="D12" s="8" t="s">
        <v>5</v>
      </c>
    </row>
    <row r="13" spans="2:6" ht="15.6" x14ac:dyDescent="0.3">
      <c r="B13" s="4">
        <v>2</v>
      </c>
      <c r="C13" s="2" t="s">
        <v>26</v>
      </c>
      <c r="D13" s="13">
        <f>'Eksterjero kiekių žiniaraštis'!G34</f>
        <v>147355.73000000001</v>
      </c>
    </row>
    <row r="14" spans="2:6" ht="15.6" x14ac:dyDescent="0.3">
      <c r="B14" s="4">
        <v>3</v>
      </c>
      <c r="C14" s="2" t="s">
        <v>27</v>
      </c>
      <c r="D14" s="13">
        <f>'Interjero kiekių žiniaraštis'!G109</f>
        <v>205454</v>
      </c>
    </row>
    <row r="15" spans="2:6" x14ac:dyDescent="0.3">
      <c r="C15" s="6" t="s">
        <v>21</v>
      </c>
      <c r="D15" s="11">
        <f>SUM(D13:D14)</f>
        <v>352809.73</v>
      </c>
    </row>
    <row r="16" spans="2:6" x14ac:dyDescent="0.3">
      <c r="C16" s="6" t="s">
        <v>22</v>
      </c>
      <c r="D16" s="12">
        <f>ROUND(D15*0.21,2)</f>
        <v>74090.039999999994</v>
      </c>
    </row>
    <row r="17" spans="3:4" x14ac:dyDescent="0.3">
      <c r="C17" s="6" t="s">
        <v>23</v>
      </c>
      <c r="D17" s="11">
        <f>ROUND(D15+D16,2)</f>
        <v>426899.77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36"/>
  <sheetViews>
    <sheetView topLeftCell="A30" zoomScale="85" zoomScaleNormal="85" workbookViewId="0">
      <selection activeCell="C10" sqref="C10"/>
    </sheetView>
  </sheetViews>
  <sheetFormatPr defaultRowHeight="14.4" x14ac:dyDescent="0.3"/>
  <cols>
    <col min="2" max="2" width="4.44140625" customWidth="1"/>
    <col min="3" max="3" width="60.109375" customWidth="1"/>
    <col min="4" max="4" width="10.5546875" customWidth="1"/>
    <col min="5" max="5" width="8" customWidth="1"/>
    <col min="6" max="6" width="12.5546875" customWidth="1"/>
    <col min="7" max="7" width="16.33203125" customWidth="1"/>
    <col min="8" max="8" width="16.109375" hidden="1" customWidth="1"/>
  </cols>
  <sheetData>
    <row r="1" spans="2:8" ht="21" x14ac:dyDescent="0.4">
      <c r="B1" s="21"/>
      <c r="C1" s="25" t="s">
        <v>167</v>
      </c>
      <c r="D1" s="21"/>
      <c r="E1" s="21"/>
      <c r="F1" s="21"/>
      <c r="G1" s="21"/>
    </row>
    <row r="2" spans="2:8" ht="21" x14ac:dyDescent="0.4">
      <c r="B2" s="21"/>
      <c r="C2" s="26" t="s">
        <v>153</v>
      </c>
      <c r="D2" s="23" t="s">
        <v>154</v>
      </c>
      <c r="E2" s="23"/>
      <c r="F2" s="22"/>
      <c r="G2" s="22"/>
    </row>
    <row r="3" spans="2:8" ht="21" x14ac:dyDescent="0.4">
      <c r="B3" s="21"/>
      <c r="C3" s="25" t="s">
        <v>155</v>
      </c>
      <c r="D3" s="22" t="s">
        <v>157</v>
      </c>
      <c r="E3" s="21"/>
      <c r="F3" s="21"/>
      <c r="G3" s="22"/>
    </row>
    <row r="4" spans="2:8" ht="21" x14ac:dyDescent="0.4">
      <c r="B4" s="21"/>
      <c r="C4" s="25" t="s">
        <v>156</v>
      </c>
      <c r="D4" s="22" t="s">
        <v>160</v>
      </c>
      <c r="E4" s="22"/>
      <c r="F4" s="22"/>
      <c r="G4" s="22"/>
    </row>
    <row r="5" spans="2:8" ht="21" x14ac:dyDescent="0.4">
      <c r="B5" s="21"/>
      <c r="C5" s="25"/>
      <c r="G5" s="21"/>
    </row>
    <row r="6" spans="2:8" ht="21" x14ac:dyDescent="0.4">
      <c r="B6" s="21"/>
      <c r="C6" s="25"/>
      <c r="G6" s="22"/>
    </row>
    <row r="7" spans="2:8" ht="21" x14ac:dyDescent="0.4">
      <c r="B7" s="21"/>
      <c r="C7" s="25"/>
      <c r="D7" s="22"/>
      <c r="E7" s="22"/>
      <c r="F7" s="22"/>
      <c r="G7" s="22"/>
    </row>
    <row r="8" spans="2:8" ht="21" x14ac:dyDescent="0.4">
      <c r="B8" s="21"/>
      <c r="C8" s="25"/>
      <c r="D8" s="22"/>
      <c r="E8" s="22"/>
      <c r="F8" s="22"/>
      <c r="G8" s="22"/>
    </row>
    <row r="9" spans="2:8" ht="21" x14ac:dyDescent="0.4">
      <c r="B9" s="21"/>
      <c r="C9" s="25"/>
      <c r="D9" s="24"/>
      <c r="E9" s="21"/>
      <c r="F9" s="21"/>
      <c r="G9" s="21"/>
    </row>
    <row r="10" spans="2:8" ht="21" x14ac:dyDescent="0.4">
      <c r="B10" s="21"/>
      <c r="C10" s="25"/>
      <c r="D10" s="21"/>
      <c r="E10" s="21"/>
      <c r="F10" s="21"/>
      <c r="G10" s="21"/>
    </row>
    <row r="11" spans="2:8" ht="31.2" x14ac:dyDescent="0.3">
      <c r="B11" s="1" t="s">
        <v>0</v>
      </c>
      <c r="C11" s="1" t="s">
        <v>1</v>
      </c>
      <c r="D11" s="1" t="s">
        <v>2</v>
      </c>
      <c r="E11" s="1" t="s">
        <v>3</v>
      </c>
      <c r="F11" s="1" t="s">
        <v>4</v>
      </c>
      <c r="G11" s="1" t="s">
        <v>5</v>
      </c>
      <c r="H11" s="16" t="s">
        <v>146</v>
      </c>
    </row>
    <row r="12" spans="2:8" ht="79.5" customHeight="1" x14ac:dyDescent="0.3">
      <c r="B12" s="4">
        <v>1</v>
      </c>
      <c r="C12" s="2" t="s">
        <v>28</v>
      </c>
      <c r="D12" s="4" t="s">
        <v>6</v>
      </c>
      <c r="E12" s="4">
        <v>244.5</v>
      </c>
      <c r="F12" s="17">
        <v>22</v>
      </c>
      <c r="G12" s="5">
        <f>ROUND(E12*F12,2)</f>
        <v>5379</v>
      </c>
      <c r="H12" s="10"/>
    </row>
    <row r="13" spans="2:8" ht="15.6" x14ac:dyDescent="0.3">
      <c r="B13" s="4">
        <v>2</v>
      </c>
      <c r="C13" s="2" t="s">
        <v>7</v>
      </c>
      <c r="D13" s="4" t="s">
        <v>8</v>
      </c>
      <c r="E13" s="4">
        <v>1</v>
      </c>
      <c r="F13" s="17">
        <v>180</v>
      </c>
      <c r="G13" s="5">
        <f>ROUND(E13*F13,2)</f>
        <v>180</v>
      </c>
      <c r="H13" s="10"/>
    </row>
    <row r="14" spans="2:8" ht="77.25" customHeight="1" x14ac:dyDescent="0.3">
      <c r="B14" s="80">
        <v>3</v>
      </c>
      <c r="C14" s="82" t="s">
        <v>29</v>
      </c>
      <c r="D14" s="80" t="s">
        <v>6</v>
      </c>
      <c r="E14" s="80">
        <v>67</v>
      </c>
      <c r="F14" s="84">
        <v>660</v>
      </c>
      <c r="G14" s="76">
        <f>ROUND(E14*F14,2)</f>
        <v>44220</v>
      </c>
      <c r="H14" s="86"/>
    </row>
    <row r="15" spans="2:8" ht="57.75" customHeight="1" x14ac:dyDescent="0.3">
      <c r="B15" s="81"/>
      <c r="C15" s="83"/>
      <c r="D15" s="81"/>
      <c r="E15" s="81"/>
      <c r="F15" s="85"/>
      <c r="G15" s="77"/>
      <c r="H15" s="86"/>
    </row>
    <row r="16" spans="2:8" ht="31.5" customHeight="1" x14ac:dyDescent="0.3">
      <c r="B16" s="80">
        <v>4</v>
      </c>
      <c r="C16" s="82" t="s">
        <v>9</v>
      </c>
      <c r="D16" s="3" t="s">
        <v>10</v>
      </c>
      <c r="E16" s="4">
        <v>23.9</v>
      </c>
      <c r="F16" s="20">
        <v>56</v>
      </c>
      <c r="G16" s="5">
        <f>ROUND(E16*F16,2)</f>
        <v>1338.4</v>
      </c>
      <c r="H16" s="10"/>
    </row>
    <row r="17" spans="2:8" ht="15.75" customHeight="1" x14ac:dyDescent="0.3">
      <c r="B17" s="81"/>
      <c r="C17" s="83"/>
      <c r="D17" s="3" t="s">
        <v>11</v>
      </c>
      <c r="E17" s="4">
        <v>27.024999999999999</v>
      </c>
      <c r="F17" s="20">
        <v>84</v>
      </c>
      <c r="G17" s="5">
        <f>ROUND(E17*F17,2)</f>
        <v>2270.1</v>
      </c>
      <c r="H17" s="10"/>
    </row>
    <row r="18" spans="2:8" ht="27.6" customHeight="1" x14ac:dyDescent="0.3">
      <c r="B18" s="78">
        <v>5</v>
      </c>
      <c r="C18" s="79" t="s">
        <v>30</v>
      </c>
      <c r="D18" s="80" t="s">
        <v>6</v>
      </c>
      <c r="E18" s="80">
        <v>18.059999999999999</v>
      </c>
      <c r="F18" s="75">
        <v>660</v>
      </c>
      <c r="G18" s="76">
        <f>ROUND(E18*F18,2)</f>
        <v>11919.6</v>
      </c>
      <c r="H18" s="87"/>
    </row>
    <row r="19" spans="2:8" ht="28.2" customHeight="1" x14ac:dyDescent="0.3">
      <c r="B19" s="78"/>
      <c r="C19" s="79"/>
      <c r="D19" s="81"/>
      <c r="E19" s="81"/>
      <c r="F19" s="75"/>
      <c r="G19" s="77"/>
      <c r="H19" s="87"/>
    </row>
    <row r="20" spans="2:8" ht="62.4" x14ac:dyDescent="0.3">
      <c r="B20" s="4">
        <v>6</v>
      </c>
      <c r="C20" s="2" t="s">
        <v>31</v>
      </c>
      <c r="D20" s="4" t="s">
        <v>12</v>
      </c>
      <c r="E20" s="4">
        <v>1</v>
      </c>
      <c r="F20" s="17">
        <v>18000</v>
      </c>
      <c r="G20" s="5">
        <f>ROUND(E20*F20,2)</f>
        <v>18000</v>
      </c>
      <c r="H20" s="10"/>
    </row>
    <row r="21" spans="2:8" ht="62.4" x14ac:dyDescent="0.3">
      <c r="B21" s="4">
        <v>7</v>
      </c>
      <c r="C21" s="2" t="s">
        <v>13</v>
      </c>
      <c r="D21" s="4" t="s">
        <v>6</v>
      </c>
      <c r="E21" s="4">
        <v>257.10000000000002</v>
      </c>
      <c r="F21" s="17">
        <v>30</v>
      </c>
      <c r="G21" s="5">
        <f>ROUND(E21*F21,2)</f>
        <v>7713</v>
      </c>
      <c r="H21" s="10"/>
    </row>
    <row r="22" spans="2:8" ht="62.4" x14ac:dyDescent="0.3">
      <c r="B22" s="4">
        <v>8</v>
      </c>
      <c r="C22" s="2" t="s">
        <v>14</v>
      </c>
      <c r="D22" s="4" t="s">
        <v>6</v>
      </c>
      <c r="E22" s="4">
        <v>206</v>
      </c>
      <c r="F22" s="17">
        <v>116</v>
      </c>
      <c r="G22" s="5">
        <f t="shared" ref="G22:G25" si="0">ROUND(E22*F22,2)</f>
        <v>23896</v>
      </c>
      <c r="H22" s="10"/>
    </row>
    <row r="23" spans="2:8" ht="46.8" x14ac:dyDescent="0.3">
      <c r="B23" s="4">
        <v>9</v>
      </c>
      <c r="C23" s="2" t="s">
        <v>15</v>
      </c>
      <c r="D23" s="4" t="s">
        <v>16</v>
      </c>
      <c r="E23" s="4">
        <v>61.5</v>
      </c>
      <c r="F23" s="17">
        <v>185</v>
      </c>
      <c r="G23" s="5">
        <f t="shared" si="0"/>
        <v>11377.5</v>
      </c>
      <c r="H23" s="10"/>
    </row>
    <row r="24" spans="2:8" ht="46.8" x14ac:dyDescent="0.3">
      <c r="B24" s="4">
        <v>10</v>
      </c>
      <c r="C24" s="2" t="s">
        <v>17</v>
      </c>
      <c r="D24" s="4" t="s">
        <v>6</v>
      </c>
      <c r="E24" s="4">
        <v>22</v>
      </c>
      <c r="F24" s="18">
        <v>160</v>
      </c>
      <c r="G24" s="5">
        <f t="shared" si="0"/>
        <v>3520</v>
      </c>
      <c r="H24" s="19"/>
    </row>
    <row r="25" spans="2:8" ht="15.6" x14ac:dyDescent="0.3">
      <c r="B25" s="4">
        <v>11</v>
      </c>
      <c r="C25" s="2" t="s">
        <v>18</v>
      </c>
      <c r="D25" s="4" t="s">
        <v>12</v>
      </c>
      <c r="E25" s="4">
        <v>1</v>
      </c>
      <c r="F25" s="17">
        <v>200</v>
      </c>
      <c r="G25" s="5">
        <f t="shared" si="0"/>
        <v>200</v>
      </c>
      <c r="H25" s="10"/>
    </row>
    <row r="26" spans="2:8" x14ac:dyDescent="0.3">
      <c r="B26" s="78">
        <v>12</v>
      </c>
      <c r="C26" s="79" t="s">
        <v>19</v>
      </c>
      <c r="D26" s="78" t="s">
        <v>6</v>
      </c>
      <c r="E26" s="80">
        <v>4.7300000000000004</v>
      </c>
      <c r="F26" s="75">
        <v>80</v>
      </c>
      <c r="G26" s="76">
        <f>ROUND(E26*F26,2)</f>
        <v>378.4</v>
      </c>
      <c r="H26" s="87"/>
    </row>
    <row r="27" spans="2:8" x14ac:dyDescent="0.3">
      <c r="B27" s="78"/>
      <c r="C27" s="79"/>
      <c r="D27" s="78"/>
      <c r="E27" s="81"/>
      <c r="F27" s="75"/>
      <c r="G27" s="77"/>
      <c r="H27" s="87"/>
    </row>
    <row r="28" spans="2:8" ht="62.4" x14ac:dyDescent="0.3">
      <c r="B28" s="4">
        <v>13</v>
      </c>
      <c r="C28" s="2" t="s">
        <v>32</v>
      </c>
      <c r="D28" s="4" t="s">
        <v>6</v>
      </c>
      <c r="E28" s="4">
        <v>38.299999999999997</v>
      </c>
      <c r="F28" s="17">
        <v>104.5</v>
      </c>
      <c r="G28" s="5">
        <f>ROUND(E28*F28,2)</f>
        <v>4002.35</v>
      </c>
      <c r="H28" s="10"/>
    </row>
    <row r="29" spans="2:8" ht="31.2" x14ac:dyDescent="0.3">
      <c r="B29" s="4">
        <v>14</v>
      </c>
      <c r="C29" s="2" t="s">
        <v>20</v>
      </c>
      <c r="D29" s="4" t="s">
        <v>6</v>
      </c>
      <c r="E29" s="4">
        <v>6.1</v>
      </c>
      <c r="F29" s="17">
        <v>149</v>
      </c>
      <c r="G29" s="5">
        <f>ROUND(E29*F29,2)</f>
        <v>908.9</v>
      </c>
      <c r="H29" s="10"/>
    </row>
    <row r="30" spans="2:8" ht="377.25" customHeight="1" x14ac:dyDescent="0.3">
      <c r="B30" s="73">
        <v>15</v>
      </c>
      <c r="C30" s="72" t="s">
        <v>152</v>
      </c>
      <c r="D30" s="73" t="s">
        <v>25</v>
      </c>
      <c r="E30" s="73">
        <v>1</v>
      </c>
      <c r="F30" s="74">
        <v>8587.7800000000007</v>
      </c>
      <c r="G30" s="74">
        <f>ROUND(E30*F30,2)</f>
        <v>8587.7800000000007</v>
      </c>
      <c r="H30" s="87"/>
    </row>
    <row r="31" spans="2:8" ht="48" customHeight="1" x14ac:dyDescent="0.3">
      <c r="B31" s="73"/>
      <c r="C31" s="72"/>
      <c r="D31" s="73"/>
      <c r="E31" s="73"/>
      <c r="F31" s="74"/>
      <c r="G31" s="74"/>
      <c r="H31" s="87"/>
    </row>
    <row r="32" spans="2:8" ht="15.6" x14ac:dyDescent="0.3">
      <c r="B32" s="9">
        <v>16</v>
      </c>
      <c r="C32" s="2" t="s">
        <v>33</v>
      </c>
      <c r="D32" s="4" t="s">
        <v>6</v>
      </c>
      <c r="E32" s="4">
        <v>60</v>
      </c>
      <c r="F32" s="12">
        <v>46</v>
      </c>
      <c r="G32" s="12">
        <f>ROUND(E32*F32,2)</f>
        <v>2760</v>
      </c>
    </row>
    <row r="33" spans="2:7" ht="31.2" x14ac:dyDescent="0.3">
      <c r="B33" s="9">
        <v>17</v>
      </c>
      <c r="C33" s="2" t="s">
        <v>34</v>
      </c>
      <c r="D33" s="4" t="s">
        <v>6</v>
      </c>
      <c r="E33" s="4">
        <v>8.1</v>
      </c>
      <c r="F33" s="12">
        <v>87</v>
      </c>
      <c r="G33" s="12">
        <f>ROUND(E33*F33,2)</f>
        <v>704.7</v>
      </c>
    </row>
    <row r="34" spans="2:7" x14ac:dyDescent="0.3">
      <c r="F34" s="14" t="s">
        <v>21</v>
      </c>
      <c r="G34" s="15">
        <f>SUM(G12:G33)</f>
        <v>147355.73000000001</v>
      </c>
    </row>
    <row r="35" spans="2:7" x14ac:dyDescent="0.3">
      <c r="F35" s="6" t="s">
        <v>22</v>
      </c>
      <c r="G35" s="5">
        <f>ROUND(G34*0.21,2)</f>
        <v>30944.7</v>
      </c>
    </row>
    <row r="36" spans="2:7" x14ac:dyDescent="0.3">
      <c r="F36" s="6" t="s">
        <v>23</v>
      </c>
      <c r="G36" s="7">
        <f>ROUND(G34+G35,2)</f>
        <v>178300.43</v>
      </c>
    </row>
  </sheetData>
  <mergeCells count="30">
    <mergeCell ref="H14:H15"/>
    <mergeCell ref="H18:H19"/>
    <mergeCell ref="H26:H27"/>
    <mergeCell ref="H30:H31"/>
    <mergeCell ref="G14:G15"/>
    <mergeCell ref="G30:G31"/>
    <mergeCell ref="B14:B15"/>
    <mergeCell ref="C14:C15"/>
    <mergeCell ref="D14:D15"/>
    <mergeCell ref="E14:E15"/>
    <mergeCell ref="F14:F15"/>
    <mergeCell ref="B16:B17"/>
    <mergeCell ref="C16:C17"/>
    <mergeCell ref="B18:B19"/>
    <mergeCell ref="C18:C19"/>
    <mergeCell ref="D18:D19"/>
    <mergeCell ref="F18:F19"/>
    <mergeCell ref="G18:G19"/>
    <mergeCell ref="B26:B27"/>
    <mergeCell ref="C26:C27"/>
    <mergeCell ref="D26:D27"/>
    <mergeCell ref="E26:E27"/>
    <mergeCell ref="F26:F27"/>
    <mergeCell ref="G26:G27"/>
    <mergeCell ref="E18:E19"/>
    <mergeCell ref="C30:C31"/>
    <mergeCell ref="B30:B31"/>
    <mergeCell ref="D30:D31"/>
    <mergeCell ref="E30:E31"/>
    <mergeCell ref="F30:F31"/>
  </mergeCell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111"/>
  <sheetViews>
    <sheetView topLeftCell="A96" zoomScaleNormal="100" workbookViewId="0">
      <selection activeCell="L22" sqref="L22"/>
    </sheetView>
  </sheetViews>
  <sheetFormatPr defaultColWidth="8.88671875" defaultRowHeight="12" x14ac:dyDescent="0.25"/>
  <cols>
    <col min="1" max="1" width="0.109375" style="27" customWidth="1"/>
    <col min="2" max="2" width="5.109375" style="27" customWidth="1"/>
    <col min="3" max="3" width="47.5546875" style="27" customWidth="1"/>
    <col min="4" max="4" width="6.109375" style="27" customWidth="1"/>
    <col min="5" max="5" width="7.33203125" style="27" customWidth="1"/>
    <col min="6" max="6" width="13.109375" style="27" customWidth="1"/>
    <col min="7" max="7" width="15.33203125" style="27" customWidth="1"/>
    <col min="8" max="8" width="1" style="27" hidden="1" customWidth="1"/>
    <col min="9" max="16384" width="8.88671875" style="27"/>
  </cols>
  <sheetData>
    <row r="1" spans="2:8" x14ac:dyDescent="0.25">
      <c r="C1" s="28" t="s">
        <v>168</v>
      </c>
      <c r="D1" s="29"/>
      <c r="E1" s="29"/>
      <c r="F1" s="29"/>
    </row>
    <row r="2" spans="2:8" x14ac:dyDescent="0.25">
      <c r="C2" s="30" t="s">
        <v>153</v>
      </c>
      <c r="D2" s="31" t="s">
        <v>154</v>
      </c>
      <c r="E2" s="31"/>
      <c r="F2" s="29"/>
    </row>
    <row r="3" spans="2:8" x14ac:dyDescent="0.25">
      <c r="C3" s="28" t="s">
        <v>155</v>
      </c>
      <c r="D3" s="29" t="s">
        <v>157</v>
      </c>
      <c r="E3" s="29"/>
      <c r="F3" s="29"/>
    </row>
    <row r="4" spans="2:8" x14ac:dyDescent="0.25">
      <c r="C4" s="28" t="s">
        <v>156</v>
      </c>
      <c r="D4" s="29" t="s">
        <v>160</v>
      </c>
      <c r="E4" s="29"/>
      <c r="F4" s="29"/>
    </row>
    <row r="5" spans="2:8" x14ac:dyDescent="0.25">
      <c r="C5" s="28" t="s">
        <v>158</v>
      </c>
    </row>
    <row r="6" spans="2:8" x14ac:dyDescent="0.25">
      <c r="C6" s="28" t="s">
        <v>159</v>
      </c>
    </row>
    <row r="7" spans="2:8" ht="15.6" customHeight="1" x14ac:dyDescent="0.25">
      <c r="C7" s="28" t="s">
        <v>161</v>
      </c>
      <c r="D7" s="29"/>
      <c r="E7" s="29"/>
      <c r="F7" s="29"/>
    </row>
    <row r="8" spans="2:8" x14ac:dyDescent="0.25">
      <c r="C8" s="28" t="s">
        <v>162</v>
      </c>
      <c r="D8" s="29"/>
      <c r="E8" s="29"/>
      <c r="F8" s="29"/>
    </row>
    <row r="9" spans="2:8" x14ac:dyDescent="0.25">
      <c r="C9" s="28" t="s">
        <v>163</v>
      </c>
      <c r="D9" s="32"/>
      <c r="E9" s="29"/>
      <c r="F9" s="29"/>
    </row>
    <row r="10" spans="2:8" ht="12.6" thickBot="1" x14ac:dyDescent="0.3">
      <c r="C10" s="28" t="s">
        <v>164</v>
      </c>
      <c r="D10" s="29"/>
      <c r="E10" s="29"/>
      <c r="F10" s="29"/>
    </row>
    <row r="11" spans="2:8" ht="23.4" thickBot="1" x14ac:dyDescent="0.3">
      <c r="B11" s="33" t="s">
        <v>0</v>
      </c>
      <c r="C11" s="34" t="s">
        <v>1</v>
      </c>
      <c r="D11" s="34" t="s">
        <v>2</v>
      </c>
      <c r="E11" s="34" t="s">
        <v>3</v>
      </c>
      <c r="F11" s="34" t="s">
        <v>4</v>
      </c>
      <c r="G11" s="34" t="s">
        <v>5</v>
      </c>
      <c r="H11" s="35" t="s">
        <v>146</v>
      </c>
    </row>
    <row r="12" spans="2:8" ht="15.6" customHeight="1" x14ac:dyDescent="0.25">
      <c r="B12" s="90" t="s">
        <v>35</v>
      </c>
      <c r="C12" s="91"/>
      <c r="D12" s="91"/>
      <c r="E12" s="91"/>
      <c r="F12" s="91"/>
      <c r="G12" s="91"/>
      <c r="H12" s="92"/>
    </row>
    <row r="13" spans="2:8" ht="37.950000000000003" customHeight="1" x14ac:dyDescent="0.25">
      <c r="B13" s="36">
        <v>1</v>
      </c>
      <c r="C13" s="37" t="s">
        <v>36</v>
      </c>
      <c r="D13" s="38" t="s">
        <v>6</v>
      </c>
      <c r="E13" s="38">
        <v>9.74</v>
      </c>
      <c r="F13" s="39">
        <v>670</v>
      </c>
      <c r="G13" s="40">
        <f>ROUND(E13*F13,2)</f>
        <v>6525.8</v>
      </c>
      <c r="H13" s="41"/>
    </row>
    <row r="14" spans="2:8" ht="24" x14ac:dyDescent="0.25">
      <c r="B14" s="36">
        <v>2</v>
      </c>
      <c r="C14" s="37" t="s">
        <v>37</v>
      </c>
      <c r="D14" s="38" t="s">
        <v>6</v>
      </c>
      <c r="E14" s="38">
        <v>8.4</v>
      </c>
      <c r="F14" s="39">
        <v>245</v>
      </c>
      <c r="G14" s="40">
        <f>ROUND(E14*F14,2)</f>
        <v>2058</v>
      </c>
      <c r="H14" s="41"/>
    </row>
    <row r="15" spans="2:8" ht="39.6" customHeight="1" thickBot="1" x14ac:dyDescent="0.3">
      <c r="B15" s="42">
        <v>3</v>
      </c>
      <c r="C15" s="43" t="s">
        <v>38</v>
      </c>
      <c r="D15" s="44" t="s">
        <v>6</v>
      </c>
      <c r="E15" s="44">
        <v>10.5</v>
      </c>
      <c r="F15" s="45">
        <v>42</v>
      </c>
      <c r="G15" s="46">
        <f>ROUND(E15*F15,2)</f>
        <v>441</v>
      </c>
      <c r="H15" s="47"/>
    </row>
    <row r="16" spans="2:8" ht="15.75" customHeight="1" x14ac:dyDescent="0.25">
      <c r="B16" s="93" t="s">
        <v>39</v>
      </c>
      <c r="C16" s="94"/>
      <c r="D16" s="94"/>
      <c r="E16" s="94"/>
      <c r="F16" s="94"/>
      <c r="G16" s="94"/>
      <c r="H16" s="95"/>
    </row>
    <row r="17" spans="2:8" ht="14.4" x14ac:dyDescent="0.25">
      <c r="B17" s="48">
        <v>4</v>
      </c>
      <c r="C17" s="49" t="s">
        <v>40</v>
      </c>
      <c r="D17" s="38" t="s">
        <v>165</v>
      </c>
      <c r="E17" s="38">
        <v>1</v>
      </c>
      <c r="F17" s="39">
        <v>180</v>
      </c>
      <c r="G17" s="40">
        <f>ROUND(E17*F17,2)</f>
        <v>180</v>
      </c>
      <c r="H17" s="41"/>
    </row>
    <row r="18" spans="2:8" ht="15" customHeight="1" x14ac:dyDescent="0.25">
      <c r="B18" s="100">
        <v>5</v>
      </c>
      <c r="C18" s="102" t="s">
        <v>41</v>
      </c>
      <c r="D18" s="104" t="s">
        <v>165</v>
      </c>
      <c r="E18" s="104">
        <v>8</v>
      </c>
      <c r="F18" s="96">
        <v>260</v>
      </c>
      <c r="G18" s="98">
        <f>ROUND(E18*F18,2)</f>
        <v>2080</v>
      </c>
      <c r="H18" s="88"/>
    </row>
    <row r="19" spans="2:8" ht="12" customHeight="1" x14ac:dyDescent="0.25">
      <c r="B19" s="101"/>
      <c r="C19" s="103"/>
      <c r="D19" s="105"/>
      <c r="E19" s="105"/>
      <c r="F19" s="97"/>
      <c r="G19" s="99"/>
      <c r="H19" s="89"/>
    </row>
    <row r="20" spans="2:8" ht="27.75" customHeight="1" x14ac:dyDescent="0.25">
      <c r="B20" s="36">
        <v>6</v>
      </c>
      <c r="C20" s="37" t="s">
        <v>42</v>
      </c>
      <c r="D20" s="50" t="s">
        <v>165</v>
      </c>
      <c r="E20" s="38">
        <v>1.5</v>
      </c>
      <c r="F20" s="39">
        <v>370</v>
      </c>
      <c r="G20" s="40">
        <f>ROUND(E20*F20,2)</f>
        <v>555</v>
      </c>
      <c r="H20" s="41"/>
    </row>
    <row r="21" spans="2:8" x14ac:dyDescent="0.25">
      <c r="B21" s="36">
        <v>7</v>
      </c>
      <c r="C21" s="37" t="s">
        <v>43</v>
      </c>
      <c r="D21" s="38" t="s">
        <v>6</v>
      </c>
      <c r="E21" s="38">
        <v>6</v>
      </c>
      <c r="F21" s="39">
        <v>87</v>
      </c>
      <c r="G21" s="40">
        <f>ROUND(E21*F21,2)</f>
        <v>522</v>
      </c>
      <c r="H21" s="41"/>
    </row>
    <row r="22" spans="2:8" ht="12.6" thickBot="1" x14ac:dyDescent="0.3">
      <c r="B22" s="42">
        <v>8</v>
      </c>
      <c r="C22" s="43" t="s">
        <v>44</v>
      </c>
      <c r="D22" s="44" t="s">
        <v>6</v>
      </c>
      <c r="E22" s="44">
        <v>22</v>
      </c>
      <c r="F22" s="45">
        <v>63</v>
      </c>
      <c r="G22" s="46">
        <f t="shared" ref="G22:G26" si="0">ROUND(E22*F22,2)</f>
        <v>1386</v>
      </c>
      <c r="H22" s="47"/>
    </row>
    <row r="23" spans="2:8" ht="15.75" customHeight="1" x14ac:dyDescent="0.25">
      <c r="B23" s="93" t="s">
        <v>45</v>
      </c>
      <c r="C23" s="94"/>
      <c r="D23" s="94"/>
      <c r="E23" s="94"/>
      <c r="F23" s="94"/>
      <c r="G23" s="94"/>
      <c r="H23" s="95"/>
    </row>
    <row r="24" spans="2:8" ht="107.25" customHeight="1" x14ac:dyDescent="0.25">
      <c r="B24" s="36">
        <v>9</v>
      </c>
      <c r="C24" s="37" t="s">
        <v>46</v>
      </c>
      <c r="D24" s="38" t="s">
        <v>6</v>
      </c>
      <c r="E24" s="38">
        <v>320</v>
      </c>
      <c r="F24" s="39">
        <v>37</v>
      </c>
      <c r="G24" s="40">
        <f t="shared" si="0"/>
        <v>11840</v>
      </c>
      <c r="H24" s="41"/>
    </row>
    <row r="25" spans="2:8" ht="117" customHeight="1" x14ac:dyDescent="0.25">
      <c r="B25" s="36">
        <v>10</v>
      </c>
      <c r="C25" s="37" t="s">
        <v>47</v>
      </c>
      <c r="D25" s="38" t="s">
        <v>6</v>
      </c>
      <c r="E25" s="38">
        <v>20</v>
      </c>
      <c r="F25" s="52">
        <v>50</v>
      </c>
      <c r="G25" s="40">
        <f t="shared" si="0"/>
        <v>1000</v>
      </c>
      <c r="H25" s="41"/>
    </row>
    <row r="26" spans="2:8" ht="24" x14ac:dyDescent="0.25">
      <c r="B26" s="36">
        <v>11</v>
      </c>
      <c r="C26" s="37" t="s">
        <v>48</v>
      </c>
      <c r="D26" s="38" t="s">
        <v>6</v>
      </c>
      <c r="E26" s="38">
        <v>250</v>
      </c>
      <c r="F26" s="39">
        <v>18</v>
      </c>
      <c r="G26" s="40">
        <f t="shared" si="0"/>
        <v>4500</v>
      </c>
      <c r="H26" s="41"/>
    </row>
    <row r="27" spans="2:8" ht="24" x14ac:dyDescent="0.25">
      <c r="B27" s="36">
        <v>12</v>
      </c>
      <c r="C27" s="37" t="s">
        <v>148</v>
      </c>
      <c r="D27" s="38" t="s">
        <v>6</v>
      </c>
      <c r="E27" s="50">
        <v>275</v>
      </c>
      <c r="F27" s="39">
        <v>15</v>
      </c>
      <c r="G27" s="51">
        <f>ROUND(E27*F27,2)</f>
        <v>4125</v>
      </c>
      <c r="H27" s="41"/>
    </row>
    <row r="28" spans="2:8" ht="24" x14ac:dyDescent="0.25">
      <c r="B28" s="36">
        <v>13</v>
      </c>
      <c r="C28" s="37" t="s">
        <v>49</v>
      </c>
      <c r="D28" s="38" t="s">
        <v>6</v>
      </c>
      <c r="E28" s="38">
        <v>95</v>
      </c>
      <c r="F28" s="39">
        <v>100</v>
      </c>
      <c r="G28" s="40">
        <f>ROUND(E28*F28,2)</f>
        <v>9500</v>
      </c>
      <c r="H28" s="41"/>
    </row>
    <row r="29" spans="2:8" ht="24.6" thickBot="1" x14ac:dyDescent="0.3">
      <c r="B29" s="42">
        <v>14</v>
      </c>
      <c r="C29" s="43" t="s">
        <v>50</v>
      </c>
      <c r="D29" s="44" t="s">
        <v>6</v>
      </c>
      <c r="E29" s="44">
        <v>19</v>
      </c>
      <c r="F29" s="45">
        <v>30</v>
      </c>
      <c r="G29" s="46">
        <f>ROUND(E29*F29,2)</f>
        <v>570</v>
      </c>
      <c r="H29" s="47"/>
    </row>
    <row r="30" spans="2:8" x14ac:dyDescent="0.25">
      <c r="B30" s="90" t="s">
        <v>51</v>
      </c>
      <c r="C30" s="91"/>
      <c r="D30" s="91"/>
      <c r="E30" s="91"/>
      <c r="F30" s="91"/>
      <c r="G30" s="91"/>
      <c r="H30" s="92"/>
    </row>
    <row r="31" spans="2:8" ht="24" x14ac:dyDescent="0.25">
      <c r="B31" s="53">
        <v>15</v>
      </c>
      <c r="C31" s="54" t="s">
        <v>52</v>
      </c>
      <c r="D31" s="38" t="s">
        <v>6</v>
      </c>
      <c r="E31" s="38">
        <v>190</v>
      </c>
      <c r="F31" s="55">
        <v>80</v>
      </c>
      <c r="G31" s="56">
        <f>ROUND(E31*F31,2)</f>
        <v>15200</v>
      </c>
      <c r="H31" s="57"/>
    </row>
    <row r="32" spans="2:8" ht="33.75" customHeight="1" x14ac:dyDescent="0.25">
      <c r="B32" s="53">
        <v>16</v>
      </c>
      <c r="C32" s="54" t="s">
        <v>53</v>
      </c>
      <c r="D32" s="38" t="s">
        <v>6</v>
      </c>
      <c r="E32" s="38">
        <v>46</v>
      </c>
      <c r="F32" s="55">
        <v>42</v>
      </c>
      <c r="G32" s="56">
        <f t="shared" ref="G32:G36" si="1">ROUND(E32*F32,2)</f>
        <v>1932</v>
      </c>
      <c r="H32" s="41"/>
    </row>
    <row r="33" spans="2:8" x14ac:dyDescent="0.25">
      <c r="B33" s="53">
        <v>17</v>
      </c>
      <c r="C33" s="58" t="s">
        <v>54</v>
      </c>
      <c r="D33" s="38" t="s">
        <v>16</v>
      </c>
      <c r="E33" s="38">
        <v>83</v>
      </c>
      <c r="F33" s="55">
        <v>10</v>
      </c>
      <c r="G33" s="56">
        <f t="shared" si="1"/>
        <v>830</v>
      </c>
      <c r="H33" s="41"/>
    </row>
    <row r="34" spans="2:8" ht="14.4" x14ac:dyDescent="0.25">
      <c r="B34" s="53">
        <v>18</v>
      </c>
      <c r="C34" s="58" t="s">
        <v>55</v>
      </c>
      <c r="D34" s="38" t="s">
        <v>165</v>
      </c>
      <c r="E34" s="38">
        <v>0.15</v>
      </c>
      <c r="F34" s="55">
        <v>1670</v>
      </c>
      <c r="G34" s="56">
        <f t="shared" si="1"/>
        <v>250.5</v>
      </c>
      <c r="H34" s="41"/>
    </row>
    <row r="35" spans="2:8" ht="48" x14ac:dyDescent="0.25">
      <c r="B35" s="53">
        <v>19</v>
      </c>
      <c r="C35" s="54" t="s">
        <v>119</v>
      </c>
      <c r="D35" s="38" t="s">
        <v>6</v>
      </c>
      <c r="E35" s="38">
        <v>236</v>
      </c>
      <c r="F35" s="55">
        <v>68</v>
      </c>
      <c r="G35" s="56">
        <f t="shared" si="1"/>
        <v>16048</v>
      </c>
      <c r="H35" s="41"/>
    </row>
    <row r="36" spans="2:8" ht="12.6" thickBot="1" x14ac:dyDescent="0.3">
      <c r="B36" s="59">
        <v>20</v>
      </c>
      <c r="C36" s="60" t="s">
        <v>56</v>
      </c>
      <c r="D36" s="44" t="s">
        <v>24</v>
      </c>
      <c r="E36" s="44">
        <v>1</v>
      </c>
      <c r="F36" s="61">
        <v>250</v>
      </c>
      <c r="G36" s="62">
        <f t="shared" si="1"/>
        <v>250</v>
      </c>
      <c r="H36" s="47"/>
    </row>
    <row r="37" spans="2:8" x14ac:dyDescent="0.25">
      <c r="B37" s="90" t="s">
        <v>57</v>
      </c>
      <c r="C37" s="91"/>
      <c r="D37" s="91"/>
      <c r="E37" s="91"/>
      <c r="F37" s="91"/>
      <c r="G37" s="91"/>
      <c r="H37" s="92"/>
    </row>
    <row r="38" spans="2:8" x14ac:dyDescent="0.25">
      <c r="B38" s="53">
        <v>21</v>
      </c>
      <c r="C38" s="54" t="s">
        <v>58</v>
      </c>
      <c r="D38" s="38" t="s">
        <v>25</v>
      </c>
      <c r="E38" s="38">
        <v>1</v>
      </c>
      <c r="F38" s="55">
        <v>0</v>
      </c>
      <c r="G38" s="56">
        <f>ROUND(E38*F38,2)</f>
        <v>0</v>
      </c>
      <c r="H38" s="57" t="s">
        <v>147</v>
      </c>
    </row>
    <row r="39" spans="2:8" ht="36" x14ac:dyDescent="0.25">
      <c r="B39" s="53">
        <v>22</v>
      </c>
      <c r="C39" s="54" t="s">
        <v>59</v>
      </c>
      <c r="D39" s="38" t="s">
        <v>25</v>
      </c>
      <c r="E39" s="38">
        <v>1</v>
      </c>
      <c r="F39" s="55">
        <v>0</v>
      </c>
      <c r="G39" s="56">
        <f t="shared" ref="G39:G40" si="2">ROUND(E39*F39,2)</f>
        <v>0</v>
      </c>
      <c r="H39" s="57" t="s">
        <v>147</v>
      </c>
    </row>
    <row r="40" spans="2:8" ht="24.6" thickBot="1" x14ac:dyDescent="0.3">
      <c r="B40" s="59">
        <v>23</v>
      </c>
      <c r="C40" s="63" t="s">
        <v>60</v>
      </c>
      <c r="D40" s="44" t="s">
        <v>6</v>
      </c>
      <c r="E40" s="44">
        <v>15</v>
      </c>
      <c r="F40" s="61">
        <v>136</v>
      </c>
      <c r="G40" s="62">
        <f t="shared" si="2"/>
        <v>2040</v>
      </c>
      <c r="H40" s="64"/>
    </row>
    <row r="41" spans="2:8" x14ac:dyDescent="0.25">
      <c r="B41" s="90" t="s">
        <v>61</v>
      </c>
      <c r="C41" s="91"/>
      <c r="D41" s="91"/>
      <c r="E41" s="91"/>
      <c r="F41" s="91"/>
      <c r="G41" s="91"/>
      <c r="H41" s="92"/>
    </row>
    <row r="42" spans="2:8" x14ac:dyDescent="0.25">
      <c r="B42" s="53">
        <v>24</v>
      </c>
      <c r="C42" s="54" t="s">
        <v>120</v>
      </c>
      <c r="D42" s="38" t="s">
        <v>16</v>
      </c>
      <c r="E42" s="38">
        <v>14</v>
      </c>
      <c r="F42" s="55">
        <v>82</v>
      </c>
      <c r="G42" s="56">
        <f>ROUND(E42*F42,2)</f>
        <v>1148</v>
      </c>
      <c r="H42" s="41"/>
    </row>
    <row r="43" spans="2:8" x14ac:dyDescent="0.25">
      <c r="B43" s="53">
        <v>25</v>
      </c>
      <c r="C43" s="54" t="s">
        <v>121</v>
      </c>
      <c r="D43" s="38" t="s">
        <v>16</v>
      </c>
      <c r="E43" s="38">
        <v>8</v>
      </c>
      <c r="F43" s="55">
        <v>82</v>
      </c>
      <c r="G43" s="56">
        <f t="shared" ref="G43:G46" si="3">ROUND(E43*F43,2)</f>
        <v>656</v>
      </c>
      <c r="H43" s="41"/>
    </row>
    <row r="44" spans="2:8" ht="60" customHeight="1" x14ac:dyDescent="0.25">
      <c r="B44" s="53">
        <v>26</v>
      </c>
      <c r="C44" s="54" t="s">
        <v>62</v>
      </c>
      <c r="D44" s="38" t="s">
        <v>6</v>
      </c>
      <c r="E44" s="38">
        <v>66</v>
      </c>
      <c r="F44" s="55">
        <v>105</v>
      </c>
      <c r="G44" s="56">
        <f t="shared" si="3"/>
        <v>6930</v>
      </c>
      <c r="H44" s="41"/>
    </row>
    <row r="45" spans="2:8" ht="36" x14ac:dyDescent="0.25">
      <c r="B45" s="53">
        <v>27</v>
      </c>
      <c r="C45" s="54" t="s">
        <v>63</v>
      </c>
      <c r="D45" s="38" t="s">
        <v>6</v>
      </c>
      <c r="E45" s="38">
        <v>75</v>
      </c>
      <c r="F45" s="55">
        <v>100</v>
      </c>
      <c r="G45" s="56">
        <f t="shared" si="3"/>
        <v>7500</v>
      </c>
      <c r="H45" s="41"/>
    </row>
    <row r="46" spans="2:8" ht="63" customHeight="1" thickBot="1" x14ac:dyDescent="0.3">
      <c r="B46" s="59" t="s">
        <v>75</v>
      </c>
      <c r="C46" s="63" t="s">
        <v>149</v>
      </c>
      <c r="D46" s="44" t="s">
        <v>6</v>
      </c>
      <c r="E46" s="44">
        <v>6</v>
      </c>
      <c r="F46" s="61">
        <v>100</v>
      </c>
      <c r="G46" s="62">
        <f t="shared" si="3"/>
        <v>600</v>
      </c>
      <c r="H46" s="47"/>
    </row>
    <row r="47" spans="2:8" x14ac:dyDescent="0.25">
      <c r="B47" s="90" t="s">
        <v>64</v>
      </c>
      <c r="C47" s="91"/>
      <c r="D47" s="91"/>
      <c r="E47" s="91"/>
      <c r="F47" s="91"/>
      <c r="G47" s="91"/>
      <c r="H47" s="92"/>
    </row>
    <row r="48" spans="2:8" x14ac:dyDescent="0.25">
      <c r="B48" s="53">
        <v>28</v>
      </c>
      <c r="C48" s="54" t="s">
        <v>65</v>
      </c>
      <c r="D48" s="58" t="s">
        <v>25</v>
      </c>
      <c r="E48" s="58">
        <v>1</v>
      </c>
      <c r="F48" s="55">
        <v>3000</v>
      </c>
      <c r="G48" s="56">
        <f>ROUND(E48*F48,2)</f>
        <v>3000</v>
      </c>
      <c r="H48" s="41"/>
    </row>
    <row r="49" spans="2:8" x14ac:dyDescent="0.25">
      <c r="B49" s="53">
        <v>29</v>
      </c>
      <c r="C49" s="54" t="s">
        <v>66</v>
      </c>
      <c r="D49" s="58" t="s">
        <v>25</v>
      </c>
      <c r="E49" s="58">
        <v>2</v>
      </c>
      <c r="F49" s="55">
        <v>2000</v>
      </c>
      <c r="G49" s="56">
        <f t="shared" ref="G49:G60" si="4">ROUND(E49*F49,2)</f>
        <v>4000</v>
      </c>
      <c r="H49" s="41"/>
    </row>
    <row r="50" spans="2:8" x14ac:dyDescent="0.25">
      <c r="B50" s="53">
        <v>30</v>
      </c>
      <c r="C50" s="54" t="s">
        <v>67</v>
      </c>
      <c r="D50" s="58" t="s">
        <v>25</v>
      </c>
      <c r="E50" s="58">
        <v>1</v>
      </c>
      <c r="F50" s="55">
        <v>4000</v>
      </c>
      <c r="G50" s="56">
        <f t="shared" si="4"/>
        <v>4000</v>
      </c>
      <c r="H50" s="41"/>
    </row>
    <row r="51" spans="2:8" x14ac:dyDescent="0.25">
      <c r="B51" s="53">
        <v>31</v>
      </c>
      <c r="C51" s="54" t="s">
        <v>68</v>
      </c>
      <c r="D51" s="58" t="s">
        <v>25</v>
      </c>
      <c r="E51" s="58">
        <v>1</v>
      </c>
      <c r="F51" s="55">
        <v>600</v>
      </c>
      <c r="G51" s="56">
        <f t="shared" si="4"/>
        <v>600</v>
      </c>
      <c r="H51" s="41"/>
    </row>
    <row r="52" spans="2:8" ht="24" x14ac:dyDescent="0.25">
      <c r="B52" s="53">
        <v>32</v>
      </c>
      <c r="C52" s="54" t="s">
        <v>69</v>
      </c>
      <c r="D52" s="58" t="s">
        <v>25</v>
      </c>
      <c r="E52" s="58">
        <v>1</v>
      </c>
      <c r="F52" s="55">
        <v>600</v>
      </c>
      <c r="G52" s="56">
        <f t="shared" si="4"/>
        <v>600</v>
      </c>
      <c r="H52" s="41"/>
    </row>
    <row r="53" spans="2:8" ht="91.5" customHeight="1" x14ac:dyDescent="0.25">
      <c r="B53" s="53">
        <v>33</v>
      </c>
      <c r="C53" s="54" t="s">
        <v>150</v>
      </c>
      <c r="D53" s="58" t="s">
        <v>25</v>
      </c>
      <c r="E53" s="58">
        <v>1</v>
      </c>
      <c r="F53" s="55">
        <v>4000</v>
      </c>
      <c r="G53" s="56">
        <f t="shared" si="4"/>
        <v>4000</v>
      </c>
      <c r="H53" s="41"/>
    </row>
    <row r="54" spans="2:8" ht="24" x14ac:dyDescent="0.25">
      <c r="B54" s="53">
        <v>34</v>
      </c>
      <c r="C54" s="54" t="s">
        <v>151</v>
      </c>
      <c r="D54" s="58" t="s">
        <v>25</v>
      </c>
      <c r="E54" s="58">
        <v>1</v>
      </c>
      <c r="F54" s="55">
        <v>120</v>
      </c>
      <c r="G54" s="56">
        <f t="shared" si="4"/>
        <v>120</v>
      </c>
      <c r="H54" s="41"/>
    </row>
    <row r="55" spans="2:8" x14ac:dyDescent="0.25">
      <c r="B55" s="53">
        <v>35</v>
      </c>
      <c r="C55" s="54" t="s">
        <v>70</v>
      </c>
      <c r="D55" s="58" t="s">
        <v>24</v>
      </c>
      <c r="E55" s="58">
        <v>2</v>
      </c>
      <c r="F55" s="55">
        <v>150</v>
      </c>
      <c r="G55" s="56">
        <f t="shared" si="4"/>
        <v>300</v>
      </c>
      <c r="H55" s="41"/>
    </row>
    <row r="56" spans="2:8" x14ac:dyDescent="0.25">
      <c r="B56" s="53">
        <v>36</v>
      </c>
      <c r="C56" s="54" t="s">
        <v>71</v>
      </c>
      <c r="D56" s="58" t="s">
        <v>24</v>
      </c>
      <c r="E56" s="58">
        <v>1</v>
      </c>
      <c r="F56" s="55">
        <v>123</v>
      </c>
      <c r="G56" s="56">
        <f t="shared" si="4"/>
        <v>123</v>
      </c>
      <c r="H56" s="41"/>
    </row>
    <row r="57" spans="2:8" x14ac:dyDescent="0.25">
      <c r="B57" s="53">
        <v>37</v>
      </c>
      <c r="C57" s="54" t="s">
        <v>72</v>
      </c>
      <c r="D57" s="58" t="s">
        <v>24</v>
      </c>
      <c r="E57" s="58">
        <v>50</v>
      </c>
      <c r="F57" s="55">
        <v>50</v>
      </c>
      <c r="G57" s="56">
        <f t="shared" si="4"/>
        <v>2500</v>
      </c>
      <c r="H57" s="41"/>
    </row>
    <row r="58" spans="2:8" x14ac:dyDescent="0.25">
      <c r="B58" s="53">
        <v>38</v>
      </c>
      <c r="C58" s="54" t="s">
        <v>73</v>
      </c>
      <c r="D58" s="58" t="s">
        <v>24</v>
      </c>
      <c r="E58" s="58">
        <v>2</v>
      </c>
      <c r="F58" s="55">
        <v>80</v>
      </c>
      <c r="G58" s="56">
        <f t="shared" si="4"/>
        <v>160</v>
      </c>
      <c r="H58" s="41"/>
    </row>
    <row r="59" spans="2:8" x14ac:dyDescent="0.25">
      <c r="B59" s="53">
        <v>39</v>
      </c>
      <c r="C59" s="54" t="s">
        <v>74</v>
      </c>
      <c r="D59" s="58" t="s">
        <v>24</v>
      </c>
      <c r="E59" s="58">
        <v>1</v>
      </c>
      <c r="F59" s="55">
        <v>150</v>
      </c>
      <c r="G59" s="56">
        <f t="shared" si="4"/>
        <v>150</v>
      </c>
      <c r="H59" s="41"/>
    </row>
    <row r="60" spans="2:8" ht="48.6" thickBot="1" x14ac:dyDescent="0.3">
      <c r="B60" s="59">
        <v>40</v>
      </c>
      <c r="C60" s="63" t="s">
        <v>122</v>
      </c>
      <c r="D60" s="65" t="s">
        <v>25</v>
      </c>
      <c r="E60" s="65">
        <v>1</v>
      </c>
      <c r="F60" s="61">
        <v>3300</v>
      </c>
      <c r="G60" s="62">
        <f t="shared" si="4"/>
        <v>3300</v>
      </c>
      <c r="H60" s="47"/>
    </row>
    <row r="61" spans="2:8" x14ac:dyDescent="0.25">
      <c r="B61" s="90" t="s">
        <v>76</v>
      </c>
      <c r="C61" s="91"/>
      <c r="D61" s="91"/>
      <c r="E61" s="91"/>
      <c r="F61" s="91"/>
      <c r="G61" s="91"/>
      <c r="H61" s="92"/>
    </row>
    <row r="62" spans="2:8" ht="24" x14ac:dyDescent="0.25">
      <c r="B62" s="53">
        <v>41</v>
      </c>
      <c r="C62" s="54" t="s">
        <v>82</v>
      </c>
      <c r="D62" s="58" t="s">
        <v>25</v>
      </c>
      <c r="E62" s="58">
        <v>4</v>
      </c>
      <c r="F62" s="55">
        <v>800</v>
      </c>
      <c r="G62" s="56">
        <f>ROUND(E62*F62,2)</f>
        <v>3200</v>
      </c>
      <c r="H62" s="41"/>
    </row>
    <row r="63" spans="2:8" x14ac:dyDescent="0.25">
      <c r="B63" s="53">
        <v>42</v>
      </c>
      <c r="C63" s="54" t="s">
        <v>83</v>
      </c>
      <c r="D63" s="58" t="s">
        <v>25</v>
      </c>
      <c r="E63" s="58">
        <v>1</v>
      </c>
      <c r="F63" s="55">
        <v>1000</v>
      </c>
      <c r="G63" s="56">
        <f t="shared" ref="G63:G71" si="5">ROUND(E63*F63,2)</f>
        <v>1000</v>
      </c>
      <c r="H63" s="41"/>
    </row>
    <row r="64" spans="2:8" x14ac:dyDescent="0.25">
      <c r="B64" s="53">
        <v>43</v>
      </c>
      <c r="C64" s="54" t="s">
        <v>84</v>
      </c>
      <c r="D64" s="58" t="s">
        <v>25</v>
      </c>
      <c r="E64" s="58">
        <v>1</v>
      </c>
      <c r="F64" s="55">
        <v>860</v>
      </c>
      <c r="G64" s="56">
        <f t="shared" si="5"/>
        <v>860</v>
      </c>
      <c r="H64" s="41"/>
    </row>
    <row r="65" spans="2:8" x14ac:dyDescent="0.25">
      <c r="B65" s="53" t="s">
        <v>77</v>
      </c>
      <c r="C65" s="54" t="s">
        <v>85</v>
      </c>
      <c r="D65" s="58" t="s">
        <v>25</v>
      </c>
      <c r="E65" s="58">
        <v>1</v>
      </c>
      <c r="F65" s="55">
        <v>180</v>
      </c>
      <c r="G65" s="56">
        <f t="shared" si="5"/>
        <v>180</v>
      </c>
      <c r="H65" s="41"/>
    </row>
    <row r="66" spans="2:8" ht="24" x14ac:dyDescent="0.25">
      <c r="B66" s="53" t="s">
        <v>78</v>
      </c>
      <c r="C66" s="54" t="s">
        <v>86</v>
      </c>
      <c r="D66" s="58" t="s">
        <v>25</v>
      </c>
      <c r="E66" s="58">
        <v>1</v>
      </c>
      <c r="F66" s="55">
        <v>220</v>
      </c>
      <c r="G66" s="56">
        <f t="shared" si="5"/>
        <v>220</v>
      </c>
      <c r="H66" s="41"/>
    </row>
    <row r="67" spans="2:8" x14ac:dyDescent="0.25">
      <c r="B67" s="53">
        <v>44</v>
      </c>
      <c r="C67" s="54" t="s">
        <v>87</v>
      </c>
      <c r="D67" s="58" t="s">
        <v>24</v>
      </c>
      <c r="E67" s="58">
        <v>5</v>
      </c>
      <c r="F67" s="55">
        <v>30</v>
      </c>
      <c r="G67" s="56">
        <f t="shared" si="5"/>
        <v>150</v>
      </c>
      <c r="H67" s="41"/>
    </row>
    <row r="68" spans="2:8" x14ac:dyDescent="0.25">
      <c r="B68" s="53">
        <v>45</v>
      </c>
      <c r="C68" s="54" t="s">
        <v>88</v>
      </c>
      <c r="D68" s="58" t="s">
        <v>24</v>
      </c>
      <c r="E68" s="58">
        <v>5</v>
      </c>
      <c r="F68" s="55">
        <v>30</v>
      </c>
      <c r="G68" s="56">
        <f t="shared" si="5"/>
        <v>150</v>
      </c>
      <c r="H68" s="41"/>
    </row>
    <row r="69" spans="2:8" x14ac:dyDescent="0.25">
      <c r="B69" s="53">
        <v>46</v>
      </c>
      <c r="C69" s="54" t="s">
        <v>89</v>
      </c>
      <c r="D69" s="58" t="s">
        <v>24</v>
      </c>
      <c r="E69" s="58">
        <v>2</v>
      </c>
      <c r="F69" s="55">
        <v>300</v>
      </c>
      <c r="G69" s="56">
        <f t="shared" si="5"/>
        <v>600</v>
      </c>
      <c r="H69" s="41"/>
    </row>
    <row r="70" spans="2:8" x14ac:dyDescent="0.25">
      <c r="B70" s="53">
        <v>47</v>
      </c>
      <c r="C70" s="54" t="s">
        <v>90</v>
      </c>
      <c r="D70" s="58" t="s">
        <v>25</v>
      </c>
      <c r="E70" s="58">
        <v>1</v>
      </c>
      <c r="F70" s="55">
        <v>1800</v>
      </c>
      <c r="G70" s="56">
        <f t="shared" si="5"/>
        <v>1800</v>
      </c>
      <c r="H70" s="41"/>
    </row>
    <row r="71" spans="2:8" ht="12.6" thickBot="1" x14ac:dyDescent="0.3">
      <c r="B71" s="59" t="s">
        <v>79</v>
      </c>
      <c r="C71" s="63" t="s">
        <v>91</v>
      </c>
      <c r="D71" s="65" t="s">
        <v>25</v>
      </c>
      <c r="E71" s="65">
        <v>1</v>
      </c>
      <c r="F71" s="61">
        <v>650</v>
      </c>
      <c r="G71" s="62">
        <f t="shared" si="5"/>
        <v>650</v>
      </c>
      <c r="H71" s="47"/>
    </row>
    <row r="72" spans="2:8" x14ac:dyDescent="0.25">
      <c r="B72" s="90" t="s">
        <v>92</v>
      </c>
      <c r="C72" s="91"/>
      <c r="D72" s="91"/>
      <c r="E72" s="91"/>
      <c r="F72" s="91"/>
      <c r="G72" s="91"/>
      <c r="H72" s="92"/>
    </row>
    <row r="73" spans="2:8" x14ac:dyDescent="0.25">
      <c r="B73" s="53">
        <v>48</v>
      </c>
      <c r="C73" s="54" t="s">
        <v>93</v>
      </c>
      <c r="D73" s="58" t="s">
        <v>24</v>
      </c>
      <c r="E73" s="58">
        <v>6</v>
      </c>
      <c r="F73" s="55">
        <v>50</v>
      </c>
      <c r="G73" s="56">
        <f>ROUND(E73*F73,2)</f>
        <v>300</v>
      </c>
      <c r="H73" s="41"/>
    </row>
    <row r="74" spans="2:8" x14ac:dyDescent="0.25">
      <c r="B74" s="53">
        <v>49</v>
      </c>
      <c r="C74" s="54" t="s">
        <v>94</v>
      </c>
      <c r="D74" s="58" t="s">
        <v>24</v>
      </c>
      <c r="E74" s="58">
        <v>7</v>
      </c>
      <c r="F74" s="55">
        <v>50</v>
      </c>
      <c r="G74" s="56">
        <f t="shared" ref="G74:G103" si="6">ROUND(E74*F74,2)</f>
        <v>350</v>
      </c>
      <c r="H74" s="41"/>
    </row>
    <row r="75" spans="2:8" x14ac:dyDescent="0.25">
      <c r="B75" s="53">
        <v>50</v>
      </c>
      <c r="C75" s="54" t="s">
        <v>95</v>
      </c>
      <c r="D75" s="58" t="s">
        <v>24</v>
      </c>
      <c r="E75" s="58">
        <v>36</v>
      </c>
      <c r="F75" s="55">
        <v>60</v>
      </c>
      <c r="G75" s="56">
        <f t="shared" si="6"/>
        <v>2160</v>
      </c>
      <c r="H75" s="41"/>
    </row>
    <row r="76" spans="2:8" x14ac:dyDescent="0.25">
      <c r="B76" s="53">
        <v>51</v>
      </c>
      <c r="C76" s="54" t="s">
        <v>96</v>
      </c>
      <c r="D76" s="58" t="s">
        <v>24</v>
      </c>
      <c r="E76" s="58">
        <v>4</v>
      </c>
      <c r="F76" s="55">
        <v>120</v>
      </c>
      <c r="G76" s="56">
        <f t="shared" si="6"/>
        <v>480</v>
      </c>
      <c r="H76" s="41"/>
    </row>
    <row r="77" spans="2:8" x14ac:dyDescent="0.25">
      <c r="B77" s="53">
        <v>52</v>
      </c>
      <c r="C77" s="54" t="s">
        <v>97</v>
      </c>
      <c r="D77" s="58" t="s">
        <v>24</v>
      </c>
      <c r="E77" s="58">
        <v>9</v>
      </c>
      <c r="F77" s="55">
        <v>120</v>
      </c>
      <c r="G77" s="56">
        <f t="shared" si="6"/>
        <v>1080</v>
      </c>
      <c r="H77" s="41"/>
    </row>
    <row r="78" spans="2:8" ht="24" x14ac:dyDescent="0.25">
      <c r="B78" s="53" t="s">
        <v>80</v>
      </c>
      <c r="C78" s="54" t="s">
        <v>98</v>
      </c>
      <c r="D78" s="58" t="s">
        <v>24</v>
      </c>
      <c r="E78" s="58">
        <v>3</v>
      </c>
      <c r="F78" s="55">
        <v>87</v>
      </c>
      <c r="G78" s="56">
        <f t="shared" si="6"/>
        <v>261</v>
      </c>
      <c r="H78" s="41"/>
    </row>
    <row r="79" spans="2:8" x14ac:dyDescent="0.25">
      <c r="B79" s="53" t="s">
        <v>81</v>
      </c>
      <c r="C79" s="54" t="s">
        <v>99</v>
      </c>
      <c r="D79" s="58" t="s">
        <v>24</v>
      </c>
      <c r="E79" s="58">
        <v>9</v>
      </c>
      <c r="F79" s="55">
        <v>110</v>
      </c>
      <c r="G79" s="56">
        <f t="shared" si="6"/>
        <v>990</v>
      </c>
      <c r="H79" s="41"/>
    </row>
    <row r="80" spans="2:8" x14ac:dyDescent="0.25">
      <c r="B80" s="53">
        <v>53</v>
      </c>
      <c r="C80" s="54" t="s">
        <v>100</v>
      </c>
      <c r="D80" s="58" t="s">
        <v>24</v>
      </c>
      <c r="E80" s="58">
        <v>5</v>
      </c>
      <c r="F80" s="55">
        <v>38</v>
      </c>
      <c r="G80" s="56">
        <f t="shared" si="6"/>
        <v>190</v>
      </c>
      <c r="H80" s="41"/>
    </row>
    <row r="81" spans="2:8" x14ac:dyDescent="0.25">
      <c r="B81" s="53">
        <v>54</v>
      </c>
      <c r="C81" s="54" t="s">
        <v>101</v>
      </c>
      <c r="D81" s="58" t="s">
        <v>24</v>
      </c>
      <c r="E81" s="58">
        <v>2</v>
      </c>
      <c r="F81" s="55">
        <v>180</v>
      </c>
      <c r="G81" s="56">
        <f t="shared" si="6"/>
        <v>360</v>
      </c>
      <c r="H81" s="41"/>
    </row>
    <row r="82" spans="2:8" x14ac:dyDescent="0.25">
      <c r="B82" s="53">
        <v>55</v>
      </c>
      <c r="C82" s="54" t="s">
        <v>102</v>
      </c>
      <c r="D82" s="58" t="s">
        <v>24</v>
      </c>
      <c r="E82" s="58">
        <v>2</v>
      </c>
      <c r="F82" s="55">
        <v>14</v>
      </c>
      <c r="G82" s="56">
        <f t="shared" si="6"/>
        <v>28</v>
      </c>
      <c r="H82" s="41"/>
    </row>
    <row r="83" spans="2:8" ht="24" x14ac:dyDescent="0.25">
      <c r="B83" s="53">
        <v>56</v>
      </c>
      <c r="C83" s="54" t="s">
        <v>103</v>
      </c>
      <c r="D83" s="58" t="s">
        <v>25</v>
      </c>
      <c r="E83" s="58">
        <v>1</v>
      </c>
      <c r="F83" s="55">
        <v>12500</v>
      </c>
      <c r="G83" s="56">
        <f t="shared" si="6"/>
        <v>12500</v>
      </c>
      <c r="H83" s="41"/>
    </row>
    <row r="84" spans="2:8" x14ac:dyDescent="0.25">
      <c r="B84" s="53">
        <v>57</v>
      </c>
      <c r="C84" s="54" t="s">
        <v>104</v>
      </c>
      <c r="D84" s="58" t="s">
        <v>24</v>
      </c>
      <c r="E84" s="58">
        <v>12</v>
      </c>
      <c r="F84" s="55">
        <v>10</v>
      </c>
      <c r="G84" s="56">
        <f t="shared" si="6"/>
        <v>120</v>
      </c>
      <c r="H84" s="41"/>
    </row>
    <row r="85" spans="2:8" x14ac:dyDescent="0.25">
      <c r="B85" s="53">
        <v>58</v>
      </c>
      <c r="C85" s="54" t="s">
        <v>105</v>
      </c>
      <c r="D85" s="58" t="s">
        <v>24</v>
      </c>
      <c r="E85" s="58">
        <v>7</v>
      </c>
      <c r="F85" s="55">
        <v>25.1</v>
      </c>
      <c r="G85" s="56">
        <f t="shared" si="6"/>
        <v>175.7</v>
      </c>
      <c r="H85" s="41"/>
    </row>
    <row r="86" spans="2:8" x14ac:dyDescent="0.25">
      <c r="B86" s="53">
        <v>59</v>
      </c>
      <c r="C86" s="54" t="s">
        <v>106</v>
      </c>
      <c r="D86" s="58" t="s">
        <v>24</v>
      </c>
      <c r="E86" s="58">
        <v>1</v>
      </c>
      <c r="F86" s="55">
        <v>24</v>
      </c>
      <c r="G86" s="56">
        <f t="shared" si="6"/>
        <v>24</v>
      </c>
      <c r="H86" s="41"/>
    </row>
    <row r="87" spans="2:8" x14ac:dyDescent="0.25">
      <c r="B87" s="53">
        <v>60</v>
      </c>
      <c r="C87" s="54" t="s">
        <v>107</v>
      </c>
      <c r="D87" s="58" t="s">
        <v>24</v>
      </c>
      <c r="E87" s="58">
        <v>4</v>
      </c>
      <c r="F87" s="55">
        <v>25</v>
      </c>
      <c r="G87" s="56">
        <f t="shared" si="6"/>
        <v>100</v>
      </c>
      <c r="H87" s="41"/>
    </row>
    <row r="88" spans="2:8" x14ac:dyDescent="0.25">
      <c r="B88" s="53">
        <v>61</v>
      </c>
      <c r="C88" s="54" t="s">
        <v>108</v>
      </c>
      <c r="D88" s="58" t="s">
        <v>24</v>
      </c>
      <c r="E88" s="58">
        <v>9</v>
      </c>
      <c r="F88" s="55">
        <v>25</v>
      </c>
      <c r="G88" s="56">
        <f t="shared" si="6"/>
        <v>225</v>
      </c>
      <c r="H88" s="41"/>
    </row>
    <row r="89" spans="2:8" x14ac:dyDescent="0.25">
      <c r="B89" s="53">
        <v>62</v>
      </c>
      <c r="C89" s="54" t="s">
        <v>109</v>
      </c>
      <c r="D89" s="58" t="s">
        <v>25</v>
      </c>
      <c r="E89" s="58">
        <v>1</v>
      </c>
      <c r="F89" s="55">
        <v>400</v>
      </c>
      <c r="G89" s="56">
        <f t="shared" si="6"/>
        <v>400</v>
      </c>
      <c r="H89" s="41"/>
    </row>
    <row r="90" spans="2:8" ht="93" customHeight="1" x14ac:dyDescent="0.25">
      <c r="B90" s="53">
        <v>63</v>
      </c>
      <c r="C90" s="54" t="s">
        <v>134</v>
      </c>
      <c r="D90" s="58" t="s">
        <v>25</v>
      </c>
      <c r="E90" s="58">
        <v>1</v>
      </c>
      <c r="F90" s="55">
        <v>860</v>
      </c>
      <c r="G90" s="56">
        <f t="shared" si="6"/>
        <v>860</v>
      </c>
      <c r="H90" s="41"/>
    </row>
    <row r="91" spans="2:8" ht="60" x14ac:dyDescent="0.25">
      <c r="B91" s="53" t="s">
        <v>123</v>
      </c>
      <c r="C91" s="54" t="s">
        <v>135</v>
      </c>
      <c r="D91" s="58" t="s">
        <v>25</v>
      </c>
      <c r="E91" s="58">
        <v>1</v>
      </c>
      <c r="F91" s="55">
        <v>900</v>
      </c>
      <c r="G91" s="56">
        <f t="shared" si="6"/>
        <v>900</v>
      </c>
      <c r="H91" s="41"/>
    </row>
    <row r="92" spans="2:8" ht="67.5" customHeight="1" x14ac:dyDescent="0.25">
      <c r="B92" s="53" t="s">
        <v>124</v>
      </c>
      <c r="C92" s="54" t="s">
        <v>136</v>
      </c>
      <c r="D92" s="58" t="s">
        <v>25</v>
      </c>
      <c r="E92" s="58">
        <v>1</v>
      </c>
      <c r="F92" s="55">
        <v>600</v>
      </c>
      <c r="G92" s="56">
        <f t="shared" si="6"/>
        <v>600</v>
      </c>
      <c r="H92" s="41"/>
    </row>
    <row r="93" spans="2:8" ht="24" x14ac:dyDescent="0.25">
      <c r="B93" s="53" t="s">
        <v>125</v>
      </c>
      <c r="C93" s="54" t="s">
        <v>137</v>
      </c>
      <c r="D93" s="58" t="s">
        <v>25</v>
      </c>
      <c r="E93" s="58">
        <v>1</v>
      </c>
      <c r="F93" s="55">
        <v>800</v>
      </c>
      <c r="G93" s="56">
        <f t="shared" si="6"/>
        <v>800</v>
      </c>
      <c r="H93" s="41"/>
    </row>
    <row r="94" spans="2:8" ht="24" x14ac:dyDescent="0.25">
      <c r="B94" s="53" t="s">
        <v>126</v>
      </c>
      <c r="C94" s="54" t="s">
        <v>138</v>
      </c>
      <c r="D94" s="58" t="s">
        <v>25</v>
      </c>
      <c r="E94" s="58">
        <v>2</v>
      </c>
      <c r="F94" s="55">
        <v>210</v>
      </c>
      <c r="G94" s="56">
        <f t="shared" si="6"/>
        <v>420</v>
      </c>
      <c r="H94" s="41"/>
    </row>
    <row r="95" spans="2:8" ht="24" x14ac:dyDescent="0.25">
      <c r="B95" s="53" t="s">
        <v>127</v>
      </c>
      <c r="C95" s="54" t="s">
        <v>139</v>
      </c>
      <c r="D95" s="58" t="s">
        <v>25</v>
      </c>
      <c r="E95" s="58">
        <v>1</v>
      </c>
      <c r="F95" s="55">
        <v>360</v>
      </c>
      <c r="G95" s="56">
        <f t="shared" si="6"/>
        <v>360</v>
      </c>
      <c r="H95" s="41"/>
    </row>
    <row r="96" spans="2:8" ht="24" x14ac:dyDescent="0.25">
      <c r="B96" s="53" t="s">
        <v>145</v>
      </c>
      <c r="C96" s="54" t="s">
        <v>140</v>
      </c>
      <c r="D96" s="58" t="s">
        <v>25</v>
      </c>
      <c r="E96" s="58">
        <v>1</v>
      </c>
      <c r="F96" s="55">
        <v>1200</v>
      </c>
      <c r="G96" s="56">
        <f t="shared" si="6"/>
        <v>1200</v>
      </c>
      <c r="H96" s="41"/>
    </row>
    <row r="97" spans="2:8" ht="36" x14ac:dyDescent="0.25">
      <c r="B97" s="53" t="s">
        <v>128</v>
      </c>
      <c r="C97" s="54" t="s">
        <v>141</v>
      </c>
      <c r="D97" s="58" t="s">
        <v>25</v>
      </c>
      <c r="E97" s="58">
        <v>2</v>
      </c>
      <c r="F97" s="55">
        <v>800</v>
      </c>
      <c r="G97" s="56">
        <f t="shared" si="6"/>
        <v>1600</v>
      </c>
      <c r="H97" s="41"/>
    </row>
    <row r="98" spans="2:8" ht="24" x14ac:dyDescent="0.25">
      <c r="B98" s="53" t="s">
        <v>129</v>
      </c>
      <c r="C98" s="54" t="s">
        <v>142</v>
      </c>
      <c r="D98" s="58" t="s">
        <v>25</v>
      </c>
      <c r="E98" s="58">
        <v>2</v>
      </c>
      <c r="F98" s="55">
        <v>200</v>
      </c>
      <c r="G98" s="56">
        <f t="shared" si="6"/>
        <v>400</v>
      </c>
      <c r="H98" s="41"/>
    </row>
    <row r="99" spans="2:8" ht="24" x14ac:dyDescent="0.25">
      <c r="B99" s="53" t="s">
        <v>130</v>
      </c>
      <c r="C99" s="54" t="s">
        <v>143</v>
      </c>
      <c r="D99" s="58" t="s">
        <v>25</v>
      </c>
      <c r="E99" s="58">
        <v>2</v>
      </c>
      <c r="F99" s="55">
        <v>500</v>
      </c>
      <c r="G99" s="56">
        <f t="shared" si="6"/>
        <v>1000</v>
      </c>
      <c r="H99" s="41"/>
    </row>
    <row r="100" spans="2:8" ht="36" customHeight="1" x14ac:dyDescent="0.25">
      <c r="B100" s="53" t="s">
        <v>131</v>
      </c>
      <c r="C100" s="54" t="s">
        <v>144</v>
      </c>
      <c r="D100" s="58" t="s">
        <v>25</v>
      </c>
      <c r="E100" s="58">
        <v>1</v>
      </c>
      <c r="F100" s="55">
        <v>600</v>
      </c>
      <c r="G100" s="56">
        <f t="shared" si="6"/>
        <v>600</v>
      </c>
      <c r="H100" s="41"/>
    </row>
    <row r="101" spans="2:8" x14ac:dyDescent="0.25">
      <c r="B101" s="53" t="s">
        <v>132</v>
      </c>
      <c r="C101" s="54" t="s">
        <v>133</v>
      </c>
      <c r="D101" s="58" t="s">
        <v>25</v>
      </c>
      <c r="E101" s="58">
        <v>1</v>
      </c>
      <c r="F101" s="55">
        <v>3000</v>
      </c>
      <c r="G101" s="56">
        <f t="shared" si="6"/>
        <v>3000</v>
      </c>
      <c r="H101" s="41"/>
    </row>
    <row r="102" spans="2:8" ht="36" x14ac:dyDescent="0.25">
      <c r="B102" s="53">
        <v>64</v>
      </c>
      <c r="C102" s="54" t="s">
        <v>110</v>
      </c>
      <c r="D102" s="58" t="s">
        <v>25</v>
      </c>
      <c r="E102" s="58">
        <v>1</v>
      </c>
      <c r="F102" s="55">
        <v>3800</v>
      </c>
      <c r="G102" s="56">
        <f t="shared" si="6"/>
        <v>3800</v>
      </c>
      <c r="H102" s="41"/>
    </row>
    <row r="103" spans="2:8" ht="24.6" thickBot="1" x14ac:dyDescent="0.3">
      <c r="B103" s="59">
        <v>65</v>
      </c>
      <c r="C103" s="63" t="s">
        <v>111</v>
      </c>
      <c r="D103" s="65" t="s">
        <v>25</v>
      </c>
      <c r="E103" s="65">
        <v>1</v>
      </c>
      <c r="F103" s="61">
        <v>6200</v>
      </c>
      <c r="G103" s="62">
        <f t="shared" si="6"/>
        <v>6200</v>
      </c>
      <c r="H103" s="47"/>
    </row>
    <row r="104" spans="2:8" x14ac:dyDescent="0.25">
      <c r="B104" s="90" t="s">
        <v>112</v>
      </c>
      <c r="C104" s="91"/>
      <c r="D104" s="91"/>
      <c r="E104" s="91"/>
      <c r="F104" s="91"/>
      <c r="G104" s="91"/>
      <c r="H104" s="92"/>
    </row>
    <row r="105" spans="2:8" x14ac:dyDescent="0.25">
      <c r="B105" s="53">
        <v>66</v>
      </c>
      <c r="C105" s="54" t="s">
        <v>115</v>
      </c>
      <c r="D105" s="58" t="s">
        <v>25</v>
      </c>
      <c r="E105" s="58">
        <v>1</v>
      </c>
      <c r="F105" s="55">
        <v>25000</v>
      </c>
      <c r="G105" s="56">
        <f>ROUND(E105*F105,2)</f>
        <v>25000</v>
      </c>
      <c r="H105" s="41"/>
    </row>
    <row r="106" spans="2:8" ht="35.25" customHeight="1" x14ac:dyDescent="0.25">
      <c r="B106" s="53" t="s">
        <v>114</v>
      </c>
      <c r="C106" s="54" t="s">
        <v>116</v>
      </c>
      <c r="D106" s="58" t="s">
        <v>16</v>
      </c>
      <c r="E106" s="58">
        <v>60</v>
      </c>
      <c r="F106" s="55">
        <v>60</v>
      </c>
      <c r="G106" s="56">
        <f t="shared" ref="G106:G108" si="7">ROUND(E106*F106,2)</f>
        <v>3600</v>
      </c>
      <c r="H106" s="41"/>
    </row>
    <row r="107" spans="2:8" ht="21" customHeight="1" x14ac:dyDescent="0.25">
      <c r="B107" s="53" t="s">
        <v>113</v>
      </c>
      <c r="C107" s="54" t="s">
        <v>117</v>
      </c>
      <c r="D107" s="58" t="s">
        <v>25</v>
      </c>
      <c r="E107" s="58">
        <v>5</v>
      </c>
      <c r="F107" s="55">
        <v>84</v>
      </c>
      <c r="G107" s="56">
        <f t="shared" si="7"/>
        <v>420</v>
      </c>
      <c r="H107" s="41"/>
    </row>
    <row r="108" spans="2:8" ht="24.6" thickBot="1" x14ac:dyDescent="0.3">
      <c r="B108" s="59">
        <v>67</v>
      </c>
      <c r="C108" s="63" t="s">
        <v>118</v>
      </c>
      <c r="D108" s="65" t="s">
        <v>25</v>
      </c>
      <c r="E108" s="65">
        <v>11</v>
      </c>
      <c r="F108" s="61">
        <v>420</v>
      </c>
      <c r="G108" s="62">
        <f t="shared" si="7"/>
        <v>4620</v>
      </c>
      <c r="H108" s="47"/>
    </row>
    <row r="109" spans="2:8" x14ac:dyDescent="0.25">
      <c r="F109" s="66" t="s">
        <v>21</v>
      </c>
      <c r="G109" s="67">
        <f>SUM(G13:G15,G17:G22,G24:G29,G31:G36,G38:G40,G42:G46,G48:G60,G62:G71,G73:G103,G105:G108)</f>
        <v>205454</v>
      </c>
    </row>
    <row r="110" spans="2:8" x14ac:dyDescent="0.25">
      <c r="F110" s="68" t="s">
        <v>22</v>
      </c>
      <c r="G110" s="69">
        <f>ROUND(G109*0.21,2)</f>
        <v>43145.34</v>
      </c>
    </row>
    <row r="111" spans="2:8" ht="12.6" thickBot="1" x14ac:dyDescent="0.3">
      <c r="F111" s="70" t="s">
        <v>23</v>
      </c>
      <c r="G111" s="71">
        <f>ROUND(G109+G110,2)</f>
        <v>248599.34</v>
      </c>
    </row>
  </sheetData>
  <mergeCells count="17">
    <mergeCell ref="B104:H104"/>
    <mergeCell ref="F18:F19"/>
    <mergeCell ref="G18:G19"/>
    <mergeCell ref="B18:B19"/>
    <mergeCell ref="C18:C19"/>
    <mergeCell ref="D18:D19"/>
    <mergeCell ref="E18:E19"/>
    <mergeCell ref="B37:H37"/>
    <mergeCell ref="B41:H41"/>
    <mergeCell ref="B47:H47"/>
    <mergeCell ref="B61:H61"/>
    <mergeCell ref="B72:H72"/>
    <mergeCell ref="H18:H19"/>
    <mergeCell ref="B12:H12"/>
    <mergeCell ref="B16:H16"/>
    <mergeCell ref="B23:H23"/>
    <mergeCell ref="B30:H30"/>
  </mergeCells>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Suvestinė</vt:lpstr>
      <vt:lpstr>Eksterjero kiekių žiniaraštis</vt:lpstr>
      <vt:lpstr>Interjero kiekių žiniaraštis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Rolandas Vengrauskas</dc:creator>
  <cp:lastModifiedBy>Edita Baltrėnaitė</cp:lastModifiedBy>
  <cp:lastPrinted>2022-09-06T19:45:45Z</cp:lastPrinted>
  <dcterms:created xsi:type="dcterms:W3CDTF">2015-06-05T18:17:20Z</dcterms:created>
  <dcterms:modified xsi:type="dcterms:W3CDTF">2022-10-27T11:21:20Z</dcterms:modified>
</cp:coreProperties>
</file>