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2\Odontologinės priemonės\Odontologijos rankiniia instrumentai\"/>
    </mc:Choice>
  </mc:AlternateContent>
  <xr:revisionPtr revIDLastSave="0" documentId="13_ncr:1_{2EA7CF35-96A7-4A2D-80C8-C7D7C0C90B04}" xr6:coauthVersionLast="47" xr6:coauthVersionMax="47" xr10:uidLastSave="{00000000-0000-0000-0000-000000000000}"/>
  <bookViews>
    <workbookView xWindow="-110" yWindow="-110" windowWidth="19420" windowHeight="10420" tabRatio="990" xr2:uid="{00000000-000D-0000-FFFF-FFFF00000000}"/>
  </bookViews>
  <sheets>
    <sheet name="1" sheetId="1" r:id="rId1"/>
  </sheets>
  <definedNames>
    <definedName name="_Hlk7008379" localSheetId="0">'1'!#REF!</definedName>
    <definedName name="_xlnm.Print_Area" localSheetId="0">'1'!$A$1:$K$30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K17" i="1" s="1"/>
  <c r="I19" i="1"/>
  <c r="K19" i="1" s="1"/>
  <c r="I18" i="1"/>
  <c r="K18" i="1" s="1"/>
  <c r="J10" i="1"/>
  <c r="J11" i="1"/>
  <c r="J12" i="1"/>
  <c r="J13" i="1"/>
  <c r="J14" i="1"/>
  <c r="J15" i="1"/>
  <c r="J16" i="1"/>
  <c r="J17" i="1"/>
  <c r="J18" i="1"/>
  <c r="J19" i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J9" i="1"/>
  <c r="I9" i="1"/>
  <c r="K9" i="1" s="1"/>
  <c r="K20" i="1" l="1"/>
</calcChain>
</file>

<file path=xl/sharedStrings.xml><?xml version="1.0" encoding="utf-8"?>
<sst xmlns="http://schemas.openxmlformats.org/spreadsheetml/2006/main" count="80" uniqueCount="70">
  <si>
    <t>Prekės pavadinimas</t>
  </si>
  <si>
    <t>1.</t>
  </si>
  <si>
    <t>vnt.</t>
  </si>
  <si>
    <t>Mato vienetas</t>
  </si>
  <si>
    <t>Veidrodėliai</t>
  </si>
  <si>
    <t>Veidrodėlių koteliai</t>
  </si>
  <si>
    <t>Zondai</t>
  </si>
  <si>
    <t>Periodontologinis zondas</t>
  </si>
  <si>
    <t>Periodontologiniai,vienpusiai,apvalus DuraLite metalo kotelis su spalvotais ˛iedais, formos N12(˛ymėjimai 1-2-3-4-5-6-7-8-9-10-11-12mm),N15(1-2-3..-15mm),NWHO,N22(2-4-6-8-12mm),N33(3-6-9-12mm),N8-11(3-6-8-11mm)</t>
  </si>
  <si>
    <t>Pincetai</t>
  </si>
  <si>
    <t>Mentelės plomboms maišyti</t>
  </si>
  <si>
    <t>Plombavimo mentelės - kimštukai</t>
  </si>
  <si>
    <t>Plombavimo instrumentai titanuota darbine dalimi, pagaminti iš aukščiausios kokybės nerudijančio plieno, išploninti, lankstūs DuraLite, formos 26T, 9T, LRT,  7T,  37T, 38T,  50T,51T, 20T</t>
  </si>
  <si>
    <t>Galvutės kotelis su metriniu sriegiu, fiziologiniu lenkimu, ergonominiu paviršiumi.</t>
  </si>
  <si>
    <t xml:space="preserve">Su gumine dalimi, neslystantys, tinkantys galvutei su metriniu sriegiu. </t>
  </si>
  <si>
    <t xml:space="preserve">Nerūdijančio plieno. Kiekvienas vienetas gamintojo individualiai įpakuotas. </t>
  </si>
  <si>
    <t xml:space="preserve">Kiekvienas vienetas gamintojo individualiai įpakuotas. </t>
  </si>
  <si>
    <t>Naudojamas plombavimui.</t>
  </si>
  <si>
    <t>Kokybiniai ir techniniai reikalavimai</t>
  </si>
  <si>
    <t>Mato vnt. poreikis</t>
  </si>
  <si>
    <t>PVM tarifas (%)</t>
  </si>
  <si>
    <t xml:space="preserve"> Eur su PVM</t>
  </si>
  <si>
    <t>Eur be PVM</t>
  </si>
  <si>
    <t xml:space="preserve">ODONTOLOGINIŲ RANKINIŲ INSTRUMENTŲ TECHNINĖ  SPECIFIKACIJA </t>
  </si>
  <si>
    <t>Plombavimo teptukai dvipusiai, autoklavuojami</t>
  </si>
  <si>
    <t>Vienpusiai zondai metaliniu koteliu.</t>
  </si>
  <si>
    <t>Mato vnt. kaina</t>
  </si>
  <si>
    <t>Viso Eur be PVM</t>
  </si>
  <si>
    <t>Viso Eur su PVM</t>
  </si>
  <si>
    <t>Eil.
Nr.</t>
  </si>
  <si>
    <t>Siūlomos prekės pavadinimas kilmės šalis, gamintojas</t>
  </si>
  <si>
    <t>2.</t>
  </si>
  <si>
    <t>Šlifavimo-poliravimo  diskų rinkinys.</t>
  </si>
  <si>
    <t>pak.</t>
  </si>
  <si>
    <r>
      <t>Šlifuoja, kontūruoja, poliruoja, ploni.
Įvairaus šiurkštumo:  šiurkštūs  (50-90</t>
    </r>
    <r>
      <rPr>
        <sz val="9"/>
        <rFont val="Calibri"/>
        <family val="2"/>
        <charset val="186"/>
      </rPr>
      <t xml:space="preserve">µm); </t>
    </r>
    <r>
      <rPr>
        <sz val="9"/>
        <rFont val="Times New Roman"/>
        <family val="1"/>
        <charset val="186"/>
      </rPr>
      <t xml:space="preserve"> vidutinio šiurkštumo  (10-40 µm); švelnūs  (3-9 µm) ; labai švelnūs  (1-7µm) . Rinkinyje įvairaus grubumo, dviejų dydžių skersmens diskeliai ir laikiklis diskeliams su apvalia darbine dalimi, kampiniams antgaliui, iš nerūdijančio plieno, padengti aliuminio oksidu. Rinkinyje ne mažiau 200 vnt. + laikiklis.</t>
    </r>
  </si>
  <si>
    <t>Šlifavimo poliravimo  diskai</t>
  </si>
  <si>
    <t>Diskeliai dviejų dydžių skersmens, Cir M šiurkštumo. Vieno dydžio ir šiurkštumo viename paketėlyje.</t>
  </si>
  <si>
    <t>Diskelių  laikikliai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</si>
  <si>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</si>
  <si>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</si>
  <si>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</si>
  <si>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</si>
  <si>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</si>
  <si>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</si>
  <si>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</si>
  <si>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</si>
  <si>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</si>
  <si>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Bendra pasiūlymo kaina:</t>
  </si>
  <si>
    <t>Laikikliai tinkantys (Soft-lex arba analogiškiems)  diskeliams, daugkartiniai, nerūdijančio plieno. Naudojami kampiniam antgaliui. Darbinė dalis apskritimo formos, atsparūs dezinfekcijai ir sterilizacijai. Tinka diskeliams, nurodytiems 9,10 poz.</t>
  </si>
  <si>
    <t>Veidrodėliai nedidinantys N4, Pol-intech, Lenkija</t>
  </si>
  <si>
    <t>Veidrodėlių koteliai, Pol-intech, Lenkija</t>
  </si>
  <si>
    <t>Zondas vienpusis, Pol-intech Lenkija</t>
  </si>
  <si>
    <t>Zodas periodontologinis N12, N15, WHO, Nordent JAV</t>
  </si>
  <si>
    <t>Pincetas Merriam, Pol-intech Lenkija</t>
  </si>
  <si>
    <t>Špatelis, Pol-intech Lenkija</t>
  </si>
  <si>
    <t>Šepetėlis dvipusis Tokuyama Japonija</t>
  </si>
  <si>
    <t>Plombavimo instrumentai įvairūs(26T, 9T, LRT,  7T,  37T, 38T,  50T,51T, 20T, Nordent JAV</t>
  </si>
  <si>
    <t>Sof-lex diskų rinkinys(240 vnt+1 laikiklis), 3M Vokietija</t>
  </si>
  <si>
    <t>Sof-lex diskų papildymas (50vnt), 3M Vokietija</t>
  </si>
  <si>
    <t>Sof-lex diskų laikikliai, 3M Vokietija</t>
  </si>
  <si>
    <t>Pasiūlymo suma su PVM:3987,69 Eur(trys tūkstančiai devyni šimtai aštuoniasdešimt septyni Eur 69 ct)</t>
  </si>
  <si>
    <t>PIRKĖJAS</t>
  </si>
  <si>
    <t>PARDAVĖJAS</t>
  </si>
  <si>
    <t>VšĮ Vilniaus miesto klinikinė ligoninė</t>
  </si>
  <si>
    <r>
      <t xml:space="preserve">Direktoriaus pavaduotojas ambulatorinei ir konsultacinei 
pagalbai, laikinai vykdantis direktoriaus pareigas 
</t>
    </r>
    <r>
      <rPr>
        <b/>
        <sz val="12"/>
        <color rgb="FF000000"/>
        <rFont val="Times New Roman"/>
        <family val="1"/>
        <charset val="186"/>
      </rPr>
      <t>Gintautas Oleka</t>
    </r>
  </si>
  <si>
    <t>A.V.</t>
  </si>
  <si>
    <t>UAB "Unidentas"</t>
  </si>
  <si>
    <r>
      <t xml:space="preserve">Direktorius
</t>
    </r>
    <r>
      <rPr>
        <b/>
        <sz val="12"/>
        <color rgb="FF000000"/>
        <rFont val="Times New Roman"/>
        <family val="1"/>
        <charset val="186"/>
      </rPr>
      <t>Linas Stankevičius</t>
    </r>
  </si>
  <si>
    <t>Priedas Nr.1 prie 2022 m. gruodžio 30 d.</t>
  </si>
  <si>
    <t>Sutarties Nr.S1-410/22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</si>
</sst>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  <charset val="186"/>
    </font>
    <font>
      <sz val="10"/>
      <color rgb="FF000000"/>
      <name val="Calibri"/>
      <family val="2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9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8"/>
      <name val="Calibri"/>
      <family val="2"/>
      <charset val="186"/>
    </font>
    <font>
      <b/>
      <sz val="12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1"/>
      <name val="Times New Roman"/>
      <family val="1"/>
      <charset val="186"/>
    </font>
    <font>
      <sz val="9"/>
      <color rgb="FF000000"/>
      <name val="Times New Roman"/>
      <family val="1"/>
      <charset val="1"/>
    </font>
    <font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theme="0"/>
        <bgColor rgb="FFEEEEEE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quotePrefix="1" applyFont="1" applyFill="1" applyBorder="1" applyAlignment="1">
      <alignment horizontal="center" vertical="center"/>
    </xf>
    <xf numFmtId="17" fontId="8" fillId="2" borderId="1" xfId="0" quotePrefix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/>
    <xf numFmtId="0" fontId="7" fillId="2" borderId="0" xfId="0" applyFont="1" applyFill="1"/>
    <xf numFmtId="0" fontId="8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0" borderId="0" xfId="0" applyFont="1"/>
    <xf numFmtId="0" fontId="1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/>
    </xf>
    <xf numFmtId="2" fontId="14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10" fillId="4" borderId="0" xfId="0" applyFont="1" applyFill="1"/>
    <xf numFmtId="0" fontId="16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left" wrapText="1"/>
    </xf>
    <xf numFmtId="0" fontId="16" fillId="0" borderId="0" xfId="0" applyFont="1"/>
    <xf numFmtId="0" fontId="16" fillId="4" borderId="0" xfId="0" applyFont="1" applyFill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2" borderId="4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99"/>
      <rgbColor rgb="FFFF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showWhiteSpace="0" view="pageLayout" zoomScale="98" zoomScaleNormal="100" zoomScalePageLayoutView="98" workbookViewId="0">
      <selection activeCell="E21" sqref="E21"/>
    </sheetView>
  </sheetViews>
  <sheetFormatPr defaultRowHeight="14.5" x14ac:dyDescent="0.35"/>
  <cols>
    <col min="1" max="1" width="6" style="25" customWidth="1"/>
    <col min="2" max="2" width="17.453125" style="5" customWidth="1"/>
    <col min="3" max="3" width="6.90625" style="6" customWidth="1"/>
    <col min="4" max="4" width="6.90625" style="26" customWidth="1"/>
    <col min="5" max="5" width="18.81640625" style="27" customWidth="1"/>
    <col min="6" max="6" width="9.90625" style="28" customWidth="1"/>
    <col min="7" max="7" width="6.81640625" style="28" customWidth="1"/>
    <col min="8" max="8" width="6.54296875" style="28" customWidth="1"/>
    <col min="9" max="9" width="6.36328125" style="28" customWidth="1"/>
    <col min="10" max="10" width="10.36328125" style="28" customWidth="1"/>
    <col min="11" max="11" width="8.36328125" style="28" customWidth="1"/>
    <col min="12" max="1012" width="8.08984375"/>
  </cols>
  <sheetData>
    <row r="1" spans="1:12" x14ac:dyDescent="0.35">
      <c r="G1" s="62" t="s">
        <v>68</v>
      </c>
      <c r="H1" s="62"/>
      <c r="I1" s="62"/>
      <c r="J1" s="62"/>
      <c r="K1" s="62"/>
      <c r="L1" s="62"/>
    </row>
    <row r="2" spans="1:12" x14ac:dyDescent="0.35">
      <c r="G2" s="62" t="s">
        <v>69</v>
      </c>
      <c r="H2" s="62"/>
      <c r="I2" s="62"/>
      <c r="J2" s="62"/>
      <c r="K2" s="62"/>
    </row>
    <row r="3" spans="1:12" s="18" customFormat="1" x14ac:dyDescent="0.35">
      <c r="A3" s="13"/>
      <c r="B3" s="14"/>
      <c r="C3" s="15"/>
      <c r="D3" s="16"/>
      <c r="E3" s="17"/>
      <c r="F3" s="29"/>
      <c r="G3" s="29"/>
      <c r="H3" s="29"/>
      <c r="I3" s="29"/>
      <c r="J3" s="29"/>
      <c r="K3" s="29"/>
    </row>
    <row r="4" spans="1:12" ht="15.5" x14ac:dyDescent="0.35">
      <c r="A4" s="69" t="s">
        <v>23</v>
      </c>
      <c r="B4" s="69"/>
      <c r="C4" s="69"/>
      <c r="D4" s="69"/>
      <c r="E4" s="69"/>
      <c r="F4" s="69"/>
      <c r="G4" s="69"/>
      <c r="H4" s="69"/>
      <c r="I4" s="69"/>
      <c r="J4" s="69"/>
    </row>
    <row r="5" spans="1:12" x14ac:dyDescent="0.35">
      <c r="A5" s="13"/>
      <c r="B5" s="19"/>
      <c r="C5" s="16"/>
      <c r="D5" s="16"/>
      <c r="E5" s="20"/>
      <c r="F5" s="19"/>
      <c r="G5" s="19"/>
      <c r="H5" s="19"/>
      <c r="I5" s="19"/>
      <c r="J5" s="19"/>
      <c r="K5" s="19"/>
    </row>
    <row r="6" spans="1:12" ht="18" customHeight="1" x14ac:dyDescent="0.35">
      <c r="A6" s="70" t="s">
        <v>29</v>
      </c>
      <c r="B6" s="70" t="s">
        <v>0</v>
      </c>
      <c r="C6" s="70" t="s">
        <v>3</v>
      </c>
      <c r="D6" s="64" t="s">
        <v>19</v>
      </c>
      <c r="E6" s="70" t="s">
        <v>18</v>
      </c>
      <c r="F6" s="70" t="s">
        <v>30</v>
      </c>
      <c r="G6" s="72" t="s">
        <v>26</v>
      </c>
      <c r="H6" s="72"/>
      <c r="I6" s="72"/>
      <c r="J6" s="64" t="s">
        <v>27</v>
      </c>
      <c r="K6" s="64" t="s">
        <v>28</v>
      </c>
    </row>
    <row r="7" spans="1:12" s="1" customFormat="1" ht="61" customHeight="1" x14ac:dyDescent="0.35">
      <c r="A7" s="71"/>
      <c r="B7" s="71"/>
      <c r="C7" s="71"/>
      <c r="D7" s="65"/>
      <c r="E7" s="71"/>
      <c r="F7" s="71"/>
      <c r="G7" s="31" t="s">
        <v>22</v>
      </c>
      <c r="H7" s="30" t="s">
        <v>20</v>
      </c>
      <c r="I7" s="31" t="s">
        <v>21</v>
      </c>
      <c r="J7" s="65"/>
      <c r="K7" s="65"/>
    </row>
    <row r="8" spans="1:12" s="7" customFormat="1" ht="12" x14ac:dyDescent="0.35">
      <c r="A8" s="8">
        <v>1</v>
      </c>
      <c r="B8" s="9">
        <v>2</v>
      </c>
      <c r="C8" s="9">
        <v>3</v>
      </c>
      <c r="D8" s="8">
        <v>4</v>
      </c>
      <c r="E8" s="9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</row>
    <row r="9" spans="1:12" ht="57.5" x14ac:dyDescent="0.35">
      <c r="A9" s="11" t="s">
        <v>1</v>
      </c>
      <c r="B9" s="10" t="s">
        <v>4</v>
      </c>
      <c r="C9" s="2" t="s">
        <v>2</v>
      </c>
      <c r="D9" s="2">
        <v>200</v>
      </c>
      <c r="E9" s="4" t="s">
        <v>13</v>
      </c>
      <c r="F9" s="35" t="s">
        <v>49</v>
      </c>
      <c r="G9" s="36">
        <v>2</v>
      </c>
      <c r="H9" s="37">
        <v>21</v>
      </c>
      <c r="I9" s="37">
        <f>G9*1.21</f>
        <v>2.42</v>
      </c>
      <c r="J9" s="36">
        <f>D9*G9</f>
        <v>400</v>
      </c>
      <c r="K9" s="36">
        <f>D9*I9</f>
        <v>484</v>
      </c>
    </row>
    <row r="10" spans="1:12" ht="48" customHeight="1" x14ac:dyDescent="0.35">
      <c r="A10" s="11" t="s">
        <v>31</v>
      </c>
      <c r="B10" s="10" t="s">
        <v>5</v>
      </c>
      <c r="C10" s="2" t="s">
        <v>2</v>
      </c>
      <c r="D10" s="2">
        <v>60</v>
      </c>
      <c r="E10" s="4" t="s">
        <v>14</v>
      </c>
      <c r="F10" s="35" t="s">
        <v>50</v>
      </c>
      <c r="G10" s="36">
        <v>5</v>
      </c>
      <c r="H10" s="37">
        <v>21</v>
      </c>
      <c r="I10" s="37">
        <f t="shared" ref="I10:I16" si="0">G10*1.21</f>
        <v>6.05</v>
      </c>
      <c r="J10" s="36">
        <f t="shared" ref="J10:J19" si="1">D10*G10</f>
        <v>300</v>
      </c>
      <c r="K10" s="36">
        <f t="shared" ref="K10:K19" si="2">D10*I10</f>
        <v>363</v>
      </c>
    </row>
    <row r="11" spans="1:12" ht="56" customHeight="1" x14ac:dyDescent="0.35">
      <c r="A11" s="11" t="s">
        <v>38</v>
      </c>
      <c r="B11" s="21" t="s">
        <v>6</v>
      </c>
      <c r="C11" s="22" t="s">
        <v>2</v>
      </c>
      <c r="D11" s="22">
        <v>60</v>
      </c>
      <c r="E11" s="23" t="s">
        <v>25</v>
      </c>
      <c r="F11" s="2" t="s">
        <v>51</v>
      </c>
      <c r="G11" s="36">
        <v>5</v>
      </c>
      <c r="H11" s="37">
        <v>21</v>
      </c>
      <c r="I11" s="37">
        <f t="shared" si="0"/>
        <v>6.05</v>
      </c>
      <c r="J11" s="36">
        <f t="shared" si="1"/>
        <v>300</v>
      </c>
      <c r="K11" s="36">
        <f t="shared" si="2"/>
        <v>363</v>
      </c>
    </row>
    <row r="12" spans="1:12" ht="132" customHeight="1" x14ac:dyDescent="0.35">
      <c r="A12" s="12" t="s">
        <v>39</v>
      </c>
      <c r="B12" s="21" t="s">
        <v>7</v>
      </c>
      <c r="C12" s="24" t="s">
        <v>2</v>
      </c>
      <c r="D12" s="24">
        <v>5</v>
      </c>
      <c r="E12" s="23" t="s">
        <v>8</v>
      </c>
      <c r="F12" s="35" t="s">
        <v>52</v>
      </c>
      <c r="G12" s="36">
        <v>30</v>
      </c>
      <c r="H12" s="37">
        <v>21</v>
      </c>
      <c r="I12" s="37">
        <f t="shared" si="0"/>
        <v>36.299999999999997</v>
      </c>
      <c r="J12" s="36">
        <f t="shared" si="1"/>
        <v>150</v>
      </c>
      <c r="K12" s="36">
        <f t="shared" si="2"/>
        <v>181.5</v>
      </c>
    </row>
    <row r="13" spans="1:12" ht="58" customHeight="1" x14ac:dyDescent="0.35">
      <c r="A13" s="11" t="s">
        <v>40</v>
      </c>
      <c r="B13" s="10" t="s">
        <v>9</v>
      </c>
      <c r="C13" s="3" t="s">
        <v>2</v>
      </c>
      <c r="D13" s="3">
        <v>50</v>
      </c>
      <c r="E13" s="4" t="s">
        <v>15</v>
      </c>
      <c r="F13" s="35" t="s">
        <v>53</v>
      </c>
      <c r="G13" s="36">
        <v>5</v>
      </c>
      <c r="H13" s="37">
        <v>21</v>
      </c>
      <c r="I13" s="37">
        <f t="shared" si="0"/>
        <v>6.05</v>
      </c>
      <c r="J13" s="36">
        <f t="shared" si="1"/>
        <v>250</v>
      </c>
      <c r="K13" s="36">
        <f t="shared" si="2"/>
        <v>302.5</v>
      </c>
    </row>
    <row r="14" spans="1:12" ht="45.5" customHeight="1" x14ac:dyDescent="0.35">
      <c r="A14" s="11" t="s">
        <v>41</v>
      </c>
      <c r="B14" s="10" t="s">
        <v>10</v>
      </c>
      <c r="C14" s="2" t="s">
        <v>2</v>
      </c>
      <c r="D14" s="2">
        <v>20</v>
      </c>
      <c r="E14" s="4" t="s">
        <v>16</v>
      </c>
      <c r="F14" s="35" t="s">
        <v>54</v>
      </c>
      <c r="G14" s="36">
        <v>4</v>
      </c>
      <c r="H14" s="37">
        <v>21</v>
      </c>
      <c r="I14" s="37">
        <f t="shared" si="0"/>
        <v>4.84</v>
      </c>
      <c r="J14" s="36">
        <f t="shared" si="1"/>
        <v>80</v>
      </c>
      <c r="K14" s="36">
        <f t="shared" si="2"/>
        <v>96.8</v>
      </c>
    </row>
    <row r="15" spans="1:12" ht="46" x14ac:dyDescent="0.35">
      <c r="A15" s="11" t="s">
        <v>42</v>
      </c>
      <c r="B15" s="10" t="s">
        <v>24</v>
      </c>
      <c r="C15" s="2" t="s">
        <v>2</v>
      </c>
      <c r="D15" s="2">
        <v>4</v>
      </c>
      <c r="E15" s="4" t="s">
        <v>17</v>
      </c>
      <c r="F15" s="35" t="s">
        <v>55</v>
      </c>
      <c r="G15" s="36">
        <v>12</v>
      </c>
      <c r="H15" s="37">
        <v>21</v>
      </c>
      <c r="I15" s="37">
        <f t="shared" si="0"/>
        <v>14.52</v>
      </c>
      <c r="J15" s="36">
        <f t="shared" si="1"/>
        <v>48</v>
      </c>
      <c r="K15" s="36">
        <f t="shared" si="2"/>
        <v>58.08</v>
      </c>
    </row>
    <row r="16" spans="1:12" ht="97" customHeight="1" x14ac:dyDescent="0.35">
      <c r="A16" s="11" t="s">
        <v>43</v>
      </c>
      <c r="B16" s="10" t="s">
        <v>11</v>
      </c>
      <c r="C16" s="2" t="s">
        <v>2</v>
      </c>
      <c r="D16" s="2">
        <v>30</v>
      </c>
      <c r="E16" s="4" t="s">
        <v>12</v>
      </c>
      <c r="F16" s="35" t="s">
        <v>56</v>
      </c>
      <c r="G16" s="36">
        <v>48</v>
      </c>
      <c r="H16" s="37">
        <v>21</v>
      </c>
      <c r="I16" s="37">
        <f t="shared" si="0"/>
        <v>58.08</v>
      </c>
      <c r="J16" s="36">
        <f t="shared" si="1"/>
        <v>1440</v>
      </c>
      <c r="K16" s="36">
        <f t="shared" si="2"/>
        <v>1742.3999999999999</v>
      </c>
    </row>
    <row r="17" spans="1:18" ht="211" customHeight="1" x14ac:dyDescent="0.35">
      <c r="A17" s="11" t="s">
        <v>44</v>
      </c>
      <c r="B17" s="10" t="s">
        <v>32</v>
      </c>
      <c r="C17" s="2" t="s">
        <v>33</v>
      </c>
      <c r="D17" s="2">
        <v>3</v>
      </c>
      <c r="E17" s="32" t="s">
        <v>34</v>
      </c>
      <c r="F17" s="38" t="s">
        <v>57</v>
      </c>
      <c r="G17" s="40">
        <v>79</v>
      </c>
      <c r="H17" s="39">
        <v>5</v>
      </c>
      <c r="I17" s="36">
        <f>G17*1.05</f>
        <v>82.95</v>
      </c>
      <c r="J17" s="36">
        <f t="shared" si="1"/>
        <v>237</v>
      </c>
      <c r="K17" s="36">
        <f t="shared" si="2"/>
        <v>248.85000000000002</v>
      </c>
    </row>
    <row r="18" spans="1:18" ht="57.5" x14ac:dyDescent="0.35">
      <c r="A18" s="11" t="s">
        <v>45</v>
      </c>
      <c r="B18" s="10" t="s">
        <v>35</v>
      </c>
      <c r="C18" s="2" t="s">
        <v>33</v>
      </c>
      <c r="D18" s="2">
        <v>7</v>
      </c>
      <c r="E18" s="4" t="s">
        <v>36</v>
      </c>
      <c r="F18" s="35" t="s">
        <v>58</v>
      </c>
      <c r="G18" s="37">
        <v>14.15</v>
      </c>
      <c r="H18" s="37">
        <v>5</v>
      </c>
      <c r="I18" s="37">
        <f>G18*1.05</f>
        <v>14.857500000000002</v>
      </c>
      <c r="J18" s="36">
        <f t="shared" si="1"/>
        <v>99.05</v>
      </c>
      <c r="K18" s="36">
        <f t="shared" si="2"/>
        <v>104.00250000000001</v>
      </c>
    </row>
    <row r="19" spans="1:18" s="33" customFormat="1" ht="134" customHeight="1" x14ac:dyDescent="0.35">
      <c r="A19" s="11" t="s">
        <v>46</v>
      </c>
      <c r="B19" s="10" t="s">
        <v>37</v>
      </c>
      <c r="C19" s="3" t="s">
        <v>2</v>
      </c>
      <c r="D19" s="3">
        <v>4</v>
      </c>
      <c r="E19" s="4" t="s">
        <v>48</v>
      </c>
      <c r="F19" s="35" t="s">
        <v>59</v>
      </c>
      <c r="G19" s="42">
        <v>9</v>
      </c>
      <c r="H19" s="41">
        <v>21</v>
      </c>
      <c r="I19" s="41">
        <f>G19*1.21</f>
        <v>10.89</v>
      </c>
      <c r="J19" s="36">
        <f t="shared" si="1"/>
        <v>36</v>
      </c>
      <c r="K19" s="36">
        <f t="shared" si="2"/>
        <v>43.56</v>
      </c>
    </row>
    <row r="20" spans="1:18" x14ac:dyDescent="0.35">
      <c r="A20" s="67" t="s">
        <v>47</v>
      </c>
      <c r="B20" s="68"/>
      <c r="C20" s="68"/>
      <c r="D20" s="68"/>
      <c r="E20" s="68"/>
      <c r="F20" s="68"/>
      <c r="G20" s="68"/>
      <c r="H20" s="68"/>
      <c r="I20" s="68"/>
      <c r="J20" s="34"/>
      <c r="K20" s="43">
        <f>SUM(K9:K19)</f>
        <v>3987.6924999999997</v>
      </c>
    </row>
    <row r="21" spans="1:18" x14ac:dyDescent="0.35">
      <c r="A21" s="28"/>
      <c r="B21" s="28" t="s">
        <v>60</v>
      </c>
      <c r="C21" s="28"/>
      <c r="D21" s="28"/>
      <c r="E21" s="28"/>
    </row>
    <row r="22" spans="1:18" x14ac:dyDescent="0.35">
      <c r="A22" s="28"/>
      <c r="B22" s="28"/>
      <c r="C22" s="28"/>
      <c r="D22" s="28"/>
      <c r="E22" s="28"/>
    </row>
    <row r="23" spans="1:18" ht="15.5" customHeight="1" x14ac:dyDescent="0.35">
      <c r="A23" s="66"/>
      <c r="B23" s="66"/>
      <c r="C23" s="66"/>
      <c r="D23" s="66"/>
      <c r="E23" s="66"/>
      <c r="F23" s="66"/>
      <c r="G23" s="66"/>
      <c r="H23" s="66"/>
      <c r="I23" s="66"/>
      <c r="J23" s="66"/>
    </row>
    <row r="24" spans="1:18" ht="15.5" x14ac:dyDescent="0.35">
      <c r="A24" s="44"/>
      <c r="B24" s="45" t="s">
        <v>61</v>
      </c>
      <c r="C24" s="46"/>
      <c r="D24" s="44"/>
      <c r="E24" s="47"/>
      <c r="F24" s="48"/>
      <c r="G24" s="48"/>
      <c r="H24" s="48"/>
      <c r="I24" s="48"/>
      <c r="J24" s="48"/>
      <c r="K24" s="48"/>
      <c r="L24" s="49"/>
      <c r="M24" s="48"/>
      <c r="N24" s="48"/>
      <c r="O24" s="48"/>
      <c r="P24" s="48"/>
      <c r="Q24" s="48"/>
      <c r="R24" s="48"/>
    </row>
    <row r="25" spans="1:18" ht="15.5" x14ac:dyDescent="0.35">
      <c r="A25" s="50"/>
      <c r="B25" s="51"/>
      <c r="C25" s="52"/>
      <c r="D25" s="50"/>
      <c r="E25" s="53"/>
      <c r="F25" s="54"/>
      <c r="G25" s="48" t="s">
        <v>62</v>
      </c>
      <c r="H25" s="49"/>
      <c r="I25" s="48"/>
      <c r="J25" s="54"/>
      <c r="K25" s="54"/>
      <c r="L25" s="55"/>
      <c r="M25" s="54"/>
      <c r="N25" s="54"/>
      <c r="O25" s="54"/>
      <c r="P25" s="54"/>
      <c r="Q25" s="54"/>
      <c r="R25" s="54"/>
    </row>
    <row r="26" spans="1:18" ht="15.5" x14ac:dyDescent="0.35">
      <c r="A26" s="44"/>
      <c r="B26" s="63" t="s">
        <v>63</v>
      </c>
      <c r="C26" s="63"/>
      <c r="D26" s="63"/>
      <c r="E26" s="63"/>
      <c r="F26" s="48"/>
      <c r="G26" s="54"/>
      <c r="H26" s="55"/>
      <c r="I26" s="54"/>
      <c r="J26" s="48"/>
      <c r="K26" s="48"/>
      <c r="L26" s="49"/>
      <c r="M26" s="48"/>
      <c r="N26" s="48"/>
      <c r="O26" s="48"/>
      <c r="P26" s="48"/>
      <c r="Q26" s="48"/>
      <c r="R26" s="48"/>
    </row>
    <row r="27" spans="1:18" ht="15.5" x14ac:dyDescent="0.35">
      <c r="A27" s="50"/>
      <c r="B27" s="51"/>
      <c r="C27" s="52"/>
      <c r="D27" s="50"/>
      <c r="E27" s="53"/>
      <c r="F27" s="54"/>
      <c r="G27" s="48" t="s">
        <v>66</v>
      </c>
      <c r="H27" s="49"/>
      <c r="I27" s="48"/>
      <c r="J27" s="54"/>
      <c r="K27" s="54"/>
      <c r="L27" s="55"/>
      <c r="M27" s="54"/>
      <c r="N27" s="54"/>
      <c r="O27" s="54"/>
      <c r="P27" s="54"/>
      <c r="Q27" s="54"/>
      <c r="R27" s="54"/>
    </row>
    <row r="28" spans="1:18" ht="73" customHeight="1" x14ac:dyDescent="0.35">
      <c r="A28" s="50"/>
      <c r="B28" s="61" t="s">
        <v>64</v>
      </c>
      <c r="C28" s="61"/>
      <c r="D28" s="61"/>
      <c r="E28" s="61"/>
      <c r="F28" s="54"/>
      <c r="G28" s="61" t="s">
        <v>67</v>
      </c>
      <c r="H28" s="61"/>
      <c r="I28" s="61"/>
      <c r="J28" s="54"/>
      <c r="K28" s="61"/>
      <c r="L28" s="61"/>
      <c r="M28" s="61"/>
      <c r="N28" s="54"/>
      <c r="O28" s="54"/>
      <c r="P28" s="54"/>
      <c r="Q28" s="54"/>
      <c r="R28" s="54"/>
    </row>
    <row r="29" spans="1:18" ht="16.25" customHeight="1" x14ac:dyDescent="0.35">
      <c r="A29" s="56"/>
      <c r="B29" s="54" t="s">
        <v>65</v>
      </c>
      <c r="C29" s="57"/>
      <c r="D29" s="56"/>
      <c r="E29" s="58"/>
      <c r="F29" s="59"/>
      <c r="G29" s="61" t="s">
        <v>65</v>
      </c>
      <c r="H29" s="61"/>
      <c r="I29" s="61"/>
      <c r="J29" s="56"/>
      <c r="K29" s="54"/>
      <c r="L29" s="60"/>
      <c r="M29" s="54"/>
      <c r="N29" s="54"/>
      <c r="O29" s="54"/>
      <c r="P29" s="54"/>
      <c r="Q29" s="54"/>
      <c r="R29" s="54"/>
    </row>
    <row r="30" spans="1:18" ht="15.5" x14ac:dyDescent="0.35">
      <c r="G30" s="54"/>
      <c r="H30" s="60"/>
      <c r="I30" s="54"/>
    </row>
  </sheetData>
  <mergeCells count="19">
    <mergeCell ref="G6:I6"/>
    <mergeCell ref="J6:J7"/>
    <mergeCell ref="F6:F7"/>
    <mergeCell ref="G29:I29"/>
    <mergeCell ref="G28:I28"/>
    <mergeCell ref="G1:L1"/>
    <mergeCell ref="G2:K2"/>
    <mergeCell ref="B26:E26"/>
    <mergeCell ref="B28:E28"/>
    <mergeCell ref="K28:M28"/>
    <mergeCell ref="K6:K7"/>
    <mergeCell ref="A23:J23"/>
    <mergeCell ref="A20:I20"/>
    <mergeCell ref="A4:J4"/>
    <mergeCell ref="A6:A7"/>
    <mergeCell ref="B6:B7"/>
    <mergeCell ref="C6:C7"/>
    <mergeCell ref="D6:D7"/>
    <mergeCell ref="E6:E7"/>
  </mergeCells>
  <phoneticPr fontId="9" type="noConversion"/>
  <pageMargins left="0.39370078740157483" right="0.31496062992125984" top="0.35433070866141736" bottom="0.35433070866141736" header="0" footer="0"/>
  <pageSetup paperSize="9" scale="85" firstPageNumber="0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user</cp:lastModifiedBy>
  <cp:revision>157</cp:revision>
  <cp:lastPrinted>2022-12-29T12:21:57Z</cp:lastPrinted>
  <dcterms:created xsi:type="dcterms:W3CDTF">2015-11-09T12:11:40Z</dcterms:created>
  <dcterms:modified xsi:type="dcterms:W3CDTF">2023-01-02T11:01:34Z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