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/>
  <mc:AlternateContent xmlns:mc="http://schemas.openxmlformats.org/markup-compatibility/2006">
    <mc:Choice Requires="x15">
      <x15ac:absPath xmlns:x15ac="http://schemas.microsoft.com/office/spreadsheetml/2010/11/ac" url="C:\Users\nvstc123nvs\Desktop\ST-290\"/>
    </mc:Choice>
  </mc:AlternateContent>
  <xr:revisionPtr revIDLastSave="0" documentId="13_ncr:1_{B7649F62-910D-44A0-9EEE-4D74CA67F943}" xr6:coauthVersionLast="47" xr6:coauthVersionMax="47" xr10:uidLastSave="{00000000-0000-0000-0000-000000000000}"/>
  <bookViews>
    <workbookView xWindow="-120" yWindow="-120" windowWidth="29040" windowHeight="15840" tabRatio="577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Sheet1!$A$2:$N$2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14" i="1" l="1"/>
  <c r="N14" i="1" s="1"/>
  <c r="L13" i="1"/>
  <c r="N13" i="1" s="1"/>
  <c r="L12" i="1"/>
  <c r="L11" i="1"/>
  <c r="N11" i="1" s="1"/>
  <c r="L10" i="1"/>
  <c r="N10" i="1" s="1"/>
  <c r="L9" i="1"/>
  <c r="L8" i="1"/>
  <c r="N8" i="1" s="1"/>
  <c r="L7" i="1"/>
  <c r="L6" i="1"/>
  <c r="N6" i="1" s="1"/>
  <c r="L5" i="1"/>
  <c r="L4" i="1"/>
  <c r="N4" i="1" s="1"/>
  <c r="M4" i="1"/>
  <c r="N12" i="1"/>
  <c r="N9" i="1"/>
  <c r="N7" i="1"/>
  <c r="N5" i="1"/>
  <c r="M14" i="1"/>
  <c r="M13" i="1"/>
  <c r="M12" i="1"/>
  <c r="M11" i="1"/>
  <c r="M10" i="1"/>
  <c r="M9" i="1"/>
  <c r="M8" i="1"/>
  <c r="M7" i="1"/>
  <c r="M6" i="1"/>
  <c r="M5" i="1"/>
  <c r="M3" i="1"/>
  <c r="L3" i="1"/>
  <c r="N3" i="1" s="1"/>
  <c r="AG14" i="1" l="1"/>
  <c r="AG13" i="1"/>
  <c r="AG12" i="1"/>
  <c r="AG11" i="1"/>
  <c r="AG10" i="1"/>
  <c r="AG9" i="1"/>
  <c r="AG8" i="1"/>
  <c r="AG7" i="1"/>
  <c r="AG6" i="1"/>
  <c r="AG5" i="1"/>
  <c r="AG4" i="1"/>
</calcChain>
</file>

<file path=xl/sharedStrings.xml><?xml version="1.0" encoding="utf-8"?>
<sst xmlns="http://schemas.openxmlformats.org/spreadsheetml/2006/main" count="173" uniqueCount="77">
  <si>
    <t>Pirkimo objekto dalies Nr.</t>
  </si>
  <si>
    <t>Specifikacija</t>
  </si>
  <si>
    <t>Fasuotė, mato vienetas</t>
  </si>
  <si>
    <t>PVM (%)</t>
  </si>
  <si>
    <t>Suma Eur be PVM (maks. kiekiui)</t>
  </si>
  <si>
    <t>Inicialai</t>
  </si>
  <si>
    <t>Pastabos</t>
  </si>
  <si>
    <t>PIRKIMO BŪDAS</t>
  </si>
  <si>
    <t>TIPAS</t>
  </si>
  <si>
    <t>SUTARTIES TRUKMĖ (MĖN.)</t>
  </si>
  <si>
    <t>PASLAUGŲ KATEGORIJA</t>
  </si>
  <si>
    <t>ELEKTRONINIS PIRKIMAS CVP IS PRIEMONĖMIS</t>
  </si>
  <si>
    <t>PIRKIMAS ATLIEKAMAS CENTRALIZUOTAI (PER CPO ELEKTRONINĮ KATALOGĄ)</t>
  </si>
  <si>
    <t>PIRKIMUI TAIKOMAS VPĮ 13 STRAIPSNIS</t>
  </si>
  <si>
    <t>PIRKIMUI TAIKOMAS VPĮ 91 STRAIPSNIS</t>
  </si>
  <si>
    <t>PIRKIMUI TAIKOMI APLINKOS M-JOS NUSTATYTI APLINKOS APSAUGOS KRITERIJAI (ŽALIEJI PIRKIMAI)</t>
  </si>
  <si>
    <t>SKYRIAI</t>
  </si>
  <si>
    <t>Vilnius Bakteriologinių tyrimų poskyris</t>
  </si>
  <si>
    <t>Vilnius Virusologinių tyrimų poskyris</t>
  </si>
  <si>
    <t>Vilnius Molekulinių biologinių tyrimų poskyris</t>
  </si>
  <si>
    <t>Vilnius serologinių tyrimų poskyris</t>
  </si>
  <si>
    <t>Vilniaus Retų ir pavojingų poskyris</t>
  </si>
  <si>
    <t>Kaunas KTS</t>
  </si>
  <si>
    <t>Viso 2022 metams</t>
  </si>
  <si>
    <t>Prekė</t>
  </si>
  <si>
    <t>24 mėn.</t>
  </si>
  <si>
    <t>KTS</t>
  </si>
  <si>
    <t>VR</t>
  </si>
  <si>
    <t>SP</t>
  </si>
  <si>
    <t>K VR BAK SP RP</t>
  </si>
  <si>
    <t>33696300-8</t>
  </si>
  <si>
    <t>ml</t>
  </si>
  <si>
    <t>33793000-5</t>
  </si>
  <si>
    <t>Atviro konkurso sąlygų 2 priedas</t>
  </si>
  <si>
    <t>BVPŽ kodas</t>
  </si>
  <si>
    <t>Tiekėjas</t>
  </si>
  <si>
    <t>Tiekėjo siūlomos prekės techninių reikalavimų reikšmė (tiekėjas turi nurodyti tikslius dydžius, medžiagas, išmatavimus ir pan.)</t>
  </si>
  <si>
    <t>Gamintojas ir gamintojo katalogo Nr., gamintojo fasuotė</t>
  </si>
  <si>
    <t>Maksimalus orientacinis vnt. kiekis</t>
  </si>
  <si>
    <t>5</t>
  </si>
  <si>
    <t>2</t>
  </si>
  <si>
    <t>250</t>
  </si>
  <si>
    <t>Pirkimo objekto dalies pavadinimas</t>
  </si>
  <si>
    <t>Vnt. kaina Eur  be PVM</t>
  </si>
  <si>
    <t>Vnt. kaina Eur su PVM</t>
  </si>
  <si>
    <t>Suma Eur su PVM (maks. orient. kiekiui)</t>
  </si>
  <si>
    <t>Acto rūgštis</t>
  </si>
  <si>
    <t>Su sertifikuotomis priemaišinių elementų koncentracijomis. Skirta pėdsakinių elementų nustatymui, ICP-MS analizei, 100 %</t>
  </si>
  <si>
    <t>Masės kalibravimo standartas</t>
  </si>
  <si>
    <t>Kalibravimo standartinis tirpalas, turintis bent šiuos elementus Li, Mg, Pb, In, U, koncentracija ≥1 µg/L, azoto rugštyje 0,5-10%. Tinkami ICP-MS Perkin-Elmer Nexion 2000</t>
  </si>
  <si>
    <t>Monoelementinis standartinis tirpalas</t>
  </si>
  <si>
    <t>Monoelementinis Hg standartinis tirpalas, koncentracija ≥10 mg/l, rūgštinėje terpėje, skirtas ICP-MS analizei</t>
  </si>
  <si>
    <t>Monoelementinis Au standartinis tirpalas, koncentracija ≥1 mg/l, rūgštinėje terpėje, skirtas ICP-MS analizei</t>
  </si>
  <si>
    <t>Multielementinis standartinis tirpalas</t>
  </si>
  <si>
    <t>Multielementinis standartinis tirpalas turintis bent šiuos elementus sudėtyje As, Se, Sb, Sn, koncentracija ≥10 mg/l, rūgštinėje terpėje, skirtas ICP-MS analizei</t>
  </si>
  <si>
    <t>Multielementinis standartinis tirpalas turintis bent šiuos elementus sudėtyje Pb, Cd, Cr, Mn, Ni, Co, Be, Cu, Zn, Mo, Al, Ba, koncentracija ≥10 mg/l, rūgštinėje terpėje, skirtas ICP-MS analizei</t>
  </si>
  <si>
    <t>Vidinio standarto tirpalas (Bi, Ho, In, 6Li, Sc, Tb, Y, Ge, Ga, Rh, Lu, Ir)</t>
  </si>
  <si>
    <t>Standartinis tirpalas, skirtas ICP-MS analizei, turi turėti bent šiuos 7 elementus: Bi, Ho, In, 6Li, Sc, Tb, Y, Ge, Ga, Rh, Lu, Ir. Koncentracija 10 µg/mL, azoto rūgštyje 2-10%.</t>
  </si>
  <si>
    <t>Standartinis tirpalas, skirtas ICP-MS analizei, turi turėti bent šiuos 7 elementus: Bi, Ho, In, 6Li, Sc, Tb, Y, Ge, Ga, Rh, Lu, Ir. Koncentracija 100 µg/mL, azoto rūgštyje 2-10%.</t>
  </si>
  <si>
    <t>Matavimo kolba</t>
  </si>
  <si>
    <t>Matavimo kolba, 10 ml, chemiškai atspari, pagaminta iš PFA, tinkanti ICP-MS analizei</t>
  </si>
  <si>
    <t>Matavimo kolba, 25 ml, chemiškai atspari, pagaminta iš PFA, tinkanti ICP-MS analizei</t>
  </si>
  <si>
    <t>Matavimo kolba, 50 ml, chemiškai atspari, pagaminta iš PFA, tinkanti ICP-MS analizei</t>
  </si>
  <si>
    <t>Matavimo kolba, 100 ml, chemiškai atspari, pagaminta iš PFA, tinkanti ICP-MS analizei</t>
  </si>
  <si>
    <t>l</t>
  </si>
  <si>
    <t>vnt.</t>
  </si>
  <si>
    <t>https://www.vitlab.com/en/products/volume-measurement/volumetric-flasks/product/cont/volumetric-flasks-pfa-class-a-with-screw-cap/</t>
  </si>
  <si>
    <t>https://www.cpachem.com/</t>
  </si>
  <si>
    <t>Avsista,UAB</t>
  </si>
  <si>
    <t>Multielementinis standartinis tirpalas turintis bent šiuos elementus sudėtyje Pb, Cd, Cr, Mn, Ni, Co, Be, Cu, Zn,  Al, Ba, koncentracija ≥10 mg/l, rūgštinėje terpėje, skirtas ICP-MS analizei</t>
  </si>
  <si>
    <t>https://www.cpachem.com/shop/a/74754/n8145051.l1    įpak-100ml</t>
  </si>
  <si>
    <t>https://www.cpachem.com/shop/a/74752/n9300253.l1    įpak-250ml</t>
  </si>
  <si>
    <t>www.cpachem.com RM076221L25  įpak-250ml</t>
  </si>
  <si>
    <t>www.cpachem.com  RM085571L25 įpak-250ml</t>
  </si>
  <si>
    <t>https://www.cpachem.com/  RM084944L25 įpak-250ml</t>
  </si>
  <si>
    <t>www.acros.com  A507-P1 įpak-1L</t>
  </si>
  <si>
    <t>Su sertifikuotomis priemaišinių elementų koncentracijomis. Skirta pėdsakinių elementų nustatymui, ICP-MS analizei, 99 %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</si>
</sst>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L_t_-;\-* #,##0.00\ _L_t_-;_-* &quot;-&quot;??\ _L_t_-;_-@_-"/>
    <numFmt numFmtId="165" formatCode="_-* #,##0.000\ _L_t_-;\-* #,##0.000\ _L_t_-;_-* &quot;-&quot;??.0\ _L_t_-;_-@_-"/>
    <numFmt numFmtId="166" formatCode="0.0000"/>
  </numFmts>
  <fonts count="15" x14ac:knownFonts="1">
    <font>
      <sz val="11"/>
      <color theme="1"/>
      <name val="Calibri"/>
      <charset val="186"/>
      <scheme val="minor"/>
    </font>
    <font>
      <b/>
      <sz val="8"/>
      <name val="Times New Roman"/>
      <family val="1"/>
    </font>
    <font>
      <sz val="8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color theme="1"/>
      <name val="Times New Roman"/>
      <family val="1"/>
    </font>
    <font>
      <b/>
      <sz val="8"/>
      <color theme="1"/>
      <name val="Times New Roman"/>
      <family val="1"/>
    </font>
    <font>
      <b/>
      <sz val="8"/>
      <color indexed="8"/>
      <name val="Times New Roman"/>
      <family val="1"/>
    </font>
    <font>
      <b/>
      <u/>
      <sz val="8"/>
      <name val="Times New Roman"/>
      <family val="1"/>
    </font>
    <font>
      <sz val="8"/>
      <color rgb="FF000000"/>
      <name val="Times New Roman"/>
      <family val="1"/>
    </font>
    <font>
      <b/>
      <sz val="8"/>
      <name val="Times New Roman"/>
      <family val="1"/>
      <charset val="186"/>
    </font>
    <font>
      <b/>
      <sz val="8"/>
      <color rgb="FF000000"/>
      <name val="Times New Roman"/>
      <family val="1"/>
      <charset val="186"/>
    </font>
    <font>
      <u/>
      <sz val="11"/>
      <color theme="10"/>
      <name val="Calibri"/>
      <charset val="186"/>
      <scheme val="minor"/>
    </font>
    <font>
      <u/>
      <sz val="8"/>
      <color theme="10"/>
      <name val="Times New Roman"/>
      <family val="1"/>
    </font>
    <font>
      <b/>
      <sz val="8"/>
      <color rgb="FF000000"/>
      <name val="Times New Roman"/>
      <family val="1"/>
    </font>
  </fonts>
  <fills count="1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67650379955446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9" tint="0.3996704000976592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8" tint="0.3996704000976592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79247413556324"/>
        <bgColor indexed="64"/>
      </patternFill>
    </fill>
    <fill>
      <patternFill patternType="solid">
        <fgColor theme="8" tint="0.39982299264503923"/>
        <bgColor indexed="64"/>
      </patternFill>
    </fill>
    <fill>
      <patternFill patternType="solid">
        <fgColor theme="5" tint="0.3996704000976592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79247413556324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23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164" fontId="3" fillId="0" borderId="0" applyFont="0" applyFill="0" applyBorder="0" applyAlignment="0" applyProtection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12" fillId="0" borderId="0" applyNumberFormat="0" applyFill="0" applyBorder="0" applyAlignment="0" applyProtection="0"/>
  </cellStyleXfs>
  <cellXfs count="89">
    <xf numFmtId="0" fontId="0" fillId="0" borderId="0" xfId="0"/>
    <xf numFmtId="0" fontId="2" fillId="4" borderId="1" xfId="1" applyNumberFormat="1" applyFont="1" applyFill="1" applyBorder="1" applyAlignment="1">
      <alignment horizontal="center" vertical="center"/>
    </xf>
    <xf numFmtId="0" fontId="2" fillId="3" borderId="1" xfId="1" applyNumberFormat="1" applyFont="1" applyFill="1" applyBorder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5" fillId="0" borderId="0" xfId="0" applyFont="1" applyAlignment="1">
      <alignment horizontal="right"/>
    </xf>
    <xf numFmtId="0" fontId="2" fillId="5" borderId="1" xfId="6" applyFont="1" applyFill="1" applyBorder="1" applyAlignment="1">
      <alignment horizontal="center" vertical="center" textRotation="90" wrapText="1"/>
    </xf>
    <xf numFmtId="0" fontId="8" fillId="6" borderId="1" xfId="6" applyFont="1" applyFill="1" applyBorder="1" applyAlignment="1">
      <alignment horizontal="center" vertical="center" textRotation="90" wrapText="1"/>
    </xf>
    <xf numFmtId="0" fontId="2" fillId="0" borderId="1" xfId="6" applyFont="1" applyBorder="1" applyAlignment="1">
      <alignment horizontal="center" vertical="center" textRotation="90" wrapText="1"/>
    </xf>
    <xf numFmtId="0" fontId="2" fillId="2" borderId="1" xfId="6" applyFont="1" applyFill="1" applyBorder="1" applyAlignment="1">
      <alignment horizontal="center" vertical="center" textRotation="90" wrapText="1"/>
    </xf>
    <xf numFmtId="1" fontId="2" fillId="2" borderId="1" xfId="6" applyNumberFormat="1" applyFont="1" applyFill="1" applyBorder="1" applyAlignment="1">
      <alignment horizontal="center" vertical="center" textRotation="90" wrapText="1"/>
    </xf>
    <xf numFmtId="0" fontId="2" fillId="4" borderId="1" xfId="1" applyNumberFormat="1" applyFont="1" applyFill="1" applyBorder="1" applyAlignment="1">
      <alignment horizontal="center" vertical="center" wrapText="1"/>
    </xf>
    <xf numFmtId="0" fontId="2" fillId="7" borderId="1" xfId="1" applyNumberFormat="1" applyFont="1" applyFill="1" applyBorder="1" applyAlignment="1" applyProtection="1">
      <alignment horizontal="center" vertical="center" wrapText="1"/>
      <protection locked="0"/>
    </xf>
    <xf numFmtId="0" fontId="2" fillId="8" borderId="1" xfId="1" applyNumberFormat="1" applyFont="1" applyFill="1" applyBorder="1" applyAlignment="1">
      <alignment horizontal="center" vertical="center" wrapText="1"/>
    </xf>
    <xf numFmtId="0" fontId="2" fillId="9" borderId="1" xfId="1" applyNumberFormat="1" applyFont="1" applyFill="1" applyBorder="1" applyAlignment="1">
      <alignment horizontal="center" vertical="center" wrapText="1"/>
    </xf>
    <xf numFmtId="0" fontId="2" fillId="10" borderId="1" xfId="1" applyNumberFormat="1" applyFont="1" applyFill="1" applyBorder="1" applyAlignment="1">
      <alignment horizontal="center" vertical="center" wrapText="1"/>
    </xf>
    <xf numFmtId="0" fontId="2" fillId="13" borderId="1" xfId="1" applyNumberFormat="1" applyFont="1" applyFill="1" applyBorder="1" applyAlignment="1">
      <alignment horizontal="center" vertical="center" wrapText="1"/>
    </xf>
    <xf numFmtId="0" fontId="2" fillId="14" borderId="1" xfId="1" applyNumberFormat="1" applyFont="1" applyFill="1" applyBorder="1" applyAlignment="1">
      <alignment horizontal="right" vertical="center" wrapText="1"/>
    </xf>
    <xf numFmtId="0" fontId="2" fillId="0" borderId="0" xfId="0" applyFont="1" applyAlignment="1">
      <alignment horizontal="center" vertical="center"/>
    </xf>
    <xf numFmtId="0" fontId="2" fillId="0" borderId="1" xfId="6" applyFont="1" applyBorder="1" applyAlignment="1">
      <alignment horizontal="center" vertical="center" wrapText="1"/>
    </xf>
    <xf numFmtId="1" fontId="2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 vertical="center"/>
    </xf>
    <xf numFmtId="0" fontId="5" fillId="3" borderId="1" xfId="1" applyNumberFormat="1" applyFont="1" applyFill="1" applyBorder="1" applyAlignment="1">
      <alignment horizontal="center" vertical="center"/>
    </xf>
    <xf numFmtId="0" fontId="5" fillId="3" borderId="3" xfId="1" applyNumberFormat="1" applyFont="1" applyFill="1" applyBorder="1" applyAlignment="1">
      <alignment horizontal="center" vertical="center" wrapText="1"/>
    </xf>
    <xf numFmtId="0" fontId="2" fillId="15" borderId="1" xfId="1" applyNumberFormat="1" applyFont="1" applyFill="1" applyBorder="1" applyAlignment="1">
      <alignment horizontal="center" vertical="center"/>
    </xf>
    <xf numFmtId="0" fontId="2" fillId="14" borderId="1" xfId="1" applyNumberFormat="1" applyFont="1" applyFill="1" applyBorder="1" applyAlignment="1">
      <alignment horizontal="right" vertical="center"/>
    </xf>
    <xf numFmtId="0" fontId="2" fillId="6" borderId="1" xfId="0" applyFont="1" applyFill="1" applyBorder="1"/>
    <xf numFmtId="0" fontId="2" fillId="0" borderId="1" xfId="0" applyFont="1" applyBorder="1"/>
    <xf numFmtId="2" fontId="2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6" borderId="1" xfId="6" applyFont="1" applyFill="1" applyBorder="1" applyAlignment="1">
      <alignment horizontal="center" vertical="center" wrapText="1"/>
    </xf>
    <xf numFmtId="0" fontId="2" fillId="11" borderId="1" xfId="1" applyNumberFormat="1" applyFont="1" applyFill="1" applyBorder="1" applyAlignment="1">
      <alignment horizontal="center" vertical="center"/>
    </xf>
    <xf numFmtId="0" fontId="2" fillId="3" borderId="1" xfId="1" applyNumberFormat="1" applyFont="1" applyFill="1" applyBorder="1" applyAlignment="1">
      <alignment horizontal="center" vertical="center" wrapText="1"/>
    </xf>
    <xf numFmtId="2" fontId="2" fillId="6" borderId="1" xfId="7" applyNumberFormat="1" applyFont="1" applyFill="1" applyBorder="1" applyAlignment="1" applyProtection="1">
      <alignment horizontal="center" vertical="center" wrapText="1"/>
      <protection locked="0"/>
    </xf>
    <xf numFmtId="0" fontId="5" fillId="11" borderId="1" xfId="1" applyNumberFormat="1" applyFont="1" applyFill="1" applyBorder="1" applyAlignment="1">
      <alignment horizontal="center" vertical="center"/>
    </xf>
    <xf numFmtId="2" fontId="2" fillId="5" borderId="1" xfId="7" applyNumberFormat="1" applyFont="1" applyFill="1" applyBorder="1" applyAlignment="1" applyProtection="1">
      <alignment horizontal="center" vertical="center" wrapText="1"/>
      <protection locked="0"/>
    </xf>
    <xf numFmtId="0" fontId="2" fillId="16" borderId="1" xfId="1" applyNumberFormat="1" applyFont="1" applyFill="1" applyBorder="1" applyAlignment="1">
      <alignment horizontal="center" vertical="center"/>
    </xf>
    <xf numFmtId="0" fontId="5" fillId="12" borderId="1" xfId="1" applyNumberFormat="1" applyFont="1" applyFill="1" applyBorder="1" applyAlignment="1">
      <alignment horizontal="center" vertical="center"/>
    </xf>
    <xf numFmtId="164" fontId="5" fillId="0" borderId="0" xfId="1" applyFont="1"/>
    <xf numFmtId="0" fontId="2" fillId="0" borderId="0" xfId="0" applyFont="1"/>
    <xf numFmtId="0" fontId="2" fillId="0" borderId="0" xfId="0" applyFont="1" applyAlignment="1">
      <alignment horizontal="center"/>
    </xf>
    <xf numFmtId="0" fontId="1" fillId="17" borderId="1" xfId="6" applyFont="1" applyFill="1" applyBorder="1" applyAlignment="1">
      <alignment horizontal="center" vertical="center" wrapText="1"/>
    </xf>
    <xf numFmtId="0" fontId="1" fillId="17" borderId="1" xfId="6" applyFont="1" applyFill="1" applyBorder="1" applyAlignment="1" applyProtection="1">
      <alignment horizontal="center" vertical="center" wrapText="1"/>
      <protection locked="0"/>
    </xf>
    <xf numFmtId="2" fontId="1" fillId="17" borderId="1" xfId="6" applyNumberFormat="1" applyFont="1" applyFill="1" applyBorder="1" applyAlignment="1" applyProtection="1">
      <alignment horizontal="center" vertical="center" wrapText="1"/>
      <protection locked="0"/>
    </xf>
    <xf numFmtId="1" fontId="1" fillId="17" borderId="1" xfId="6" applyNumberFormat="1" applyFont="1" applyFill="1" applyBorder="1" applyAlignment="1" applyProtection="1">
      <alignment horizontal="center" vertical="center" wrapText="1"/>
      <protection locked="0"/>
    </xf>
    <xf numFmtId="165" fontId="1" fillId="17" borderId="1" xfId="1" applyNumberFormat="1" applyFont="1" applyFill="1" applyBorder="1" applyAlignment="1" applyProtection="1">
      <alignment horizontal="center" vertical="center" wrapText="1"/>
      <protection locked="0"/>
    </xf>
    <xf numFmtId="2" fontId="7" fillId="17" borderId="1" xfId="6" applyNumberFormat="1" applyFont="1" applyFill="1" applyBorder="1" applyAlignment="1" applyProtection="1">
      <alignment horizontal="center" vertical="center" wrapText="1"/>
      <protection locked="0"/>
    </xf>
    <xf numFmtId="164" fontId="1" fillId="17" borderId="1" xfId="1" applyFont="1" applyFill="1" applyBorder="1" applyAlignment="1" applyProtection="1">
      <alignment horizontal="center" vertical="center" wrapText="1"/>
      <protection locked="0"/>
    </xf>
    <xf numFmtId="49" fontId="1" fillId="17" borderId="2" xfId="6" applyNumberFormat="1" applyFont="1" applyFill="1" applyBorder="1" applyAlignment="1">
      <alignment horizontal="center" vertical="center" wrapText="1"/>
    </xf>
    <xf numFmtId="0" fontId="1" fillId="17" borderId="2" xfId="6" applyFont="1" applyFill="1" applyBorder="1" applyAlignment="1">
      <alignment horizontal="center" vertical="center" wrapText="1"/>
    </xf>
    <xf numFmtId="0" fontId="1" fillId="17" borderId="2" xfId="6" applyFont="1" applyFill="1" applyBorder="1" applyAlignment="1" applyProtection="1">
      <alignment horizontal="center" vertical="center" wrapText="1"/>
      <protection locked="0"/>
    </xf>
    <xf numFmtId="0" fontId="9" fillId="0" borderId="6" xfId="0" applyFont="1" applyBorder="1" applyAlignment="1">
      <alignment horizontal="center" vertical="center" wrapText="1"/>
    </xf>
    <xf numFmtId="2" fontId="2" fillId="0" borderId="6" xfId="0" applyNumberFormat="1" applyFont="1" applyBorder="1" applyAlignment="1">
      <alignment horizontal="center" vertical="center" wrapText="1"/>
    </xf>
    <xf numFmtId="0" fontId="2" fillId="0" borderId="6" xfId="6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center" vertical="center"/>
    </xf>
    <xf numFmtId="2" fontId="2" fillId="0" borderId="1" xfId="0" applyNumberFormat="1" applyFont="1" applyBorder="1" applyAlignment="1" applyProtection="1">
      <alignment horizontal="center" vertical="center" wrapText="1"/>
      <protection locked="0"/>
    </xf>
    <xf numFmtId="2" fontId="2" fillId="0" borderId="1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49" fontId="1" fillId="0" borderId="6" xfId="15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 wrapText="1"/>
    </xf>
    <xf numFmtId="0" fontId="10" fillId="0" borderId="5" xfId="6" applyFont="1" applyBorder="1" applyAlignment="1">
      <alignment horizontal="center" vertical="center" wrapText="1"/>
    </xf>
    <xf numFmtId="0" fontId="13" fillId="0" borderId="7" xfId="22" applyFont="1" applyBorder="1" applyAlignment="1">
      <alignment horizontal="center" vertical="center" wrapText="1"/>
    </xf>
    <xf numFmtId="0" fontId="13" fillId="0" borderId="4" xfId="22" applyFont="1" applyBorder="1" applyAlignment="1">
      <alignment horizontal="center" vertical="center" wrapText="1"/>
    </xf>
    <xf numFmtId="2" fontId="13" fillId="0" borderId="4" xfId="22" applyNumberFormat="1" applyFont="1" applyBorder="1" applyAlignment="1">
      <alignment horizontal="center" vertical="center" wrapText="1"/>
    </xf>
    <xf numFmtId="1" fontId="1" fillId="17" borderId="1" xfId="6" applyNumberFormat="1" applyFont="1" applyFill="1" applyBorder="1" applyAlignment="1">
      <alignment horizontal="center" vertical="center" wrapText="1"/>
    </xf>
    <xf numFmtId="49" fontId="1" fillId="17" borderId="1" xfId="6" applyNumberFormat="1" applyFont="1" applyFill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" fillId="0" borderId="5" xfId="6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2" fontId="13" fillId="0" borderId="6" xfId="22" applyNumberFormat="1" applyFont="1" applyBorder="1" applyAlignment="1">
      <alignment horizontal="center" vertical="center" wrapText="1"/>
    </xf>
    <xf numFmtId="0" fontId="13" fillId="0" borderId="1" xfId="22" applyFont="1" applyBorder="1" applyAlignment="1">
      <alignment horizontal="center" vertical="center" wrapText="1"/>
    </xf>
    <xf numFmtId="2" fontId="2" fillId="0" borderId="6" xfId="0" applyNumberFormat="1" applyFont="1" applyBorder="1" applyAlignment="1" applyProtection="1">
      <alignment horizontal="center" vertical="center" wrapText="1"/>
      <protection locked="0"/>
    </xf>
    <xf numFmtId="1" fontId="2" fillId="0" borderId="6" xfId="2" applyNumberFormat="1" applyFont="1" applyFill="1" applyBorder="1" applyAlignment="1" applyProtection="1">
      <alignment horizontal="center" vertical="center" wrapText="1"/>
      <protection locked="0"/>
    </xf>
    <xf numFmtId="0" fontId="2" fillId="5" borderId="6" xfId="6" applyFont="1" applyFill="1" applyBorder="1" applyAlignment="1">
      <alignment horizontal="center" vertical="center" wrapText="1"/>
    </xf>
    <xf numFmtId="0" fontId="5" fillId="6" borderId="6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3" borderId="6" xfId="1" applyNumberFormat="1" applyFont="1" applyFill="1" applyBorder="1" applyAlignment="1">
      <alignment horizontal="center" vertical="center"/>
    </xf>
    <xf numFmtId="0" fontId="5" fillId="3" borderId="6" xfId="1" applyNumberFormat="1" applyFont="1" applyFill="1" applyBorder="1" applyAlignment="1">
      <alignment horizontal="center" vertical="center"/>
    </xf>
    <xf numFmtId="0" fontId="5" fillId="3" borderId="6" xfId="1" applyNumberFormat="1" applyFont="1" applyFill="1" applyBorder="1" applyAlignment="1">
      <alignment horizontal="center" vertical="center" wrapText="1"/>
    </xf>
    <xf numFmtId="0" fontId="2" fillId="15" borderId="6" xfId="1" applyNumberFormat="1" applyFont="1" applyFill="1" applyBorder="1" applyAlignment="1">
      <alignment horizontal="center" vertical="center"/>
    </xf>
    <xf numFmtId="0" fontId="2" fillId="14" borderId="6" xfId="1" applyNumberFormat="1" applyFont="1" applyFill="1" applyBorder="1" applyAlignment="1">
      <alignment horizontal="right" vertical="center"/>
    </xf>
    <xf numFmtId="0" fontId="13" fillId="0" borderId="6" xfId="22" applyFont="1" applyBorder="1" applyAlignment="1">
      <alignment horizontal="center" vertical="center" wrapText="1"/>
    </xf>
    <xf numFmtId="166" fontId="2" fillId="0" borderId="1" xfId="0" applyNumberFormat="1" applyFont="1" applyBorder="1" applyAlignment="1">
      <alignment horizontal="center" vertical="center" wrapText="1"/>
    </xf>
  </cellXfs>
  <cellStyles count="23">
    <cellStyle name="Comma" xfId="1" builtinId="3"/>
    <cellStyle name="Comma 2" xfId="8" xr:uid="{00000000-0005-0000-0000-000036000000}"/>
    <cellStyle name="Hyperlink" xfId="22" builtinId="8"/>
    <cellStyle name="Normal" xfId="0" builtinId="0"/>
    <cellStyle name="Normal 10" xfId="10" xr:uid="{00000000-0005-0000-0000-000038000000}"/>
    <cellStyle name="Normal 11" xfId="9" xr:uid="{00000000-0005-0000-0000-000037000000}"/>
    <cellStyle name="Normal 13" xfId="11" xr:uid="{00000000-0005-0000-0000-000039000000}"/>
    <cellStyle name="Normal 14" xfId="12" xr:uid="{00000000-0005-0000-0000-00003A000000}"/>
    <cellStyle name="Normal 15" xfId="3" xr:uid="{00000000-0005-0000-0000-00001D000000}"/>
    <cellStyle name="Normal 17" xfId="13" xr:uid="{00000000-0005-0000-0000-00003B000000}"/>
    <cellStyle name="Normal 18" xfId="14" xr:uid="{00000000-0005-0000-0000-00003C000000}"/>
    <cellStyle name="Normal 19" xfId="5" xr:uid="{00000000-0005-0000-0000-000021000000}"/>
    <cellStyle name="Normal 2" xfId="6" xr:uid="{00000000-0005-0000-0000-000023000000}"/>
    <cellStyle name="Normal 2 2" xfId="15" xr:uid="{00000000-0005-0000-0000-00003D000000}"/>
    <cellStyle name="Normal 2_2011 01 21 Mikrobiol skyr specifikacija is Virbalienes 02 26" xfId="16" xr:uid="{00000000-0005-0000-0000-00003E000000}"/>
    <cellStyle name="Normal 20" xfId="4" xr:uid="{00000000-0005-0000-0000-00001E000000}"/>
    <cellStyle name="Normal 21" xfId="17" xr:uid="{00000000-0005-0000-0000-00003F000000}"/>
    <cellStyle name="Normal 3" xfId="7" xr:uid="{00000000-0005-0000-0000-000028000000}"/>
    <cellStyle name="Normal 4" xfId="18" xr:uid="{00000000-0005-0000-0000-000040000000}"/>
    <cellStyle name="Normal 5" xfId="19" xr:uid="{00000000-0005-0000-0000-000041000000}"/>
    <cellStyle name="Normal 6" xfId="20" xr:uid="{00000000-0005-0000-0000-000042000000}"/>
    <cellStyle name="Normal 8" xfId="21" xr:uid="{00000000-0005-0000-0000-000043000000}"/>
    <cellStyle name="Percent" xfId="2" builtinId="5"/>
  </cellStyles>
  <dxfs count="0"/>
  <tableStyles count="0" defaultTableStyle="TableStyleMedium9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cpachem.com/shop/a/74752/n9300253.l1%20%20%20%20&#303;pak-250ml" TargetMode="External"/><Relationship Id="rId3" Type="http://schemas.openxmlformats.org/officeDocument/2006/relationships/hyperlink" Target="https://www.vitlab.com/en/products/volume-measurement/volumetric-flasks/product/cont/volumetric-flasks-pfa-class-a-with-screw-cap/" TargetMode="External"/><Relationship Id="rId7" Type="http://schemas.openxmlformats.org/officeDocument/2006/relationships/hyperlink" Target="https://www.cpachem.com/shop/a/74754/n8145051.l1%20%20%20%20&#303;pak-100ml" TargetMode="External"/><Relationship Id="rId2" Type="http://schemas.openxmlformats.org/officeDocument/2006/relationships/hyperlink" Target="https://www.vitlab.com/en/products/volume-measurement/volumetric-flasks/product/cont/volumetric-flasks-pfa-class-a-with-screw-cap/" TargetMode="External"/><Relationship Id="rId1" Type="http://schemas.openxmlformats.org/officeDocument/2006/relationships/hyperlink" Target="https://www.vitlab.com/en/products/volume-measurement/volumetric-flasks/product/cont/volumetric-flasks-pfa-class-a-with-screw-cap/" TargetMode="External"/><Relationship Id="rId6" Type="http://schemas.openxmlformats.org/officeDocument/2006/relationships/hyperlink" Target="https://www.cpachem.com/%20%20RM084944L25%20&#303;pak-250ml" TargetMode="External"/><Relationship Id="rId5" Type="http://schemas.openxmlformats.org/officeDocument/2006/relationships/hyperlink" Target="https://www.cpachem.com/" TargetMode="External"/><Relationship Id="rId4" Type="http://schemas.openxmlformats.org/officeDocument/2006/relationships/hyperlink" Target="https://www.vitlab.com/en/products/volume-measurement/volumetric-flasks/product/cont/volumetric-flasks-pfa-class-a-with-screw-cap/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18"/>
  <sheetViews>
    <sheetView showGridLines="0" tabSelected="1" topLeftCell="A7" zoomScale="81" zoomScaleNormal="81" workbookViewId="0">
      <selection activeCell="A13" sqref="A13:XFD13"/>
    </sheetView>
  </sheetViews>
  <sheetFormatPr defaultColWidth="9.140625" defaultRowHeight="30" customHeight="1" x14ac:dyDescent="0.2"/>
  <cols>
    <col min="1" max="1" width="6.7109375" style="6" customWidth="1"/>
    <col min="2" max="2" width="16.85546875" style="3" customWidth="1"/>
    <col min="3" max="3" width="10.28515625" style="4" customWidth="1"/>
    <col min="4" max="4" width="23" style="5" customWidth="1"/>
    <col min="5" max="5" width="12.85546875" style="5" customWidth="1"/>
    <col min="6" max="6" width="20.7109375" style="5" customWidth="1"/>
    <col min="7" max="7" width="14.7109375" style="5" customWidth="1"/>
    <col min="8" max="8" width="8.140625" style="5" customWidth="1"/>
    <col min="9" max="9" width="10.140625" style="72" customWidth="1"/>
    <col min="10" max="10" width="6.5703125" style="3" customWidth="1"/>
    <col min="11" max="11" width="5.42578125" style="3" customWidth="1"/>
    <col min="12" max="12" width="8.140625" style="3" customWidth="1"/>
    <col min="13" max="14" width="7.85546875" style="3" customWidth="1"/>
    <col min="15" max="15" width="9.5703125" style="3" hidden="1" customWidth="1"/>
    <col min="16" max="16" width="12.85546875" style="3" hidden="1" customWidth="1"/>
    <col min="17" max="17" width="4" style="3" hidden="1" customWidth="1"/>
    <col min="18" max="18" width="10.42578125" style="3" hidden="1" customWidth="1"/>
    <col min="19" max="19" width="6.85546875" style="3" hidden="1" customWidth="1"/>
    <col min="20" max="20" width="4.5703125" style="3" hidden="1" customWidth="1"/>
    <col min="21" max="21" width="4.85546875" style="3" hidden="1" customWidth="1"/>
    <col min="22" max="22" width="3.28515625" style="3" hidden="1" customWidth="1"/>
    <col min="23" max="23" width="5" style="3" hidden="1" customWidth="1"/>
    <col min="24" max="24" width="4.28515625" style="3" hidden="1" customWidth="1"/>
    <col min="25" max="26" width="4.85546875" style="3" hidden="1" customWidth="1"/>
    <col min="27" max="27" width="10.7109375" style="5" hidden="1" customWidth="1"/>
    <col min="28" max="28" width="10.140625" style="5" hidden="1" customWidth="1"/>
    <col min="29" max="29" width="12.85546875" style="5" hidden="1" customWidth="1"/>
    <col min="30" max="30" width="8.5703125" style="5" hidden="1" customWidth="1"/>
    <col min="31" max="31" width="0.85546875" style="5" hidden="1" customWidth="1"/>
    <col min="32" max="32" width="13" style="5" hidden="1" customWidth="1"/>
    <col min="33" max="33" width="11.5703125" style="7" hidden="1" customWidth="1"/>
    <col min="34" max="16384" width="9.140625" style="3"/>
  </cols>
  <sheetData>
    <row r="1" spans="1:35" ht="15" customHeight="1" x14ac:dyDescent="0.2">
      <c r="H1" s="6" t="s">
        <v>33</v>
      </c>
      <c r="I1" s="6"/>
      <c r="V1" s="5"/>
      <c r="W1" s="5"/>
      <c r="X1" s="5"/>
      <c r="Y1" s="5"/>
      <c r="Z1" s="5"/>
      <c r="AB1" s="7"/>
      <c r="AC1" s="3"/>
    </row>
    <row r="2" spans="1:35" ht="205.5" customHeight="1" x14ac:dyDescent="0.2">
      <c r="A2" s="67" t="s">
        <v>0</v>
      </c>
      <c r="B2" s="49" t="s">
        <v>42</v>
      </c>
      <c r="C2" s="50" t="s">
        <v>34</v>
      </c>
      <c r="D2" s="51" t="s">
        <v>1</v>
      </c>
      <c r="E2" s="51" t="s">
        <v>35</v>
      </c>
      <c r="F2" s="51" t="s">
        <v>36</v>
      </c>
      <c r="G2" s="43" t="s">
        <v>37</v>
      </c>
      <c r="H2" s="42" t="s">
        <v>2</v>
      </c>
      <c r="I2" s="68" t="s">
        <v>38</v>
      </c>
      <c r="J2" s="44" t="s">
        <v>43</v>
      </c>
      <c r="K2" s="45" t="s">
        <v>3</v>
      </c>
      <c r="L2" s="46" t="s">
        <v>44</v>
      </c>
      <c r="M2" s="47" t="s">
        <v>4</v>
      </c>
      <c r="N2" s="48" t="s">
        <v>45</v>
      </c>
      <c r="O2" s="8" t="s">
        <v>5</v>
      </c>
      <c r="P2" s="9" t="s">
        <v>6</v>
      </c>
      <c r="Q2" s="10" t="s">
        <v>7</v>
      </c>
      <c r="R2" s="11" t="s">
        <v>8</v>
      </c>
      <c r="S2" s="11" t="s">
        <v>9</v>
      </c>
      <c r="T2" s="11" t="s">
        <v>10</v>
      </c>
      <c r="U2" s="11" t="s">
        <v>11</v>
      </c>
      <c r="V2" s="11" t="s">
        <v>12</v>
      </c>
      <c r="W2" s="11" t="s">
        <v>13</v>
      </c>
      <c r="X2" s="11" t="s">
        <v>14</v>
      </c>
      <c r="Y2" s="11" t="s">
        <v>15</v>
      </c>
      <c r="Z2" s="12" t="s">
        <v>16</v>
      </c>
      <c r="AA2" s="13" t="s">
        <v>17</v>
      </c>
      <c r="AB2" s="14" t="s">
        <v>18</v>
      </c>
      <c r="AC2" s="15" t="s">
        <v>19</v>
      </c>
      <c r="AD2" s="16" t="s">
        <v>20</v>
      </c>
      <c r="AE2" s="17" t="s">
        <v>21</v>
      </c>
      <c r="AF2" s="18" t="s">
        <v>22</v>
      </c>
      <c r="AG2" s="19" t="s">
        <v>23</v>
      </c>
    </row>
    <row r="3" spans="1:35" ht="57" customHeight="1" x14ac:dyDescent="0.2">
      <c r="A3" s="63">
        <v>2</v>
      </c>
      <c r="B3" s="62" t="s">
        <v>46</v>
      </c>
      <c r="C3" s="52" t="s">
        <v>30</v>
      </c>
      <c r="D3" s="52" t="s">
        <v>47</v>
      </c>
      <c r="E3" s="58"/>
      <c r="F3" s="58" t="s">
        <v>76</v>
      </c>
      <c r="G3" s="58" t="s">
        <v>75</v>
      </c>
      <c r="H3" s="54" t="s">
        <v>64</v>
      </c>
      <c r="I3" s="55" t="s">
        <v>39</v>
      </c>
      <c r="J3" s="76">
        <v>70</v>
      </c>
      <c r="K3" s="77">
        <v>21</v>
      </c>
      <c r="L3" s="57">
        <f t="shared" ref="L3" si="0">ROUND(J3*1.21,2)</f>
        <v>84.7</v>
      </c>
      <c r="M3" s="57">
        <f t="shared" ref="M3:M14" si="1">ROUND(I3*J3,2)</f>
        <v>350</v>
      </c>
      <c r="N3" s="57">
        <f t="shared" ref="N3:N14" si="2">ROUND(L3*I3,2)</f>
        <v>423.5</v>
      </c>
      <c r="O3" s="78"/>
      <c r="P3" s="79"/>
      <c r="Q3" s="80"/>
      <c r="R3" s="54"/>
      <c r="S3" s="81"/>
      <c r="T3" s="80"/>
      <c r="U3" s="80"/>
      <c r="V3" s="80"/>
      <c r="W3" s="80"/>
      <c r="X3" s="80"/>
      <c r="Y3" s="80"/>
      <c r="Z3" s="81"/>
      <c r="AA3" s="82"/>
      <c r="AB3" s="83"/>
      <c r="AC3" s="83"/>
      <c r="AD3" s="25"/>
      <c r="AE3" s="84"/>
      <c r="AF3" s="85"/>
      <c r="AG3" s="86"/>
    </row>
    <row r="4" spans="1:35" ht="73.5" customHeight="1" x14ac:dyDescent="0.2">
      <c r="A4" s="70">
        <v>3</v>
      </c>
      <c r="B4" s="69" t="s">
        <v>48</v>
      </c>
      <c r="C4" s="52" t="s">
        <v>30</v>
      </c>
      <c r="D4" s="52" t="s">
        <v>49</v>
      </c>
      <c r="E4" s="53" t="s">
        <v>68</v>
      </c>
      <c r="F4" s="52" t="s">
        <v>49</v>
      </c>
      <c r="G4" s="87" t="s">
        <v>70</v>
      </c>
      <c r="H4" s="54" t="s">
        <v>31</v>
      </c>
      <c r="I4" s="59" t="s">
        <v>41</v>
      </c>
      <c r="J4" s="56">
        <v>0.15</v>
      </c>
      <c r="K4" s="22">
        <v>21</v>
      </c>
      <c r="L4" s="88">
        <f>ROUND(J4*1.21,4)</f>
        <v>0.18149999999999999</v>
      </c>
      <c r="M4" s="88">
        <f>ROUND(I4*J4,4)</f>
        <v>37.5</v>
      </c>
      <c r="N4" s="57">
        <f t="shared" si="2"/>
        <v>45.38</v>
      </c>
      <c r="O4" s="30" t="s">
        <v>27</v>
      </c>
      <c r="P4" s="31"/>
      <c r="Q4" s="21"/>
      <c r="R4" s="21" t="s">
        <v>24</v>
      </c>
      <c r="S4" s="23" t="s">
        <v>25</v>
      </c>
      <c r="T4" s="21"/>
      <c r="U4" s="21"/>
      <c r="V4" s="21"/>
      <c r="W4" s="21"/>
      <c r="X4" s="21"/>
      <c r="Y4" s="21"/>
      <c r="Z4" s="23" t="s">
        <v>26</v>
      </c>
      <c r="AA4" s="2"/>
      <c r="AB4" s="32">
        <v>1000</v>
      </c>
      <c r="AC4" s="2"/>
      <c r="AD4" s="2"/>
      <c r="AE4" s="33"/>
      <c r="AF4" s="2"/>
      <c r="AG4" s="27">
        <f t="shared" ref="AG4:AG14" si="3">SUM(AA4:AF4)</f>
        <v>1000</v>
      </c>
    </row>
    <row r="5" spans="1:35" ht="55.5" customHeight="1" x14ac:dyDescent="0.2">
      <c r="A5" s="70">
        <v>4</v>
      </c>
      <c r="B5" s="69" t="s">
        <v>50</v>
      </c>
      <c r="C5" s="52" t="s">
        <v>30</v>
      </c>
      <c r="D5" s="52" t="s">
        <v>51</v>
      </c>
      <c r="E5" s="53" t="s">
        <v>68</v>
      </c>
      <c r="F5" s="52" t="s">
        <v>51</v>
      </c>
      <c r="G5" s="74" t="s">
        <v>71</v>
      </c>
      <c r="H5" s="54" t="s">
        <v>31</v>
      </c>
      <c r="I5" s="59" t="s">
        <v>41</v>
      </c>
      <c r="J5" s="56">
        <v>0.31</v>
      </c>
      <c r="K5" s="22">
        <v>21</v>
      </c>
      <c r="L5" s="88">
        <f t="shared" ref="L5:L14" si="4">ROUND(J5*1.21,4)</f>
        <v>0.37509999999999999</v>
      </c>
      <c r="M5" s="57">
        <f t="shared" si="1"/>
        <v>77.5</v>
      </c>
      <c r="N5" s="57">
        <f t="shared" si="2"/>
        <v>93.78</v>
      </c>
      <c r="O5" s="30" t="s">
        <v>27</v>
      </c>
      <c r="P5" s="34"/>
      <c r="Q5" s="23"/>
      <c r="R5" s="21" t="s">
        <v>24</v>
      </c>
      <c r="S5" s="23" t="s">
        <v>25</v>
      </c>
      <c r="T5" s="29"/>
      <c r="U5" s="29"/>
      <c r="V5" s="29"/>
      <c r="W5" s="29"/>
      <c r="X5" s="29"/>
      <c r="Y5" s="29"/>
      <c r="Z5" s="23" t="s">
        <v>26</v>
      </c>
      <c r="AA5" s="24"/>
      <c r="AB5" s="35">
        <v>4000</v>
      </c>
      <c r="AC5" s="24"/>
      <c r="AD5" s="24"/>
      <c r="AE5" s="24"/>
      <c r="AF5" s="2"/>
      <c r="AG5" s="27">
        <f t="shared" si="3"/>
        <v>4000</v>
      </c>
    </row>
    <row r="6" spans="1:35" ht="57" customHeight="1" x14ac:dyDescent="0.2">
      <c r="A6" s="70">
        <v>5</v>
      </c>
      <c r="B6" s="71" t="s">
        <v>50</v>
      </c>
      <c r="C6" s="60" t="s">
        <v>30</v>
      </c>
      <c r="D6" s="60" t="s">
        <v>52</v>
      </c>
      <c r="E6" s="53" t="s">
        <v>68</v>
      </c>
      <c r="F6" s="60" t="s">
        <v>52</v>
      </c>
      <c r="G6" s="74" t="s">
        <v>72</v>
      </c>
      <c r="H6" s="54" t="s">
        <v>31</v>
      </c>
      <c r="I6" s="59" t="s">
        <v>41</v>
      </c>
      <c r="J6" s="56">
        <v>0.32</v>
      </c>
      <c r="K6" s="22">
        <v>21</v>
      </c>
      <c r="L6" s="88">
        <f t="shared" si="4"/>
        <v>0.38719999999999999</v>
      </c>
      <c r="M6" s="57">
        <f t="shared" si="1"/>
        <v>80</v>
      </c>
      <c r="N6" s="57">
        <f t="shared" si="2"/>
        <v>96.8</v>
      </c>
      <c r="O6" s="30" t="s">
        <v>27</v>
      </c>
      <c r="P6" s="34"/>
      <c r="Q6" s="23"/>
      <c r="R6" s="21" t="s">
        <v>24</v>
      </c>
      <c r="S6" s="23" t="s">
        <v>25</v>
      </c>
      <c r="T6" s="29"/>
      <c r="U6" s="29"/>
      <c r="V6" s="29"/>
      <c r="W6" s="29"/>
      <c r="X6" s="29"/>
      <c r="Y6" s="29"/>
      <c r="Z6" s="23" t="s">
        <v>26</v>
      </c>
      <c r="AA6" s="24"/>
      <c r="AB6" s="35">
        <v>2000</v>
      </c>
      <c r="AC6" s="24"/>
      <c r="AD6" s="24"/>
      <c r="AE6" s="24"/>
      <c r="AF6" s="2"/>
      <c r="AG6" s="27">
        <f t="shared" si="3"/>
        <v>2000</v>
      </c>
    </row>
    <row r="7" spans="1:35" ht="70.5" customHeight="1" x14ac:dyDescent="0.2">
      <c r="A7" s="70">
        <v>6</v>
      </c>
      <c r="B7" s="71" t="s">
        <v>53</v>
      </c>
      <c r="C7" s="60" t="s">
        <v>30</v>
      </c>
      <c r="D7" s="60" t="s">
        <v>54</v>
      </c>
      <c r="E7" s="53" t="s">
        <v>68</v>
      </c>
      <c r="F7" s="60" t="s">
        <v>54</v>
      </c>
      <c r="G7" s="57" t="s">
        <v>73</v>
      </c>
      <c r="H7" s="54" t="s">
        <v>31</v>
      </c>
      <c r="I7" s="59" t="s">
        <v>41</v>
      </c>
      <c r="J7" s="56">
        <v>0.5</v>
      </c>
      <c r="K7" s="22">
        <v>21</v>
      </c>
      <c r="L7" s="88">
        <f t="shared" si="4"/>
        <v>0.60499999999999998</v>
      </c>
      <c r="M7" s="57">
        <f t="shared" si="1"/>
        <v>125</v>
      </c>
      <c r="N7" s="57">
        <f t="shared" si="2"/>
        <v>151.25</v>
      </c>
      <c r="O7" s="30" t="s">
        <v>27</v>
      </c>
      <c r="P7" s="34"/>
      <c r="Q7" s="23"/>
      <c r="R7" s="21" t="s">
        <v>24</v>
      </c>
      <c r="S7" s="23" t="s">
        <v>25</v>
      </c>
      <c r="T7" s="29"/>
      <c r="U7" s="29"/>
      <c r="V7" s="29"/>
      <c r="W7" s="29"/>
      <c r="X7" s="29"/>
      <c r="Y7" s="29"/>
      <c r="Z7" s="23" t="s">
        <v>26</v>
      </c>
      <c r="AA7" s="24"/>
      <c r="AB7" s="35">
        <v>600</v>
      </c>
      <c r="AC7" s="24"/>
      <c r="AD7" s="24"/>
      <c r="AE7" s="24"/>
      <c r="AF7" s="2"/>
      <c r="AG7" s="27">
        <f t="shared" si="3"/>
        <v>600</v>
      </c>
    </row>
    <row r="8" spans="1:35" ht="84" customHeight="1" x14ac:dyDescent="0.2">
      <c r="A8" s="70">
        <v>7</v>
      </c>
      <c r="B8" s="71" t="s">
        <v>53</v>
      </c>
      <c r="C8" s="60" t="s">
        <v>30</v>
      </c>
      <c r="D8" s="60" t="s">
        <v>55</v>
      </c>
      <c r="E8" s="53" t="s">
        <v>68</v>
      </c>
      <c r="F8" s="60" t="s">
        <v>69</v>
      </c>
      <c r="G8" s="75" t="s">
        <v>73</v>
      </c>
      <c r="H8" s="54" t="s">
        <v>31</v>
      </c>
      <c r="I8" s="59" t="s">
        <v>41</v>
      </c>
      <c r="J8" s="56">
        <v>1</v>
      </c>
      <c r="K8" s="22">
        <v>21</v>
      </c>
      <c r="L8" s="88">
        <f t="shared" si="4"/>
        <v>1.21</v>
      </c>
      <c r="M8" s="57">
        <f t="shared" si="1"/>
        <v>250</v>
      </c>
      <c r="N8" s="57">
        <f t="shared" si="2"/>
        <v>302.5</v>
      </c>
      <c r="O8" s="30" t="s">
        <v>27</v>
      </c>
      <c r="P8" s="34"/>
      <c r="Q8" s="23"/>
      <c r="R8" s="21" t="s">
        <v>24</v>
      </c>
      <c r="S8" s="23" t="s">
        <v>25</v>
      </c>
      <c r="T8" s="29"/>
      <c r="U8" s="29"/>
      <c r="V8" s="29"/>
      <c r="W8" s="29"/>
      <c r="X8" s="29"/>
      <c r="Y8" s="29"/>
      <c r="Z8" s="23" t="s">
        <v>26</v>
      </c>
      <c r="AA8" s="2"/>
      <c r="AB8" s="32">
        <v>300</v>
      </c>
      <c r="AC8" s="2"/>
      <c r="AD8" s="2"/>
      <c r="AE8" s="2"/>
      <c r="AF8" s="2"/>
      <c r="AG8" s="27">
        <f t="shared" si="3"/>
        <v>300</v>
      </c>
    </row>
    <row r="9" spans="1:35" ht="72.75" customHeight="1" x14ac:dyDescent="0.2">
      <c r="A9" s="70">
        <v>9</v>
      </c>
      <c r="B9" s="71" t="s">
        <v>56</v>
      </c>
      <c r="C9" s="60" t="s">
        <v>30</v>
      </c>
      <c r="D9" s="60" t="s">
        <v>57</v>
      </c>
      <c r="E9" s="53" t="s">
        <v>68</v>
      </c>
      <c r="F9" s="60" t="s">
        <v>57</v>
      </c>
      <c r="G9" s="66" t="s">
        <v>74</v>
      </c>
      <c r="H9" s="54" t="s">
        <v>31</v>
      </c>
      <c r="I9" s="59" t="s">
        <v>41</v>
      </c>
      <c r="J9" s="56">
        <v>1.05</v>
      </c>
      <c r="K9" s="22">
        <v>21</v>
      </c>
      <c r="L9" s="88">
        <f t="shared" si="4"/>
        <v>1.2705</v>
      </c>
      <c r="M9" s="57">
        <f t="shared" si="1"/>
        <v>262.5</v>
      </c>
      <c r="N9" s="57">
        <f t="shared" si="2"/>
        <v>317.63</v>
      </c>
      <c r="O9" s="30" t="s">
        <v>27</v>
      </c>
      <c r="P9" s="34"/>
      <c r="Q9" s="23"/>
      <c r="R9" s="21" t="s">
        <v>24</v>
      </c>
      <c r="S9" s="23" t="s">
        <v>25</v>
      </c>
      <c r="T9" s="29"/>
      <c r="U9" s="29"/>
      <c r="V9" s="29"/>
      <c r="W9" s="29"/>
      <c r="X9" s="29"/>
      <c r="Y9" s="29"/>
      <c r="Z9" s="23" t="s">
        <v>26</v>
      </c>
      <c r="AA9" s="2"/>
      <c r="AB9" s="32">
        <v>400</v>
      </c>
      <c r="AC9" s="2"/>
      <c r="AD9" s="2"/>
      <c r="AE9" s="2"/>
      <c r="AF9" s="2"/>
      <c r="AG9" s="27">
        <f t="shared" si="3"/>
        <v>400</v>
      </c>
    </row>
    <row r="10" spans="1:35" ht="73.5" customHeight="1" x14ac:dyDescent="0.2">
      <c r="A10" s="70">
        <v>10</v>
      </c>
      <c r="B10" s="71" t="s">
        <v>56</v>
      </c>
      <c r="C10" s="60" t="s">
        <v>30</v>
      </c>
      <c r="D10" s="60" t="s">
        <v>58</v>
      </c>
      <c r="E10" s="53" t="s">
        <v>68</v>
      </c>
      <c r="F10" s="60" t="s">
        <v>58</v>
      </c>
      <c r="G10" s="66" t="s">
        <v>67</v>
      </c>
      <c r="H10" s="54" t="s">
        <v>31</v>
      </c>
      <c r="I10" s="59" t="s">
        <v>41</v>
      </c>
      <c r="J10" s="56">
        <v>1.57</v>
      </c>
      <c r="K10" s="22">
        <v>21</v>
      </c>
      <c r="L10" s="88">
        <f t="shared" si="4"/>
        <v>1.8996999999999999</v>
      </c>
      <c r="M10" s="57">
        <f t="shared" si="1"/>
        <v>392.5</v>
      </c>
      <c r="N10" s="57">
        <f t="shared" si="2"/>
        <v>474.93</v>
      </c>
      <c r="O10" s="30" t="s">
        <v>27</v>
      </c>
      <c r="P10" s="34"/>
      <c r="Q10" s="23"/>
      <c r="R10" s="21" t="s">
        <v>24</v>
      </c>
      <c r="S10" s="23" t="s">
        <v>25</v>
      </c>
      <c r="T10" s="29"/>
      <c r="U10" s="29"/>
      <c r="V10" s="29"/>
      <c r="W10" s="29"/>
      <c r="X10" s="29"/>
      <c r="Y10" s="29"/>
      <c r="Z10" s="23" t="s">
        <v>26</v>
      </c>
      <c r="AA10" s="2"/>
      <c r="AB10" s="32">
        <v>200</v>
      </c>
      <c r="AC10" s="2"/>
      <c r="AD10" s="2"/>
      <c r="AE10" s="2"/>
      <c r="AF10" s="2"/>
      <c r="AG10" s="27">
        <f t="shared" si="3"/>
        <v>200</v>
      </c>
      <c r="AI10" s="3">
        <v>1</v>
      </c>
    </row>
    <row r="11" spans="1:35" ht="36.75" customHeight="1" x14ac:dyDescent="0.2">
      <c r="A11" s="70">
        <v>17</v>
      </c>
      <c r="B11" s="71" t="s">
        <v>59</v>
      </c>
      <c r="C11" s="60" t="s">
        <v>32</v>
      </c>
      <c r="D11" s="60" t="s">
        <v>60</v>
      </c>
      <c r="E11" s="53" t="s">
        <v>68</v>
      </c>
      <c r="F11" s="60" t="s">
        <v>60</v>
      </c>
      <c r="G11" s="64" t="s">
        <v>66</v>
      </c>
      <c r="H11" s="21" t="s">
        <v>65</v>
      </c>
      <c r="I11" s="61" t="s">
        <v>40</v>
      </c>
      <c r="J11" s="56">
        <v>87.95</v>
      </c>
      <c r="K11" s="22">
        <v>21</v>
      </c>
      <c r="L11" s="88">
        <f t="shared" si="4"/>
        <v>106.4195</v>
      </c>
      <c r="M11" s="57">
        <f t="shared" si="1"/>
        <v>175.9</v>
      </c>
      <c r="N11" s="57">
        <f t="shared" si="2"/>
        <v>212.84</v>
      </c>
      <c r="O11" s="36" t="s">
        <v>27</v>
      </c>
      <c r="P11" s="28"/>
      <c r="Q11" s="29"/>
      <c r="R11" s="21" t="s">
        <v>24</v>
      </c>
      <c r="S11" s="23" t="s">
        <v>25</v>
      </c>
      <c r="T11" s="29"/>
      <c r="U11" s="29"/>
      <c r="V11" s="29"/>
      <c r="W11" s="29"/>
      <c r="X11" s="29"/>
      <c r="Y11" s="29"/>
      <c r="Z11" s="23" t="s">
        <v>26</v>
      </c>
      <c r="AA11" s="2"/>
      <c r="AB11" s="32">
        <v>6000</v>
      </c>
      <c r="AC11" s="2"/>
      <c r="AD11" s="2"/>
      <c r="AE11" s="2"/>
      <c r="AF11" s="2"/>
      <c r="AG11" s="27">
        <f t="shared" si="3"/>
        <v>6000</v>
      </c>
    </row>
    <row r="12" spans="1:35" ht="39.75" customHeight="1" x14ac:dyDescent="0.2">
      <c r="A12" s="70">
        <v>18</v>
      </c>
      <c r="B12" s="71" t="s">
        <v>59</v>
      </c>
      <c r="C12" s="60" t="s">
        <v>32</v>
      </c>
      <c r="D12" s="60" t="s">
        <v>61</v>
      </c>
      <c r="E12" s="53" t="s">
        <v>68</v>
      </c>
      <c r="F12" s="60" t="s">
        <v>61</v>
      </c>
      <c r="G12" s="65" t="s">
        <v>66</v>
      </c>
      <c r="H12" s="21" t="s">
        <v>65</v>
      </c>
      <c r="I12" s="61" t="s">
        <v>40</v>
      </c>
      <c r="J12" s="56">
        <v>90.56</v>
      </c>
      <c r="K12" s="22">
        <v>21</v>
      </c>
      <c r="L12" s="88">
        <f t="shared" si="4"/>
        <v>109.5776</v>
      </c>
      <c r="M12" s="57">
        <f t="shared" si="1"/>
        <v>181.12</v>
      </c>
      <c r="N12" s="57">
        <f t="shared" si="2"/>
        <v>219.16</v>
      </c>
      <c r="O12" s="36" t="s">
        <v>29</v>
      </c>
      <c r="P12" s="28"/>
      <c r="Q12" s="29"/>
      <c r="R12" s="21" t="s">
        <v>24</v>
      </c>
      <c r="S12" s="23" t="s">
        <v>25</v>
      </c>
      <c r="T12" s="29"/>
      <c r="U12" s="29"/>
      <c r="V12" s="29"/>
      <c r="W12" s="29"/>
      <c r="X12" s="29"/>
      <c r="Y12" s="29"/>
      <c r="Z12" s="23" t="s">
        <v>26</v>
      </c>
      <c r="AA12" s="1">
        <v>3500</v>
      </c>
      <c r="AB12" s="32">
        <v>1000</v>
      </c>
      <c r="AC12" s="2"/>
      <c r="AD12" s="37">
        <v>2000</v>
      </c>
      <c r="AE12" s="2"/>
      <c r="AF12" s="26">
        <v>10000</v>
      </c>
      <c r="AG12" s="27">
        <f t="shared" si="3"/>
        <v>16500</v>
      </c>
    </row>
    <row r="13" spans="1:35" ht="39" customHeight="1" x14ac:dyDescent="0.2">
      <c r="A13" s="70">
        <v>19</v>
      </c>
      <c r="B13" s="71" t="s">
        <v>59</v>
      </c>
      <c r="C13" s="60" t="s">
        <v>32</v>
      </c>
      <c r="D13" s="60" t="s">
        <v>62</v>
      </c>
      <c r="E13" s="53" t="s">
        <v>68</v>
      </c>
      <c r="F13" s="60" t="s">
        <v>62</v>
      </c>
      <c r="G13" s="66" t="s">
        <v>66</v>
      </c>
      <c r="H13" s="21" t="s">
        <v>65</v>
      </c>
      <c r="I13" s="61" t="s">
        <v>40</v>
      </c>
      <c r="J13" s="56">
        <v>92.7</v>
      </c>
      <c r="K13" s="22">
        <v>21</v>
      </c>
      <c r="L13" s="88">
        <f t="shared" si="4"/>
        <v>112.167</v>
      </c>
      <c r="M13" s="57">
        <f t="shared" si="1"/>
        <v>185.4</v>
      </c>
      <c r="N13" s="57">
        <f t="shared" si="2"/>
        <v>224.33</v>
      </c>
      <c r="O13" s="30" t="s">
        <v>28</v>
      </c>
      <c r="P13" s="34"/>
      <c r="Q13" s="23"/>
      <c r="R13" s="21" t="s">
        <v>24</v>
      </c>
      <c r="S13" s="23" t="s">
        <v>25</v>
      </c>
      <c r="T13" s="29"/>
      <c r="U13" s="29"/>
      <c r="V13" s="29"/>
      <c r="W13" s="29"/>
      <c r="X13" s="29"/>
      <c r="Y13" s="29"/>
      <c r="Z13" s="23" t="s">
        <v>26</v>
      </c>
      <c r="AA13" s="2"/>
      <c r="AB13" s="2"/>
      <c r="AC13" s="2"/>
      <c r="AD13" s="38">
        <v>3500</v>
      </c>
      <c r="AE13" s="2"/>
      <c r="AF13" s="2"/>
      <c r="AG13" s="27">
        <f t="shared" si="3"/>
        <v>3500</v>
      </c>
    </row>
    <row r="14" spans="1:35" ht="39.75" customHeight="1" x14ac:dyDescent="0.2">
      <c r="A14" s="70">
        <v>20</v>
      </c>
      <c r="B14" s="69" t="s">
        <v>59</v>
      </c>
      <c r="C14" s="52" t="s">
        <v>32</v>
      </c>
      <c r="D14" s="52" t="s">
        <v>63</v>
      </c>
      <c r="E14" s="53" t="s">
        <v>68</v>
      </c>
      <c r="F14" s="52" t="s">
        <v>63</v>
      </c>
      <c r="G14" s="65" t="s">
        <v>66</v>
      </c>
      <c r="H14" s="21" t="s">
        <v>65</v>
      </c>
      <c r="I14" s="61" t="s">
        <v>40</v>
      </c>
      <c r="J14" s="56">
        <v>115.06</v>
      </c>
      <c r="K14" s="22">
        <v>21</v>
      </c>
      <c r="L14" s="88">
        <f t="shared" si="4"/>
        <v>139.2226</v>
      </c>
      <c r="M14" s="57">
        <f t="shared" si="1"/>
        <v>230.12</v>
      </c>
      <c r="N14" s="57">
        <f t="shared" si="2"/>
        <v>278.45</v>
      </c>
      <c r="O14" s="30" t="s">
        <v>28</v>
      </c>
      <c r="P14" s="34"/>
      <c r="Q14" s="23"/>
      <c r="R14" s="21" t="s">
        <v>24</v>
      </c>
      <c r="S14" s="23" t="s">
        <v>25</v>
      </c>
      <c r="T14" s="29"/>
      <c r="U14" s="29"/>
      <c r="V14" s="29"/>
      <c r="W14" s="29"/>
      <c r="X14" s="29"/>
      <c r="Y14" s="29"/>
      <c r="Z14" s="23" t="s">
        <v>26</v>
      </c>
      <c r="AA14" s="2"/>
      <c r="AB14" s="2"/>
      <c r="AC14" s="2"/>
      <c r="AD14" s="38">
        <v>100</v>
      </c>
      <c r="AE14" s="2"/>
      <c r="AF14" s="2"/>
      <c r="AG14" s="27">
        <f t="shared" si="3"/>
        <v>100</v>
      </c>
    </row>
    <row r="15" spans="1:35" ht="30" customHeight="1" x14ac:dyDescent="0.2">
      <c r="N15" s="39"/>
    </row>
    <row r="16" spans="1:35" ht="30" customHeight="1" x14ac:dyDescent="0.2">
      <c r="B16" s="40"/>
      <c r="C16" s="20"/>
      <c r="D16" s="41"/>
      <c r="E16" s="41"/>
      <c r="F16" s="41"/>
      <c r="G16" s="41"/>
      <c r="H16" s="41"/>
      <c r="I16" s="73"/>
    </row>
    <row r="17" spans="2:9" ht="30" customHeight="1" x14ac:dyDescent="0.2">
      <c r="B17" s="40"/>
      <c r="C17" s="20"/>
      <c r="D17" s="41"/>
      <c r="E17" s="41"/>
      <c r="F17" s="41"/>
      <c r="G17" s="41"/>
      <c r="H17" s="41"/>
      <c r="I17" s="73"/>
    </row>
    <row r="18" spans="2:9" ht="30" customHeight="1" x14ac:dyDescent="0.2">
      <c r="B18" s="40"/>
      <c r="C18" s="20"/>
      <c r="D18" s="41"/>
      <c r="E18" s="41"/>
      <c r="F18" s="41"/>
      <c r="G18" s="41"/>
      <c r="H18" s="41"/>
      <c r="I18" s="73"/>
    </row>
  </sheetData>
  <autoFilter ref="A2:N2" xr:uid="{00000000-0001-0000-0000-000000000000}"/>
  <hyperlinks>
    <hyperlink ref="G11" r:id="rId1" xr:uid="{1515F777-7B29-4DC4-84F8-B6308D36AB74}"/>
    <hyperlink ref="G12" r:id="rId2" xr:uid="{CA15F5E5-4D2E-432C-885D-99173583F2BA}"/>
    <hyperlink ref="G13" r:id="rId3" xr:uid="{415DF25C-A294-4715-A891-86C175BDBF61}"/>
    <hyperlink ref="G14" r:id="rId4" xr:uid="{F4C40DFD-3DC6-43E5-91F4-DCA3A03F1A2A}"/>
    <hyperlink ref="G10" r:id="rId5" xr:uid="{7AFFE3DB-CD52-47AD-9D01-6787033314D4}"/>
    <hyperlink ref="G9" r:id="rId6" xr:uid="{5726662B-078F-4C1D-9072-15692E8F1B6A}"/>
    <hyperlink ref="G4" r:id="rId7" xr:uid="{0F00ACA9-1744-4804-A7C6-F4C0B37D0EAB}"/>
    <hyperlink ref="G5" r:id="rId8" xr:uid="{6182EDD5-74C7-48EB-B375-5190B80E4B62}"/>
  </hyperlinks>
  <pageMargins left="0.7" right="0.7" top="0.75" bottom="0.75" header="0.3" footer="0.3"/>
  <pageSetup paperSize="9" orientation="landscape"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nvstc55nvs</dc:creator>
  <cp:lastModifiedBy>IJ</cp:lastModifiedBy>
  <cp:lastPrinted>2022-08-24T07:22:13Z</cp:lastPrinted>
  <dcterms:created xsi:type="dcterms:W3CDTF">2019-11-13T07:22:00Z</dcterms:created>
  <dcterms:modified xsi:type="dcterms:W3CDTF">2023-01-06T09:29:42Z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1033-11.2.0.11191</vt:lpwstr>
  </property>
  <property fmtid="{D5CDD505-2E9C-101B-9397-08002B2CF9AE}" pid="3" name="ICV">
    <vt:lpwstr>AEE60E794D5B4EE4ABFC11C54219BC61</vt:lpwstr>
  </property>
</Properties>
</file>