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vduedu-my.sharepoint.com/personal/vytautas_bitkevicius_vdu_lt/Documents/Desktop/Dokumentai  VDU/2022_Valymas/2 serija/Sutartis/"/>
    </mc:Choice>
  </mc:AlternateContent>
  <xr:revisionPtr revIDLastSave="1" documentId="8_{CFFC0819-9453-4EFC-8549-2C28B566C967}" xr6:coauthVersionLast="47" xr6:coauthVersionMax="47" xr10:uidLastSave="{0F82EE9B-7485-4074-A9AF-B485B97883DE}"/>
  <bookViews>
    <workbookView xWindow="-120" yWindow="-120" windowWidth="29040" windowHeight="15840" xr2:uid="{00000000-000D-0000-FFFF-FFFF00000000}"/>
  </bookViews>
  <sheets>
    <sheet name="2 pirkimo dalis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13" i="2"/>
  <c r="G26" i="2" l="1"/>
  <c r="G27" i="2" s="1"/>
  <c r="G28" i="2" l="1"/>
  <c r="G6" i="2"/>
  <c r="G30" i="2" l="1"/>
</calcChain>
</file>

<file path=xl/sharedStrings.xml><?xml version="1.0" encoding="utf-8"?>
<sst xmlns="http://schemas.openxmlformats.org/spreadsheetml/2006/main" count="64" uniqueCount="54">
  <si>
    <t>Eil Nr.</t>
  </si>
  <si>
    <t>Paslaugos pavadinimas</t>
  </si>
  <si>
    <t>Matavimo vienetas</t>
  </si>
  <si>
    <t>Kartai per mėnesį</t>
  </si>
  <si>
    <r>
      <t>Preliminarus vieną kartą valomas plotas (m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</si>
  <si>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t>1 m</t>
    </r>
    <r>
      <rPr>
        <vertAlign val="super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vieno karto valymo įkainis  Eur be PVM*</t>
    </r>
  </si>
  <si>
    <t>1.</t>
  </si>
  <si>
    <t>Kasdieninės vidaus patalpų valymo ir priežiūros paslaugos</t>
  </si>
  <si>
    <r>
      <t>1 m</t>
    </r>
    <r>
      <rPr>
        <vertAlign val="super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vieno karto valymas</t>
    </r>
  </si>
  <si>
    <r>
      <t xml:space="preserve">Paslaugos kaina 36 mėn. 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Times New Roman"/>
        <family val="1"/>
      </rPr>
      <t>Eur be PVM (4x5x6x(36))</t>
    </r>
  </si>
  <si>
    <t>Eil. Nr.</t>
  </si>
  <si>
    <t>Retai naudojamų, užsakomų paslaugų pavadinimas</t>
  </si>
  <si>
    <t>Preliminarus kiekis  per 36 mėnesius</t>
  </si>
  <si>
    <t>Preliminarus vieną kartą valomas plotas</t>
  </si>
  <si>
    <t>Vieneto įkainis Eur be PVM*</t>
  </si>
  <si>
    <t>2.</t>
  </si>
  <si>
    <t>Langų, stoglangių, stogo ir fasado stiklinės dalies  valymas. Valoma nenaudojant specialios įrangos (keltuvų, alpinizmo įrangos). Valoma specialiomis priemonėmis iš abiejų pusių, įskaitant rėmus, palanges bei stogines.</t>
  </si>
  <si>
    <t>3.</t>
  </si>
  <si>
    <t>Aukštuminis langų, stoglangių, stogo ir fasado stiklinės dalies valymas. Valoma panaudojant specialius keltuvus. Valoma specialiomis priemonėmis iš išorinės pusės, įskaitant rėmus, palanges bei stogines.</t>
  </si>
  <si>
    <t>4.</t>
  </si>
  <si>
    <t>5.</t>
  </si>
  <si>
    <t>6.</t>
  </si>
  <si>
    <t>Grindų dangos vaškavimas ir poliravimas</t>
  </si>
  <si>
    <t>8.</t>
  </si>
  <si>
    <t>9.</t>
  </si>
  <si>
    <t>10.</t>
  </si>
  <si>
    <t>11.</t>
  </si>
  <si>
    <t>12.</t>
  </si>
  <si>
    <t>13.</t>
  </si>
  <si>
    <t>14.</t>
  </si>
  <si>
    <t>Lietaus vandens nuvedimo latakų ir surinkimo šulinėlių valymas</t>
  </si>
  <si>
    <r>
      <t xml:space="preserve">1 m </t>
    </r>
    <r>
      <rPr>
        <vertAlign val="superscript"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vieno karto valymas</t>
    </r>
  </si>
  <si>
    <t>Vienkartinis bendrabučio kambario išvalymas kai kambaryje laikinai gyvena</t>
  </si>
  <si>
    <t>Teritorijos priežiūros paslaugos (šiltuoju sezonu (05-10 mėn.)</t>
  </si>
  <si>
    <t>Teritorijos priežiūros paslaugos (šaltuoju sezonu (11-04 mėn.)</t>
  </si>
  <si>
    <t>Mechanizuotas sniego stumdymas nuo parkavimo vietų (visame kieme) ir nuo važiuojamosios dalies su sniego išvežimu</t>
  </si>
  <si>
    <t>Vejos pjovimas, grėbimas ir išvežimas</t>
  </si>
  <si>
    <t>Varveklių nudaužymas nuo pastatų stogų ir kitų nepasiekiamame aukštyje esančių paviršių</t>
  </si>
  <si>
    <r>
      <t>1 m</t>
    </r>
    <r>
      <rPr>
        <vertAlign val="superscript"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vieno karto valymas</t>
    </r>
  </si>
  <si>
    <t>Papildomas grindų valymas (budinti valytoja)</t>
  </si>
  <si>
    <t xml:space="preserve">Kiemsargio budėjimo paslauga </t>
  </si>
  <si>
    <t>Gyvenamųjų bendrabučių kambarių išvalymas po studentų išsikraustymo</t>
  </si>
  <si>
    <t>Pastabos:</t>
  </si>
  <si>
    <t>Į kasdieninių vidaus patalpų valymo ir priežiūros paslaugų įkainį turi būti įskaičiuotos visos išlaidos: vidaus patalpų valymo ir budinčios valytojos paslaugos, valymo priemonių įsigijimas ir WC aprūpinimas higienos priemonėmis (muilu, šiukšlių maišais ir pan.) bei popieriumi (tualetiniu ir rankšluostiniu).</t>
  </si>
  <si>
    <t>Suma be PVM:</t>
  </si>
  <si>
    <t>PVM</t>
  </si>
  <si>
    <t>Suma su PVM:</t>
  </si>
  <si>
    <t>Antra pirkimo dalis: Valymo ir teritorijų priežiūros paslaugos Vilniuje</t>
  </si>
  <si>
    <t xml:space="preserve">7. </t>
  </si>
  <si>
    <t>Tiekėjas užpildo melsvai pažymėtus langelius. Bendra pasiūlymo kaina su PVM apskaičiuojama automatiškai. Ją reikia perrašyti į pasiūlymo formą (pirkimo sąlygų 5 priedas)</t>
  </si>
  <si>
    <t xml:space="preserve">1 val. </t>
  </si>
  <si>
    <t>1 kambario  valymas</t>
  </si>
  <si>
    <r>
      <t xml:space="preserve">Paslaugos kaina 36 mėn.  Eur be PVM </t>
    </r>
    <r>
      <rPr>
        <i/>
        <sz val="11"/>
        <color theme="1"/>
        <rFont val="Times New Roman"/>
        <family val="1"/>
      </rPr>
      <t>(4x5x6)</t>
    </r>
  </si>
  <si>
    <t>Bendra palyginamoji pasiūlymo kaina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</si>
</sst>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.5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.5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2" fontId="0" fillId="0" borderId="4" xfId="0" applyNumberFormat="1" applyBorder="1" applyAlignment="1">
      <alignment vertical="top" wrapText="1"/>
    </xf>
    <xf numFmtId="2" fontId="2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2" fontId="0" fillId="0" borderId="0" xfId="0" applyNumberFormat="1" applyAlignment="1">
      <alignment vertical="top" wrapText="1"/>
    </xf>
    <xf numFmtId="164" fontId="2" fillId="0" borderId="0" xfId="0" applyNumberFormat="1" applyFont="1" applyAlignment="1">
      <alignment horizontal="justify" vertical="center" wrapText="1"/>
    </xf>
    <xf numFmtId="2" fontId="6" fillId="0" borderId="1" xfId="0" applyNumberFormat="1" applyFont="1" applyBorder="1" applyAlignment="1">
      <alignment vertical="top" wrapText="1"/>
    </xf>
    <xf numFmtId="2" fontId="6" fillId="0" borderId="3" xfId="0" applyNumberFormat="1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6" fillId="0" borderId="0" xfId="0" applyFont="1"/>
    <xf numFmtId="2" fontId="6" fillId="0" borderId="0" xfId="0" applyNumberFormat="1" applyFont="1" applyAlignment="1">
      <alignment vertical="top" wrapText="1"/>
    </xf>
    <xf numFmtId="164" fontId="11" fillId="0" borderId="6" xfId="0" applyNumberFormat="1" applyFont="1" applyBorder="1" applyAlignment="1">
      <alignment horizontal="justify" vertical="center" wrapText="1"/>
    </xf>
    <xf numFmtId="2" fontId="1" fillId="0" borderId="3" xfId="0" applyNumberFormat="1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4" fillId="0" borderId="0" xfId="0" applyFont="1"/>
    <xf numFmtId="0" fontId="2" fillId="0" borderId="0" xfId="0" applyFont="1" applyAlignment="1">
      <alignment horizontal="justify" vertical="center"/>
    </xf>
    <xf numFmtId="49" fontId="3" fillId="0" borderId="4" xfId="0" applyNumberFormat="1" applyFont="1" applyBorder="1" applyAlignment="1">
      <alignment horizontal="left" vertical="center" wrapText="1"/>
    </xf>
    <xf numFmtId="164" fontId="2" fillId="2" borderId="5" xfId="0" applyNumberFormat="1" applyFont="1" applyFill="1" applyBorder="1" applyAlignment="1" applyProtection="1">
      <alignment horizontal="justify" vertical="center" wrapText="1"/>
      <protection locked="0"/>
    </xf>
    <xf numFmtId="164" fontId="0" fillId="2" borderId="4" xfId="0" applyNumberForma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horizontal="justify" vertical="center" wrapText="1"/>
      <protection locked="0"/>
    </xf>
    <xf numFmtId="2" fontId="7" fillId="0" borderId="5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Alisa Kriščiūnienė" id="{4FB5E56D-BCF8-4CB1-833A-3A62AA21A67F}" userId="S::alisa.krisciuniene@vdu.lt::3b800a0a-45e5-480c-903d-997008d25551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5"/>
  <sheetViews>
    <sheetView tabSelected="1" workbookViewId="0">
      <selection activeCell="F3" sqref="F3"/>
    </sheetView>
  </sheetViews>
  <sheetFormatPr defaultRowHeight="15" x14ac:dyDescent="0.25"/>
  <cols>
    <col min="1" max="1" width="9.140625" customWidth="1"/>
    <col min="2" max="2" width="26" customWidth="1"/>
    <col min="3" max="3" width="14.5703125" customWidth="1"/>
    <col min="4" max="4" width="11.5703125" customWidth="1"/>
    <col min="5" max="5" width="13" customWidth="1"/>
    <col min="6" max="6" width="14.7109375" customWidth="1"/>
    <col min="7" max="7" width="16.85546875" customWidth="1"/>
  </cols>
  <sheetData>
    <row r="2" spans="1:7" x14ac:dyDescent="0.25">
      <c r="B2" s="20" t="s">
        <v>47</v>
      </c>
    </row>
    <row r="4" spans="1:7" ht="92.25" customHeight="1" x14ac:dyDescent="0.25">
      <c r="A4" s="4" t="s">
        <v>0</v>
      </c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9</v>
      </c>
    </row>
    <row r="5" spans="1:7" ht="26.25" customHeight="1" x14ac:dyDescent="0.25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8</v>
      </c>
    </row>
    <row r="6" spans="1:7" ht="58.5" customHeight="1" x14ac:dyDescent="0.25">
      <c r="A6" s="4" t="s">
        <v>6</v>
      </c>
      <c r="B6" s="5" t="s">
        <v>7</v>
      </c>
      <c r="C6" s="4" t="s">
        <v>8</v>
      </c>
      <c r="D6" s="4">
        <v>21</v>
      </c>
      <c r="E6" s="35">
        <v>7869.6</v>
      </c>
      <c r="F6" s="32">
        <v>3.7999999999999999E-2</v>
      </c>
      <c r="G6" s="12">
        <f>ROUND(D6*E6*F6*36,2)</f>
        <v>226077.87</v>
      </c>
    </row>
    <row r="7" spans="1:7" x14ac:dyDescent="0.25">
      <c r="A7" s="3"/>
    </row>
    <row r="10" spans="1:7" ht="15.75" thickBot="1" x14ac:dyDescent="0.3"/>
    <row r="11" spans="1:7" ht="60.75" thickBot="1" x14ac:dyDescent="0.3">
      <c r="A11" s="8" t="s">
        <v>10</v>
      </c>
      <c r="B11" s="9" t="s">
        <v>11</v>
      </c>
      <c r="C11" s="10" t="s">
        <v>2</v>
      </c>
      <c r="D11" s="10" t="s">
        <v>12</v>
      </c>
      <c r="E11" s="10" t="s">
        <v>13</v>
      </c>
      <c r="F11" s="10" t="s">
        <v>14</v>
      </c>
      <c r="G11" s="10" t="s">
        <v>52</v>
      </c>
    </row>
    <row r="12" spans="1:7" s="29" customFormat="1" ht="15.75" thickBot="1" x14ac:dyDescent="0.3">
      <c r="A12" s="26">
        <v>1</v>
      </c>
      <c r="B12" s="27">
        <v>2</v>
      </c>
      <c r="C12" s="28">
        <v>3</v>
      </c>
      <c r="D12" s="28">
        <v>4</v>
      </c>
      <c r="E12" s="28">
        <v>5</v>
      </c>
      <c r="F12" s="28">
        <v>6</v>
      </c>
      <c r="G12" s="28">
        <v>8</v>
      </c>
    </row>
    <row r="13" spans="1:7" ht="135.75" thickBot="1" x14ac:dyDescent="0.3">
      <c r="A13" s="2" t="s">
        <v>15</v>
      </c>
      <c r="B13" s="31" t="s">
        <v>16</v>
      </c>
      <c r="C13" s="25" t="s">
        <v>8</v>
      </c>
      <c r="D13" s="1">
        <v>3</v>
      </c>
      <c r="E13" s="1">
        <v>732</v>
      </c>
      <c r="F13" s="33">
        <v>1.2</v>
      </c>
      <c r="G13" s="11">
        <f>ROUND(D13*E13*F13,2)</f>
        <v>2635.2</v>
      </c>
    </row>
    <row r="14" spans="1:7" ht="120.75" thickBot="1" x14ac:dyDescent="0.3">
      <c r="A14" s="2" t="s">
        <v>17</v>
      </c>
      <c r="B14" s="31" t="s">
        <v>18</v>
      </c>
      <c r="C14" s="25" t="s">
        <v>8</v>
      </c>
      <c r="D14" s="1">
        <v>3</v>
      </c>
      <c r="E14" s="1">
        <v>600</v>
      </c>
      <c r="F14" s="33">
        <v>1.2</v>
      </c>
      <c r="G14" s="11">
        <f t="shared" ref="G14:G25" si="0">ROUND(D14*E14*F14,2)</f>
        <v>2160</v>
      </c>
    </row>
    <row r="15" spans="1:7" ht="33.75" thickBot="1" x14ac:dyDescent="0.3">
      <c r="A15" s="2" t="s">
        <v>19</v>
      </c>
      <c r="B15" s="31" t="s">
        <v>22</v>
      </c>
      <c r="C15" s="25" t="s">
        <v>8</v>
      </c>
      <c r="D15" s="1">
        <v>5</v>
      </c>
      <c r="E15" s="1">
        <v>696.3</v>
      </c>
      <c r="F15" s="33">
        <v>0.3</v>
      </c>
      <c r="G15" s="11">
        <f t="shared" si="0"/>
        <v>1044.45</v>
      </c>
    </row>
    <row r="16" spans="1:7" ht="45.75" thickBot="1" x14ac:dyDescent="0.3">
      <c r="A16" s="2" t="s">
        <v>20</v>
      </c>
      <c r="B16" s="31" t="s">
        <v>30</v>
      </c>
      <c r="C16" s="25" t="s">
        <v>31</v>
      </c>
      <c r="D16" s="1">
        <v>2</v>
      </c>
      <c r="E16" s="1">
        <v>900</v>
      </c>
      <c r="F16" s="34">
        <v>0.7</v>
      </c>
      <c r="G16" s="11">
        <f t="shared" si="0"/>
        <v>1260</v>
      </c>
    </row>
    <row r="17" spans="1:7" ht="45.75" thickBot="1" x14ac:dyDescent="0.3">
      <c r="A17" s="2" t="s">
        <v>21</v>
      </c>
      <c r="B17" s="31" t="s">
        <v>32</v>
      </c>
      <c r="C17" s="25" t="s">
        <v>8</v>
      </c>
      <c r="D17" s="1">
        <v>2</v>
      </c>
      <c r="E17" s="1">
        <v>600</v>
      </c>
      <c r="F17" s="33">
        <v>0.6</v>
      </c>
      <c r="G17" s="11">
        <f t="shared" si="0"/>
        <v>720</v>
      </c>
    </row>
    <row r="18" spans="1:7" ht="45.75" thickBot="1" x14ac:dyDescent="0.3">
      <c r="A18" s="2" t="s">
        <v>48</v>
      </c>
      <c r="B18" s="31" t="s">
        <v>33</v>
      </c>
      <c r="C18" s="25" t="s">
        <v>8</v>
      </c>
      <c r="D18" s="1">
        <v>6</v>
      </c>
      <c r="E18" s="1">
        <v>660</v>
      </c>
      <c r="F18" s="33">
        <v>0</v>
      </c>
      <c r="G18" s="11">
        <f t="shared" si="0"/>
        <v>0</v>
      </c>
    </row>
    <row r="19" spans="1:7" ht="45.75" thickBot="1" x14ac:dyDescent="0.3">
      <c r="A19" s="2" t="s">
        <v>23</v>
      </c>
      <c r="B19" s="31" t="s">
        <v>34</v>
      </c>
      <c r="C19" s="25" t="s">
        <v>8</v>
      </c>
      <c r="D19" s="1">
        <v>6</v>
      </c>
      <c r="E19" s="1">
        <v>660</v>
      </c>
      <c r="F19" s="33">
        <v>0</v>
      </c>
      <c r="G19" s="11">
        <f t="shared" si="0"/>
        <v>0</v>
      </c>
    </row>
    <row r="20" spans="1:7" ht="75.75" thickBot="1" x14ac:dyDescent="0.3">
      <c r="A20" s="2" t="s">
        <v>24</v>
      </c>
      <c r="B20" s="31" t="s">
        <v>35</v>
      </c>
      <c r="C20" s="25" t="s">
        <v>8</v>
      </c>
      <c r="D20" s="1">
        <v>3</v>
      </c>
      <c r="E20" s="1">
        <v>180</v>
      </c>
      <c r="F20" s="33">
        <v>0</v>
      </c>
      <c r="G20" s="11">
        <f t="shared" si="0"/>
        <v>0</v>
      </c>
    </row>
    <row r="21" spans="1:7" ht="33.75" thickBot="1" x14ac:dyDescent="0.3">
      <c r="A21" s="2" t="s">
        <v>25</v>
      </c>
      <c r="B21" s="31" t="s">
        <v>36</v>
      </c>
      <c r="C21" s="25" t="s">
        <v>8</v>
      </c>
      <c r="D21" s="1">
        <v>4</v>
      </c>
      <c r="E21" s="1">
        <v>18000</v>
      </c>
      <c r="F21" s="34">
        <v>0</v>
      </c>
      <c r="G21" s="11">
        <f t="shared" si="0"/>
        <v>0</v>
      </c>
    </row>
    <row r="22" spans="1:7" ht="60.75" thickBot="1" x14ac:dyDescent="0.3">
      <c r="A22" s="2" t="s">
        <v>26</v>
      </c>
      <c r="B22" s="31" t="s">
        <v>37</v>
      </c>
      <c r="C22" s="25" t="s">
        <v>38</v>
      </c>
      <c r="D22" s="1">
        <v>1</v>
      </c>
      <c r="E22" s="1">
        <v>750</v>
      </c>
      <c r="F22" s="34">
        <v>0</v>
      </c>
      <c r="G22" s="11">
        <f t="shared" si="0"/>
        <v>0</v>
      </c>
    </row>
    <row r="23" spans="1:7" ht="30.75" thickBot="1" x14ac:dyDescent="0.3">
      <c r="A23" s="2" t="s">
        <v>27</v>
      </c>
      <c r="B23" s="31" t="s">
        <v>39</v>
      </c>
      <c r="C23" s="25" t="s">
        <v>50</v>
      </c>
      <c r="D23" s="1">
        <v>600</v>
      </c>
      <c r="E23" s="1">
        <v>1</v>
      </c>
      <c r="F23" s="34">
        <v>6</v>
      </c>
      <c r="G23" s="11">
        <f t="shared" si="0"/>
        <v>3600</v>
      </c>
    </row>
    <row r="24" spans="1:7" ht="30.75" thickBot="1" x14ac:dyDescent="0.3">
      <c r="A24" s="2" t="s">
        <v>28</v>
      </c>
      <c r="B24" s="31" t="s">
        <v>40</v>
      </c>
      <c r="C24" s="25" t="s">
        <v>50</v>
      </c>
      <c r="D24" s="1">
        <v>150</v>
      </c>
      <c r="E24" s="1">
        <v>1</v>
      </c>
      <c r="F24" s="34">
        <v>0</v>
      </c>
      <c r="G24" s="11">
        <f t="shared" si="0"/>
        <v>0</v>
      </c>
    </row>
    <row r="25" spans="1:7" ht="45.75" thickBot="1" x14ac:dyDescent="0.3">
      <c r="A25" s="8" t="s">
        <v>29</v>
      </c>
      <c r="B25" s="31" t="s">
        <v>41</v>
      </c>
      <c r="C25" s="25" t="s">
        <v>51</v>
      </c>
      <c r="D25" s="1">
        <v>525</v>
      </c>
      <c r="E25" s="1">
        <v>1</v>
      </c>
      <c r="F25" s="34">
        <v>6</v>
      </c>
      <c r="G25" s="11">
        <f t="shared" si="0"/>
        <v>3150</v>
      </c>
    </row>
    <row r="26" spans="1:7" ht="15.75" thickBot="1" x14ac:dyDescent="0.3">
      <c r="A26" s="14"/>
      <c r="B26" s="13"/>
      <c r="C26" s="14"/>
      <c r="D26" s="14"/>
      <c r="E26" s="14"/>
      <c r="F26" s="17" t="s">
        <v>44</v>
      </c>
      <c r="G26" s="18">
        <f>SUM(G13:G25)</f>
        <v>14569.65</v>
      </c>
    </row>
    <row r="27" spans="1:7" ht="15.75" thickBot="1" x14ac:dyDescent="0.3">
      <c r="A27" s="14"/>
      <c r="B27" s="13"/>
      <c r="C27" s="14"/>
      <c r="D27" s="14"/>
      <c r="E27" s="14"/>
      <c r="F27" s="19" t="s">
        <v>45</v>
      </c>
      <c r="G27" s="18">
        <f>ROUND(G26*0.21,2)</f>
        <v>3059.63</v>
      </c>
    </row>
    <row r="28" spans="1:7" ht="15.75" thickBot="1" x14ac:dyDescent="0.3">
      <c r="A28" s="14"/>
      <c r="B28" s="13"/>
      <c r="C28" s="14"/>
      <c r="D28" s="14"/>
      <c r="E28" s="14"/>
      <c r="F28" s="19" t="s">
        <v>46</v>
      </c>
      <c r="G28" s="23">
        <f>SUM(G26:G27)</f>
        <v>17629.28</v>
      </c>
    </row>
    <row r="29" spans="1:7" ht="15.75" thickBot="1" x14ac:dyDescent="0.3">
      <c r="A29" s="14"/>
      <c r="B29" s="13"/>
      <c r="C29" s="14"/>
      <c r="D29" s="14"/>
      <c r="E29" s="14"/>
      <c r="F29" s="21"/>
      <c r="G29" s="21"/>
    </row>
    <row r="30" spans="1:7" ht="77.25" customHeight="1" thickBot="1" x14ac:dyDescent="0.3">
      <c r="A30" s="14"/>
      <c r="B30" s="13"/>
      <c r="C30" s="14"/>
      <c r="D30" s="14"/>
      <c r="E30" s="14"/>
      <c r="F30" s="22" t="s">
        <v>53</v>
      </c>
      <c r="G30" s="23">
        <f>ROUND(G6*1.21,2)+G28</f>
        <v>291183.5</v>
      </c>
    </row>
    <row r="31" spans="1:7" x14ac:dyDescent="0.25">
      <c r="A31" s="14"/>
      <c r="B31" s="13"/>
      <c r="C31" s="14"/>
      <c r="D31" s="14"/>
      <c r="E31" s="14"/>
      <c r="F31" s="16"/>
      <c r="G31" s="15"/>
    </row>
    <row r="32" spans="1:7" x14ac:dyDescent="0.25">
      <c r="A32" s="14"/>
      <c r="B32" s="36" t="s">
        <v>42</v>
      </c>
      <c r="C32" s="36"/>
      <c r="D32" s="36"/>
      <c r="E32" s="36"/>
      <c r="F32" s="36"/>
      <c r="G32" s="36"/>
    </row>
    <row r="33" spans="1:7" ht="42.75" customHeight="1" x14ac:dyDescent="0.25">
      <c r="A33" s="14"/>
      <c r="B33" s="37" t="s">
        <v>43</v>
      </c>
      <c r="C33" s="37"/>
      <c r="D33" s="37"/>
      <c r="E33" s="37"/>
      <c r="F33" s="37"/>
      <c r="G33" s="37"/>
    </row>
    <row r="34" spans="1:7" ht="17.25" customHeight="1" x14ac:dyDescent="0.25">
      <c r="A34" s="14"/>
      <c r="B34" s="24"/>
      <c r="C34" s="24"/>
      <c r="D34" s="24"/>
      <c r="E34" s="24"/>
      <c r="F34" s="24"/>
      <c r="G34" s="24"/>
    </row>
    <row r="35" spans="1:7" ht="45" customHeight="1" x14ac:dyDescent="0.25">
      <c r="A35" s="30"/>
      <c r="B35" s="37" t="s">
        <v>49</v>
      </c>
      <c r="C35" s="36"/>
      <c r="D35" s="36"/>
      <c r="E35" s="36"/>
      <c r="F35" s="36"/>
      <c r="G35" s="36"/>
    </row>
  </sheetData>
  <sheetProtection algorithmName="SHA-512" hashValue="d+ZtQZjIBm/AtkJmBqoLU2yWBLpiMxgkjcYtL43cJhy2nTYjnliGsa3qnAsvMKmyPzG3IUUAWHVzCWsl8MPbWQ==" saltValue="744XIt8iYMVdpNZW7tJBDg==" spinCount="100000" sheet="1" objects="1" scenarios="1"/>
  <mergeCells count="3">
    <mergeCell ref="B32:G32"/>
    <mergeCell ref="B33:G33"/>
    <mergeCell ref="B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pirkimo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Bitkevičius</dc:creator>
  <cp:lastModifiedBy>Vytautas Bitkevičius</cp:lastModifiedBy>
  <dcterms:created xsi:type="dcterms:W3CDTF">2015-06-05T18:17:20Z</dcterms:created>
  <dcterms:modified xsi:type="dcterms:W3CDTF">2023-01-18T15:21:36Z</dcterms:modified>
</cp:coreProperties>
</file>