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defaultThemeVersion="124226"/>
  <xr:revisionPtr revIDLastSave="0" documentId="13_ncr:1_{A1648AF9-3EEE-4364-9DAF-E7874407AF13}" xr6:coauthVersionLast="47" xr6:coauthVersionMax="47" xr10:uidLastSave="{00000000-0000-0000-0000-000000000000}"/>
  <bookViews>
    <workbookView xWindow="-120" yWindow="-120" windowWidth="29040" windowHeight="15840" xr2:uid="{00000000-000D-0000-FFFF-FFFF00000000}"/>
  </bookViews>
  <sheets>
    <sheet name="Ziniarastis" sheetId="1" r:id="rId1"/>
  </sheets>
  <definedNames>
    <definedName name="_xlnm.Print_Area" localSheetId="0">Ziniarastis!$A$1:$F$45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8" i="1" l="1"/>
  <c r="F30" i="1"/>
  <c r="F29" i="1"/>
  <c r="F28" i="1"/>
  <c r="F26" i="1"/>
  <c r="F25" i="1"/>
  <c r="F24" i="1"/>
  <c r="F19" i="1"/>
  <c r="F18" i="1"/>
  <c r="F17" i="1"/>
  <c r="F16" i="1"/>
  <c r="F15" i="1"/>
  <c r="F37" i="1"/>
  <c r="F36" i="1"/>
  <c r="F20" i="1"/>
  <c r="F14" i="1"/>
  <c r="F31" i="1" l="1"/>
  <c r="F32" i="1"/>
  <c r="F27" i="1"/>
  <c r="F21" i="1" l="1"/>
  <c r="F35" i="1" l="1"/>
  <c r="F39" i="1" l="1"/>
  <c r="F23" i="1" l="1"/>
  <c r="F33" i="1" s="1"/>
  <c r="F11" i="1" l="1"/>
  <c r="F12" i="1" l="1"/>
  <c r="F40" i="1" s="1"/>
  <c r="F41" i="1" l="1"/>
  <c r="F42" i="1" s="1"/>
</calcChain>
</file>

<file path=xl/sharedStrings.xml><?xml version="1.0" encoding="utf-8"?>
<sst xmlns="http://schemas.openxmlformats.org/spreadsheetml/2006/main" count="97" uniqueCount="74">
  <si>
    <t>Eil. Nr.</t>
  </si>
  <si>
    <t>Mato        vnt.</t>
  </si>
  <si>
    <t>Kiekis</t>
  </si>
  <si>
    <t>Vnt. kaina be PVM, Eur</t>
  </si>
  <si>
    <t>Suma, Eur</t>
  </si>
  <si>
    <t>1.</t>
  </si>
  <si>
    <t>kompl.</t>
  </si>
  <si>
    <t>BENDROJI DALIS</t>
  </si>
  <si>
    <t>2.</t>
  </si>
  <si>
    <t>3.</t>
  </si>
  <si>
    <t>SCADA praplėtimas</t>
  </si>
  <si>
    <t>Viso (Bendroji dalis)</t>
  </si>
  <si>
    <t/>
  </si>
  <si>
    <t>VISO DARBAMS</t>
  </si>
  <si>
    <t>PVM</t>
  </si>
  <si>
    <t>VISO su PVM</t>
  </si>
  <si>
    <t>NUOTEKŲ TINKLAI</t>
  </si>
  <si>
    <t>Viso (Nuotekų tinklai)</t>
  </si>
  <si>
    <t>VANDENTIEKIO TINKLAI</t>
  </si>
  <si>
    <t>Viso (Vandentiekio tinklai)</t>
  </si>
  <si>
    <t>4.</t>
  </si>
  <si>
    <t>1.1</t>
  </si>
  <si>
    <t>2.1</t>
  </si>
  <si>
    <t>3.1</t>
  </si>
  <si>
    <t>NUOTEKŲ SIURBLINĖS IR KĖLYKLOS</t>
  </si>
  <si>
    <t>4.1</t>
  </si>
  <si>
    <t>4.4</t>
  </si>
  <si>
    <t>Viso (Nuotekų siurblinės ir kėlyklos)</t>
  </si>
  <si>
    <t>3.4</t>
  </si>
  <si>
    <t>Statinio projektas</t>
  </si>
  <si>
    <t>Vandens tiekimo ir buitinių nuotekų šalinimo tinklų statyba Ežerėlio m., Kauno r. sav.</t>
  </si>
  <si>
    <t>Sutarties pavadinimas:</t>
  </si>
  <si>
    <t>Sutarties numeris:</t>
  </si>
  <si>
    <t>Užsakovas:</t>
  </si>
  <si>
    <t>Rangovas:</t>
  </si>
  <si>
    <t>UAB "Giratės vandenys"</t>
  </si>
  <si>
    <t>&lt;įrašoma po sutarties pasirašymo&gt;</t>
  </si>
  <si>
    <t>Vandens tiekimo ir buitinių nuotekų šalinimo tinklų statybos Ežerėlio m., Kauno r. sav. Rangos darbų sutartis</t>
  </si>
  <si>
    <t>Pozicijos pagal Pirkimo dokumentus</t>
  </si>
  <si>
    <t>Pagal Pirkimo dokumentus</t>
  </si>
  <si>
    <t>Kauno g. vandentiekio gatvės tinklas įskaitant atšakas (apie 758 m.), požemines sklendes, šulinius, dėklus, hidrantus, žemės darbus, dangų ardymą ir atstatymą, išbandymą, praplovimą su dezinfekcija .</t>
  </si>
  <si>
    <t>J.Janonio g. vandentiekio gatvės tinklas įskaitant atšakas  (apie 160 m.), požemines sklendes, šulinius, dėklus, hidrantus, žemės darbus, dangų ardymą ir atstatymą, išbandymą, praplovimą su dezinfekcija.</t>
  </si>
  <si>
    <t>Sodų g. vandentiekio gatvės tinklas įskaitant atšakas(apie 1006m.), požemines sklendes, šulinius, dėklus, hidrantus, žemės darbus, dangų ardymą ir atstatymą, išbandymą, praplovimą su dezinfekcija.</t>
  </si>
  <si>
    <t>A.Baranausko g. vandentiekio gatvės tinklas įskaitant atšakas, požemines sklendes (apie 607m.), šulinius, dėklus, hidrantus, žemės darbus, dangų ardymą ir atstatymą, išbandymą, praplovimą su dezinfekcija.</t>
  </si>
  <si>
    <t>Durpyno g. vandentiekio gatvės tinklas įskaitant atšakas (apie 403 m.) , požemines sklendes, šulinius, dėklus, žemės darbus, dangų ardymą ir atstatymą, išbandymą, praplovimą su dezinfekcija.</t>
  </si>
  <si>
    <t>Upelio g. vandentiekio gatvės tinklas įskaitant atšakas (apie 186 m.), požemines sklendes, šulinius, dėklus, žemės darbus, dangų ardymą ir atstatymą, išbandymą, praplovimą su dezinfekcija.</t>
  </si>
  <si>
    <t>J.Biliūno g. vandentiekio gatvės tinklas įskaitant atšakas (apie 5 m.), požemines sklendes, šulinius, dėklus, hidrantus, žemės darbus, dangų ardymą ir atstatymą, išbandymą, praplovimą su dezinfekcija.</t>
  </si>
  <si>
    <t>Žemaitės g. nuotekų gatvės tinklai įskaitant atšakas (apie 186 m.) su užbaigimo šulinukais, šulinius, žemės darbus, dangų ardymą ir atstatymą, išbandymą, praplovimą, TV diagnostiką ir kt.</t>
  </si>
  <si>
    <t>Kalno g. nuotekų gatvės tinklai įskaitant atšakas (apie 123m.) su užbaigimo šulinukais, šulinius, žemės darbus, dangų ardymą ir atstatymą, išbandymą, praplovimą, TV diagnostiką ir kt.</t>
  </si>
  <si>
    <t>PASTABA:</t>
  </si>
  <si>
    <t xml:space="preserve">Kainų žiniaraščiuose įvardinti darbai yra įskaitant visas reikiamas medžiagas, įrangą ir visus darbus, kaip nurodyta Užsakovo reikalavimuose. </t>
  </si>
  <si>
    <t>J.Janonio g. įrengiama pilnos komplektacijos nuotekų siurblinė ir kėlyklos, įskaitant elektros tiekimą nuo apskaitos skydo, valdymą ir informacijos perdavimą, išbandymą, žemės darbus ir dangų  ardymą ir atstatymą, dangų įrengimą, aptvėrimą ir kt.</t>
  </si>
  <si>
    <t>A.Baranausko g. įrengiama pilnos komplektacijos nuotekų siurblinė ir kėlyklos, įskaitant elektros tiekimą nuo apskaitos skydo, valdymą ir informacijos perdavimą, išbandymą, žemės darbus ir dangų  ardymą ir atstatymą, dangų įrengimą, aptvėrimą ir kt.</t>
  </si>
  <si>
    <t>Sodų g. įrengiama pilnos komplektacijos nuotekų siurblinė ir kėlyklos, įskaitant elektros tiekimą nuo apskaitos skydo, valdymą ir informacijos perdavimą, išbandymą, žemės darbus ir dangų  ardymą ir atstatymą, dangų įrengimą, aptvėrimą ir kt.</t>
  </si>
  <si>
    <t>Miško g. nuotekų gatvės tinklai įskaitant atšakas (apie 46m.) su užbaigimo šulinukais, šulinius, žemės darbus, dangų ardymą ir atstatymą, išbandymą, praplovimą, TV diagnostiką ir kt.</t>
  </si>
  <si>
    <t>Pirkimo dokumentų priedas Nr. 7 Žiniaraštis</t>
  </si>
  <si>
    <t>J.Janonio g. nuotekų gatvės tinklai įskaitant atšakas (apie 348 m.) su užbaigimo šulinukais, šulinius, žemės darbus, dangų ardymą ir atstatymą, išbandymą, praplovimą, TV diagnostiką ir kt.</t>
  </si>
  <si>
    <t>Durpyno g. nuotekų gatvės tinklai įskaitant atšakas (apie 418 m.)su užbaigimo šulinukais, šulinius, žemės darbus, dangų ardymą ir atstatymą, išbandymą, praplovimą, TV diagnostiką ir kt.</t>
  </si>
  <si>
    <t>J.Biliūno g. nuotekų gatvės tinklai įskaitant atšakas (apie 97  m.) su užbaigimo šulinukais, šulinius, žemės darbus, dangų ardymą ir atstatymą, išbandymą, praplovimą, TV diagnostiką ir kt.</t>
  </si>
  <si>
    <t>Kauno g. nuotekų gatvės tinklai įskaitant atšakas (apie 1076  m.) su užbaigimo šulinukais, šulinius, žemės darbus, dangų ardymą ir atstatymą, išbandymą, praplovimą, TV diagnostiką ir kt.</t>
  </si>
  <si>
    <t>A.Baranausko g. nuotekų gatvės tinklai įskaitant atšakas (apie 847  m.) su užbaigimo šulinukais, šulinius, žemės darbus, dangų ardymą ir atstatymą, išbandymą, praplovimą, TV diagnostiką ir kt.</t>
  </si>
  <si>
    <t>Upelio g. nuotekų gatvės tinklai įskaitant atšakas (apie 178 m.) su užbaigimo šulinukais, šulinius, žemės darbus, dangų ardymą ir atstatymą, išbandymą, praplovimą, TV diagnostiką ir kt.</t>
  </si>
  <si>
    <t>Sodų g. nuotekų gatvės tinklai įskaitant atšakas (apie 1437 m.) su užbaigimo šulinukais, šulinius, žemės darbus, dangų ardymą ir atstatymą, išbandymą, praplovimą, TV diagnostiką ir kt.</t>
  </si>
  <si>
    <t>2.4</t>
  </si>
  <si>
    <t>2.5</t>
  </si>
  <si>
    <t>2.6</t>
  </si>
  <si>
    <t>2.7</t>
  </si>
  <si>
    <t>3.5</t>
  </si>
  <si>
    <t>3.6</t>
  </si>
  <si>
    <t>3.7</t>
  </si>
  <si>
    <t>3.8</t>
  </si>
  <si>
    <t>3.9</t>
  </si>
  <si>
    <t>3.10</t>
  </si>
  <si>
    <t>UAB "Eigesa" ir UAB "Gensera"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</si>
</sst>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L_t_-;\-* #,##0.00\ _L_t_-;_-* &quot;-&quot;??\ _L_t_-;_-@_-"/>
    <numFmt numFmtId="166" formatCode="#,##0.00;[Red]#,##0.00"/>
  </numFmts>
  <fonts count="20" x14ac:knownFonts="1">
    <font>
      <sz val="11"/>
      <color theme="1"/>
      <name val="Calibri"/>
      <family val="2"/>
      <scheme val="minor"/>
    </font>
    <font>
      <sz val="11"/>
      <color theme="1"/>
      <name val="Calibri"/>
      <family val="2"/>
      <charset val="186"/>
      <scheme val="minor"/>
    </font>
    <font>
      <sz val="11"/>
      <color theme="1"/>
      <name val="Times New Roman"/>
      <family val="1"/>
      <charset val="186"/>
    </font>
    <font>
      <b/>
      <sz val="11"/>
      <color rgb="FF000000"/>
      <name val="Times New Roman"/>
      <family val="1"/>
      <charset val="186"/>
    </font>
    <font>
      <sz val="11"/>
      <color rgb="FF000000"/>
      <name val="Times New Roman"/>
      <family val="1"/>
      <charset val="186"/>
    </font>
    <font>
      <b/>
      <sz val="11"/>
      <color theme="1"/>
      <name val="Times New Roman"/>
      <family val="1"/>
      <charset val="186"/>
    </font>
    <font>
      <b/>
      <sz val="11"/>
      <color theme="1"/>
      <name val="Times New Roman"/>
      <family val="1"/>
    </font>
    <font>
      <sz val="10"/>
      <name val="Arial"/>
      <family val="2"/>
      <charset val="186"/>
    </font>
    <font>
      <b/>
      <sz val="12"/>
      <name val="Times New Roman"/>
      <family val="1"/>
      <charset val="186"/>
    </font>
    <font>
      <b/>
      <sz val="12"/>
      <name val="Times New Roman"/>
      <family val="1"/>
    </font>
    <font>
      <sz val="11"/>
      <color theme="1"/>
      <name val="Calibri"/>
      <family val="2"/>
      <scheme val="minor"/>
    </font>
    <font>
      <b/>
      <sz val="12"/>
      <color theme="1"/>
      <name val="Times New Roman"/>
      <family val="1"/>
      <charset val="186"/>
    </font>
    <font>
      <b/>
      <sz val="11"/>
      <color theme="1"/>
      <name val="Calibri"/>
      <family val="2"/>
      <scheme val="minor"/>
    </font>
    <font>
      <b/>
      <sz val="11"/>
      <color indexed="8"/>
      <name val="Times New Roman"/>
      <family val="1"/>
      <charset val="186"/>
    </font>
    <font>
      <i/>
      <sz val="11"/>
      <color indexed="8"/>
      <name val="Times New Roman"/>
      <family val="1"/>
      <charset val="186"/>
    </font>
    <font>
      <i/>
      <sz val="11"/>
      <color theme="1"/>
      <name val="Calibri"/>
      <family val="2"/>
      <scheme val="minor"/>
    </font>
    <font>
      <sz val="11"/>
      <color indexed="8"/>
      <name val="Times New Roman"/>
      <family val="1"/>
    </font>
    <font>
      <sz val="11"/>
      <color theme="1"/>
      <name val="Times New Roman"/>
      <family val="1"/>
    </font>
    <font>
      <sz val="8"/>
      <name val="Calibri"/>
      <family val="2"/>
      <scheme val="minor"/>
    </font>
    <font>
      <b/>
      <sz val="11"/>
      <color theme="1"/>
      <name val="Calibri"/>
      <family val="2"/>
      <charset val="186"/>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165" fontId="1" fillId="0" borderId="0" applyFont="0" applyFill="0" applyBorder="0" applyAlignment="0" applyProtection="0"/>
    <xf numFmtId="0" fontId="7" fillId="0" borderId="0"/>
    <xf numFmtId="164" fontId="10" fillId="0" borderId="0" applyFont="0" applyFill="0" applyBorder="0" applyAlignment="0" applyProtection="0"/>
  </cellStyleXfs>
  <cellXfs count="51">
    <xf numFmtId="0" fontId="0" fillId="0" borderId="0" xfId="0"/>
    <xf numFmtId="0" fontId="2" fillId="0" borderId="0" xfId="0" applyFont="1"/>
    <xf numFmtId="16"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xf numFmtId="0" fontId="5" fillId="0" borderId="1" xfId="0" applyFont="1" applyBorder="1" applyAlignment="1">
      <alignment vertical="center" wrapText="1"/>
    </xf>
    <xf numFmtId="9" fontId="2" fillId="0" borderId="1" xfId="0" applyNumberFormat="1" applyFont="1" applyBorder="1" applyAlignment="1">
      <alignment horizontal="center"/>
    </xf>
    <xf numFmtId="0" fontId="5" fillId="0" borderId="1" xfId="0" applyFont="1" applyBorder="1" applyAlignment="1">
      <alignment horizontal="center" vertical="center"/>
    </xf>
    <xf numFmtId="0" fontId="2" fillId="0" borderId="1" xfId="0" applyFont="1" applyBorder="1" applyAlignment="1">
      <alignment horizontal="center"/>
    </xf>
    <xf numFmtId="2" fontId="2" fillId="0" borderId="1" xfId="0" applyNumberFormat="1" applyFont="1" applyBorder="1"/>
    <xf numFmtId="2" fontId="5" fillId="0" borderId="1" xfId="0" applyNumberFormat="1" applyFont="1" applyBorder="1"/>
    <xf numFmtId="0" fontId="6" fillId="0" borderId="0" xfId="0" applyFont="1" applyAlignment="1">
      <alignment vertical="center"/>
    </xf>
    <xf numFmtId="0" fontId="4"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1" xfId="3" applyFont="1" applyBorder="1" applyAlignment="1">
      <alignment horizontal="center" vertical="center" wrapText="1"/>
    </xf>
    <xf numFmtId="4" fontId="9" fillId="0" borderId="1" xfId="3" applyNumberFormat="1" applyFont="1" applyBorder="1" applyAlignment="1">
      <alignment horizontal="right" vertical="center" wrapText="1"/>
    </xf>
    <xf numFmtId="0" fontId="4" fillId="0" borderId="1" xfId="0" applyFont="1" applyBorder="1"/>
    <xf numFmtId="16" fontId="5" fillId="2" borderId="1" xfId="0" applyNumberFormat="1" applyFont="1" applyFill="1" applyBorder="1" applyAlignment="1">
      <alignment horizontal="center" vertical="center"/>
    </xf>
    <xf numFmtId="16" fontId="5" fillId="2" borderId="1" xfId="0" applyNumberFormat="1" applyFont="1" applyFill="1" applyBorder="1" applyAlignment="1">
      <alignment horizontal="left" vertical="center"/>
    </xf>
    <xf numFmtId="2" fontId="11" fillId="2" borderId="1" xfId="4" applyNumberFormat="1" applyFont="1" applyFill="1" applyBorder="1" applyAlignment="1">
      <alignment horizontal="right" vertical="center"/>
    </xf>
    <xf numFmtId="0" fontId="5" fillId="2" borderId="0" xfId="0" applyFont="1" applyFill="1"/>
    <xf numFmtId="0" fontId="0" fillId="2" borderId="0" xfId="0" applyFill="1"/>
    <xf numFmtId="0" fontId="17" fillId="0" borderId="0" xfId="0" applyFont="1" applyAlignment="1">
      <alignment horizontal="center" vertical="center"/>
    </xf>
    <xf numFmtId="0" fontId="6" fillId="2" borderId="0" xfId="0" applyFont="1" applyFill="1"/>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166" fontId="2" fillId="0" borderId="1" xfId="0" applyNumberFormat="1" applyFont="1" applyBorder="1" applyAlignment="1">
      <alignment vertical="center"/>
    </xf>
    <xf numFmtId="166" fontId="5" fillId="2" borderId="1" xfId="0" applyNumberFormat="1" applyFont="1" applyFill="1" applyBorder="1" applyAlignment="1">
      <alignment horizontal="center" vertical="center"/>
    </xf>
    <xf numFmtId="0" fontId="16" fillId="0" borderId="0" xfId="0" applyFont="1" applyAlignment="1">
      <alignment horizontal="right" vertical="center"/>
    </xf>
    <xf numFmtId="0" fontId="13" fillId="0" borderId="2" xfId="0" applyFont="1" applyBorder="1" applyAlignment="1">
      <alignment vertical="center" wrapText="1"/>
    </xf>
    <xf numFmtId="0" fontId="12" fillId="0" borderId="2" xfId="0" applyFont="1" applyBorder="1" applyAlignment="1">
      <alignment vertical="center" wrapText="1"/>
    </xf>
    <xf numFmtId="0" fontId="14" fillId="0" borderId="2" xfId="0" applyFont="1" applyBorder="1" applyAlignment="1">
      <alignment vertical="center"/>
    </xf>
    <xf numFmtId="0" fontId="15" fillId="0" borderId="2" xfId="0" applyFont="1" applyBorder="1" applyAlignment="1">
      <alignment vertical="center"/>
    </xf>
    <xf numFmtId="0" fontId="13" fillId="0" borderId="3" xfId="0" applyFont="1" applyBorder="1" applyAlignment="1">
      <alignment vertical="center"/>
    </xf>
    <xf numFmtId="0" fontId="0" fillId="0" borderId="3" xfId="0" applyBorder="1" applyAlignment="1">
      <alignment vertical="center"/>
    </xf>
    <xf numFmtId="0" fontId="13" fillId="0" borderId="2" xfId="0" applyFont="1" applyBorder="1" applyAlignment="1" applyProtection="1">
      <alignment vertical="center"/>
      <protection locked="0"/>
    </xf>
    <xf numFmtId="0" fontId="19" fillId="0" borderId="2" xfId="0" applyFont="1" applyBorder="1" applyAlignment="1">
      <alignment vertical="center"/>
    </xf>
    <xf numFmtId="0" fontId="0" fillId="0" borderId="0" xfId="0" applyAlignment="1">
      <alignment vertical="center"/>
    </xf>
    <xf numFmtId="0" fontId="0" fillId="0" borderId="0" xfId="0" applyAlignment="1">
      <alignment wrapText="1"/>
    </xf>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xf>
    <xf numFmtId="0" fontId="17" fillId="0" borderId="0" xfId="0" applyFont="1" applyAlignment="1">
      <alignment wrapText="1"/>
    </xf>
    <xf numFmtId="16" fontId="5" fillId="2" borderId="4" xfId="0" applyNumberFormat="1" applyFont="1" applyFill="1"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9" fillId="0" borderId="4" xfId="3" applyFont="1"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cellXfs>
  <cellStyles count="5">
    <cellStyle name="Comma" xfId="4" builtinId="3"/>
    <cellStyle name="Comma 2" xfId="2" xr:uid="{00000000-0005-0000-0000-000001000000}"/>
    <cellStyle name="Excel Built-in Normal" xfId="3" xr:uid="{00000000-0005-0000-0000-000002000000}"/>
    <cellStyle name="Normal" xfId="0" builtinId="0"/>
    <cellStyle name="Normal 2" xfId="1" xr:uid="{00000000-0005-0000-0000-00000400000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zoomScale="85" zoomScaleNormal="85" zoomScaleSheetLayoutView="100" workbookViewId="0">
      <selection activeCell="M11" sqref="M11"/>
    </sheetView>
  </sheetViews>
  <sheetFormatPr defaultRowHeight="15" x14ac:dyDescent="0.25"/>
  <cols>
    <col min="1" max="1" width="7.5703125" customWidth="1"/>
    <col min="2" max="2" width="57.28515625" customWidth="1"/>
    <col min="5" max="5" width="13.28515625" customWidth="1"/>
    <col min="6" max="6" width="14.5703125" customWidth="1"/>
  </cols>
  <sheetData>
    <row r="1" spans="1:6" ht="29.1" customHeight="1" x14ac:dyDescent="0.25">
      <c r="A1" s="38" t="s">
        <v>30</v>
      </c>
      <c r="B1" s="38"/>
      <c r="C1" s="38"/>
      <c r="D1" s="38"/>
      <c r="E1" s="39" t="s">
        <v>55</v>
      </c>
      <c r="F1" s="40"/>
    </row>
    <row r="3" spans="1:6" ht="44.65" customHeight="1" thickBot="1" x14ac:dyDescent="0.3">
      <c r="A3" s="29" t="s">
        <v>31</v>
      </c>
      <c r="B3" s="29"/>
      <c r="C3" s="30" t="s">
        <v>37</v>
      </c>
      <c r="D3" s="31"/>
      <c r="E3" s="31"/>
      <c r="F3" s="31"/>
    </row>
    <row r="4" spans="1:6" ht="15.75" thickBot="1" x14ac:dyDescent="0.3">
      <c r="A4" s="29" t="s">
        <v>32</v>
      </c>
      <c r="B4" s="29"/>
      <c r="C4" s="32" t="s">
        <v>36</v>
      </c>
      <c r="D4" s="33"/>
      <c r="E4" s="33"/>
      <c r="F4" s="33"/>
    </row>
    <row r="5" spans="1:6" ht="15.75" thickBot="1" x14ac:dyDescent="0.3">
      <c r="A5" s="29" t="s">
        <v>33</v>
      </c>
      <c r="B5" s="29"/>
      <c r="C5" s="34" t="s">
        <v>35</v>
      </c>
      <c r="D5" s="35"/>
      <c r="E5" s="35"/>
      <c r="F5" s="35"/>
    </row>
    <row r="6" spans="1:6" ht="15.75" thickBot="1" x14ac:dyDescent="0.3">
      <c r="A6" s="29" t="s">
        <v>34</v>
      </c>
      <c r="B6" s="29"/>
      <c r="C6" s="36" t="s">
        <v>73</v>
      </c>
      <c r="D6" s="37"/>
      <c r="E6" s="37"/>
      <c r="F6" s="37"/>
    </row>
    <row r="7" spans="1:6" x14ac:dyDescent="0.25">
      <c r="A7" s="1"/>
      <c r="B7" s="11"/>
      <c r="C7" s="1"/>
      <c r="D7" s="1"/>
      <c r="E7" s="1"/>
      <c r="F7" s="1"/>
    </row>
    <row r="8" spans="1:6" x14ac:dyDescent="0.25">
      <c r="A8" s="41" t="s">
        <v>0</v>
      </c>
      <c r="B8" s="41" t="s">
        <v>38</v>
      </c>
      <c r="C8" s="42" t="s">
        <v>1</v>
      </c>
      <c r="D8" s="43" t="s">
        <v>39</v>
      </c>
      <c r="E8" s="43"/>
      <c r="F8" s="43"/>
    </row>
    <row r="9" spans="1:6" ht="31.15" customHeight="1" x14ac:dyDescent="0.25">
      <c r="A9" s="41"/>
      <c r="B9" s="41"/>
      <c r="C9" s="42"/>
      <c r="D9" s="13" t="s">
        <v>2</v>
      </c>
      <c r="E9" s="14" t="s">
        <v>3</v>
      </c>
      <c r="F9" s="7" t="s">
        <v>4</v>
      </c>
    </row>
    <row r="10" spans="1:6" x14ac:dyDescent="0.25">
      <c r="A10" s="18" t="s">
        <v>5</v>
      </c>
      <c r="B10" s="19" t="s">
        <v>7</v>
      </c>
      <c r="C10" s="18"/>
      <c r="D10" s="18"/>
      <c r="E10" s="18"/>
      <c r="F10" s="18"/>
    </row>
    <row r="11" spans="1:6" x14ac:dyDescent="0.25">
      <c r="A11" s="2" t="s">
        <v>21</v>
      </c>
      <c r="B11" s="3" t="s">
        <v>29</v>
      </c>
      <c r="C11" s="8" t="s">
        <v>6</v>
      </c>
      <c r="D11" s="6">
        <v>1</v>
      </c>
      <c r="E11" s="27">
        <v>200000</v>
      </c>
      <c r="F11" s="9">
        <f t="shared" ref="F11" si="0">D11*E11</f>
        <v>200000</v>
      </c>
    </row>
    <row r="12" spans="1:6" ht="16.899999999999999" customHeight="1" x14ac:dyDescent="0.25">
      <c r="A12" s="4"/>
      <c r="B12" s="5" t="s">
        <v>11</v>
      </c>
      <c r="C12" s="4"/>
      <c r="D12" s="4"/>
      <c r="E12" s="27"/>
      <c r="F12" s="10">
        <f>SUM(F11:F11)</f>
        <v>200000</v>
      </c>
    </row>
    <row r="13" spans="1:6" ht="16.899999999999999" customHeight="1" x14ac:dyDescent="0.25">
      <c r="A13" s="18" t="s">
        <v>8</v>
      </c>
      <c r="B13" s="19" t="s">
        <v>18</v>
      </c>
      <c r="C13" s="18"/>
      <c r="D13" s="18"/>
      <c r="E13" s="28"/>
      <c r="F13" s="18"/>
    </row>
    <row r="14" spans="1:6" ht="52.5" customHeight="1" x14ac:dyDescent="0.25">
      <c r="A14" s="26" t="s">
        <v>22</v>
      </c>
      <c r="B14" s="12" t="s">
        <v>41</v>
      </c>
      <c r="C14" s="8" t="s">
        <v>6</v>
      </c>
      <c r="D14" s="6">
        <v>1</v>
      </c>
      <c r="E14" s="27">
        <v>29000</v>
      </c>
      <c r="F14" s="9">
        <f>D14*E14</f>
        <v>29000</v>
      </c>
    </row>
    <row r="15" spans="1:6" ht="52.5" customHeight="1" x14ac:dyDescent="0.25">
      <c r="A15" s="26">
        <v>2.2000000000000002</v>
      </c>
      <c r="B15" s="12" t="s">
        <v>44</v>
      </c>
      <c r="C15" s="8" t="s">
        <v>6</v>
      </c>
      <c r="D15" s="6">
        <v>1</v>
      </c>
      <c r="E15" s="27">
        <v>73000</v>
      </c>
      <c r="F15" s="9">
        <f t="shared" ref="F15:F19" si="1">D15*E15</f>
        <v>73000</v>
      </c>
    </row>
    <row r="16" spans="1:6" ht="52.5" customHeight="1" x14ac:dyDescent="0.25">
      <c r="A16" s="26">
        <v>2.2999999999999998</v>
      </c>
      <c r="B16" s="12" t="s">
        <v>46</v>
      </c>
      <c r="C16" s="8" t="s">
        <v>6</v>
      </c>
      <c r="D16" s="6">
        <v>1</v>
      </c>
      <c r="E16" s="27">
        <v>1000</v>
      </c>
      <c r="F16" s="9">
        <f t="shared" si="1"/>
        <v>1000</v>
      </c>
    </row>
    <row r="17" spans="1:6" ht="52.5" customHeight="1" x14ac:dyDescent="0.25">
      <c r="A17" s="26" t="s">
        <v>63</v>
      </c>
      <c r="B17" s="12" t="s">
        <v>40</v>
      </c>
      <c r="C17" s="8" t="s">
        <v>6</v>
      </c>
      <c r="D17" s="6">
        <v>1</v>
      </c>
      <c r="E17" s="27">
        <v>137000</v>
      </c>
      <c r="F17" s="9">
        <f t="shared" si="1"/>
        <v>137000</v>
      </c>
    </row>
    <row r="18" spans="1:6" ht="52.5" customHeight="1" x14ac:dyDescent="0.25">
      <c r="A18" s="26" t="s">
        <v>64</v>
      </c>
      <c r="B18" s="12" t="s">
        <v>43</v>
      </c>
      <c r="C18" s="8" t="s">
        <v>6</v>
      </c>
      <c r="D18" s="6">
        <v>1</v>
      </c>
      <c r="E18" s="27">
        <v>110000</v>
      </c>
      <c r="F18" s="9">
        <f t="shared" si="1"/>
        <v>110000</v>
      </c>
    </row>
    <row r="19" spans="1:6" ht="52.5" customHeight="1" x14ac:dyDescent="0.25">
      <c r="A19" s="26" t="s">
        <v>65</v>
      </c>
      <c r="B19" s="12" t="s">
        <v>45</v>
      </c>
      <c r="C19" s="8" t="s">
        <v>6</v>
      </c>
      <c r="D19" s="6">
        <v>1</v>
      </c>
      <c r="E19" s="27">
        <v>34000</v>
      </c>
      <c r="F19" s="9">
        <f t="shared" si="1"/>
        <v>34000</v>
      </c>
    </row>
    <row r="20" spans="1:6" ht="49.5" customHeight="1" x14ac:dyDescent="0.25">
      <c r="A20" s="26" t="s">
        <v>66</v>
      </c>
      <c r="B20" s="12" t="s">
        <v>42</v>
      </c>
      <c r="C20" s="8" t="s">
        <v>6</v>
      </c>
      <c r="D20" s="6">
        <v>1</v>
      </c>
      <c r="E20" s="27">
        <v>182000</v>
      </c>
      <c r="F20" s="9">
        <f t="shared" ref="F20" si="2">D20*E20</f>
        <v>182000</v>
      </c>
    </row>
    <row r="21" spans="1:6" ht="16.899999999999999" customHeight="1" x14ac:dyDescent="0.25">
      <c r="A21" s="2"/>
      <c r="B21" s="5" t="s">
        <v>19</v>
      </c>
      <c r="C21" s="4"/>
      <c r="D21" s="4"/>
      <c r="E21" s="27"/>
      <c r="F21" s="10">
        <f>SUM(F14:F20)</f>
        <v>566000</v>
      </c>
    </row>
    <row r="22" spans="1:6" ht="16.899999999999999" customHeight="1" x14ac:dyDescent="0.25">
      <c r="A22" s="18" t="s">
        <v>9</v>
      </c>
      <c r="B22" s="19" t="s">
        <v>16</v>
      </c>
      <c r="C22" s="18"/>
      <c r="D22" s="18"/>
      <c r="E22" s="28"/>
      <c r="F22" s="18"/>
    </row>
    <row r="23" spans="1:6" ht="47.25" customHeight="1" x14ac:dyDescent="0.25">
      <c r="A23" s="26" t="s">
        <v>23</v>
      </c>
      <c r="B23" s="12" t="s">
        <v>47</v>
      </c>
      <c r="C23" s="8" t="s">
        <v>6</v>
      </c>
      <c r="D23" s="6">
        <v>1</v>
      </c>
      <c r="E23" s="27">
        <v>51000</v>
      </c>
      <c r="F23" s="9">
        <f>D23*E23</f>
        <v>51000</v>
      </c>
    </row>
    <row r="24" spans="1:6" ht="47.25" customHeight="1" x14ac:dyDescent="0.25">
      <c r="A24" s="26">
        <v>3.2</v>
      </c>
      <c r="B24" s="12" t="s">
        <v>56</v>
      </c>
      <c r="C24" s="8" t="s">
        <v>6</v>
      </c>
      <c r="D24" s="6">
        <v>1</v>
      </c>
      <c r="E24" s="27">
        <v>95000</v>
      </c>
      <c r="F24" s="9">
        <f t="shared" ref="F24:F26" si="3">D24*E24</f>
        <v>95000</v>
      </c>
    </row>
    <row r="25" spans="1:6" ht="47.25" customHeight="1" x14ac:dyDescent="0.25">
      <c r="A25" s="26">
        <v>3.3</v>
      </c>
      <c r="B25" s="12" t="s">
        <v>57</v>
      </c>
      <c r="C25" s="8" t="s">
        <v>6</v>
      </c>
      <c r="D25" s="6">
        <v>1</v>
      </c>
      <c r="E25" s="27">
        <v>115000</v>
      </c>
      <c r="F25" s="9">
        <f t="shared" si="3"/>
        <v>115000</v>
      </c>
    </row>
    <row r="26" spans="1:6" ht="47.25" customHeight="1" x14ac:dyDescent="0.25">
      <c r="A26" s="26" t="s">
        <v>28</v>
      </c>
      <c r="B26" s="12" t="s">
        <v>58</v>
      </c>
      <c r="C26" s="8" t="s">
        <v>6</v>
      </c>
      <c r="D26" s="6">
        <v>1</v>
      </c>
      <c r="E26" s="27">
        <v>27000</v>
      </c>
      <c r="F26" s="9">
        <f t="shared" si="3"/>
        <v>27000</v>
      </c>
    </row>
    <row r="27" spans="1:6" ht="47.25" customHeight="1" x14ac:dyDescent="0.25">
      <c r="A27" s="26" t="s">
        <v>67</v>
      </c>
      <c r="B27" s="12" t="s">
        <v>59</v>
      </c>
      <c r="C27" s="8" t="s">
        <v>6</v>
      </c>
      <c r="D27" s="6">
        <v>1</v>
      </c>
      <c r="E27" s="27">
        <v>297000</v>
      </c>
      <c r="F27" s="9">
        <f>D27*E27</f>
        <v>297000</v>
      </c>
    </row>
    <row r="28" spans="1:6" ht="47.25" customHeight="1" x14ac:dyDescent="0.25">
      <c r="A28" s="26" t="s">
        <v>68</v>
      </c>
      <c r="B28" s="12" t="s">
        <v>60</v>
      </c>
      <c r="C28" s="8" t="s">
        <v>6</v>
      </c>
      <c r="D28" s="6">
        <v>1</v>
      </c>
      <c r="E28" s="27">
        <v>233000</v>
      </c>
      <c r="F28" s="9">
        <f t="shared" ref="F28:F30" si="4">D28*E28</f>
        <v>233000</v>
      </c>
    </row>
    <row r="29" spans="1:6" ht="47.25" customHeight="1" x14ac:dyDescent="0.25">
      <c r="A29" s="26" t="s">
        <v>69</v>
      </c>
      <c r="B29" s="12" t="s">
        <v>48</v>
      </c>
      <c r="C29" s="8" t="s">
        <v>6</v>
      </c>
      <c r="D29" s="6">
        <v>1</v>
      </c>
      <c r="E29" s="27">
        <v>35000</v>
      </c>
      <c r="F29" s="9">
        <f t="shared" si="4"/>
        <v>35000</v>
      </c>
    </row>
    <row r="30" spans="1:6" ht="47.25" customHeight="1" x14ac:dyDescent="0.25">
      <c r="A30" s="26" t="s">
        <v>70</v>
      </c>
      <c r="B30" s="12" t="s">
        <v>61</v>
      </c>
      <c r="C30" s="8" t="s">
        <v>6</v>
      </c>
      <c r="D30" s="6">
        <v>1</v>
      </c>
      <c r="E30" s="27">
        <v>49000</v>
      </c>
      <c r="F30" s="9">
        <f t="shared" si="4"/>
        <v>49000</v>
      </c>
    </row>
    <row r="31" spans="1:6" ht="47.25" customHeight="1" x14ac:dyDescent="0.25">
      <c r="A31" s="26" t="s">
        <v>71</v>
      </c>
      <c r="B31" s="12" t="s">
        <v>54</v>
      </c>
      <c r="C31" s="8" t="s">
        <v>6</v>
      </c>
      <c r="D31" s="6">
        <v>1</v>
      </c>
      <c r="E31" s="27">
        <v>12000</v>
      </c>
      <c r="F31" s="9">
        <f t="shared" ref="F31:F32" si="5">D31*E31</f>
        <v>12000</v>
      </c>
    </row>
    <row r="32" spans="1:6" ht="47.25" customHeight="1" x14ac:dyDescent="0.25">
      <c r="A32" s="26" t="s">
        <v>72</v>
      </c>
      <c r="B32" s="12" t="s">
        <v>62</v>
      </c>
      <c r="C32" s="8" t="s">
        <v>6</v>
      </c>
      <c r="D32" s="6">
        <v>1</v>
      </c>
      <c r="E32" s="27">
        <v>395000</v>
      </c>
      <c r="F32" s="9">
        <f t="shared" si="5"/>
        <v>395000</v>
      </c>
    </row>
    <row r="33" spans="1:6" ht="20.25" customHeight="1" x14ac:dyDescent="0.25">
      <c r="A33" s="2"/>
      <c r="B33" s="5" t="s">
        <v>17</v>
      </c>
      <c r="C33" s="4"/>
      <c r="D33" s="4"/>
      <c r="E33" s="27"/>
      <c r="F33" s="10">
        <f>SUM(F23:F32)</f>
        <v>1309000</v>
      </c>
    </row>
    <row r="34" spans="1:6" ht="17.25" customHeight="1" x14ac:dyDescent="0.25">
      <c r="A34" s="18" t="s">
        <v>20</v>
      </c>
      <c r="B34" s="19" t="s">
        <v>24</v>
      </c>
      <c r="C34" s="18"/>
      <c r="D34" s="18"/>
      <c r="E34" s="28"/>
      <c r="F34" s="18"/>
    </row>
    <row r="35" spans="1:6" ht="65.25" customHeight="1" x14ac:dyDescent="0.25">
      <c r="A35" s="2" t="s">
        <v>25</v>
      </c>
      <c r="B35" s="12" t="s">
        <v>51</v>
      </c>
      <c r="C35" s="8" t="s">
        <v>6</v>
      </c>
      <c r="D35" s="6">
        <v>1</v>
      </c>
      <c r="E35" s="27">
        <v>40000</v>
      </c>
      <c r="F35" s="9">
        <f>D35*E35</f>
        <v>40000</v>
      </c>
    </row>
    <row r="36" spans="1:6" ht="65.25" customHeight="1" x14ac:dyDescent="0.25">
      <c r="A36" s="25">
        <v>4.2</v>
      </c>
      <c r="B36" s="12" t="s">
        <v>53</v>
      </c>
      <c r="C36" s="8" t="s">
        <v>6</v>
      </c>
      <c r="D36" s="6">
        <v>1</v>
      </c>
      <c r="E36" s="27">
        <v>40000</v>
      </c>
      <c r="F36" s="9">
        <f t="shared" ref="F36:F37" si="6">D36*E36</f>
        <v>40000</v>
      </c>
    </row>
    <row r="37" spans="1:6" ht="65.25" customHeight="1" x14ac:dyDescent="0.25">
      <c r="A37" s="25">
        <v>4.3</v>
      </c>
      <c r="B37" s="12" t="s">
        <v>52</v>
      </c>
      <c r="C37" s="8" t="s">
        <v>6</v>
      </c>
      <c r="D37" s="6">
        <v>1</v>
      </c>
      <c r="E37" s="27">
        <v>40000</v>
      </c>
      <c r="F37" s="9">
        <f t="shared" si="6"/>
        <v>40000</v>
      </c>
    </row>
    <row r="38" spans="1:6" ht="18.600000000000001" customHeight="1" x14ac:dyDescent="0.25">
      <c r="A38" s="2" t="s">
        <v>26</v>
      </c>
      <c r="B38" s="17" t="s">
        <v>10</v>
      </c>
      <c r="C38" s="8" t="s">
        <v>6</v>
      </c>
      <c r="D38" s="6">
        <v>1</v>
      </c>
      <c r="E38" s="27">
        <v>5000</v>
      </c>
      <c r="F38" s="9">
        <f>D38*E38</f>
        <v>5000</v>
      </c>
    </row>
    <row r="39" spans="1:6" ht="16.899999999999999" customHeight="1" x14ac:dyDescent="0.25">
      <c r="A39" s="4"/>
      <c r="B39" s="5" t="s">
        <v>27</v>
      </c>
      <c r="C39" s="4"/>
      <c r="D39" s="4"/>
      <c r="E39" s="27"/>
      <c r="F39" s="10">
        <f>SUM(F35:F38)</f>
        <v>125000</v>
      </c>
    </row>
    <row r="40" spans="1:6" ht="15.75" x14ac:dyDescent="0.25">
      <c r="A40" s="18" t="s">
        <v>12</v>
      </c>
      <c r="B40" s="45" t="s">
        <v>13</v>
      </c>
      <c r="C40" s="46"/>
      <c r="D40" s="46"/>
      <c r="E40" s="47"/>
      <c r="F40" s="20">
        <f>F12+F21+F33+F39</f>
        <v>2200000</v>
      </c>
    </row>
    <row r="41" spans="1:6" ht="15.75" x14ac:dyDescent="0.25">
      <c r="A41" s="15" t="s">
        <v>12</v>
      </c>
      <c r="B41" s="48" t="s">
        <v>14</v>
      </c>
      <c r="C41" s="49"/>
      <c r="D41" s="49"/>
      <c r="E41" s="50"/>
      <c r="F41" s="16">
        <f>ROUND(F40*0.21,2)</f>
        <v>462000</v>
      </c>
    </row>
    <row r="42" spans="1:6" ht="15.75" x14ac:dyDescent="0.25">
      <c r="A42" s="15" t="s">
        <v>12</v>
      </c>
      <c r="B42" s="48" t="s">
        <v>15</v>
      </c>
      <c r="C42" s="49"/>
      <c r="D42" s="49"/>
      <c r="E42" s="50"/>
      <c r="F42" s="16">
        <f>F41+F40</f>
        <v>2662000</v>
      </c>
    </row>
    <row r="43" spans="1:6" ht="12" customHeight="1" x14ac:dyDescent="0.25"/>
    <row r="44" spans="1:6" x14ac:dyDescent="0.25">
      <c r="A44" s="24" t="s">
        <v>49</v>
      </c>
      <c r="B44" s="21"/>
      <c r="C44" s="22"/>
      <c r="D44" s="22"/>
      <c r="E44" s="22"/>
      <c r="F44" s="22"/>
    </row>
    <row r="45" spans="1:6" x14ac:dyDescent="0.25">
      <c r="A45" s="23"/>
      <c r="B45" s="44" t="s">
        <v>50</v>
      </c>
      <c r="C45" s="44"/>
      <c r="D45" s="44"/>
      <c r="E45" s="44"/>
      <c r="F45" s="44"/>
    </row>
  </sheetData>
  <mergeCells count="18">
    <mergeCell ref="A8:A9"/>
    <mergeCell ref="B8:B9"/>
    <mergeCell ref="C8:C9"/>
    <mergeCell ref="D8:F8"/>
    <mergeCell ref="B45:F45"/>
    <mergeCell ref="B40:E40"/>
    <mergeCell ref="B41:E41"/>
    <mergeCell ref="B42:E42"/>
    <mergeCell ref="A1:D1"/>
    <mergeCell ref="E1:F1"/>
    <mergeCell ref="A3:B3"/>
    <mergeCell ref="A4:B4"/>
    <mergeCell ref="A5:B5"/>
    <mergeCell ref="A6:B6"/>
    <mergeCell ref="C3:F3"/>
    <mergeCell ref="C4:F4"/>
    <mergeCell ref="C5:F5"/>
    <mergeCell ref="C6:F6"/>
  </mergeCells>
  <phoneticPr fontId="18" type="noConversion"/>
  <pageMargins left="0.98425196850393704"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Ziniarastis</vt:lpstr>
      <vt:lpstr>Ziniarastis!Print_Area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2022-08-09T08:37:47Z</dcterms:modified>
</cp:coreProperties>
</file>