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Viesieji2\Desktop\Agnė 2021\Dezinfekcijos ir sterilizacijos priemonės (atviras)(2022)\Tiekėjų pasiūlymai\Sanovus\"/>
    </mc:Choice>
  </mc:AlternateContent>
  <xr:revisionPtr revIDLastSave="0" documentId="13_ncr:1_{C15A2BBD-1327-4A9F-8F04-326F4100E3DD}" xr6:coauthVersionLast="47" xr6:coauthVersionMax="47" xr10:uidLastSave="{00000000-0000-0000-0000-000000000000}"/>
  <bookViews>
    <workbookView xWindow="14025" yWindow="2145" windowWidth="14175" windowHeight="12795" xr2:uid="{00000000-000D-0000-FFFF-FFFF00000000}"/>
  </bookViews>
  <sheets>
    <sheet name="Lapas1" sheetId="1" r:id="rId1"/>
    <sheet name="Sheet1" sheetId="2" r:id="rId2"/>
  </sheets>
  <definedNames>
    <definedName name="_xlnm.Print_Area" localSheetId="0">Lapas1!$A$1:$S$341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74" i="1" l="1"/>
  <c r="I274" i="1"/>
  <c r="K274" i="1" s="1"/>
  <c r="H275" i="1"/>
  <c r="I275" i="1"/>
  <c r="J275" i="1" s="1"/>
  <c r="I273" i="1"/>
  <c r="J273" i="1" s="1"/>
  <c r="H273" i="1"/>
  <c r="N290" i="1"/>
  <c r="M290" i="1"/>
  <c r="L290" i="1"/>
  <c r="K290" i="1"/>
  <c r="J290" i="1"/>
  <c r="I290" i="1"/>
  <c r="H290" i="1"/>
  <c r="V249" i="1"/>
  <c r="J267" i="1"/>
  <c r="K267" i="1"/>
  <c r="L267" i="1"/>
  <c r="M267" i="1"/>
  <c r="N267" i="1"/>
  <c r="I267" i="1"/>
  <c r="N262" i="1"/>
  <c r="N263" i="1"/>
  <c r="N264" i="1"/>
  <c r="N265" i="1"/>
  <c r="N266" i="1"/>
  <c r="N261" i="1"/>
  <c r="M262" i="1"/>
  <c r="M263" i="1"/>
  <c r="M264" i="1"/>
  <c r="M265" i="1"/>
  <c r="M266" i="1"/>
  <c r="M261" i="1"/>
  <c r="L262" i="1"/>
  <c r="L263" i="1"/>
  <c r="L264" i="1"/>
  <c r="L265" i="1"/>
  <c r="L266" i="1"/>
  <c r="L261" i="1"/>
  <c r="K262" i="1"/>
  <c r="K263" i="1"/>
  <c r="K264" i="1"/>
  <c r="K265" i="1"/>
  <c r="K266" i="1"/>
  <c r="K261" i="1"/>
  <c r="J262" i="1"/>
  <c r="J263" i="1"/>
  <c r="J264" i="1"/>
  <c r="J265" i="1"/>
  <c r="J266" i="1"/>
  <c r="J261" i="1"/>
  <c r="I262" i="1"/>
  <c r="I263" i="1"/>
  <c r="I264" i="1"/>
  <c r="I265" i="1"/>
  <c r="I266" i="1"/>
  <c r="I261" i="1"/>
  <c r="H262" i="1"/>
  <c r="H263" i="1"/>
  <c r="H264" i="1"/>
  <c r="H265" i="1"/>
  <c r="H266" i="1"/>
  <c r="H261" i="1"/>
  <c r="J221" i="1"/>
  <c r="K221" i="1"/>
  <c r="L221" i="1"/>
  <c r="M221" i="1"/>
  <c r="N221" i="1"/>
  <c r="J255" i="1"/>
  <c r="K255" i="1"/>
  <c r="L255" i="1"/>
  <c r="M255" i="1"/>
  <c r="N255" i="1"/>
  <c r="I255" i="1"/>
  <c r="N247" i="1"/>
  <c r="N248" i="1"/>
  <c r="N249" i="1"/>
  <c r="N250" i="1"/>
  <c r="N251" i="1"/>
  <c r="N252" i="1"/>
  <c r="N253" i="1"/>
  <c r="N254" i="1"/>
  <c r="N246" i="1"/>
  <c r="M247" i="1"/>
  <c r="M248" i="1"/>
  <c r="M249" i="1"/>
  <c r="M250" i="1"/>
  <c r="M251" i="1"/>
  <c r="M252" i="1"/>
  <c r="M253" i="1"/>
  <c r="M254" i="1"/>
  <c r="M246" i="1"/>
  <c r="L247" i="1"/>
  <c r="L248" i="1"/>
  <c r="L249" i="1"/>
  <c r="L250" i="1"/>
  <c r="L251" i="1"/>
  <c r="L252" i="1"/>
  <c r="L253" i="1"/>
  <c r="L254" i="1"/>
  <c r="L246" i="1"/>
  <c r="K247" i="1"/>
  <c r="K248" i="1"/>
  <c r="K249" i="1"/>
  <c r="K250" i="1"/>
  <c r="K251" i="1"/>
  <c r="K252" i="1"/>
  <c r="K253" i="1"/>
  <c r="K254" i="1"/>
  <c r="K246" i="1"/>
  <c r="J249" i="1"/>
  <c r="J250" i="1"/>
  <c r="J254" i="1"/>
  <c r="I247" i="1"/>
  <c r="J247" i="1" s="1"/>
  <c r="I248" i="1"/>
  <c r="J248" i="1" s="1"/>
  <c r="I249" i="1"/>
  <c r="I250" i="1"/>
  <c r="I251" i="1"/>
  <c r="J251" i="1" s="1"/>
  <c r="I252" i="1"/>
  <c r="J252" i="1" s="1"/>
  <c r="I253" i="1"/>
  <c r="J253" i="1" s="1"/>
  <c r="I254" i="1"/>
  <c r="I246" i="1"/>
  <c r="J246" i="1" s="1"/>
  <c r="H247" i="1"/>
  <c r="H248" i="1"/>
  <c r="H249" i="1"/>
  <c r="H250" i="1"/>
  <c r="H251" i="1"/>
  <c r="H252" i="1"/>
  <c r="H253" i="1"/>
  <c r="H254" i="1"/>
  <c r="H246" i="1"/>
  <c r="H218" i="1"/>
  <c r="I218" i="1"/>
  <c r="J218" i="1" s="1"/>
  <c r="H219" i="1"/>
  <c r="I219" i="1"/>
  <c r="J219" i="1" s="1"/>
  <c r="L219" i="1" s="1"/>
  <c r="N219" i="1" s="1"/>
  <c r="H220" i="1"/>
  <c r="I220" i="1"/>
  <c r="J220" i="1" s="1"/>
  <c r="J217" i="1"/>
  <c r="L217" i="1" s="1"/>
  <c r="I217" i="1"/>
  <c r="K217" i="1" s="1"/>
  <c r="M217" i="1" s="1"/>
  <c r="H217" i="1"/>
  <c r="L210" i="1"/>
  <c r="J210" i="1"/>
  <c r="N210" i="1" s="1"/>
  <c r="I210" i="1"/>
  <c r="K210" i="1" s="1"/>
  <c r="I209" i="1"/>
  <c r="K209" i="1" s="1"/>
  <c r="H210" i="1"/>
  <c r="H209" i="1"/>
  <c r="I174" i="1"/>
  <c r="K174" i="1" s="1"/>
  <c r="M174" i="1" s="1"/>
  <c r="H174" i="1"/>
  <c r="K169" i="1"/>
  <c r="I169" i="1"/>
  <c r="M169" i="1" s="1"/>
  <c r="H169" i="1"/>
  <c r="J164" i="1"/>
  <c r="L164" i="1" s="1"/>
  <c r="N164" i="1" s="1"/>
  <c r="H164" i="1"/>
  <c r="H162" i="1"/>
  <c r="H163" i="1"/>
  <c r="H161" i="1"/>
  <c r="I162" i="1"/>
  <c r="K162" i="1" s="1"/>
  <c r="J162" i="1"/>
  <c r="L162" i="1" s="1"/>
  <c r="I163" i="1"/>
  <c r="K163" i="1" s="1"/>
  <c r="M163" i="1" s="1"/>
  <c r="J163" i="1"/>
  <c r="L163" i="1" s="1"/>
  <c r="I164" i="1"/>
  <c r="K164" i="1"/>
  <c r="M164" i="1" s="1"/>
  <c r="L161" i="1"/>
  <c r="K161" i="1"/>
  <c r="M161" i="1" s="1"/>
  <c r="J161" i="1"/>
  <c r="N161" i="1" s="1"/>
  <c r="I161" i="1"/>
  <c r="I113" i="1"/>
  <c r="H113" i="1"/>
  <c r="I112" i="1"/>
  <c r="K112" i="1" s="1"/>
  <c r="H112" i="1"/>
  <c r="J95" i="1"/>
  <c r="J94" i="1"/>
  <c r="J96" i="1" s="1"/>
  <c r="H95" i="1"/>
  <c r="I95" i="1"/>
  <c r="K95" i="1" s="1"/>
  <c r="H94" i="1"/>
  <c r="I94" i="1"/>
  <c r="K153" i="1"/>
  <c r="L153" i="1" s="1"/>
  <c r="I153" i="1"/>
  <c r="J153" i="1" s="1"/>
  <c r="N153" i="1" s="1"/>
  <c r="I154" i="1"/>
  <c r="K154" i="1" s="1"/>
  <c r="I152" i="1"/>
  <c r="K152" i="1" s="1"/>
  <c r="L152" i="1" s="1"/>
  <c r="H154" i="1"/>
  <c r="H153" i="1"/>
  <c r="H152" i="1"/>
  <c r="K137" i="1"/>
  <c r="M137" i="1" s="1"/>
  <c r="J137" i="1"/>
  <c r="I137" i="1"/>
  <c r="I136" i="1"/>
  <c r="K136" i="1" s="1"/>
  <c r="L136" i="1" s="1"/>
  <c r="H137" i="1"/>
  <c r="H136" i="1"/>
  <c r="I105" i="1"/>
  <c r="H105" i="1"/>
  <c r="K102" i="1"/>
  <c r="M102" i="1" s="1"/>
  <c r="I102" i="1"/>
  <c r="J102" i="1" s="1"/>
  <c r="H102" i="1"/>
  <c r="K101" i="1"/>
  <c r="L101" i="1" s="1"/>
  <c r="N101" i="1" s="1"/>
  <c r="J101" i="1"/>
  <c r="H101" i="1"/>
  <c r="I101" i="1"/>
  <c r="M101" i="1" s="1"/>
  <c r="K273" i="1" l="1"/>
  <c r="L273" i="1"/>
  <c r="N273" i="1" s="1"/>
  <c r="M273" i="1"/>
  <c r="J274" i="1"/>
  <c r="L274" i="1" s="1"/>
  <c r="I276" i="1"/>
  <c r="J276" i="1"/>
  <c r="L275" i="1"/>
  <c r="M274" i="1"/>
  <c r="K275" i="1"/>
  <c r="L95" i="1"/>
  <c r="N95" i="1" s="1"/>
  <c r="M95" i="1"/>
  <c r="M112" i="1"/>
  <c r="L112" i="1"/>
  <c r="M94" i="1"/>
  <c r="K211" i="1"/>
  <c r="J113" i="1"/>
  <c r="M209" i="1"/>
  <c r="M211" i="1" s="1"/>
  <c r="N217" i="1"/>
  <c r="L137" i="1"/>
  <c r="L138" i="1" s="1"/>
  <c r="M152" i="1"/>
  <c r="K94" i="1"/>
  <c r="I96" i="1"/>
  <c r="J112" i="1"/>
  <c r="N112" i="1" s="1"/>
  <c r="K113" i="1"/>
  <c r="L113" i="1" s="1"/>
  <c r="J174" i="1"/>
  <c r="M210" i="1"/>
  <c r="M220" i="1"/>
  <c r="I138" i="1"/>
  <c r="M136" i="1"/>
  <c r="M138" i="1" s="1"/>
  <c r="J152" i="1"/>
  <c r="N152" i="1" s="1"/>
  <c r="J169" i="1"/>
  <c r="J209" i="1"/>
  <c r="K220" i="1"/>
  <c r="J136" i="1"/>
  <c r="I221" i="1"/>
  <c r="I211" i="1"/>
  <c r="K219" i="1"/>
  <c r="M219" i="1" s="1"/>
  <c r="M153" i="1"/>
  <c r="L220" i="1"/>
  <c r="N220" i="1" s="1"/>
  <c r="L218" i="1"/>
  <c r="N218" i="1"/>
  <c r="K218" i="1"/>
  <c r="M218" i="1" s="1"/>
  <c r="N162" i="1"/>
  <c r="M162" i="1"/>
  <c r="N163" i="1"/>
  <c r="L102" i="1"/>
  <c r="N102" i="1" s="1"/>
  <c r="I155" i="1"/>
  <c r="J154" i="1"/>
  <c r="L154" i="1"/>
  <c r="L155" i="1" s="1"/>
  <c r="K155" i="1"/>
  <c r="M154" i="1"/>
  <c r="K138" i="1"/>
  <c r="J105" i="1"/>
  <c r="K105" i="1"/>
  <c r="L105" i="1" s="1"/>
  <c r="I88" i="1"/>
  <c r="H88" i="1"/>
  <c r="N274" i="1" l="1"/>
  <c r="L276" i="1"/>
  <c r="M275" i="1"/>
  <c r="M276" i="1" s="1"/>
  <c r="K276" i="1"/>
  <c r="N275" i="1"/>
  <c r="N276" i="1" s="1"/>
  <c r="L169" i="1"/>
  <c r="N169" i="1" s="1"/>
  <c r="J155" i="1"/>
  <c r="K96" i="1"/>
  <c r="L94" i="1"/>
  <c r="M96" i="1"/>
  <c r="N137" i="1"/>
  <c r="J138" i="1"/>
  <c r="N136" i="1"/>
  <c r="N138" i="1" s="1"/>
  <c r="N174" i="1"/>
  <c r="L174" i="1"/>
  <c r="M155" i="1"/>
  <c r="L209" i="1"/>
  <c r="L211" i="1" s="1"/>
  <c r="N209" i="1"/>
  <c r="N211" i="1" s="1"/>
  <c r="J211" i="1"/>
  <c r="N113" i="1"/>
  <c r="M113" i="1"/>
  <c r="J88" i="1"/>
  <c r="K88" i="1"/>
  <c r="L88" i="1" s="1"/>
  <c r="N154" i="1"/>
  <c r="N155" i="1" s="1"/>
  <c r="N105" i="1"/>
  <c r="M105" i="1"/>
  <c r="I78" i="1"/>
  <c r="K78" i="1" s="1"/>
  <c r="H78" i="1"/>
  <c r="I64" i="1"/>
  <c r="I63" i="1"/>
  <c r="K63" i="1" s="1"/>
  <c r="H64" i="1"/>
  <c r="H63" i="1"/>
  <c r="J38" i="1"/>
  <c r="I40" i="1"/>
  <c r="K40" i="1" s="1"/>
  <c r="I39" i="1"/>
  <c r="I41" i="1" s="1"/>
  <c r="I38" i="1"/>
  <c r="K38" i="1" s="1"/>
  <c r="H40" i="1"/>
  <c r="H39" i="1"/>
  <c r="H38" i="1"/>
  <c r="I20" i="1"/>
  <c r="J20" i="1" s="1"/>
  <c r="H20" i="1"/>
  <c r="M38" i="1" l="1"/>
  <c r="L38" i="1"/>
  <c r="N38" i="1" s="1"/>
  <c r="K39" i="1"/>
  <c r="L39" i="1" s="1"/>
  <c r="J39" i="1"/>
  <c r="N39" i="1" s="1"/>
  <c r="M39" i="1"/>
  <c r="J64" i="1"/>
  <c r="N64" i="1" s="1"/>
  <c r="L96" i="1"/>
  <c r="N94" i="1"/>
  <c r="N96" i="1" s="1"/>
  <c r="J40" i="1"/>
  <c r="K64" i="1"/>
  <c r="L64" i="1" s="1"/>
  <c r="K65" i="1"/>
  <c r="L63" i="1"/>
  <c r="L65" i="1" s="1"/>
  <c r="I65" i="1"/>
  <c r="M63" i="1"/>
  <c r="J63" i="1"/>
  <c r="M88" i="1"/>
  <c r="N88" i="1"/>
  <c r="L40" i="1"/>
  <c r="L41" i="1" s="1"/>
  <c r="M40" i="1"/>
  <c r="K41" i="1"/>
  <c r="K20" i="1"/>
  <c r="L20" i="1" s="1"/>
  <c r="N20" i="1" s="1"/>
  <c r="M78" i="1"/>
  <c r="L78" i="1"/>
  <c r="J78" i="1"/>
  <c r="M41" i="1" l="1"/>
  <c r="J41" i="1"/>
  <c r="M65" i="1"/>
  <c r="M64" i="1"/>
  <c r="N63" i="1"/>
  <c r="N65" i="1" s="1"/>
  <c r="J65" i="1"/>
  <c r="N40" i="1"/>
  <c r="N41" i="1" s="1"/>
  <c r="M20" i="1"/>
  <c r="N78" i="1"/>
</calcChain>
</file>

<file path=xl/sharedStrings.xml><?xml version="1.0" encoding="utf-8"?>
<sst xmlns="http://schemas.openxmlformats.org/spreadsheetml/2006/main" count="1351" uniqueCount="508">
  <si>
    <t>Pirkimo dalies numeris</t>
  </si>
  <si>
    <t>Pavadinimas</t>
  </si>
  <si>
    <t>Mato viene-tas</t>
  </si>
  <si>
    <t>Orienta-cinis poreikis</t>
  </si>
  <si>
    <t>Vieneto kaina Eur su PVM</t>
  </si>
  <si>
    <t>Orientacinė poreikio suma Eur su PVM</t>
  </si>
  <si>
    <t>Reikalavimai</t>
  </si>
  <si>
    <t>PVM tarifas %</t>
  </si>
  <si>
    <t>L</t>
  </si>
  <si>
    <t>Losjonai chirurginiam rankų plovimui ir rankų antiseptikai chirurginei rankų antiseptikai turi būti to paties gamintojo</t>
  </si>
  <si>
    <t>3.2.</t>
  </si>
  <si>
    <t>Vnt.</t>
  </si>
  <si>
    <t>Rankų antiseptikas higieninei rankų antiseptikai</t>
  </si>
  <si>
    <t>Vnt</t>
  </si>
  <si>
    <t>4 pirkimo dalis iš viso:</t>
  </si>
  <si>
    <t>Kremas personalo rankų odos priežiūrai</t>
  </si>
  <si>
    <t>kg</t>
  </si>
  <si>
    <t>13.</t>
  </si>
  <si>
    <t>Serve-tėlė</t>
  </si>
  <si>
    <t>29.</t>
  </si>
  <si>
    <t>30.</t>
  </si>
  <si>
    <t>31.</t>
  </si>
  <si>
    <t>5 L</t>
  </si>
  <si>
    <t>Tab.</t>
  </si>
  <si>
    <t>Skystis. Veiklioji medžiaga – sieros rūgšties tirpalas</t>
  </si>
  <si>
    <t>Skystis. Produkto sudėtyje - aliuminio hidroksichloridas, polikarboninė rūgštis, aliuminio sulfatas.</t>
  </si>
  <si>
    <t>Sudėtyje natrio chloridas, sulfatai. Supakuota po 10 tablečių viename lapelyje.</t>
  </si>
  <si>
    <t>Sudėtyje 4-amino-N, N-dietilanilinsulfatas</t>
  </si>
  <si>
    <t>37.1.</t>
  </si>
  <si>
    <t>37.2.</t>
  </si>
  <si>
    <t>37 pirkimo dalis iš viso:</t>
  </si>
  <si>
    <t>1. Sudarytas iš 1 m ilgio silikoninės žarnelės ir nerūdijančio plieno kapsulės (sudaryta iš dviejų dalių, sujungiamų sriegiu).
2. Viduje yra kamera plovimo kokybės vertinimo testui.
3. Turi Luer Lock jungtį.</t>
  </si>
  <si>
    <t>Kg</t>
  </si>
  <si>
    <t xml:space="preserve">Sterilizuojamų gaminių pakavimo popierius </t>
  </si>
  <si>
    <t>Popieriaus-plastiko juosta</t>
  </si>
  <si>
    <t>Klostuotos sterilizavimo juostos</t>
  </si>
  <si>
    <t>Ritinys</t>
  </si>
  <si>
    <t>Instrumentų apsaugos aštrioms instrumentų dalims uždengti.</t>
  </si>
  <si>
    <t>Instrumentų apsaugos aštrioms instrumentų dalims uždengti</t>
  </si>
  <si>
    <t>Nukenksminimo konteineriai 3 l</t>
  </si>
  <si>
    <t>Nukenksminimo konteineriai 5 l</t>
  </si>
  <si>
    <t>Nukenksminimo konteineriai 10 l</t>
  </si>
  <si>
    <t xml:space="preserve"> </t>
  </si>
  <si>
    <t xml:space="preserve">Skystas muilas rankų plovimui </t>
  </si>
  <si>
    <t>Laikiklis skirtas pakabinti 0,5 l rankų antiseptikui ant lovos.</t>
  </si>
  <si>
    <t>Mato vienetas</t>
  </si>
  <si>
    <t>Sausos servetėlės paviršių valymui ir dezinfekcijai</t>
  </si>
  <si>
    <t>Sterilizavimo tirpalas skirtas naudoti kaip sterilizavimo medžiaga žemos temperatūros sterilizatoriuje vandens garų ir formaldehido mišiniu. Turi būt tinkami naudoti MATACHANA 130LF sterilizatoriui. Formaldehido kiekis 2 %. Atspari (vienkartinė) žemo tankio polietileninė pakuotė 2,7 l. Pateikti biocidų saugos duomenų lapus.</t>
  </si>
  <si>
    <t>14.</t>
  </si>
  <si>
    <t>15.</t>
  </si>
  <si>
    <t>16.</t>
  </si>
  <si>
    <t>Tabletė</t>
  </si>
  <si>
    <t>19.</t>
  </si>
  <si>
    <t>21.1.</t>
  </si>
  <si>
    <t>22.2.</t>
  </si>
  <si>
    <t>21.2.</t>
  </si>
  <si>
    <t>22.1.</t>
  </si>
  <si>
    <t>21 pirkimo dalis iš viso:</t>
  </si>
  <si>
    <t>22 pirkimo dalis iš viso:</t>
  </si>
  <si>
    <t>23.1.</t>
  </si>
  <si>
    <t>23.2.</t>
  </si>
  <si>
    <t>23 pirkimo dalis iš viso:</t>
  </si>
  <si>
    <t>25.</t>
  </si>
  <si>
    <t>26.</t>
  </si>
  <si>
    <t>Atitinka EN 15883 reikalavimus. Pateikti atitikties deklaraciją.
Testas imituoja medicininį instrumentą: nerūdijančio plieno plokštelė padengta taršos medžiaga ir uždengta permatoma plastiko plokštele.
Taršos medžiaga standartizuotas jaučio hemoglobinas ir fibrinogenas su trombinu bei krešėjimo faktoriais.
Pateikti testo koreliacijos su imituojama tarša validavimo protokolą.
Testas vienkartinio naudojimo, spaustukais tvirtinamas prie plovimo mašinos krepšelio.
Testo rezultatas vertinamas iš karto po plovimo pagal pateikiamą vertinimo skalę.
Kiekvienas testas supakuotas į atskirą sandarų maišelį.</t>
  </si>
  <si>
    <t>Testas plovimo kokybei nustatyti ant vidinių tuščiavidurių instrumentų paviršių valomų automatinėse plovimo ir dezinfekcinėse mašinose.
Testo pavidalas: plieno plokštelė padengta taršos medžiaga.
Testas turi būti pritaikytas įdėti į tuščiavidurį instrumentą imituojantį prietaisą.
Tyrimo rezultatai – tuoj pat po valymo proceso.
Pateikti testo rezultatų etalonus su detaliais paaiškinimais.
Pakuotėje - 1 testas, pakuotė saugi, vakuuminė.</t>
  </si>
  <si>
    <t>27.</t>
  </si>
  <si>
    <t>28.</t>
  </si>
  <si>
    <t>42 pirkimo dalis iš viso:</t>
  </si>
  <si>
    <t xml:space="preserve">Plokštelės-žymekliai  plovimo mašinų, sterilizacijos krepšeliams </t>
  </si>
  <si>
    <t>lakštas</t>
  </si>
  <si>
    <t xml:space="preserve">Vonelės talpa 3 - 5 l. Turi būti pagaminta iš polipropileno, turi turėti plastikinį dangtį, viduje įdėklą – sietelį, vonelės forma stačiakampė. </t>
  </si>
  <si>
    <t xml:space="preserve">Vonelės talpa 10 - 12 l. Turi būti pagaminta iš polipropileno, turi turėti plastikinį permatomą dangtį, viduje įdėklą – sietelį, vonelės forma stačiakampė. </t>
  </si>
  <si>
    <t>Vienas lipnus sluok-snis</t>
  </si>
  <si>
    <t>Ekspozi-cijos laikas veikiantis TBC</t>
  </si>
  <si>
    <t>40 pirkimo dalis iš viso:</t>
  </si>
  <si>
    <t>Turi būti hermetiškai uždaromas, turėti dispenserinę sistemą servetėlių išgręžimui ir dozavimui. Storo, kieto, nepermatomo plastiko, gerai laikančio formą. 
Turi tikti visoms paviršių dezinfekuojančioms priemonėms, apsaugoti dezinfektantus nuo užteršimo ir išgaravimo. 
Talpa 2,5 - 3 litrai.</t>
  </si>
  <si>
    <t>Darbinio skiedinio veikiančio TBC 1 L kaina Eur su PVM</t>
  </si>
  <si>
    <t>Skystas koncentratas arba paruošta naudojimui priemonė su aktyviais ingredientais, skirtas  odontologijoje naudojamų atspaudų ir metalinių karkasų, protezų valymui.</t>
  </si>
  <si>
    <t>Turi atitikti EN ISO 11140-1 standarto reikalavimus. Indikatoriai turi būti tinkami sterilizacijai žemos temperatūros vandens garų ir formaldehido mišiniu. Indikatoriaus pavidalas – dviguba lipni etiketė, kuri lengvai atspausdinama rankiniu spausdintuvu. Indikatoriai susukti į ritinius (po 750 vnt.). Ant cheminio indikatoriaus yra vieta reikiamai informacijai įrašyti: 3 eilutės, kiekviena iš jų turi talpinti 12 ženklų (raidės ir skaičiai). Indikatoriaus spalvinė dalis impregnuota, tolygiai nusidažiusi. Ant indikatoriaus yra žodinis spalvos pasikeitimo aprašymas, paskirtis, gamintojo pavadinimas.
Kartu nemokamai pateikti Krovinio registracijos kortelių žurnalą (apie 20 vnt.).</t>
  </si>
  <si>
    <t>Apsaugos plotis: 2,5 cm.
Turi būti daugkartinio naudojimo, tinkama sterilizuoti FO ir vandens garais, skaidraus plastiko, nepriglundantys prie instrumentų funkcinių dalių. Atitikti MDD 93/42 EEB.</t>
  </si>
  <si>
    <t>Priemonė rankų antiseptikai</t>
  </si>
  <si>
    <t>Laikikliai rankų higienos priemonėms tvirtinami prie sienos</t>
  </si>
  <si>
    <t>vnt.</t>
  </si>
  <si>
    <t>Laikikliai rankų higienos priemonėms tvirtinami prie lovos</t>
  </si>
  <si>
    <t xml:space="preserve">Plataus veikimo spektro antiseptikas rankoms. Veikimas: bakteriocidinis (TBC, MRSA), vurucidinis (HBV, HCV, ŽIV, Roto, Adeno ir kt.), fungicidinis (Candida albicans, Aspergillus niger ir kt.). 
Veiklioji medžiaga - alkoholiai ir rankų priežiūros priemonės. 
Bespalvis, be dažiklių. Neturi sausinti rankų. 
Turi būti tinkamas atlikti higieninę ir chirurginę rankų dezinfekciją. 
Skysčio priemonės ir dozavimo pompa turi būti vienkartinės. 
Pateikti laminuotas rankų paruošimo schemas. 
Pateikti biocidų autorizacijos liudijimą. 
Pakuotė: 0,7-1,0 L
</t>
  </si>
  <si>
    <t>Laikiklis skirtas rankų priežiūros priemonėms. 
Laikiklis lengvai valomas ir dezinfekuojamas. 
Rankų priežiūros priemonė įstatoma neatsukant dozavimo pompos (tinkanti vienkartinėms talpoms).</t>
  </si>
  <si>
    <t xml:space="preserve">Skirti tvirtinti rankų antiseptikui prie pacientų lovos. </t>
  </si>
  <si>
    <t xml:space="preserve">Sterilus. Skirtas elektrinių chirurginių instrumentų galų valymui; dydis - 5x5 cm. (± 0,5 cm.). Pakuotėje nuo 25 iki 100 vnt. </t>
  </si>
  <si>
    <t xml:space="preserve">Skirtas rankų valymui ir skystu muilu, neimpregnuotas cheminėmis medžiagomis, turi būti lankstūs šereliai, nebraižyti rankų rankų. Sterilus. </t>
  </si>
  <si>
    <t>Testas šarminio ploviklio likučiams ant instrumentų nustatyti. Testą sudaro reagento buteliukas ir vienkartinis tamponas mėginiui paimti. Teigiamą reakciją parodo aiškus reagento spalvos pokytis ant tampono. Testo rezultatas matomas nedelsiant.</t>
  </si>
  <si>
    <t>Odos dezinfekcijos medžiagos (nespalvota)</t>
  </si>
  <si>
    <t>1.1</t>
  </si>
  <si>
    <t>1.2</t>
  </si>
  <si>
    <t>1.3</t>
  </si>
  <si>
    <t>1.4</t>
  </si>
  <si>
    <t>Plastikiniai, geltonos spalvos patvarūs konteineriai, skirti medidicininių atliekų nukenksminimui. Pažymėti biologinio pavojaus ženklu. Turi įtaisą/angą adatom, skalpelių galvutėms nuimti. Konteinerio dangtis negrįžtamai fiksuojasi, jį užspaudus.Talpa -1 l</t>
  </si>
  <si>
    <t>Plastikiniai, geltonos spalvos patvarūs konteineriai, skirti medidicininių atliekų nukenksminimui. Pažymėti biologinio pavojaus ženklu. Turi įtaisą/angą adatom, skalpelių galvutėms nuimti. Konteinerio dangtis negrįžtamai fiksuojasi, jį užspaudus.Talpa -3 l</t>
  </si>
  <si>
    <t>Plastikiniai, geltonos spalvos patvarūs konteineriai, skirti medidicininių atliekų nukenksminimui. Pažymėti biologinio pavojaus ženklu. Turi įtaisą/angą adatom, skalpelių galvutėms nuimti. Konteinerio dangtis negrįžtamai fiksuojasi, jį užspaudus.Talpa -5 l</t>
  </si>
  <si>
    <t>Plastikiniai, geltonos spalvos patvarūs konteineriai, skirti medidicininių atliekų nukenksminimui. Pažymėti biologinio pavojaus ženklu. Turi įtaisą/angą adatom, skalpelių galvutėms nuimti. Konteinerio dangtis negrįžtamai fiksuojasi, jį užspaudus.Talpa -10 l</t>
  </si>
  <si>
    <t xml:space="preserve">Metras </t>
  </si>
  <si>
    <t>46.</t>
  </si>
  <si>
    <t xml:space="preserve">Turi būti nespalvota, paruošta naudojimui.
Veikliosios medžiagos: alkoholiai (100 g tirpalo ne mažiau 60 g), su veikimą sustiprinančia veikliąja medžiaga.
Tinka: odos dezinfekcijai prieš operacijas, punkcijas, invazines procedūras ir kt.
Turi pasižymėti plačiu veikimo spektru: bakterijoms, grybeliams, virusams (TB,ŽIV, HBV, ROTA, veikia atsparius antibiotikams štamus – pateikti gamintojo patvirtinimo dokumentus originalo kalba ir vertimą į lietuvių kalbą). 
Neturi alergizuoti ir dirginti odos, greitai džiūstantis. 
Pakuotė: 0,9-1,0 L
Pateikti biocidų autorizacijos liudijimą. </t>
  </si>
  <si>
    <t xml:space="preserve">Turi būti nespalvota, paruošta naudojimui.
Veikliosios medžiagos: alkoholiai (100 g tirpalo ne mažiau 60 g), su veikimą sustiprinančia veikliąja medžiaga.
Tinka: odos dezinfekcijai prieš operacijas, punkcijas, invazines procedūras ir kt.
Turi pasižymėti plačiu veikimo spektru: bakterijoms, grybeliams, virusams (TB,ŽIV, HBV, ROTA, veikia atsparius antibiotikams štamus – pateikti gamintojo patvirtinimo dokumentus originalo kalba ir vertimą į lietuvių kalbą). 
Neturi alergizuoti ir dirginti odos, greitai džiūstantis. 
Pakuotė: 0,25-0,5 L talpa su purkštuku.
Pateikti biocidų autorizacijos liudijimą. </t>
  </si>
  <si>
    <t>Maišelis</t>
  </si>
  <si>
    <t>Instrumentų valymo ir dezinfekavimo priemonė</t>
  </si>
  <si>
    <t>L (koncentratas)</t>
  </si>
  <si>
    <t>2.</t>
  </si>
  <si>
    <t>Servetėlė</t>
  </si>
  <si>
    <t xml:space="preserve">Serve-tėlė </t>
  </si>
  <si>
    <t>4.2.</t>
  </si>
  <si>
    <t>Sieniniai dozatoriai</t>
  </si>
  <si>
    <t xml:space="preserve">3.1. </t>
  </si>
  <si>
    <t xml:space="preserve">3.3. </t>
  </si>
  <si>
    <t xml:space="preserve">3.4. </t>
  </si>
  <si>
    <t>3.5.</t>
  </si>
  <si>
    <t>4.1.</t>
  </si>
  <si>
    <t>4.3.</t>
  </si>
  <si>
    <t xml:space="preserve">5.1. </t>
  </si>
  <si>
    <t>5.2.</t>
  </si>
  <si>
    <t xml:space="preserve">5.3. </t>
  </si>
  <si>
    <t>5.4.</t>
  </si>
  <si>
    <t xml:space="preserve">5.5. </t>
  </si>
  <si>
    <t>5.6.</t>
  </si>
  <si>
    <t xml:space="preserve">5.7. </t>
  </si>
  <si>
    <t>5.8.</t>
  </si>
  <si>
    <t>5.9.</t>
  </si>
  <si>
    <t>5.10.</t>
  </si>
  <si>
    <t>5 pirkimo dalis iš viso:</t>
  </si>
  <si>
    <t>6.1.</t>
  </si>
  <si>
    <t>6.2</t>
  </si>
  <si>
    <t>8.</t>
  </si>
  <si>
    <t xml:space="preserve">9. </t>
  </si>
  <si>
    <t>10.</t>
  </si>
  <si>
    <t>11.1.</t>
  </si>
  <si>
    <t>11.2.</t>
  </si>
  <si>
    <t>11 pirkimo dalis iš viso:</t>
  </si>
  <si>
    <t>17.</t>
  </si>
  <si>
    <t>18.1</t>
  </si>
  <si>
    <t>18.2</t>
  </si>
  <si>
    <t>24.1.</t>
  </si>
  <si>
    <t>24 pirkimo dalis iš viso:</t>
  </si>
  <si>
    <t>33.</t>
  </si>
  <si>
    <t>34.</t>
  </si>
  <si>
    <t>35.</t>
  </si>
  <si>
    <t>36.1.</t>
  </si>
  <si>
    <t>36.2.</t>
  </si>
  <si>
    <t>36.3.</t>
  </si>
  <si>
    <t>36.4.</t>
  </si>
  <si>
    <t>36.5.</t>
  </si>
  <si>
    <t>36 pirkimo dalis iš viso:</t>
  </si>
  <si>
    <t>38.1</t>
  </si>
  <si>
    <t>38.2</t>
  </si>
  <si>
    <t>38.3</t>
  </si>
  <si>
    <t>38.4</t>
  </si>
  <si>
    <t>38 pirkimo dalis iš viso:</t>
  </si>
  <si>
    <t>39.</t>
  </si>
  <si>
    <t>40.1</t>
  </si>
  <si>
    <t>40.2</t>
  </si>
  <si>
    <t>40.3</t>
  </si>
  <si>
    <t>41.</t>
  </si>
  <si>
    <t>42.1</t>
  </si>
  <si>
    <t>42.2</t>
  </si>
  <si>
    <t>42.3</t>
  </si>
  <si>
    <t>42.4</t>
  </si>
  <si>
    <t>42.5</t>
  </si>
  <si>
    <t>42.6</t>
  </si>
  <si>
    <t>42.7</t>
  </si>
  <si>
    <t>42.8</t>
  </si>
  <si>
    <t>42.9</t>
  </si>
  <si>
    <t>43.1</t>
  </si>
  <si>
    <t>43.2</t>
  </si>
  <si>
    <t>43.3</t>
  </si>
  <si>
    <t>43.4</t>
  </si>
  <si>
    <t>43.5</t>
  </si>
  <si>
    <t>43.6</t>
  </si>
  <si>
    <t>43 pirkimo dalis iš viso:</t>
  </si>
  <si>
    <t>44.1.</t>
  </si>
  <si>
    <t>44.2.</t>
  </si>
  <si>
    <t>44.3.</t>
  </si>
  <si>
    <t>44 pirkimo dalis iš viso:</t>
  </si>
  <si>
    <t>45.1</t>
  </si>
  <si>
    <t>45.2</t>
  </si>
  <si>
    <t>45 pirkimo dalis iš viso:</t>
  </si>
  <si>
    <t>47.</t>
  </si>
  <si>
    <t>48.</t>
  </si>
  <si>
    <t xml:space="preserve">Odos dezinfekcijos medžiagos (nespalvota) </t>
  </si>
  <si>
    <t>Tie patys reikalavimai kaip 5.5. punkte.
Pakuotė: 1,0 L</t>
  </si>
  <si>
    <t>Tie patys reikalavimai kaip 5.1. punkte.                                                                                                  Pakuotė: 1 L</t>
  </si>
  <si>
    <t>Tie patys reikalavimai kaip 5.5. punkte. 
Pakuotė: 5 L</t>
  </si>
  <si>
    <t>Tie patys reikalvimai kaip 6.1. punkte.                                                                                                   Pakuotė: 400-500 ml.</t>
  </si>
  <si>
    <t>7. 1.</t>
  </si>
  <si>
    <t>7.2.</t>
  </si>
  <si>
    <t>Tie patys reikalavimai kaip 7.1. punkte.                                                                                                           Pakuotė: 5L</t>
  </si>
  <si>
    <t>Turi derėti su endoskopų aukšto lygio dezinfekcijos priemone. Sudėtyje turi turėti tenzidus, amino rūgštis ir jų junginius. Turi pasižymėti geromis plovimo savybėmis, greitu valymo poveikiu (ne ilgiau 5 - 6 min.), neturi putoti, turi būti bekvapis, sudėtyje neturėti dažų. Turi būti fiksuotas užsukimas.
Pakuotė: 5,0 L</t>
  </si>
  <si>
    <t>Gamintojo paruoštas 2 % - 2,5 % gliutaraldehidų koncentratas. Ekspozicijos laikas nuo 15 iki 45 min. Darbinis tirpalas naudojamas ne mažiau 28 parų. Turi būti fiksuotas užsukimas.
Pakuotė: 5,0 L</t>
  </si>
  <si>
    <t>Turi tikti plovimo ir dezinfekavimo mašinoms "Wassenburg WD415".
Pateikti patvirtinančius dokumentus.
Pakuotė: 5 L</t>
  </si>
  <si>
    <t>Turi tikti plovimo ir dezinfekavimo mašinoms "Wassenburg WD415".
Pateikti patvirtinančius dokumentus.
Sudėtis: 11,5 proc. peracto rūgšties, koroziniai inhibitoriai. Sudėtyje neturi būti aldehidų ir ketvirtinių amonio junginių.
Pakuotė: 4- 5 L</t>
  </si>
  <si>
    <t>32.1.</t>
  </si>
  <si>
    <t>32.2</t>
  </si>
  <si>
    <t>49.</t>
  </si>
  <si>
    <t>50.1.</t>
  </si>
  <si>
    <t>50.2.</t>
  </si>
  <si>
    <t>50 pirkimo dalis iš viso:</t>
  </si>
  <si>
    <t>Apsaugos plotis: 5 cm.
Turi būti daugkartinio naudojimo, tinkama sterilizuoti FO ir vandens garais, skaidraus plastiko, nepriglundantys prie instrumentų funkcinių dalių. Atitikti MDD 93/42 EEB.</t>
  </si>
  <si>
    <t>51.1.</t>
  </si>
  <si>
    <t>51.2.</t>
  </si>
  <si>
    <t>51.3.</t>
  </si>
  <si>
    <t>51.4.</t>
  </si>
  <si>
    <t>51 pirkimo dalis iš viso:</t>
  </si>
  <si>
    <t>Švelnus rankų odos muilas, tinkantis dažnam plovimui. Muile yra drėkinančių ir minkštinančių medžiagų, kurios palaiko  natūralią odos drėgmės pusiausvyrą. pH turi būti neutralus odai.
Kartu turi būti pateikiamos ir dozavimo pompos-dozatoriai, kurie gali būti dezinfekuojami ir naudojami ne vienkartinai. Sulūžus dozavimo pompai, pompa keičiama nemokamai. Pateikti kosmetikos gaminio notifikavimo pažymėjimą.
Pakuotė: 0,5 L</t>
  </si>
  <si>
    <t>20.1.</t>
  </si>
  <si>
    <t>20.2.</t>
  </si>
  <si>
    <t xml:space="preserve">Indikatoriai (lakmuso popierėliai) </t>
  </si>
  <si>
    <t xml:space="preserve">Indikatorius darbinio tirpalo aktyvumui tikrinti kiekvieną dieną. </t>
  </si>
  <si>
    <t>20 pirkimo dalis iš viso:</t>
  </si>
  <si>
    <t xml:space="preserve"> L</t>
  </si>
  <si>
    <t>Turi tikti naudojamoms įstaigoje automatinėms instrumentų plovimo ir dezinfekavimo mašinoms, naudoti kartu su šarminiu valikliu. 
Priemonė bespalvė, netoksiška, citrinų rūgšties pagrindu, ekonomiška naudojimui. 
Ploviklio ir neutralizatoriaus bakelių spalvos turi būti skirtingos.                                                                Pakuotė: 5 L</t>
  </si>
  <si>
    <t>Priemonė vienu metu plauna ir dezinfekuoja, miltelių pavidalu; 
0,5 % darbinis tirpalas veikia: bakterijas ne ilgiau kaip per 5 min., tuberkuliozės mikobakterijas ne ilgiau kaip per 60 min., virusus ne ilgiau kaip per 5 min. švariose sąlygose,  1 % darbinis tirpalas veikia Clostridium difficile sporas ne ilgiau kaip per 120 min.
Pateikti atitikties deklaraciją.
Pateikti patvirtinimą, kad priemonė tinkama silikoninių, alginatinių, polieterio dantų atspaudų valymui ir dezinfekcijai.
Pakuotė: 800-1000 g</t>
  </si>
  <si>
    <t xml:space="preserve">Odos dezinfekcijos medžiagos (spalvota) </t>
  </si>
  <si>
    <t xml:space="preserve">Antimikrobinis kūno ir veido losjonas </t>
  </si>
  <si>
    <t xml:space="preserve">Priemonė rankų plovimui (padidintos rizikos skyriuose)    </t>
  </si>
  <si>
    <t xml:space="preserve">Skystas muilas chirurginiam rankų plovimui </t>
  </si>
  <si>
    <t xml:space="preserve">Rankų antiseptikas chirurginei rankų antiseptikai </t>
  </si>
  <si>
    <t xml:space="preserve">Alkūniniai sieniniai dozatoriai       </t>
  </si>
  <si>
    <t xml:space="preserve">Rankų antiseptikas higieninei rankų antiseptikai </t>
  </si>
  <si>
    <t xml:space="preserve">Laikiklis skirtas pakabinti  rankų antiseptikui ant lovos       </t>
  </si>
  <si>
    <t xml:space="preserve">Kremas personalo rankų odos priežiūrai </t>
  </si>
  <si>
    <t xml:space="preserve">Paviršių valymo ir dezinfekcijos priemonė (baigiamajam valymui) </t>
  </si>
  <si>
    <t xml:space="preserve">Paviršių valymo ir dezinfekcijos  priemonė koncentratas </t>
  </si>
  <si>
    <t xml:space="preserve">Valymo ir dezinfekavimo priemonė skirta maisto pramonėje, indų dezinfekcijai </t>
  </si>
  <si>
    <t xml:space="preserve">Priemonė greitai paviršių dezinfekcijai (paviršiams dezinfekuoti su alkoholiu)  </t>
  </si>
  <si>
    <t xml:space="preserve">Universalus servetėlių dispenseris (kibirėlis) skystoms dez. priemonėms paviršių dezinfekcijai </t>
  </si>
  <si>
    <t xml:space="preserve">Servetėlės greitai jautrių paviršių dezinfekcijai </t>
  </si>
  <si>
    <t>12.</t>
  </si>
  <si>
    <t xml:space="preserve">Dezinfekciniu tirpalu impregnuotos servetėlės echoskopų daviklių ir kitų neatsparių alkoholiui paviršių dezinfekcijai. </t>
  </si>
  <si>
    <t xml:space="preserve">Servetėlės alkoholiui atsparių paviršių dezinfekcijai   </t>
  </si>
  <si>
    <t xml:space="preserve">Paviršių valymo ir dezinfekcijos priemonė (sanitariniams paviršiams ir  įrenginiams dezinfekuoti) </t>
  </si>
  <si>
    <t xml:space="preserve">Išsiliejusių, išsipylusių kraujo ir kitų kūno skysčių absorbavimo priemonė </t>
  </si>
  <si>
    <t xml:space="preserve">Sanitarinių įrenginių dezinfekcijos priemonės </t>
  </si>
  <si>
    <t xml:space="preserve">Baseino ir vonių valymo ir dezinfekcijos priemonė     </t>
  </si>
  <si>
    <t xml:space="preserve">Instrumentų aukšto lygio dezinfekcijos medžiagos </t>
  </si>
  <si>
    <t xml:space="preserve">Endoskopų ikisterilizacinio plovimo medžiagos </t>
  </si>
  <si>
    <t xml:space="preserve">Lanksčių ir kietų endoskopų ploviklis automatinėms endoskopų plovimo - dezinfekavimo mašinoms </t>
  </si>
  <si>
    <t xml:space="preserve">Lanksčių ir kietų endoskopų dezinfekavimo medžiaga automatinėms plovimo – dezinfekavimo mašinoms </t>
  </si>
  <si>
    <t xml:space="preserve">Lanksčių ir kietų endoskopų dezinfekavimo medžiaga automatinėms plovimo – dezinfekavimo mašinoms   </t>
  </si>
  <si>
    <t xml:space="preserve">Instrumentų ploviklis automatinėms instrumentų plovimo mašinoms </t>
  </si>
  <si>
    <t xml:space="preserve">Skystas neutralizatorius, skirtas naudoti automatinėse plovimo mašinose </t>
  </si>
  <si>
    <t xml:space="preserve">Testas plovimo kokybei įvertinti automatinėse plovimo ir dezinfekcijos mašinose      </t>
  </si>
  <si>
    <t xml:space="preserve">Testas tuščiavidurių instrumentų plovimo kokybei įvertinti automatinėse plovimo ir dezinfekcinėse mašinose      </t>
  </si>
  <si>
    <t xml:space="preserve">Testai kraujo likučiams ant instrumentų nustatyti </t>
  </si>
  <si>
    <t xml:space="preserve">Odontologinių instrumentų valymo ir dezinfekavimo  priemonė </t>
  </si>
  <si>
    <t xml:space="preserve">Odontologinės atsiurbimo sistemos ir spjaudyklės valymo, dezinfekcijos ir priežiūros priemonė </t>
  </si>
  <si>
    <t xml:space="preserve">Dantų atspaudų ir protezų valymo  priemonė </t>
  </si>
  <si>
    <t xml:space="preserve">Druska (natrio chloridium) vandens valymo filtrų regeneravimui </t>
  </si>
  <si>
    <t xml:space="preserve">Kaustikos instrumento valiklis (kempinė)        </t>
  </si>
  <si>
    <t xml:space="preserve">Vienkartinis šepetėlis-kempinė chirurginiam rankų paruošimui   </t>
  </si>
  <si>
    <t xml:space="preserve">Baseinų vandens dezinfekcijos ir oksidavimo priemonės </t>
  </si>
  <si>
    <t xml:space="preserve">Baseinų vandens pH-reguliatorius </t>
  </si>
  <si>
    <t xml:space="preserve">Flokuliantai ir vandens kietumo stabilizatoriai </t>
  </si>
  <si>
    <t xml:space="preserve">Reagentai baseinų vandens pH kiekiui tikrinti </t>
  </si>
  <si>
    <t xml:space="preserve">Reagentai baseinų vandens chloro kiekiui tikrinti </t>
  </si>
  <si>
    <t xml:space="preserve">Vonelė instrumentų mirkymui </t>
  </si>
  <si>
    <t xml:space="preserve">Testas lanksčių endoskopų plovimo kokybei įvertinti automatinėse plovimo ir dezinfekcinėse mašinose      </t>
  </si>
  <si>
    <t xml:space="preserve">Testas kraujo likučiams fibroendoskopo kanale nustatyti </t>
  </si>
  <si>
    <t xml:space="preserve">Prietaisas plovimo testams lanksčių endoskopų plovimo kokybei įvertinti automatinėse mašinose. </t>
  </si>
  <si>
    <t xml:space="preserve">Cheminis indikatorius – juosta    </t>
  </si>
  <si>
    <t xml:space="preserve">Proceso poveikio cheminiai indikatoriai      </t>
  </si>
  <si>
    <t xml:space="preserve">Cheminiai indikatoriai įrangos kontrolei (Bowie Dick testai).              </t>
  </si>
  <si>
    <t xml:space="preserve">Krovinio partijos kontrolės indikatorius </t>
  </si>
  <si>
    <t xml:space="preserve">Proceso kontrolės priemonė (išorinis cheminis indikatorius) sterilizatoriams formaldehido dujomis            </t>
  </si>
  <si>
    <t xml:space="preserve">Krovinio partijos kontrolės indikatorius sterilizacijai formaldehido dujomis         </t>
  </si>
  <si>
    <t xml:space="preserve">Formaldehido vandeninis tirpalas         </t>
  </si>
  <si>
    <t xml:space="preserve">Indikatoriai (popieriaus-plastiko maišelių užlydymo įrenginiui užlydomų juostų (siūlių) kokybei nustatyti </t>
  </si>
  <si>
    <t xml:space="preserve">Daugiasluoksnis kilimėlis           </t>
  </si>
  <si>
    <r>
      <t>Turi būti spalvota, paruošta naudojimui.
Veikliosios medžiagos: alkoholiai (100 g tirpalo ne mažiau 60 g), su veikimą sustiprinančia veikliąja medžiaga.
Tinka: odos dezinfekcijai prieš operacijas, punkcijas, invazines procedūras ir kt.
Turi pasižymėti plačiu veikimo spektru: bakterijoms, grybeliams, virusams (TB,ŽIV, HBV, ROTA,veikia atsparius antibiotikams štamus  – pateikti gamintojo patvirtinimo dokumentus originalo kalba ir vertimą į lietuvių kalbą).</t>
    </r>
    <r>
      <rPr>
        <sz val="12"/>
        <color rgb="FFFF0000"/>
        <rFont val="Times New Roman"/>
        <family val="1"/>
        <charset val="186"/>
      </rPr>
      <t xml:space="preserve"> </t>
    </r>
    <r>
      <rPr>
        <sz val="12"/>
        <rFont val="Times New Roman"/>
        <family val="1"/>
        <charset val="186"/>
      </rPr>
      <t xml:space="preserve">
Neturi alergizuoti ir dirginti odos, greitai džiūstantis veikimo laikas ne ilgesnis negu 5 min. 
Pakuotė: 0,9-1,0 L
Pateikti biocidų autorizacijos liudijimą. </t>
    </r>
  </si>
  <si>
    <t xml:space="preserve">Paruoštas naudoti, tinka odos ir gleivinių prausimui esant infekcijai ar jos pavojui, MRSA kontaminacijai. 
Bespalvis, bekvapis, apsaugo odą nuo išsausėjimo. 
Veiklioji medžiaga – oktenidinas.                                                                                                                          Pakuotė: 0,5-0,7 L.
</t>
  </si>
  <si>
    <t xml:space="preserve">Skirtas sveikatos priežiūros įstaigų personalui profesonaliam naudojimui. 
Nemažina rankų antiseptiko poveikio, skirtas dažnam naudojimui darbo metu. 
Sudėtyje turi turėti odą tausojančių komponentų, užtikrinančių rankų apsaugą. 
Kremo ir dozavimo pompa turi būti vienkartinės. Pateikti kosmetikos gaminio notifikavimo pažymėjimą.
Pakuotė 0,7-1,0 L
</t>
  </si>
  <si>
    <t>Siūloma pakuotė</t>
  </si>
  <si>
    <t>Siūlomos pakuotės kaina Eur su PVM</t>
  </si>
  <si>
    <t>Siūloma prekė</t>
  </si>
  <si>
    <t>Pavadinimas, kilmės šalis, gamintojas</t>
  </si>
  <si>
    <t>Tie patys reikalavimai kaip 18.1. punkte.                                                                 Pakuotė: 4,0 - 5,0 L</t>
  </si>
  <si>
    <t>Paruoštas naudoti tirpalas. Be aldehidų ir fenolių. Tinkantis naudoti lankstiesiems endoskopams ir anesteziologinei įrangai. Sudėtyje turi būti: vandenilio peroksidas, acto rūgštis, peracto rūgštis. Tirpalui paruošti reikalingas aktyvatorius turi įeiti į komplektą. Neturi dirginti ir alergizuoti. Tinka rankinei aukšto lygio dezinfekcijai. Darbinis tirpalas turi:
-pasižymėti aukšto lygio dezinfekcinėmis savybėmis;
-negadinti instrumentų, turėti korozijos inhibitorių;
-būti trumpo ekspozicijos laiko (iki 20 min.).                                                                                                                         Pakuotė - 4,0-5,0 l
Pateikti atitikties deklaraciją.</t>
  </si>
  <si>
    <t xml:space="preserve">Turi tikti plovimo - dezinfekavimo mašinoms „Olympus“: pateikti patvirtinančius dokumentus. Pakuotė  - 5 L.                                  </t>
  </si>
  <si>
    <t xml:space="preserve">Turi tikti plovimo - dezinfekavimo mašinoms „Olympus“: pateikti patvirtinančius dokumentus. Sudėtis: 20 proc. glutaraldehidas, koroziniai inhibitoriai, alkoholinės medžiagos. Pakuotė  - 5 L.                                                                                         </t>
  </si>
  <si>
    <t>Dydis: 75 mm x 25 mm x 100 m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</si>
  <si>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Vieneto kaina Eur be PVM</t>
  </si>
  <si>
    <t>Orientacinė poreikio suma Eur be PVM</t>
  </si>
  <si>
    <t>Pirkimo dalies Nr.</t>
  </si>
  <si>
    <t>DEZINFEKCIJOS IR STERILIZACIJOS PRIEMONIŲ PIRKIMO</t>
  </si>
  <si>
    <t>TECHNINĖ SPECIFIKACIJA</t>
  </si>
  <si>
    <t>Ekspozicijos laikas veikiantis TBC</t>
  </si>
  <si>
    <r>
      <t>Turi būti spalvota, paruošta naudojimui.
Veikliosios medžiagos: alkoholiai (100 g tirpalo ne mažiau 60 g), su veikimą sustiprinančia veikliąja medžiaga.
Tinka: odos dezinfekcijai prieš operacijas, punkcijas, invazines procedūras ir kt.
Turi pasižymėti plačiu veikimo spektru: bakterijoms, grybeliams, virusams (TB,ŽIV, HBV, ROTA, veikia atsparius antibiotikams štamus – pateikti gamintojo patvirtinimo dokumentus originalo kalba ir vertimą į lietuvių kalbą).</t>
    </r>
    <r>
      <rPr>
        <sz val="12"/>
        <color rgb="FFFF0000"/>
        <rFont val="Times New Roman"/>
        <family val="1"/>
        <charset val="186"/>
      </rPr>
      <t xml:space="preserve"> </t>
    </r>
    <r>
      <rPr>
        <sz val="12"/>
        <rFont val="Times New Roman"/>
        <family val="1"/>
        <charset val="186"/>
      </rPr>
      <t xml:space="preserve">
Neturi alergizuoti ir dirginti odos, greitai džiūstantis veikimo laikas ne ilgesnis negu 5 min.
Pakuotė: 0,25-0,5 L
Pateikti biocidų autorizacijos liudijimą. </t>
    </r>
  </si>
  <si>
    <r>
      <t>Instrumentų valymo ir dezinfekavimo priemonė</t>
    </r>
    <r>
      <rPr>
        <sz val="12"/>
        <color rgb="FFFF0000"/>
        <rFont val="Times New Roman"/>
        <family val="1"/>
        <charset val="186"/>
      </rPr>
      <t xml:space="preserve">  </t>
    </r>
  </si>
  <si>
    <t>Skystas koncentratas. Naikina bakterijas (įsk. Legionela), grybelius, inaktyvuoja virusus (HBV, ŽIV, TB, Papovo). Tinka visų organinėms rūgštims atsparių paviršių (t.y. keramikinių, stiklinių, nerūdijančio plieno ir kt.) inventoriaus, sanitarinių techninių įrenginių, vonių, praustuvių, unitazų, plaukimo baseinų, pirčių dezinfekcijai ir plovimui. pakuotė - 3,0 - 5,0 L.
Pateikti biocidų autorizacijos liudijimą. 
Vertinama 1 l darbinio skiedinio kaina.
Privaloma pateikti 1 l darbinio tirpalo kainą ir ekspozicijos laiką  veikiantį TBC.</t>
  </si>
  <si>
    <t xml:space="preserve">Endoskopų aukšto lygio dezinfekcijos (sterilizacijos) priemonės </t>
  </si>
  <si>
    <t>Skystis. Skirti valyti ir dezinfekuoti besisukančius tiksliuosius odontologinius instrumentus: grąžtus, šlifavimo diskus, dantų šaknų kanalo instrumentus. Veiklioji medžiaga- alkoholiai ir šarmas, antikorozinės bei plaunančios medžiagos. Platus veikimo spektras naikina bakterijas (Įsk. TB), grybelius inaktyvuoja virusus (HBV ir ŽIV). Paruošta naudoti priemonė. Ekspozicija – ne ilgesnė nei 15 min. Po dezinfekcijos instrumentų perplauti nereikia. Pakuotė - 1-2 L.</t>
  </si>
  <si>
    <r>
      <rPr>
        <b/>
        <sz val="12"/>
        <rFont val="Times New Roman"/>
        <family val="1"/>
        <charset val="186"/>
      </rPr>
      <t>1. Odos dezinfekcijos medžiagos</t>
    </r>
    <r>
      <rPr>
        <i/>
        <sz val="12"/>
        <rFont val="Times New Roman"/>
        <family val="1"/>
        <charset val="186"/>
      </rPr>
      <t xml:space="preserve"> (Būtina pateikti pasiūlymą visoms pirkimo dalies pozicijoms):</t>
    </r>
  </si>
  <si>
    <r>
      <t xml:space="preserve">3. </t>
    </r>
    <r>
      <rPr>
        <b/>
        <sz val="12"/>
        <rFont val="Times New Roman"/>
        <family val="1"/>
        <charset val="186"/>
      </rPr>
      <t>Rankų higienos priemonės vienkartinėse fasuotėse</t>
    </r>
    <r>
      <rPr>
        <i/>
        <sz val="12"/>
        <rFont val="Times New Roman"/>
        <family val="1"/>
        <charset val="186"/>
      </rPr>
      <t xml:space="preserve">  (Būtina pateikti pasiūlymą visoms pirkimo dalies pozicijoms):</t>
    </r>
  </si>
  <si>
    <r>
      <t>4.</t>
    </r>
    <r>
      <rPr>
        <b/>
        <sz val="12"/>
        <rFont val="Times New Roman"/>
        <family val="1"/>
        <charset val="186"/>
      </rPr>
      <t>Priemonės chirurginei rankų antiseptikai</t>
    </r>
    <r>
      <rPr>
        <sz val="12"/>
        <rFont val="Times New Roman"/>
        <family val="1"/>
        <charset val="186"/>
      </rPr>
      <t xml:space="preserve"> (Būtina pateikti pasiūlymą visoms pirkimo dalies pozicijoms)</t>
    </r>
  </si>
  <si>
    <r>
      <t xml:space="preserve">5. </t>
    </r>
    <r>
      <rPr>
        <b/>
        <sz val="12"/>
        <rFont val="Times New Roman"/>
        <family val="1"/>
        <charset val="186"/>
      </rPr>
      <t xml:space="preserve">Priemonės higieninei rankų antiseptikai </t>
    </r>
    <r>
      <rPr>
        <sz val="12"/>
        <rFont val="Times New Roman"/>
        <family val="1"/>
        <charset val="186"/>
      </rPr>
      <t xml:space="preserve"> (Būtina pateikti pasiūlymą visoms pirkimo dalies pozicijoms)</t>
    </r>
  </si>
  <si>
    <r>
      <t xml:space="preserve">6. </t>
    </r>
    <r>
      <rPr>
        <b/>
        <sz val="12"/>
        <rFont val="Times New Roman"/>
        <family val="1"/>
        <charset val="186"/>
      </rPr>
      <t>Kremas personalo rankų odos priežiūrai</t>
    </r>
  </si>
  <si>
    <r>
      <t>18. I</t>
    </r>
    <r>
      <rPr>
        <b/>
        <sz val="12"/>
        <rFont val="Times New Roman"/>
        <family val="1"/>
        <charset val="186"/>
      </rPr>
      <t>nstrumentų valymo ir dezinfekcijos priemonės</t>
    </r>
  </si>
  <si>
    <r>
      <t xml:space="preserve">20. </t>
    </r>
    <r>
      <rPr>
        <b/>
        <sz val="12"/>
        <rFont val="Times New Roman"/>
        <family val="1"/>
        <charset val="186"/>
      </rPr>
      <t>Instrumentų aukšto lygio dezinfekcijos medžiagos</t>
    </r>
  </si>
  <si>
    <r>
      <t xml:space="preserve">21. </t>
    </r>
    <r>
      <rPr>
        <b/>
        <sz val="12"/>
        <rFont val="Times New Roman"/>
        <family val="1"/>
      </rPr>
      <t>Endoskopų ikisterilizacinio plovimo ir aukšto lygio dezinfekcijos rankiniu būdu priemonė</t>
    </r>
    <r>
      <rPr>
        <sz val="12"/>
        <rFont val="Times New Roman"/>
        <family val="1"/>
      </rPr>
      <t>s (Būtina pateikti pasiūlymą visoms pirkimo dalies pozicijoms)</t>
    </r>
  </si>
  <si>
    <r>
      <t xml:space="preserve">Priemonė skirta užterštų medicinos prietaisų pirminiam valymui ir dezinfekcijai </t>
    </r>
    <r>
      <rPr>
        <sz val="12"/>
        <color rgb="FFFF0000"/>
        <rFont val="Times New Roman"/>
        <family val="1"/>
      </rPr>
      <t xml:space="preserve"> </t>
    </r>
  </si>
  <si>
    <r>
      <t>Skystas koncentratas. Veiklioji medžiaga</t>
    </r>
    <r>
      <rPr>
        <i/>
        <sz val="12"/>
        <rFont val="Times New Roman"/>
        <family val="1"/>
      </rPr>
      <t>-</t>
    </r>
    <r>
      <rPr>
        <sz val="12"/>
        <rFont val="Times New Roman"/>
        <family val="1"/>
      </rPr>
      <t xml:space="preserve"> dioctyldimethyl ammonium chloride. Kitos medžiagos: nejoniniai surfaktantai (aktyviosios paviršiaus medžiagos), putojimo reguliatoriai, korozijos inhibitoriai, kvapai ir dažai. Tinka visų tipų amalgamų atskyrėjams. Nesusidaro putos. Ekonomiškas. </t>
    </r>
  </si>
  <si>
    <r>
      <t xml:space="preserve">Odontologinės atsiurbimo sistemos ir spjaudyklės valymo priemonė </t>
    </r>
    <r>
      <rPr>
        <sz val="12"/>
        <color theme="5"/>
        <rFont val="Times New Roman"/>
        <family val="1"/>
      </rPr>
      <t xml:space="preserve"> </t>
    </r>
  </si>
  <si>
    <r>
      <t xml:space="preserve">Priemonė dantų atspaudų valymui ir dezinfekcijai  </t>
    </r>
    <r>
      <rPr>
        <sz val="12"/>
        <color theme="5"/>
        <rFont val="Times New Roman"/>
        <family val="1"/>
      </rPr>
      <t xml:space="preserve"> </t>
    </r>
  </si>
  <si>
    <r>
      <t xml:space="preserve">22. </t>
    </r>
    <r>
      <rPr>
        <b/>
        <sz val="12"/>
        <rFont val="Times New Roman"/>
        <family val="1"/>
        <charset val="186"/>
      </rPr>
      <t>Endoskopų plovimo ir dezinfekcijos priemonės automatinėms mašinoms</t>
    </r>
    <r>
      <rPr>
        <sz val="12"/>
        <rFont val="Times New Roman"/>
        <family val="1"/>
      </rPr>
      <t xml:space="preserve"> (Būtina pateikti pasiūlymą visoms pirkimo dalies pozicijoms)</t>
    </r>
  </si>
  <si>
    <r>
      <t xml:space="preserve">23. </t>
    </r>
    <r>
      <rPr>
        <b/>
        <sz val="12"/>
        <rFont val="Times New Roman"/>
        <family val="1"/>
        <charset val="186"/>
      </rPr>
      <t>Endoskopų plovimo ir dezinfekcijos priemonės automatinėms mašinoms</t>
    </r>
    <r>
      <rPr>
        <sz val="12"/>
        <rFont val="Times New Roman"/>
        <family val="1"/>
      </rPr>
      <t xml:space="preserve"> (Būtina pateikti pasiūlymą visoms pirkimo dalies pozicijoms)</t>
    </r>
  </si>
  <si>
    <r>
      <t>24.</t>
    </r>
    <r>
      <rPr>
        <b/>
        <sz val="12"/>
        <rFont val="Times New Roman"/>
        <family val="1"/>
        <charset val="186"/>
      </rPr>
      <t xml:space="preserve"> Instrumentų ploviklis ir neutralizatorius automatinėms instrumentų plovimo mašinom</t>
    </r>
    <r>
      <rPr>
        <sz val="12"/>
        <rFont val="Times New Roman"/>
        <family val="1"/>
      </rPr>
      <t>s (Būtina pateikti pasiūlymą visoms pirkimo dalies pozicijoms)</t>
    </r>
  </si>
  <si>
    <r>
      <t xml:space="preserve">36. </t>
    </r>
    <r>
      <rPr>
        <b/>
        <sz val="12"/>
        <rFont val="Times New Roman"/>
        <family val="1"/>
        <charset val="186"/>
      </rPr>
      <t>Baseinų vandens priežiūros priemonės</t>
    </r>
    <r>
      <rPr>
        <sz val="12"/>
        <rFont val="Times New Roman"/>
        <family val="1"/>
      </rPr>
      <t xml:space="preserve"> (Būtina patekti pasiūlymą visoms pirkimo dalies pozicijoms)</t>
    </r>
  </si>
  <si>
    <r>
      <t xml:space="preserve">37. </t>
    </r>
    <r>
      <rPr>
        <b/>
        <sz val="12"/>
        <rFont val="Times New Roman"/>
        <family val="1"/>
        <charset val="186"/>
      </rPr>
      <t>Vonelės instrumentų mirkymui</t>
    </r>
    <r>
      <rPr>
        <sz val="12"/>
        <rFont val="Times New Roman"/>
        <family val="1"/>
      </rPr>
      <t xml:space="preserve"> (Būtina pateikti pasiūlymą visoms pirkimo dalies pozicijoms)</t>
    </r>
  </si>
  <si>
    <r>
      <t>38.</t>
    </r>
    <r>
      <rPr>
        <b/>
        <sz val="12"/>
        <rFont val="Times New Roman"/>
        <family val="1"/>
        <charset val="186"/>
      </rPr>
      <t xml:space="preserve">Testai teršalų nustatymui ant endoskopų </t>
    </r>
    <r>
      <rPr>
        <sz val="12"/>
        <rFont val="Times New Roman"/>
        <family val="1"/>
      </rPr>
      <t>(Būtina pateikti pasiūlymą visoms pirkimo dalies pozicijoms)</t>
    </r>
  </si>
  <si>
    <r>
      <t xml:space="preserve">40. </t>
    </r>
    <r>
      <rPr>
        <b/>
        <sz val="12"/>
        <rFont val="Times New Roman"/>
        <family val="1"/>
        <charset val="186"/>
      </rPr>
      <t>Sterilizuojamų gaminių pakavimo popierius lakštais</t>
    </r>
    <r>
      <rPr>
        <sz val="12"/>
        <rFont val="Times New Roman"/>
        <family val="1"/>
      </rPr>
      <t xml:space="preserve"> (Būtina pateikti pasiūlymą visoms pirkimo dalies pozicijoms)</t>
    </r>
  </si>
  <si>
    <r>
      <t xml:space="preserve">42. </t>
    </r>
    <r>
      <rPr>
        <b/>
        <sz val="12"/>
        <rFont val="Times New Roman"/>
        <family val="1"/>
        <charset val="186"/>
      </rPr>
      <t>Popieriaus-plastiko juostos sterilizuojamų gaminių pakavimui</t>
    </r>
    <r>
      <rPr>
        <sz val="12"/>
        <rFont val="Times New Roman"/>
        <family val="1"/>
      </rPr>
      <t xml:space="preserve"> (Būtina pateikti pasiūlymą visoms pirkimo dalies pozicijoms)</t>
    </r>
  </si>
  <si>
    <r>
      <t xml:space="preserve">45. </t>
    </r>
    <r>
      <rPr>
        <b/>
        <sz val="12"/>
        <rFont val="Times New Roman"/>
        <family val="1"/>
        <charset val="186"/>
      </rPr>
      <t>Sterilizacijos FO garais kontrolės priemonės</t>
    </r>
    <r>
      <rPr>
        <sz val="12"/>
        <rFont val="Times New Roman"/>
        <family val="1"/>
      </rPr>
      <t xml:space="preserve"> (Būtina pateikti pasiūlymą visoms pirkimo dalies pozicijoms)</t>
    </r>
  </si>
  <si>
    <r>
      <t xml:space="preserve">50.  </t>
    </r>
    <r>
      <rPr>
        <b/>
        <sz val="12"/>
        <rFont val="Times New Roman"/>
        <family val="1"/>
        <charset val="186"/>
      </rPr>
      <t>Aštrių instrumentų dalių apsaugos</t>
    </r>
    <r>
      <rPr>
        <sz val="12"/>
        <rFont val="Times New Roman"/>
        <family val="1"/>
      </rPr>
      <t xml:space="preserve"> (Būtina pateikti pasiūlymą visoms pirkimo dalies pozicijoms)</t>
    </r>
  </si>
  <si>
    <r>
      <t xml:space="preserve">51. </t>
    </r>
    <r>
      <rPr>
        <b/>
        <sz val="12"/>
        <rFont val="Times New Roman"/>
        <family val="1"/>
        <charset val="186"/>
      </rPr>
      <t>Nukenksminimo konteineriai</t>
    </r>
    <r>
      <rPr>
        <sz val="12"/>
        <rFont val="Times New Roman"/>
        <family val="1"/>
      </rPr>
      <t xml:space="preserve"> (Būtina pateikti pasiūlymą visoms pirkimo dalies pozicijoms)</t>
    </r>
  </si>
  <si>
    <t>1 pirkimo dalis iš viso:</t>
  </si>
  <si>
    <t>3 pirkimo dalis iš viso:</t>
  </si>
  <si>
    <t xml:space="preserve">Skirtas sveikatos priežiūros įstaigų personalui profesonaliam naudojimui, dermatologiškai patikrintas. Tinkamas naudoti kasdien po dažno rankų plovimo ir po higieninės dezinfekcijos.
Tinkamas naudoti mūvint apsaugines pirštines.
Turi skatinti pažeistos odos atsinaujinimą; drėkinti odą; didinti jos elastingumą; reguliuoti odos riebalų ir vandens balansą; mažina rankų šiurkštumo pojūtį; greitai patekti į giliuosius odos sluoksnius. Sudėtyje turi turėti: odą tausojančių, natūralių komponentų. 
Užtikrina rankų apsaugą po dažno rankų dezinfektanto naudojimo.                                                                                                                               Pakuotė: 100-200 ml.                                                                                                              Pateikti kosmetikos gaminio notifikavimo pažymėjimą.                        </t>
  </si>
  <si>
    <t>6 pirkimo dalis iš viso:</t>
  </si>
  <si>
    <t>7 pirkimo dalis iš viso:</t>
  </si>
  <si>
    <t>1. Testą sudaro reagento buteliukas ir šepetėlis mėginio paėmimui iš endoskopo kanalo.
2. Jautrumas ne mažesnis nei 1 µg, testo atsakymas gaunamas ne ilgiau nei po 10 minučių.
3. Testas vienodai jautrus šviežiam ir denatūruotam baltymui.
4. 1,7 mm dydžio.</t>
  </si>
  <si>
    <t>1. Testą sudaro reagento buteliukas ir šepetėlis mėginio paėmimui iš endoskopo kanalo;
2. Jautrumas ne mažesnis nei 1 µg, testo atsakymas gaunamas ne ilgiau nei po 10 minučių;
3. Testas vienodai jautrus šviežiam ir denatūruotam baltymui.
4. 2,8 mm dydžio.</t>
  </si>
  <si>
    <t>Nukenksminimo konteineriai 1 l</t>
  </si>
  <si>
    <r>
      <t>44. S</t>
    </r>
    <r>
      <rPr>
        <b/>
        <sz val="12"/>
        <rFont val="Times New Roman"/>
        <family val="1"/>
        <charset val="186"/>
      </rPr>
      <t>terilizacijos garais kontrolės priemonės</t>
    </r>
    <r>
      <rPr>
        <sz val="12"/>
        <rFont val="Times New Roman"/>
        <family val="1"/>
      </rPr>
      <t xml:space="preserve"> (Būtina pateikti pasiūlymą visoms pirkimo dalies pozicijoms)</t>
    </r>
  </si>
  <si>
    <r>
      <t xml:space="preserve">43. </t>
    </r>
    <r>
      <rPr>
        <b/>
        <sz val="12"/>
        <rFont val="Times New Roman"/>
        <family val="1"/>
        <charset val="186"/>
      </rPr>
      <t>Klostuotos popieriaus-plastiko juostos sterilizuojamų gaminių pakavimui</t>
    </r>
    <r>
      <rPr>
        <sz val="12"/>
        <rFont val="Times New Roman"/>
        <family val="1"/>
      </rPr>
      <t xml:space="preserve"> (Būtina pateikti pasiūlymą visoms pirkimo dalies pozicijoms)</t>
    </r>
  </si>
  <si>
    <t>Tie patys reikalavimai kaip 5.1. punkte. 
Pakuotė: 4-5 L</t>
  </si>
  <si>
    <t xml:space="preserve">Skystis. Veiklioji medžiaga - natrio hipochloritas. Sudėtyje-10-15% aktyvaus chloro. </t>
  </si>
  <si>
    <t>Medicininis autoklavuojamas indas  tinklelio pavidalo dugnu ir šonu</t>
  </si>
  <si>
    <t>Medicininis autoklavuojamas indas tinklelio pavidalo dugnu ir šonu</t>
  </si>
  <si>
    <t>Medicininis autoklavuojamas indas  tinklelio pavidalo dugnu ir šonais</t>
  </si>
  <si>
    <t>52.1.</t>
  </si>
  <si>
    <t>52.2.</t>
  </si>
  <si>
    <t>52.3.</t>
  </si>
  <si>
    <t>52.4.</t>
  </si>
  <si>
    <t xml:space="preserve">52.5. </t>
  </si>
  <si>
    <t>52.6.</t>
  </si>
  <si>
    <t>52.7.</t>
  </si>
  <si>
    <t>52.8.</t>
  </si>
  <si>
    <t>52 pirkimo dalis iš viso:</t>
  </si>
  <si>
    <t xml:space="preserve">Paviršių valymo ir dezinfekcijos priemonė baigiamajam valymui ir dezinfekcijai. Naudojamas visų tipų paviršiams. Turi pasižymėti plačiu veikimo spektru: bakterijoms (TB), grybeliams, virusams (ŽIV, HBV, ROTO), sporicidiniu poveikiu (Clostridium difficile).  
Turi tikti sveikatos priežiūros įstaigų grindų ir medicininių prietaisų paviršių, inkubatorių, anestezijos įrangos valymui ir dezinfekavimui. Pagamintas deguonies pagrindu, neteršia patalpų oro. Turi tikti įvairiems medicininių prietaisų paviršiams, instrumentams, inkubatorių, anestezijos įrangos valymui ir dezinfekavimui ir sveikatos priežiūros įstaigų paviršiams.  Turi pasižymėti geromis plovimo savybėmis, turėti trumpą ekspozicijos laiką (5-30 min.); nepalikti dėmių, greitai džiūti. Pateikti biocidų autorizacijos liudijimą ir atitikties deklaraciją.                                                                                                              Paruoštas naudoti sporicidinis preparatas. 
Sudėtyje neturi būti chloro.                                                                                              Pakuotė: 0,9 - 1,0 L
</t>
  </si>
  <si>
    <t xml:space="preserve">Priemonė skirta vandeniui atsparių paviršių valymui ir dezinfekcijai operacinėse, intensyvios terapijos, gimdymo skyrių patalpose, vaikų ligų skyrių patalpose ir kt.  Pavidalas  koncentratas. Sudėtyje neturi būti chloro, aldehidų,fenolio junginių, rūgščių. Turi pasižymėti plačiu veikimo spektru: bakterijoms (TB), grybeliams, virusams ( ŽIV, ROTO, HBV).Turi pasižymėti geromis plovimo savybėmis valant paviršius, nepalikti dėmių, greitai džiūti. Pateikti biocidų autorizacijos liudijimą ir atitikties deklaraciją.                               Pakuotė: iki 5,0 L                                                                                                             Privaloma pateikti 1 l darbinio tirpalo kainą ir ekspozicijos laiką veikiantį TBC.                                                         </t>
  </si>
  <si>
    <t>Priemonė/koncentratas skirta valyti ir dezinfekuoti paviršius sveikatos priežiūros, maitinimo ir gamybos srityje (maisto transportavimo, laikymo ir naudojimo įrangai, talpykloms, naudojimo priemonėms, vamzdynams, paviršiams dezinfekuoti). Tinka paviršiams valyti ir dezinfekuoti, nepriklausomai nuo paviršiaus užterštumo, įrankių ir indų plovimui bei dezinfekcijai. Pasižymi baktericidinėmis, mielicidinėmis, fungicidinėmis, sporicidinėmis veikimo savybėmis.                                                                         Pakuotė: 0,9 - 1,0 L.                                                                                                     Privaloma pateikti 1 l darbinio tirpalo kainą, indų ir naudojimo įrankių dezinfekcijai.</t>
  </si>
  <si>
    <t>Darbinio skiedinio, naudojamo indų ir naudojimo įrankių dezinfekcijai,  1 L kaina Eur su PVM</t>
  </si>
  <si>
    <r>
      <t>Turi būti pritaikyti įstaigoje naudojamiems servetėlių dispanseriams (Bode kibirėliams) arba tiekėjo siūlomiems alternatyviems servetėlių dispanseriams. Ritinys perforuotas, servetėlių plotas nuo 750 iki 930 cm</t>
    </r>
    <r>
      <rPr>
        <sz val="12"/>
        <rFont val="Calibri"/>
        <family val="2"/>
        <charset val="186"/>
      </rPr>
      <t>²</t>
    </r>
    <r>
      <rPr>
        <sz val="12"/>
        <rFont val="Times New Roman"/>
        <family val="1"/>
        <charset val="186"/>
      </rPr>
      <t>. Ritinio aukštis nuo 18 iki 21,5 cm. Ritinio skersmuo ne didesnis kaip 14,5 cm. Medžiaga – poliesteris, gerai sugeriantis drėgmę, nepaliekantis pūko. Servetėlės medžiagos tankis 60 g/m</t>
    </r>
    <r>
      <rPr>
        <sz val="12"/>
        <rFont val="Calibri"/>
        <family val="2"/>
        <charset val="186"/>
      </rPr>
      <t>²</t>
    </r>
    <r>
      <rPr>
        <sz val="10.199999999999999"/>
        <rFont val="Times New Roman"/>
        <family val="1"/>
        <charset val="186"/>
      </rPr>
      <t xml:space="preserve"> </t>
    </r>
    <r>
      <rPr>
        <sz val="12"/>
        <rFont val="Times New Roman"/>
        <family val="1"/>
        <charset val="186"/>
      </rPr>
      <t>± 5g/m</t>
    </r>
    <r>
      <rPr>
        <sz val="12"/>
        <rFont val="Calibri"/>
        <family val="2"/>
        <charset val="186"/>
      </rPr>
      <t>²</t>
    </r>
    <r>
      <rPr>
        <sz val="12"/>
        <rFont val="Times New Roman"/>
        <family val="1"/>
        <charset val="186"/>
      </rPr>
      <t xml:space="preserve">. Ritinyje 100 servetėlių (± 10 vnt.)                    </t>
    </r>
  </si>
  <si>
    <t>Skystas koncentratas.Veikliosios medžiagos 30 - 50% citrinos rūgšties monohidratas, nejoniniai tenzidai, korozijos inhibitoriai, dažai.Tinka atsiurbimo sistemų, spjaudyklių ir drenuojančiųjų dalių valymui. Pakuotė : 1-3 L</t>
  </si>
  <si>
    <t>Švelnus rankų odos muilas, tinkantis dažnam plovimui. Be kvapo ir dažančių medžiagų. Be konservantų. Nedirginantis personalo rankų. 
Skysčio priemonės ir dozavimo pompa turi būti vienkartinės. Priemones nuo 3.1. iki 3.5. turi būti vieno gamintojo ir suderintos naudojimui tarpusavyje. Jei 3.1-.3.5 siūlomos skirtingų gamintojų priemonės, būtina pateikti dokumentus, įrodančius ir patvirtinančius, kad priemonės yra išbandytos ir suderintos naudojimui tarpusavyje. 
Pateikti laminuotas rankų paruošimo schemas. Pateikti kosmetikos gaminio notifikavimo pažymėjimą.
Pakuotė: 0,7-1,0 L</t>
  </si>
  <si>
    <r>
      <t xml:space="preserve">11. </t>
    </r>
    <r>
      <rPr>
        <b/>
        <sz val="12"/>
        <rFont val="Times New Roman"/>
        <family val="1"/>
        <charset val="186"/>
      </rPr>
      <t>Servetėlės paviršių dezinfekcijai</t>
    </r>
    <r>
      <rPr>
        <sz val="12"/>
        <rFont val="Times New Roman"/>
        <family val="1"/>
        <charset val="186"/>
      </rPr>
      <t xml:space="preserve"> (Būtina pateikti pasiūlymą visoms pirkimo dalies pozicijoms)</t>
    </r>
  </si>
  <si>
    <t>Priemonė skirta vandeniui, drėgmei atsparių paviršių (pvz., sienos, lubos, dušo kabinos, vonios, plautuvės, plytelių ir kt.) plovimui ir dezinfekcijai. Tinkama asmens sveikatos priežiūros įstaigoms. Preparatas turi pasižymėti baktericidinėmis savybėmis, inaktyvuoja bakterijas, virusus (tame tarpe HBV, HIV, Rota) ir grybelius. Turi pasižymėti geromis plovimo savybėmis, nepalikti dėmių, greitai džiūti.                                                                                                               Pateikti biocidų autorizacijos liudijimą.                                                                                                                                        Vertinama 1 L darbinio tirpalo kaina, ne ilgesnio kaip 10 min ekspozicijos laiko. Pakuotė - 5 L.</t>
  </si>
  <si>
    <t>Priemonės pavidalas - skystas koncentratas, skirtas instrumentų valymui ir dezinfekcijai. 
Be aldehidų, fenolių, chloro junginių. 
Sudėtyje turi būti: ketvirtiniai amonio junginiai, enzimai, korozijos inhibitoriai. 
Turi pasižymėti plačiu veikimo spektru bakterijoms (TBC, MRSA), grybeliams (C. albicans ir kt.), virusams ( įskaitant Adeno virusą).
Negadina instrumentų iš nerūdijančio plieno, keramikos, plastmasės, silikono, stiklo, plastiko. 
Ekonomiškas naudoti, nealergizuojantis, ne aštraus kvapo. lengvai ir greitai paruošiami dezinfekciniai/plaunamieji tirpalai, naudojant vandentiekio vandenį, neputoja. nealergizuoja personalo, nedirgina kvėpavimo takų.
Pasižymi geromis plaunančiomis savybėmis. 
Dozavimo priemonės patikimos, pritaikytos tirpalo gamybai iš koncentrato, pateikiamos su koncentratu pagal poreikį nemokamai. pakuotė - 1,0 - 2,0 L.
Pateikti atitikties deklaraciją, kad atitinka EN standartus ir EB atitikties deklaraciją direktyvai 93/42/EEB.
Vertinama 1 l darbinio skiedinio kaina.
Privaloma pateikti 1 l darbinio tirpalo kainą ir ekspozicijos laiką  veikiantį TBC.</t>
  </si>
  <si>
    <t>Piemonė skirta užterštų medicinos priemonių pirminiam laikymui iki valymo ir dezinfekcijos, tinka chirurginiams instrumentams. Sudėtyje yra korozijos inhibitorių. 
Putų ir/ar gelio pavidalo, kurios tolygiai padengia užterštus paviršius bei ardo teršalus.
Neleidžia teršalams ant medicinos priemonių išdžiūti ne mažiau kaip 48 valandas.  
Iš karto paruoštas naudoti, pakuotė - flakonas su purškikliu. Pakuotė: 0,75-1 L.                                                                                                                                    Pateikti atitikties deklaraciją.</t>
  </si>
  <si>
    <t xml:space="preserve">Turi atitikti 11607 standarto reikalavimus (pateikti atitikties deklaraciją). Turi turėti CE ženklą (pagal Direktyvą 93/42 EEB). 
Tvirtas, minkštas ir patogus naudoti, po sterilizacijos išlieka tvirtas. Tinkamas naudoto sterilizacijai FO ir vandens garais.
Popieriaus sudėtis: ne mažiau kaip 95% celiuliozės.
Aseptinis įpakavimas (popierius apsaugotas nuo dulkių ir chemikalų). Užtikrina tiek sausą, tiek drėgną bakterinį barjerą. Tvirtas, minkštas ir patogus naudoti, po sterilizacijos išlieka tvirtas. Popieriaus paviršius turi būti lygūs, be plaušų ir kitokių popieriaus priedų. Lakštai 120 cm x120 cm
</t>
  </si>
  <si>
    <r>
      <rPr>
        <sz val="12"/>
        <rFont val="Times New Roman"/>
        <family val="1"/>
        <charset val="186"/>
      </rPr>
      <t xml:space="preserve">52. </t>
    </r>
    <r>
      <rPr>
        <b/>
        <sz val="12"/>
        <rFont val="Times New Roman"/>
        <family val="1"/>
      </rPr>
      <t xml:space="preserve">Medicinos prietaisų dėklai skirti plovimui ir sterilizacijai </t>
    </r>
    <r>
      <rPr>
        <sz val="12"/>
        <rFont val="Times New Roman"/>
        <family val="1"/>
      </rPr>
      <t>(Būtina pateikti pasiūlymą visoms pirkimo dalies pozicijoms)</t>
    </r>
  </si>
  <si>
    <r>
      <t xml:space="preserve">Turi tikti siūlomiems sieniniams dozatoriams. Savybės: PH turi būti neutralus odai, be dažo medžiagų.
	Sudėtyje yra odos apsaugos ir priežiūros komponentų.
	Tinkantis jautriai odai, dažnam rankų plovimui.
	Lengvai putoja, greitai ir efektyviai valo odą.
	Paruoštas naudojimui. Gerai nusiskalauja.                                                                                                                                                                                                                             </t>
    </r>
    <r>
      <rPr>
        <sz val="12"/>
        <color rgb="FFFF0000"/>
        <rFont val="Times New Roman"/>
        <family val="1"/>
        <charset val="186"/>
      </rPr>
      <t xml:space="preserve">  </t>
    </r>
    <r>
      <rPr>
        <sz val="12"/>
        <rFont val="Times New Roman"/>
        <family val="1"/>
        <charset val="186"/>
      </rPr>
      <t xml:space="preserve">     Pakuotė 0,7- 1,0 L
	Pateikti kosmetikos gaminio notifikavimo pažymėjimą. 
Rankų higienos priemonės nuo 4.1 iki 4.3 turi būti vieno gamintojo ir suderintos naudojimui tarpusavyje. Jei siūlomos 4.1-4.3 skirtingų gamintojų priemonės, būtina pateikti dokumentus, įrodančius ir patvirtinančius, kad priemonės yra išbandytos ir suderintos naudojimui tarpusavyje.</t>
    </r>
  </si>
  <si>
    <r>
      <t xml:space="preserve">Veikliosios medžiagos – propanolio alkoholiai: 100 g tirpalo sudaro ne mažiau 60 g.
Turi tikti chirurginiam rankų paruošimui, pasižymėti plačiu veikimo spektru: bakterijoms, grybeliams, virusams (TB, ŽIV, HBV, ROTO, MRSA, NORO).
Turi pasižymėti greitu veikimu ( iki 2 min. – chirurginei rankų dezinfekcijai), turi turėti odos apsaugos ir priežiūros komponentų.                                                                                                                                                                 </t>
    </r>
    <r>
      <rPr>
        <sz val="12"/>
        <color rgb="FFFF0000"/>
        <rFont val="Times New Roman"/>
        <family val="1"/>
        <charset val="186"/>
      </rPr>
      <t xml:space="preserve"> </t>
    </r>
    <r>
      <rPr>
        <sz val="12"/>
        <rFont val="Times New Roman"/>
        <family val="1"/>
        <charset val="186"/>
      </rPr>
      <t xml:space="preserve">Pakuotė 0,7-1,0 L
Pateikti biocidų autorizacijos liudijimą. 
Pateikti laminuotas chirurginio rankų paruošimo schemas. </t>
    </r>
  </si>
  <si>
    <t xml:space="preserve">Greitai paviršių dezinfekcijai paruoštas naudoti tirpalas. Tinka visiems alkoholiui atspariems paviršiams, įskaitant ir medicinos prietaisus sveikatos priežiūros įstaigoje. Tirpalas paruoštas naudoti. Tirpalo sudėtyje negali būti aldehidų. Patogus purkšti buteliukas (lengvai purškiasi po pirmo paspaudimo, užpuršus pasiskirsto tolygiai, ant paviršių nepalieka drėgnų ruožų). Naudojamas įvairių alkoholio poveikiui atsparių mažų paviršių dezinfekcijai. Durų rankenų, įrankių, įrangos, ir kitų paviršių greitai dezinfekcijai procedūriniuose, odontologiniuose kabinetuose, priėmimo skyriuose.
Turi pasižymėti plačiu veikimo spektru: bakterijoms (TBC), grybeliams (aspergylus niger), virusams (pateikti mikrobiologinių tyrimų rezultatus). 
Veikliosios medžiagos – alkoholiai (100 g tirpalo alkoholio turi būti ne mažiau kaip 60 g). 
Turi tikti greitai dezinfekcijai.
Ekspozicijos laikas: nuo 30 sek. iki 3 min. Prie flakono turi būti specialus išpurškėjas.                                                                                                                              Pakuotė: 0,7 - 1,0 L.                   
Pateikti biocidų autorizacijos liudijimą.                                                                                                              </t>
  </si>
  <si>
    <t>Turi tikti naudojamoms įstaigoje automatinėms instrumentų plovimo ir dezinfekavimo mašinoms. 
Neturi sukelti metalo oksidacijos. 
Ploviklis neputoja, ekonomiška naudojimui. 
Sudėtyje esantys fermentai gerai valo kraują ir kitas baltymines medžiagas.                                                                                                                             100 g preparato yra: 5-15 % anijoninės paviršiaus akyviosios medžiagos, 5% nejoninės paviršiaus aktyviosios medžiagos, enzimai, polikarboksilatai, soliubizatroriai, korozijos inhibitoriai.
Sudėtyje nėra silikatų.
Tirpalo pH &gt; 10. Ploviklis neputoja.
Plovimo temperatūra nuo 30 iki 65 ºC. Naudojamos koncentracijos nuo 0,3 iki 1,0 %. Tinka instrumentams iš anoduoto aliuminio ir spalvotųjų metalų.
Pakuotė: 5 L</t>
  </si>
  <si>
    <r>
      <t xml:space="preserve">Tie patys reikalavimai kaip </t>
    </r>
    <r>
      <rPr>
        <sz val="12"/>
        <rFont val="Times New Roman"/>
        <family val="1"/>
        <charset val="186"/>
      </rPr>
      <t xml:space="preserve">40.1 </t>
    </r>
    <r>
      <rPr>
        <sz val="12"/>
        <rFont val="Times New Roman"/>
        <family val="1"/>
      </rPr>
      <t>punktas. Lakštai 100 cm x 100cm</t>
    </r>
  </si>
  <si>
    <r>
      <t xml:space="preserve">Tie patys reikalavimai kaip </t>
    </r>
    <r>
      <rPr>
        <sz val="12"/>
        <rFont val="Times New Roman"/>
        <family val="1"/>
        <charset val="186"/>
      </rPr>
      <t xml:space="preserve">40.1 </t>
    </r>
    <r>
      <rPr>
        <sz val="12"/>
        <rFont val="Times New Roman"/>
        <family val="1"/>
      </rPr>
      <t>punktas. Lakštai 90 x 90 cm</t>
    </r>
  </si>
  <si>
    <r>
      <t>Išorinės cheminės sterilizacijos garais indikatorinė lipni juostelė. Išmatavimai: ne mažiau 1,0 cm x 50 m. Temperatūros režimas 120° - 135°C. Vidinis juostos paviršius lipnus, išoriniame paviršiuje – cheminių dažų linijos, kurios garų poveikyje keičia spalvą. Juosta turi būti ypač stiprios fiksacijos, ritinėlio šonai nelipnūs, nepritraukia nešvarumų, klijai netepa rankų. Sterilizacijos metu nenukrenta, o po jos lengvai nuimama.</t>
    </r>
    <r>
      <rPr>
        <i/>
        <sz val="12"/>
        <color rgb="FFFF0000"/>
        <rFont val="Times New Roman"/>
        <family val="1"/>
        <charset val="186"/>
      </rPr>
      <t xml:space="preserve"> </t>
    </r>
    <r>
      <rPr>
        <sz val="12"/>
        <rFont val="Times New Roman"/>
        <family val="1"/>
      </rPr>
      <t>Ritiniai nuo 50 m iki 100 m</t>
    </r>
  </si>
  <si>
    <t>Dydis: 100 mm (± 20 mm) x 50 mm (± 10 mm) x 100 m . Tie patys reikalavimai kaip 43.1. punktas.</t>
  </si>
  <si>
    <t>Dydis: 150 mm (± 20 mm) x 50 mm (± 10 mm) x 100 m. Tie patys reikalavimai kaip 43.1. punktas.</t>
  </si>
  <si>
    <t>Dydis: 200 mm (± 20 mm) x 55 mm (± 10 mm) x 100 m. Tie patys reikalavimai kaip 43.1. punktas.</t>
  </si>
  <si>
    <t>Dydis: 250 mm (± 20 mm) x 65 mm (± 10 mm) x 100 m. Tie patys reikalavimai kaip 43.1. punktas.</t>
  </si>
  <si>
    <t>Dydis: 300 mm (± 20 mm) x 80 mm (± 10 mm) x 100 m. Tie patys reikalavimai kaip 43.1.  punktas.</t>
  </si>
  <si>
    <t xml:space="preserve">1. Indikatoriaus pavidalas: dvigubas lipdukas, skirtas visų tipų paketų žymėjimui;
2. Ritinyje nemažiau 750 lipdukų;
3. Ant cheminio indikatoriaus yra vieta reikiamai informacijai įrašyti  rankiniu spausdintuvu (ne mažiau 31 simbolio), iš jų sterilizacijos ir galiojimo data – metai (4 simboliai), mėnuo (2 simboliai) ir diena (2 simboliai);
4. Indikatorius pritaikytas įklijuoti į ligoninės dokumentaciją po sterilizacijos proceso, nenaudojant klijų (dvigubas lipdukas);
5. Indikatoriai susukti į ritinius. Indikatoriai tinkami įstaigoje naudojamiems rankiniams spausdintuvams, kurių išmatavimai: 2.8 - 3 x 2 - 2.2 cm (galima paklaida: ± 0,3 cm), arba tiekėjo siūlomiems alternatyviems rankiniams spausdintuvams (10 vnt.) tinkamiems siūlomiems indikatoriams.  
6. Atitinka 1 klasės proceso cheminio indikatoriaus standarto LST EN ISO 1140-1 dalies reikalavimus;
7. Kartu nemokamai pateikti Krovinio registracijos kortelių žurnalą (apie 60 vnt.).                                           </t>
  </si>
  <si>
    <t>Turi būti tinkami naudoti žemos temperatūros vandens garų ir formaldehido mišinio sterilizatoriuose. Indikatorius turi reaguoti į visus kritinius sterilizacijos proceso parametrus ir atitikti standarto EN ISO 11140-1 reikalavimus. Tinka naudoti su įstaigoje naudojamais specialiam įstaigos kroviniui patvirtintu išbandymo įtaisu arba pateikti lygiavertį įtaisą. Indikatoriai ir prietaisas sudaro vieningą sistemą pagal EN 867-5. Indikatorius nedrėksta, dažų spalva po sterilizacijos nepakinta ne mažiau kaip 3 metus. Indikatoriaus pavidalas: lipni etiketė, pritaikyta klijuoti į dokumentus, nenaudojant klijų. Indikatorius sudarytas iš popierinio pagrindo ir 4 segmentų indikatorinio agento, padengto apsauginiu polimeriniu sluoksniu. Ant indikatoriaus nurodyta naudojimo paskirtis, gamintojo pavadinimas, kurio tipo indikatorius (pagal EN ISO 11140 reikalavimus), kokiems sterilizacijos procesams skirtas.</t>
  </si>
  <si>
    <t>Indikatoriai popieriaus - plastiko maišelių užlydymo įrenginiui užlydomų juostų (siūlių) kokybei nustatyti - Seal-Check testas. Ant indikatoriaus testo yra vietos reikiamai informacijai įrašyti. Pritaikytas dokumentacijai. Turi atitikti ISO 11607-2 reikalavimus. Pateikti gamintojo patvirtintą dokumentaciją, įrodančią atitikimus reikalavimams.</t>
  </si>
  <si>
    <t xml:space="preserve">Plastikinės, įvairių spalvų plokštelės, skirtos naudoti automatinėse plovimo mašinose, krepšelių ženklinimui.
Pagaminta iš kieto, nelankstaus plastiko.
Plokštelės tvirtinamos prie krepšelių narūdyjančio plieno, karščiui atspariomis tvirtinimo detalėmis - žiedais, kurios tvirtai fiksuoja plokštelę prie krepšelio, nenukrenta po plovimo automatinėse plovimo - dezinfekavimo mašinose.  
Plokštelė pritaikyta rašymui.
Turi būti atsparios aukštai temperatūrai (iki 134 +2 °C).
Kartu su plokštele turi būti pateikiama nerūdijančio plieno žiedas žymekliui - plokštelei tvirtinti. </t>
  </si>
  <si>
    <t>Išmatavimai - 280 x 170 x 55 mm (+/- 5 mm).
Plastikinis  indas tinklelio pavidalo dugnu ir šonu, skirtas procedūriniams rinkiniams ir smulkiems instrumentų rinkiniams plauti, pakuoti ir sterilizuoti. 
Pagamintas iš atsparaus dezinfekantams ir sterilizacijos procesui polipropileno plastiko. 
Gali būti nukenskminamas ir plaunamas plovimas mašinose ( atitinkančiose ISO 1583 ir HTM 2010(UK)) ir rankomis. Maksimali plovimo temperatūra yra 90 °C.
Gali būti sterilizuotas laikantis ISO 17665, ISO 25424 ir HTM 2010(UK) standartuose nurodomų reikalavimų ir sterilizatoriuose, atitinkančiuose BS EN285. Sterilizacijos temperatūra 134,6 +2 °C.
Indas turi būti apruoštas laikantis ISO 17664 standarto ir validuotas, kaip sterilus po plovimo, dezinfekcijos ir sterilizavimo.
Indas turi atitikti 93/42/EEC direktyvą ir būti klasifikuojamas kaip 1 klasės Medicinos prietaisas bei turi būti žymėtas CE ženklu.</t>
  </si>
  <si>
    <r>
      <t xml:space="preserve">Išmatavimai - 275 x 110 x 30 mm (+/- 5 mm). </t>
    </r>
    <r>
      <rPr>
        <sz val="12"/>
        <rFont val="Times New Roman"/>
        <family val="1"/>
        <charset val="186"/>
      </rPr>
      <t>Tie patys reikalavimai kaip 52.1 punktas.</t>
    </r>
  </si>
  <si>
    <t>Išmatavimai - 270 x 150 x 30 mm (+/- 5 mm). Tie patys reikalavimai kaip 52.1 punktas.</t>
  </si>
  <si>
    <t>Išmatavimai 300 x 250 x 52 mm (+/- 5 mm). Tie patys reikalavimai kaip 52.1 punktas.</t>
  </si>
  <si>
    <t>Išmatavimai 424 x 305 x 52 mm (+/- 5 mm). Tie patys reikalavimai kaip 52.1 punktas.</t>
  </si>
  <si>
    <t>Išmatavimai 255 x 255 x 50 mm (+/- 5 mm). Tie patys reikalavimai kaip 52.1 punktas.</t>
  </si>
  <si>
    <t>Išmatavimai 480 x 255 x 50 mm (+/- 5 mm). Tie patys reikalavimai kaip 52.1 punktas.</t>
  </si>
  <si>
    <t>Išmatavimai 275 x 110 x 30 mm (+/- 5 mm). Tie patys reikalavimai kaip 52.1 punktas.</t>
  </si>
  <si>
    <t>1. Tinka plovimo kokybei nustatyti tuščiavidurių lanksčių endoskopų ir med. prietaisų vidinėse angose automatinėse plovimo mašinose.
2. Testo pavidalas: plieno plokštelė padengta standartizuotu kraujo ir polisacharidų teršalu.
3. Testas turi būti pritaikytas įdėti į prietaisą, imituojantį endoskopo kanalą.
4. Tyrimo rezultatai – tuoj pat po valymo proceso.
5. Pakuotėje - 1 testas, pakuotė saugi, vakuuminė.</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</si>
  <si>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</si>
  <si>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</si>
  <si>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</si>
  <si>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</si>
  <si>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24.2</t>
  </si>
  <si>
    <t>24.3.</t>
  </si>
  <si>
    <t xml:space="preserve">Tabletėmis. Švari, be priemaišų.
Pakuotė: maišuose ne daugiau kaip po 25 kg
</t>
  </si>
  <si>
    <t>53. Įrenginys skirtas mokyti ir tikrinti rankų chirurginį ir higieninį paruošimą (Būtina pateikti pasiūlymą visoms pirkimo dalies pozicijoms):</t>
  </si>
  <si>
    <t>Įrenginys skirtas mokyti ir tikrinti rankų chirurginį ir higieninį paruošimą</t>
  </si>
  <si>
    <t>53.2</t>
  </si>
  <si>
    <t>Florescuojantis tirpalas rankų higienos kokybei vertinti</t>
  </si>
  <si>
    <t>53 pirkimo dalis iš viso:</t>
  </si>
  <si>
    <t xml:space="preserve">54. Klostuotos popieriaus-plastiko juostos sterilizuojamų gaminių pakavimui, didelių išmatavimų rinkiniams </t>
  </si>
  <si>
    <t>54.1.</t>
  </si>
  <si>
    <t>54.2.</t>
  </si>
  <si>
    <t>54 pirkimo dalis iš viso:</t>
  </si>
  <si>
    <t>Dydis: 400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</si>
  <si>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r>
      <t>32.</t>
    </r>
    <r>
      <rPr>
        <b/>
        <sz val="12"/>
        <rFont val="Times New Roman"/>
        <family val="1"/>
        <charset val="186"/>
      </rPr>
      <t xml:space="preserve"> Priemonė dantų antspaudų valymui ir dezinfekcijai </t>
    </r>
    <r>
      <rPr>
        <sz val="12"/>
        <rFont val="Times New Roman"/>
        <family val="1"/>
        <charset val="186"/>
      </rPr>
      <t>(Būtina pateikti pasiūlymą visoms pirkimo dalies pozicijoms)</t>
    </r>
  </si>
  <si>
    <t>32 pirkimo dalis iš viso:</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</si>
  <si>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</si>
  <si>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</si>
  <si>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Dydis: 420 mm (± 20 mm) x 100 m .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</si>
  <si>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 xml:space="preserve">Vandenyje visiškai tirpios, valančios ir dezinfekuojančios tabletės. Sudėtis - Natrio dichloroisocianurato tabletės. Vandenyje ištirpintos tabletės, kurioje yra ne mažiau kaip 1,0 ir ne daugiau kaip 1,5 g. aktyvios medžiagos, gaunamas tiksliai nustatytos koncentracijos dezinfekcinis tirpalas. 
Tirpalas pasižymi bakteriocidiniu (TBC), fungicidiniu, virucidiniu ir sporocidiniu poveikiu.                                                                                                                              Pateikti biocido autorizacijos liudijimą.                                                                                                              Pakuotėje 100-300 tabl. </t>
  </si>
  <si>
    <t xml:space="preserve">Dezinfekcijos ir sterilizacijos priemonių atviro konkurso (tarptautinis pirkimas) sąlygų </t>
  </si>
  <si>
    <r>
      <t xml:space="preserve">7. </t>
    </r>
    <r>
      <rPr>
        <b/>
        <sz val="12"/>
        <rFont val="Times New Roman"/>
        <family val="1"/>
        <charset val="186"/>
      </rPr>
      <t>Paviršių valymo ir dezinfekcijos priemonė (baigiamajam valymui)</t>
    </r>
  </si>
  <si>
    <t>Klostuotos popieriaus plastiko juostos, dielių išmatavimų rinkiniams</t>
  </si>
  <si>
    <t>Tie patys reikalavimai kaip 5.1. punkte. 
Tinkamas nešioti (kišeninis arba prisegamas prie medicininės aprangos).</t>
  </si>
  <si>
    <t xml:space="preserve"> Skirtos aplinkos ir medicinos prietaisų paviršių dezinfekcijai (stalams, kėdėms, durų rankenoms, monitoriams, klaviatūroms, mobiliems telefonams, lovų rėmams, med. įrangai ir instrumentams).                                                                                                             Servetėlės impregnuotos alkoholiu (ne mažiau 60 %) ir medžiagomis sustiprinančiomis alkoholio veikimą.                                                                                           Turi veikti: baktericidiškai, mielicidiškai, fungicidiškai, virusidiškai (įsk. HBV, ŽIV, HCV, Polyoma, adeno, rota virusus), ekspozicijos laikas ne ilgiau kaip 5 min.                                                                                                                                                                        Patogios naudojimui, vienu judesiu išsitraukia viena servėtėlė. Perforuotos, įpakuotos dėžutėje su dozatoriumi.                                                                           Servėtėlių dydis  patogus valymui (paėmus į rankas apimtų delno plotą), galima nuvalyti kuo didesnį plotą, ne alergizuoja, stipriai sudrėkintos. 
Dydis: ne mažesnis kaip 180 x 180 mm. 
Nurodyti servėtėlių skaičių pakuotėje. 
Pateikti biocidų autorizacijos liudijimą. Pakuotė - 80-220 servetėlių.
Vertinama 1 servetėlės kaina.</t>
  </si>
  <si>
    <t xml:space="preserve">Pavidalas - granulės, trumpas absorbcijos laikas . Skirtas biologiniams žmogaus kūno skysčiams absorbuoti.  Pateikti naudojimo instrukciją.
Vienos pakuotės turi užtekti absorbuoti ne mažiau kaip 1 l skysčio. Maišeliai iki 25 g.
</t>
  </si>
  <si>
    <t>1. Tinka nustatyti kraujo ir denatūruoto kraujo likučiams ant įvairių paviršių po rankinio ir automatinio paruošimo būdo.
2. Testo jautrumas: reagentai turi būti jautrūs, kad galima būtų nustatyti mažiau 1µg kraujo likučių ant tiriamųjų paviršių.
3. Greitas tyrimo rezultatas - ne ilgiau kaip 1 min.
4. Aiškus tyrimo rezultatas - spalvos pasikeitimas.
5. Testą sudaro aktyvatorius, reagentas su paėmimo tamponu.                                                          6. Testas paruoštas naudojimui.</t>
  </si>
  <si>
    <t>Dydis:  ≥400 mm x 200 m. Tie patys reikalavimai kaip 42.1 punktas.</t>
  </si>
  <si>
    <t>Paviršius – iš lipnaus polietileno, apačia – vinilinė, gerai priglundanti prie grindų. Berėmė konstrukcija. Keičiamų sluoksnių skaičius – ne mažiau 30 vnt. Kilimėlio storis – 2,1 mm ± 0,3 mm, sluoksnio storis – 30 -35 mikronų. Kilimėlio sluoksniai padengti akriliniais klijais su antimikrobine medžiaga. Be silikono ir plastiklių. Dydis: 60 cm (± 10 cm) x 115 cm (± 10 cm).</t>
  </si>
  <si>
    <t>Kremas  ir/arba losjonas personalo rankų odos priežiūrai</t>
  </si>
  <si>
    <t xml:space="preserve">Testas ploviklio likučiams ant instrumentų nustatyti        </t>
  </si>
  <si>
    <t xml:space="preserve">Patikimas, tvirtas korpusas.                                                                                                                     Tvirtinamas stabiliai prie sienos. Rinkinyje yra visi tvirtinimo elementai.                                                             Korpuso paviršius lygus, lengvai valomas. Lengva pakeisti talpas.                                                                           Turi dozavimo reguliavimo įrenginį (nuo 0,75 - 3,0 ml).                                                                                                                               Pakuotė 0,7-1,0 L                                                                                                                Patogus paspaudimas alkūne (nesiliečiant prie korpuso ir išlaikant sterilumą). </t>
  </si>
  <si>
    <t>2 priedas</t>
  </si>
  <si>
    <t>1. Indikatoriai siūlomi su metaliniu ar plastiko prietaisu, imituojančiu Bowie Dick kontrolinį paketą. 
2. Skirti oro pašalinimo iš sterilizatoriaus darbo kameros ir garų prasiskverbimo kontrolei.
3. Indikatorius apsaugotas nuo drėgmės, išblukimo (padengtas plėvele),dažų spalva turi neblankti po sterilizacijos ne mažiau 5 metus.
4. Turi būti pateiktas spalvos pasikeitimo etalonas.
5. Pritaikytas klijuoti į dokumentus, nenaudojant klijų.
6. Ant indikatoriaus arba indikatoriaus lapelio rėmo nurodyta jų klasė ir standartas .
7. Indikatorius (2 klasės) ir krovinio kontrolės įtaisas (tinkantis 2 klasės indikatoriams, pateikti atitikties deklaraciją) turi sudaryti vieningą sistemą.                                                                                                                                                                                                                                                  8. Ant išbandymo įtaiso ar jo pakuotės turi būti pateikta identifikacinė informacija (gamintojo pavadinimas, gaminio kodas, atitiktis standartui).
9. Turi atitikti standarto LST EN ISO 11140-4 (2 klasė) reikalavimus.</t>
  </si>
  <si>
    <t xml:space="preserve">Įrenginys skirtas rankų dezinfekcijos paruošimo efektyvumui kontroliuoti,  naudojant fluorescencinį metodą. UV šviesos šaltinis LED tipo. Įrenginys su patogia rankena pernešimui.
Turi turėti CE ženklą.  </t>
  </si>
  <si>
    <t>Tirpalas (kontrolinis/imitacinis tirpalas/antiseptikas) skirtas rankų higienos technikos kokybei vertinti. Sudėtyje yra florescuojančių medžiagų, kurios švyti UV šviesoje.Antiseptikas ir jo sudėtyje esančios UV šviesą atspindinčios dalelės neturi pavojingų komponentų. Antiseptikas nesunkiai pašalinamas nuo odos paviršiaus valymo arvba plovimo metu. 
Pakuotė: 120-500 ml</t>
  </si>
  <si>
    <t xml:space="preserve">1. Indikatoriai siūlomi su krovinio kontrolės pramoninės gamybos sterilizacijos proceso metaliniu išbandymo įtaisu, imituojančiu mišrius, kompleksinių, ypač sudėtingų tuščiavidurių instrumentų krovinius;
2. Indikatorius apsaugotas nuo drėgmės, išblukimo (padengtas plėvele), dažų spalva turi neblankti po sterilizacijos ne mažiau 5 metus;
3. Skirtas sterilizacijos kokybės kontrolei vakuuminėse ir gravitaciniuose sterilizatoriuose (pateikti gamintojo patvirtinimą);
4. Pritaikytas klijuoti į dokumentus, nenaudojant klijų;
5. Pateiktas spalvos pasikeitimo etalonas;
6. Indikatorius (2 klasės) ir krovinio kontrolės įtaisas (tinkantis 2 klasės indikatoriams, pateikti atitikties deklaraciją) turi sudaryti vieningą sistemą;                                                                                                                                                                                                                                                              7. Ant išbandymo įtaiso turi būti pateikta identifikacinė informacija (gamintojo pavadinimas, gaminio kodas, atitiktis standartui).
8. Turi atitikti standarto LST EN ISO 11140-4 (2 klasė) reikalavimus;
9. Ant indikatoriaus arba indikatoriaus lapelio rėmo nurodyta jų klasė ir standartas.
</t>
  </si>
  <si>
    <t xml:space="preserve">Veikimas: bakteriocidinis (TB, MRSA), virucidinis (HBV, HCV, ŽIV, Rota, Adeno ir kt.), fungicidinis (Candida albicans, Aspergillus niger ir kt.). 
Sudėtinės medžiagos:  alkoholiai ir rankų priežiūros priemonės. 
Bespalvis.  Be dažiklių, konservantų. 
Neturi sausinti rankų. Sudėtyje yra odą tausojančių medžiagų. 
Pateikti biocidų autorizacijos liudijimą. 
Pateikti laminuotas higieninio rankų paruošimo schemas. 
Rankų higienos priemonės nuo 5.1 iki 5.7 turi būti vieno gamintojo ir suderintos naudojimui tarpusavyje. Jei 5.1-5.7  siūlomos skirtingų gamintojų priemonės, būtina pateikti dokumentus, įrodančius ir patvirtinančius, kad priemonės yra išbandytos ir suderintos naudojimui tarpusavyje. Turi tikti esamiems ligoninės dozatoriams arba tiekėjo siūlomiems lygiaverčiams dozatoriams, tinkantiems siūlomoms medžiagoms.  Reikalingi kiekiai siūlant lygiaverčius dozatorius: 5.1 pozicijai- 350 vnt.; 5.2 pozicijai- 200 vnt.; 5.5 pozicijai- 300 vnt.; 5.6 pozicijai- 150 vnt. Siekiant įvertinti dozatorius, tiekėjas gali atvykti į vietą ir juos apžiūrėti.
Kartu turi būti pateikiamos ir dozavimo pompos-dozatoriai, kurie gali būti dezinfekuojami ir naudojami ne vienkartinai. Sulūžus dozavimo pompai, pompa keičiama nemokamai.
Pakuotė: 0,5 L
</t>
  </si>
  <si>
    <t>Skirta echoskopų, ultragarso daviklių ir kietos optikos kasdieninei dezinfekcijai.                                                                                                         Neturi būti alkoholių, aldehidų, dažiklių, kvapiklių.                                                                                                                                                  Turi veikti: baktericidiškai, mielicidiškai, virucidiškai (tame tarpe Polyoma, Papiloma virusus), ekspozicijos laikas ne ilgiau kaip 2 min.
Priemonė paruošta naudoti. Suvilgytos dezinfekcine priemone servetėlės supakuotos į saugią vienkartinio naudojimo pakuotę su sandariu dangteliu.Traukiasi po vieną.                                                                                                                                                                                           Valymo metu nesuplyšta, nepalieka ant valomojo paviršiaus pūkų, perteklinės drėgmės. Pakuotė - 80-200 servetėlių.                                                     Nurodyti servetėlių skaičių pakuotėje. 
Pateikti priemonės CE atitikties deklaraciją. 
Vertinama 1 servetėlės kaina.</t>
  </si>
  <si>
    <t>Dezinfekcinės servetėlės su alkoholiu</t>
  </si>
  <si>
    <t xml:space="preserve">Servetėlės skirtos mažiems alkoholiui atspariems paviršiams dezinfekuoti sveikatos priežiūros įstaigose. 
Servetėlėse yra plataus veikimo spektro veikliųjų medžiagų. 
Veikimas: bakteriocidinis (TBC, MRSA), virucidinis (HBV, HCV, ŽIV, Rota, Adeno ir kt.), fungicidinis (Candida albicans ir kt.). 
Veikimo laikas ne ilgiau 30 s. 
Naudojimas: servetėlė ištraukiama iš dozavimo dėžutės per angą, fasuotė sandariai užsidaro, kad servėtėlės neišdžiūtų. 
Dydis: ne mažesnės kaip 15 x 15 cm. 
Pateikti biocidų autorizacijos liudijimą. </t>
  </si>
  <si>
    <t>Laikiklis turi būti pagamintas iš metalo ar sustiprintos konstrukcinės termoplastinės medžiagos, kuri pasižymėtų standumu ir stiprumu, bei būti atspari dezinfekcijos priemonėms. Rankenos dėka, nėra jokio sąlyčio su dozavimo sistema. Laikiklio rankena turi būti sukonstruota iš viršaus, o dozavimo sistema viršuje. Laikiklis turi būti lengvai valomas, dezinfekuojamas ir kompaktiškas. Fiksuotas užsukimas su dozavimo pompomis. 
Pakuotė: 0,5 L</t>
  </si>
  <si>
    <t>Laikiklis turi būti pagamintas iš metalo ar sustiprintos konstrukcinės termoplastinės medžiagos, kuri pasižymėtų standumu ir stiprumu, bei būti atspari dezinfekcijos priemonėms. Rankenos dėka, nėra jokio sąlyčio su dozavimo sistema. Laikiklio rankena turi būti sukonstruota iš viršaus, o dozavimo sistema viršuje. Laikiklis turi būti lengvai valomas, dezinfekuojamas ir kompaktiškas. Fiksuotas užsukimas su dozavimo pompomis. 
Pakuotė: 1 L</t>
  </si>
  <si>
    <t>Servetėlės turi tikti jautriems paviršiams, monitoriams, klaviatūroms, mob.telefonų, jutiklinių ekranų dezinfekcijai, Stacionariai ir nešiojamai medicininei įrangai (pvz. monitoringo sistemoms), jautriai, neinvaziniai įrangai, operacinėms lempoms,, medicininių prietaisų paviršių, pagamintų iš dirbtinės odos, dezinfekcijai. Paruoštos naudoti servetėlės, pagamintos iš aukštos kokybės, atsparios plyšimams medžiagos. Be aldehidų, dažų ir kvapų priedų. Servetėlės dydis ne mažiau 180x180 mm. Plataus veikimo spektro servetėlės. Turi veikti: baktericidiškai, mielicidiškai, fungicidiškai, virusidiškai (įsk. HBV, ŽIV, HCV, Polyoma, adeno, rota virusus). Servetėlės turi būti supakuotos sandarioje pakuotėje, apsaugotos nuo galimo išdžiūvimo. Pateikti priemonės CE atitikties deklaraciją. Pakuotė - 80-200 servetėlių                                                                                                     Vertinama 1 servetėlės kaina.</t>
  </si>
  <si>
    <t>Dydis: 50 mm (± 5 mm) x 200 m.
1. Atitinka EN11607  reikalavimus. Pateikti atitikties deklaraciją.
2. Pagaminta iš medicininio popieriaus ir skaidraus plastiko. 
3. Skirti med. priemonių įpakavimui, paženklinti CE (pagal MDD 93/42 EEB).
4. Tinka sterilizacijai garais ir FO dujomis. Juostų vidiniame laminuotos dalies sluoksnyje yra proceso poveikio indikatoriai (1 klasė).
5. Pateikti gamintojo rekomendacijas dėl lydymo temperatūros, greičio ir slėgio.
6. Turi būti ženklas nurodantis juostos atidarymo kryptį ir po sterilizacijos atsidaryti per siūles.
7. Aseptinis įpakavimas, juosta apsaugota nuo dulkių ir chemikalų. Pirminė pakuotė - plastikinė, antrinė - kartoninė.                                                                                                                                                                                                                     8. Pakuotė - ritinys.</t>
  </si>
  <si>
    <t>Dydis: 100 mm (± 5 mm) x 200 m. Tie patys reikalavimai kaip 42.1 punktas.</t>
  </si>
  <si>
    <t>Dydis: 125 mm (± 5 mm) x 200 m. Tie patys reikalavimai kaip 42.1 punktas.</t>
  </si>
  <si>
    <t>Dydis: 150 mm (± 5 mm) x 200 m. Tie patys reikalavimai kaip 42.1 punktas.</t>
  </si>
  <si>
    <t>Dydis: 200 mm (± 5 mm) x 200 m. Tie patys reikalavimai kaip 42.1 punktas.</t>
  </si>
  <si>
    <t>Dydis: 250 mm (± 5 mm) x 200 m. Tie patys reikalavimai kaip 42.1 punktas.</t>
  </si>
  <si>
    <t>Dydis: 300 mm (± 5 mm) x 200 m. Tie patys reikalavimai kaip 42.1 punktas.</t>
  </si>
  <si>
    <t>Dydis: 350 mm (± 5 mm) x 200 m. Tie patys reikalavimai kaip 42.1 punktas.</t>
  </si>
  <si>
    <t>0,5 l</t>
  </si>
  <si>
    <t>Octenisan wash lotion 500 ml, Vokietija, Schulke</t>
  </si>
  <si>
    <t>1 l</t>
  </si>
  <si>
    <t>1 vnt.</t>
  </si>
  <si>
    <t>Sensiva losjonas rankoms plauti 1 l, Vokietija, Schulke</t>
  </si>
  <si>
    <t>Desmanol  pure rankų antiseptikas 1 l, Vokietija, Schulke</t>
  </si>
  <si>
    <t>Schulke sieninis alkūninis dozatorius ''S&amp;M2 Universal'' (nuo 500 ml iki 1 l), Vokietija, Schulke</t>
  </si>
  <si>
    <t>Sensiva apsauginė emulsija 150 ml, Vokietija, Schulke</t>
  </si>
  <si>
    <t>Sensiva apsauginė emulsija 500 ml, Vokietija, Schulke</t>
  </si>
  <si>
    <t>500 ml</t>
  </si>
  <si>
    <t>150 ml</t>
  </si>
  <si>
    <t>5 l</t>
  </si>
  <si>
    <t>Terralin protect koncentratas pavirðiø valymui ir dezinfekcijai 5 l, Vokietija, Schulke</t>
  </si>
  <si>
    <t>60 min</t>
  </si>
  <si>
    <t>Mikrozid AF skystis greitai pavirðiø dezinfekcijai  1 l + purkštukas, Vokietija, Schulke</t>
  </si>
  <si>
    <t>100 serv.</t>
  </si>
  <si>
    <t>Mikrozid Universal premium servetėlės (100 vnt.), Vokietija, Schulke</t>
  </si>
  <si>
    <t>Mikrozid Jumbo servetėlės jautrių alkoholiui prietaisų ir paviršių greitai dezinfekcijai 20x20 cm, 200 vnt. (dėžutė), Vokietija, Schulke</t>
  </si>
  <si>
    <t>200 serv.</t>
  </si>
  <si>
    <t>Serres kietinanèios granulës, Suomija, Serres</t>
  </si>
  <si>
    <t>24 vnt./pak.</t>
  </si>
  <si>
    <t>Thermosept ED (endoskopų dezinfektantas) 5 l, Vokietija, Schulke</t>
  </si>
  <si>
    <t>Thermosept ER (endoskopų ploviklis) 5 l, Vokietijas, Schulke</t>
  </si>
  <si>
    <t>Thermosept Xtra ploviklis instrumentø plovimui automatiniuose plautuvuose 5 l, Vokietija, Schulke</t>
  </si>
  <si>
    <t>Thermosept NKZ neutralizatorius instrumentø plovimui automatiniuose plautuvuose 5 l, Vokietija, Schulke</t>
  </si>
  <si>
    <t>Schulke dëþutë servetëlëms dozuoti 100/111, Vokietija, Schulke</t>
  </si>
  <si>
    <t>Schulke sausos servetëlës 100 (30x30 cm), Vokietija, Schulke</t>
  </si>
  <si>
    <t>Gigasept instru AF koncentratas instrumentø valymui ir dezinfekcijai 2 l, Vokietija, Schulke</t>
  </si>
  <si>
    <t>Gigasept instru AF koncentratas instrumentø valymui ir dezinfekcijai 5 l, Vokietija, Schulke</t>
  </si>
  <si>
    <t>2 l</t>
  </si>
  <si>
    <t>24 vnt.</t>
  </si>
  <si>
    <t>pH-CHECK testas PH nustatyti (24 vnt), Vokietija, Pereg</t>
  </si>
  <si>
    <t>TOSI instrumentø plovimo kokybës testas automatiniams plautuvams (12 vnt.), Vokietija, Pereg</t>
  </si>
  <si>
    <t>12 vnt.</t>
  </si>
  <si>
    <t>Tosi Lumcheck tuðèiaviduriø instrumentø plovimo testas automatiniams plautuvams (25 vnt.), Vokietija, Pereg</t>
  </si>
  <si>
    <t>25 vnt.</t>
  </si>
  <si>
    <t>HemoCheck-S  testas kraujo likuèiams ant medicinos prietaisø nustatyti (12 vnt.), Vokietija, Pereg</t>
  </si>
  <si>
    <t>Rotasept skystis besisukanèiø instrumentø valymui ir dezinfekcijai 2 l, Vokietija, Schulke</t>
  </si>
  <si>
    <t>Aspirmatic koncentratas siurbimo sistemø dezinfekcijai 2 l, Vokietija, Schulke</t>
  </si>
  <si>
    <t>Aspirmatic Cleaner koncentratas siurbimo sistemø dezinfekcijai 2 l, Vokietija, Schulke</t>
  </si>
  <si>
    <t>Schulke vonelë instrumentø dezinfekcijai (baltas dangtis) 3 l, Vokietija, Schulke</t>
  </si>
  <si>
    <t>Schulke vonelë instrumentø dezinfekcijai (baltas dangtis) 10 l, Vokietija, Schulke</t>
  </si>
  <si>
    <t>Tosi-FlexiCheck endoskopø plovimo testas automatiniams plautuvams (25 vnt.), Vokietija, Pereg</t>
  </si>
  <si>
    <t>6 vnt.</t>
  </si>
  <si>
    <t>Pyromol-E1,7 testas baltymø likuèiams endoskopo kanale aptikti (6 vnt.), Vokietija, Pereg</t>
  </si>
  <si>
    <t>Pyromol-E2,8 testas baltymø likuèiams endoskopo kanale aptikti (6 vnt.), Vokietija, Pereg</t>
  </si>
  <si>
    <t>ritinys</t>
  </si>
  <si>
    <t>VeriSteril juosta sterilizuojamø gaminiø pakavimui be klostës 50 mm x 200 m (3 ind.), Italija, Sterifit</t>
  </si>
  <si>
    <t>VeriSteril juosta sterilizuojamø gaminiø pakavimui be klostës 400 mm x 200 m (3 ind.), Italija, Sterifit</t>
  </si>
  <si>
    <t>VeriSteril juosta sterilizuojamø gaminiø pakavimui be klostës 300 mm x 200 m (3 ind.), Italija, Sterifit</t>
  </si>
  <si>
    <t>VeriSteril juosta sterilizuojamø gaminiø pakavimui be klostës 200 mm x 200 m (3 ind.), Italija, Sterifit</t>
  </si>
  <si>
    <t>VeriSteril juosta sterilizuojamø gaminiø pakavimui be klostës 100 mm x 200 m (3 ind.), Italija, Sterifit</t>
  </si>
  <si>
    <t>VeriSteril juosta sterilizuojamø gaminiø pakavimui be klostës 150 mm x 200 m (3 ind.), Italija, Sterifit</t>
  </si>
  <si>
    <t>VeriSteril juosta sterilizuojamø gaminiø pakavimui be klostës 120 mm x 200 m (3 ind.), Italija, Sterifit</t>
  </si>
  <si>
    <t>VeriSteril juosta sterilizuojamø gaminiø pakavimui be klostës 250 mm x 200 m (3 ind.), Italija, Sterifit</t>
  </si>
  <si>
    <t>VeriSteril juosta sterilizuojamø gaminiø pakavimui be klostës 350 mm x 200 m (3 ind.), Italija, Sterifit</t>
  </si>
  <si>
    <t>VeriSteril juosta sterilizuojamø gaminiø pakavimui su kloste  75 mm x 25 mm x 100 m (3 ind.), Italija, Sterifit</t>
  </si>
  <si>
    <t>VeriSteril juosta sterilizuojamø gaminiø pakavimui su kloste 100 mm x 50 mm x 100 m (3 ind.), Italija, Sterifit</t>
  </si>
  <si>
    <t>VeriSteril juosta sterilizuojamø gaminiø pakavimui su kloste 150 mm x 50 mm x 100 m (3 ind.), Italija, Sterifit</t>
  </si>
  <si>
    <t>VeriSteril juosta sterilizuojamø gaminiø pakavimui su kloste 250 mm x 65 mm x 100 m (3 ind.), Italija, Sterifit</t>
  </si>
  <si>
    <t>VeriSteril juosta sterilizuojamø gaminiø pakavimui su kloste  200 mm x 50 mm x 100 m (3 ind.), Italija, Sterifit</t>
  </si>
  <si>
    <t>VeriSteril juosta sterilizuojamø gaminiø pakavimui su kloste 300 mm x 80 mm x 100 m (3 ind.), Italija, Sterifit</t>
  </si>
  <si>
    <t>53.1</t>
  </si>
  <si>
    <t>250 vnt.</t>
  </si>
  <si>
    <t>Famos testas užlydymo siūlės kontrolei (250 vnt.)</t>
  </si>
  <si>
    <t>750 vnt.</t>
  </si>
  <si>
    <t>3-jų eil. indikatoriniai lipdukai vanens grarais, Vokietija, Famos</t>
  </si>
  <si>
    <t>100 vnt</t>
  </si>
  <si>
    <t>Bowie &amp; Dick indicatoriai metaliniai kapsulei, Vokietija, FAMOS</t>
  </si>
  <si>
    <t>LOT kontrol4s testai, Vokietija FAMOS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</si>
</sst>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5"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sz val="11"/>
      <color rgb="FFFF0000"/>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color rgb="FFFF0000"/>
      <name val="Calibri"/>
      <family val="2"/>
      <charset val="186"/>
      <scheme val="minor"/>
    </font>
    <font>
      <sz val="11"/>
      <name val="Times New Roman"/>
      <family val="1"/>
    </font>
    <font>
      <sz val="11"/>
      <name val="Calibri"/>
      <family val="2"/>
      <charset val="186"/>
      <scheme val="minor"/>
    </font>
    <font>
      <b/>
      <sz val="12"/>
      <name val="Times New Roman"/>
      <family val="1"/>
      <charset val="186"/>
    </font>
    <font>
      <sz val="12"/>
      <color rgb="FFFF0000"/>
      <name val="Times New Roman"/>
      <family val="1"/>
      <charset val="186"/>
    </font>
    <font>
      <sz val="12"/>
      <color rgb="FFFF0000"/>
      <name val="Times New Roman"/>
      <family val="1"/>
    </font>
    <font>
      <sz val="12"/>
      <color theme="1"/>
      <name val="Times New Roman"/>
      <family val="1"/>
      <charset val="186"/>
    </font>
    <font>
      <i/>
      <sz val="12"/>
      <name val="Times New Roman"/>
      <family val="1"/>
      <charset val="186"/>
    </font>
    <font>
      <sz val="12"/>
      <color theme="1"/>
      <name val="Times New Roman"/>
      <family val="1"/>
    </font>
    <font>
      <i/>
      <sz val="11"/>
      <name val="Times New Roman"/>
      <family val="1"/>
      <charset val="186"/>
    </font>
    <font>
      <i/>
      <sz val="12"/>
      <name val="Times New Roman"/>
      <family val="1"/>
    </font>
    <font>
      <sz val="12"/>
      <color theme="5"/>
      <name val="Times New Roman"/>
      <family val="1"/>
    </font>
    <font>
      <sz val="10"/>
      <color theme="1"/>
      <name val="Times New Roman"/>
      <family val="1"/>
    </font>
    <font>
      <i/>
      <sz val="12"/>
      <color rgb="FFFF0000"/>
      <name val="Times New Roman"/>
      <family val="1"/>
      <charset val="186"/>
    </font>
    <font>
      <sz val="12"/>
      <name val="Calibri"/>
      <family val="2"/>
      <charset val="186"/>
    </font>
    <font>
      <sz val="10.199999999999999"/>
      <name val="Times New Roman"/>
      <family val="1"/>
      <charset val="186"/>
    </font>
    <font>
      <i/>
      <sz val="11"/>
      <color theme="1"/>
      <name val="Times New Roman"/>
      <family val="1"/>
      <charset val="186"/>
    </font>
    <font>
      <i/>
      <sz val="11"/>
      <color theme="1"/>
      <name val="Calibri"/>
      <family val="2"/>
      <charset val="186"/>
      <scheme val="minor"/>
    </font>
    <font>
      <i/>
      <sz val="10"/>
      <name val="Times New Roman"/>
      <family val="1"/>
      <charset val="186"/>
    </font>
    <font>
      <i/>
      <sz val="10"/>
      <color theme="1"/>
      <name val="Times New Roman"/>
      <family val="1"/>
      <charset val="186"/>
    </font>
    <font>
      <i/>
      <sz val="10"/>
      <color theme="1"/>
      <name val="Calibri"/>
      <family val="2"/>
      <charset val="186"/>
      <scheme val="minor"/>
    </font>
    <font>
      <sz val="12"/>
      <color rgb="FF7030A0"/>
      <name val="Times New Roman"/>
      <family val="1"/>
    </font>
    <font>
      <sz val="11"/>
      <color rgb="FF7030A0"/>
      <name val="Times New Roman"/>
      <family val="1"/>
      <charset val="186"/>
    </font>
    <font>
      <sz val="11"/>
      <color rgb="FF7030A0"/>
      <name val="Calibri"/>
      <family val="2"/>
      <charset val="186"/>
      <scheme val="minor"/>
    </font>
    <font>
      <i/>
      <sz val="10"/>
      <name val="Times New Roman"/>
      <family val="1"/>
    </font>
    <font>
      <b/>
      <i/>
      <sz val="10"/>
      <name val="Times New Roman"/>
      <family val="1"/>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9">
    <xf numFmtId="0" fontId="0" fillId="0" borderId="0" xfId="0"/>
    <xf numFmtId="0" fontId="1" fillId="0" borderId="0" xfId="0" applyFont="1"/>
    <xf numFmtId="0" fontId="4" fillId="0" borderId="0" xfId="0" applyFont="1"/>
    <xf numFmtId="0" fontId="9" fillId="0" borderId="0" xfId="0" applyFont="1"/>
    <xf numFmtId="0" fontId="3" fillId="0" borderId="0" xfId="0" applyFont="1"/>
    <xf numFmtId="0" fontId="2" fillId="0" borderId="0" xfId="0" applyFont="1" applyAlignment="1">
      <alignment wrapText="1"/>
    </xf>
    <xf numFmtId="0" fontId="11" fillId="0" borderId="0" xfId="0" applyFont="1"/>
    <xf numFmtId="0" fontId="5" fillId="2" borderId="1" xfId="0" applyFont="1" applyFill="1" applyBorder="1" applyAlignment="1">
      <alignment vertical="top" wrapText="1"/>
    </xf>
    <xf numFmtId="0" fontId="10" fillId="2" borderId="0" xfId="0" applyFont="1" applyFill="1" applyAlignment="1">
      <alignment wrapText="1"/>
    </xf>
    <xf numFmtId="0" fontId="5" fillId="2" borderId="5" xfId="0" applyFont="1" applyFill="1" applyBorder="1" applyAlignment="1">
      <alignment horizontal="left" vertical="top" wrapText="1"/>
    </xf>
    <xf numFmtId="0" fontId="5" fillId="2" borderId="0" xfId="0" applyFont="1" applyFill="1" applyAlignment="1">
      <alignment vertical="top" wrapText="1"/>
    </xf>
    <xf numFmtId="0" fontId="5" fillId="2" borderId="6" xfId="0" applyFont="1" applyFill="1" applyBorder="1" applyAlignment="1">
      <alignment vertical="top" wrapText="1"/>
    </xf>
    <xf numFmtId="0" fontId="5" fillId="2" borderId="6"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0" xfId="0" applyFont="1" applyFill="1" applyAlignment="1">
      <alignment vertical="top"/>
    </xf>
    <xf numFmtId="0" fontId="5"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5" fillId="0" borderId="1" xfId="0" applyFont="1" applyBorder="1" applyAlignment="1">
      <alignment vertical="top" wrapText="1"/>
    </xf>
    <xf numFmtId="0" fontId="2" fillId="2" borderId="6" xfId="0" applyFont="1" applyFill="1" applyBorder="1" applyAlignment="1">
      <alignment horizontal="center" vertical="top" wrapText="1"/>
    </xf>
    <xf numFmtId="0" fontId="2" fillId="0" borderId="1" xfId="0" applyFont="1" applyBorder="1" applyAlignment="1">
      <alignment horizontal="center" vertical="top" wrapText="1"/>
    </xf>
    <xf numFmtId="0" fontId="5" fillId="0" borderId="5" xfId="0" applyFont="1" applyBorder="1" applyAlignment="1">
      <alignment horizontal="center" vertical="top" wrapText="1"/>
    </xf>
    <xf numFmtId="0" fontId="16"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5" fillId="0" borderId="5" xfId="0" applyFont="1" applyBorder="1" applyAlignment="1">
      <alignment horizontal="left" vertical="top" wrapText="1"/>
    </xf>
    <xf numFmtId="0" fontId="10" fillId="0" borderId="0" xfId="0" applyFont="1"/>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5" fillId="2" borderId="1" xfId="0" applyFont="1" applyFill="1" applyBorder="1" applyAlignment="1">
      <alignment horizontal="right"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left" vertical="center" wrapText="1"/>
    </xf>
    <xf numFmtId="0" fontId="3" fillId="0" borderId="1" xfId="0" applyFont="1" applyBorder="1" applyAlignment="1">
      <alignment horizontal="center" vertical="top" wrapText="1"/>
    </xf>
    <xf numFmtId="0" fontId="5" fillId="2" borderId="0" xfId="0" applyFont="1" applyFill="1" applyAlignment="1">
      <alignment horizontal="center" wrapText="1"/>
    </xf>
    <xf numFmtId="0" fontId="2" fillId="2" borderId="1" xfId="0" applyFont="1" applyFill="1" applyBorder="1" applyAlignment="1">
      <alignment vertical="top" wrapText="1"/>
    </xf>
    <xf numFmtId="0" fontId="5" fillId="2" borderId="1" xfId="0" applyFont="1" applyFill="1" applyBorder="1" applyAlignment="1">
      <alignment horizontal="center" vertical="top"/>
    </xf>
    <xf numFmtId="0" fontId="2" fillId="0" borderId="1" xfId="0" applyFont="1" applyBorder="1" applyAlignment="1">
      <alignment horizontal="left" vertical="top" wrapText="1"/>
    </xf>
    <xf numFmtId="0" fontId="15"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2" fillId="0" borderId="1" xfId="0" applyFont="1" applyBorder="1" applyAlignment="1">
      <alignment horizontal="center" vertical="top"/>
    </xf>
    <xf numFmtId="0" fontId="3" fillId="2" borderId="1" xfId="0" applyFont="1" applyFill="1" applyBorder="1" applyAlignment="1">
      <alignment horizontal="right" wrapText="1"/>
    </xf>
    <xf numFmtId="0" fontId="3" fillId="2" borderId="1" xfId="0" applyFont="1" applyFill="1" applyBorder="1" applyAlignment="1">
      <alignment wrapText="1"/>
    </xf>
    <xf numFmtId="0" fontId="1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2" borderId="1" xfId="0" applyFont="1" applyFill="1" applyBorder="1" applyAlignment="1">
      <alignment horizontal="center" vertical="top"/>
    </xf>
    <xf numFmtId="0" fontId="3" fillId="2" borderId="6"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2" borderId="6" xfId="0" applyFont="1" applyFill="1" applyBorder="1" applyAlignment="1">
      <alignment horizontal="center" vertical="top" wrapText="1"/>
    </xf>
    <xf numFmtId="0" fontId="2" fillId="0" borderId="6" xfId="0" applyFont="1" applyBorder="1" applyAlignment="1">
      <alignment horizontal="center" vertical="top" wrapText="1"/>
    </xf>
    <xf numFmtId="0" fontId="3" fillId="2" borderId="6" xfId="0" applyFont="1" applyFill="1" applyBorder="1" applyAlignment="1">
      <alignment vertical="top"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2" fillId="0" borderId="0" xfId="0" applyFont="1" applyAlignment="1">
      <alignment horizontal="center" vertical="top" wrapText="1"/>
    </xf>
    <xf numFmtId="0" fontId="3" fillId="2" borderId="0" xfId="0" applyFont="1" applyFill="1" applyAlignment="1">
      <alignment vertical="top" wrapText="1"/>
    </xf>
    <xf numFmtId="0" fontId="2" fillId="0" borderId="6" xfId="0" applyFont="1" applyBorder="1" applyAlignment="1">
      <alignment horizontal="left" vertical="top" wrapText="1"/>
    </xf>
    <xf numFmtId="0" fontId="16" fillId="2" borderId="6" xfId="0" applyFont="1" applyFill="1" applyBorder="1" applyAlignment="1">
      <alignment horizontal="center" vertical="top" wrapText="1"/>
    </xf>
    <xf numFmtId="0" fontId="2" fillId="0" borderId="0" xfId="0" applyFont="1" applyAlignment="1">
      <alignment horizontal="left" vertical="top" wrapText="1"/>
    </xf>
    <xf numFmtId="0" fontId="16" fillId="2" borderId="0" xfId="0" applyFont="1" applyFill="1" applyAlignment="1">
      <alignment horizontal="center" vertical="top" wrapText="1"/>
    </xf>
    <xf numFmtId="0" fontId="16" fillId="2" borderId="0" xfId="0" applyFont="1" applyFill="1" applyAlignment="1">
      <alignment horizontal="center" vertical="top"/>
    </xf>
    <xf numFmtId="0" fontId="3" fillId="2" borderId="0" xfId="0" applyFont="1" applyFill="1" applyAlignment="1">
      <alignment horizontal="right" wrapText="1"/>
    </xf>
    <xf numFmtId="0" fontId="3" fillId="2" borderId="0" xfId="0" applyFont="1" applyFill="1" applyAlignment="1">
      <alignment wrapText="1"/>
    </xf>
    <xf numFmtId="0" fontId="3" fillId="2" borderId="0" xfId="0" applyFont="1" applyFill="1" applyAlignment="1">
      <alignment horizontal="center" wrapText="1"/>
    </xf>
    <xf numFmtId="0" fontId="3" fillId="0" borderId="6" xfId="0" applyFont="1" applyBorder="1" applyAlignment="1">
      <alignment horizontal="center" vertical="top" wrapText="1"/>
    </xf>
    <xf numFmtId="0" fontId="3" fillId="0" borderId="0" xfId="0" applyFont="1" applyAlignment="1">
      <alignment horizontal="center"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0" borderId="0" xfId="0" applyFont="1" applyAlignment="1">
      <alignment horizontal="center" vertical="top"/>
    </xf>
    <xf numFmtId="0" fontId="2" fillId="2" borderId="5" xfId="0" applyFont="1" applyFill="1" applyBorder="1" applyAlignment="1">
      <alignment vertical="top" wrapText="1"/>
    </xf>
    <xf numFmtId="0" fontId="2" fillId="2" borderId="5" xfId="0" applyFont="1" applyFill="1" applyBorder="1" applyAlignment="1">
      <alignment horizontal="center" vertical="top" wrapText="1"/>
    </xf>
    <xf numFmtId="0" fontId="2" fillId="2" borderId="5" xfId="0" applyFont="1" applyFill="1" applyBorder="1" applyAlignment="1">
      <alignment horizontal="left" vertical="top" wrapText="1"/>
    </xf>
    <xf numFmtId="0" fontId="16" fillId="2" borderId="1" xfId="0" applyFont="1" applyFill="1" applyBorder="1" applyAlignment="1">
      <alignment horizontal="center" vertical="top"/>
    </xf>
    <xf numFmtId="0" fontId="2" fillId="2" borderId="6" xfId="0" applyFont="1" applyFill="1" applyBorder="1" applyAlignment="1">
      <alignment horizontal="center" vertical="center" wrapText="1"/>
    </xf>
    <xf numFmtId="3" fontId="2" fillId="2" borderId="6" xfId="0" applyNumberFormat="1" applyFont="1" applyFill="1" applyBorder="1" applyAlignment="1">
      <alignment horizontal="center" vertical="top" wrapText="1"/>
    </xf>
    <xf numFmtId="0" fontId="16" fillId="2" borderId="5" xfId="0" applyFont="1" applyFill="1" applyBorder="1" applyAlignment="1">
      <alignment horizontal="center" vertical="top" wrapText="1"/>
    </xf>
    <xf numFmtId="0" fontId="2" fillId="0" borderId="6" xfId="0" applyFont="1" applyBorder="1" applyAlignment="1">
      <alignment vertical="top" wrapText="1"/>
    </xf>
    <xf numFmtId="0" fontId="2" fillId="2" borderId="0" xfId="0" applyFont="1" applyFill="1" applyAlignment="1">
      <alignment horizontal="center" vertical="top"/>
    </xf>
    <xf numFmtId="0" fontId="17"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right" wrapText="1"/>
    </xf>
    <xf numFmtId="0" fontId="5" fillId="2" borderId="1" xfId="0" applyFont="1" applyFill="1" applyBorder="1" applyAlignment="1">
      <alignment wrapText="1"/>
    </xf>
    <xf numFmtId="0" fontId="19" fillId="2" borderId="1" xfId="0" applyFont="1" applyFill="1" applyBorder="1" applyAlignment="1">
      <alignment horizontal="center" vertical="top" wrapText="1"/>
    </xf>
    <xf numFmtId="0" fontId="19" fillId="2" borderId="1" xfId="0" applyFont="1" applyFill="1" applyBorder="1" applyAlignment="1">
      <alignment vertical="top" wrapText="1"/>
    </xf>
    <xf numFmtId="0" fontId="17" fillId="0" borderId="0" xfId="0" applyFont="1" applyAlignment="1">
      <alignment vertical="top" wrapText="1"/>
    </xf>
    <xf numFmtId="0" fontId="19" fillId="2" borderId="1" xfId="0" applyFont="1" applyFill="1" applyBorder="1" applyAlignment="1">
      <alignment horizontal="left" vertical="top" wrapText="1"/>
    </xf>
    <xf numFmtId="0" fontId="5" fillId="2" borderId="0" xfId="0" applyFont="1" applyFill="1" applyAlignment="1">
      <alignment horizontal="right" wrapText="1"/>
    </xf>
    <xf numFmtId="0" fontId="5" fillId="2" borderId="0" xfId="0" applyFont="1" applyFill="1" applyAlignment="1">
      <alignment wrapText="1"/>
    </xf>
    <xf numFmtId="0" fontId="5" fillId="2" borderId="6" xfId="0" applyFont="1" applyFill="1" applyBorder="1" applyAlignment="1">
      <alignment horizontal="left" vertical="top" wrapText="1"/>
    </xf>
    <xf numFmtId="0" fontId="5" fillId="2" borderId="0" xfId="0" applyFont="1" applyFill="1" applyAlignment="1">
      <alignment horizontal="center" vertical="top"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center" vertical="top" wrapText="1"/>
    </xf>
    <xf numFmtId="0" fontId="5" fillId="2" borderId="0" xfId="0" applyFont="1" applyFill="1" applyAlignment="1">
      <alignment horizontal="left" vertical="top" wrapText="1"/>
    </xf>
    <xf numFmtId="0" fontId="5" fillId="0" borderId="6" xfId="0" applyFont="1" applyBorder="1" applyAlignment="1">
      <alignment horizontal="left" vertical="top" wrapText="1"/>
    </xf>
    <xf numFmtId="0" fontId="5" fillId="2" borderId="5" xfId="0" applyFont="1" applyFill="1" applyBorder="1" applyAlignment="1">
      <alignment vertical="top" wrapText="1"/>
    </xf>
    <xf numFmtId="0" fontId="5" fillId="2" borderId="6" xfId="0" applyFont="1" applyFill="1" applyBorder="1" applyAlignment="1">
      <alignment horizontal="center" vertical="center" wrapText="1"/>
    </xf>
    <xf numFmtId="0" fontId="5" fillId="0" borderId="5"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6" xfId="0" applyFont="1" applyBorder="1" applyAlignment="1">
      <alignment vertical="top" wrapText="1"/>
    </xf>
    <xf numFmtId="0" fontId="5" fillId="0" borderId="6" xfId="0" applyFont="1" applyBorder="1" applyAlignment="1">
      <alignment horizontal="center" vertical="top" wrapText="1"/>
    </xf>
    <xf numFmtId="0" fontId="5" fillId="0" borderId="0" xfId="0" applyFont="1" applyAlignment="1">
      <alignment horizontal="left" vertical="top" wrapText="1"/>
    </xf>
    <xf numFmtId="0" fontId="5" fillId="2" borderId="0" xfId="0" applyFont="1" applyFill="1" applyAlignment="1">
      <alignment horizontal="right" vertical="top" wrapText="1"/>
    </xf>
    <xf numFmtId="0" fontId="3" fillId="2" borderId="0" xfId="0" applyFont="1" applyFill="1" applyAlignment="1">
      <alignment horizontal="right" vertical="top" wrapText="1"/>
    </xf>
    <xf numFmtId="0" fontId="3" fillId="2" borderId="0" xfId="0" applyFont="1" applyFill="1" applyAlignment="1">
      <alignment horizontal="left" vertical="center" wrapText="1"/>
    </xf>
    <xf numFmtId="0" fontId="18" fillId="2" borderId="0" xfId="0" applyFont="1" applyFill="1" applyAlignment="1">
      <alignment horizontal="left" vertical="center" wrapText="1"/>
    </xf>
    <xf numFmtId="0" fontId="2" fillId="2" borderId="0" xfId="0" applyFont="1" applyFill="1" applyAlignment="1">
      <alignment horizontal="center" vertical="center" wrapText="1"/>
    </xf>
    <xf numFmtId="0" fontId="16" fillId="2" borderId="0" xfId="0" applyFont="1" applyFill="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top" wrapText="1"/>
    </xf>
    <xf numFmtId="0" fontId="21" fillId="0" borderId="0" xfId="0" applyFont="1" applyAlignment="1">
      <alignment vertical="top" wrapText="1"/>
    </xf>
    <xf numFmtId="0" fontId="3" fillId="2" borderId="2"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2" fillId="2" borderId="0" xfId="0" applyFont="1" applyFill="1" applyAlignment="1">
      <alignment vertical="center" wrapText="1"/>
    </xf>
    <xf numFmtId="0" fontId="16" fillId="2" borderId="0" xfId="0" applyFont="1" applyFill="1" applyAlignment="1">
      <alignment vertical="center" wrapText="1"/>
    </xf>
    <xf numFmtId="0" fontId="3" fillId="2" borderId="5" xfId="0" applyFont="1" applyFill="1" applyBorder="1" applyAlignment="1">
      <alignment horizontal="center" vertical="top" wrapText="1"/>
    </xf>
    <xf numFmtId="0" fontId="2" fillId="0" borderId="5" xfId="0" applyFont="1" applyBorder="1" applyAlignment="1">
      <alignment horizontal="center" vertical="top" wrapText="1"/>
    </xf>
    <xf numFmtId="0" fontId="16" fillId="2" borderId="1" xfId="0" applyFont="1" applyFill="1" applyBorder="1" applyAlignment="1">
      <alignment vertical="top" wrapText="1"/>
    </xf>
    <xf numFmtId="0" fontId="16" fillId="2" borderId="0" xfId="0" applyFont="1" applyFill="1" applyAlignment="1">
      <alignment vertical="top" wrapText="1"/>
    </xf>
    <xf numFmtId="0" fontId="2" fillId="2" borderId="0" xfId="0" applyFont="1" applyFill="1" applyAlignment="1">
      <alignment wrapText="1"/>
    </xf>
    <xf numFmtId="0" fontId="15" fillId="2" borderId="0" xfId="0" applyFont="1" applyFill="1" applyAlignment="1">
      <alignment vertical="top" wrapText="1"/>
    </xf>
    <xf numFmtId="0" fontId="15" fillId="2" borderId="1" xfId="0" applyFont="1" applyFill="1" applyBorder="1" applyAlignment="1">
      <alignment vertical="top" wrapText="1"/>
    </xf>
    <xf numFmtId="0" fontId="16" fillId="2" borderId="0" xfId="0" applyFont="1" applyFill="1" applyAlignment="1">
      <alignment vertical="top"/>
    </xf>
    <xf numFmtId="0" fontId="16" fillId="2" borderId="1" xfId="0" applyFont="1" applyFill="1" applyBorder="1" applyAlignment="1">
      <alignment vertical="top"/>
    </xf>
    <xf numFmtId="0" fontId="2" fillId="2" borderId="7" xfId="0" applyFont="1" applyFill="1" applyBorder="1" applyAlignment="1">
      <alignment horizontal="center" vertical="center" wrapText="1"/>
    </xf>
    <xf numFmtId="0" fontId="3" fillId="0" borderId="1" xfId="0" applyFont="1" applyBorder="1" applyAlignment="1">
      <alignment vertical="top" wrapText="1"/>
    </xf>
    <xf numFmtId="0" fontId="3" fillId="0" borderId="0" xfId="0" applyFont="1" applyAlignment="1">
      <alignment vertical="top" wrapText="1"/>
    </xf>
    <xf numFmtId="0" fontId="5" fillId="2" borderId="7" xfId="0" applyFont="1" applyFill="1" applyBorder="1" applyAlignment="1">
      <alignment vertical="top" wrapText="1"/>
    </xf>
    <xf numFmtId="0" fontId="5" fillId="2" borderId="2" xfId="0" applyFont="1" applyFill="1" applyBorder="1" applyAlignment="1">
      <alignment vertical="top" wrapText="1"/>
    </xf>
    <xf numFmtId="0" fontId="5" fillId="2" borderId="1" xfId="0" applyFont="1" applyFill="1" applyBorder="1" applyAlignment="1">
      <alignment vertical="center" wrapText="1"/>
    </xf>
    <xf numFmtId="0" fontId="5" fillId="2" borderId="2" xfId="0" applyFont="1" applyFill="1" applyBorder="1" applyAlignment="1">
      <alignment wrapText="1"/>
    </xf>
    <xf numFmtId="0" fontId="5" fillId="2" borderId="0" xfId="0" applyFont="1" applyFill="1" applyAlignment="1">
      <alignment vertical="center" wrapText="1"/>
    </xf>
    <xf numFmtId="0" fontId="19" fillId="2" borderId="0" xfId="0" applyFont="1" applyFill="1" applyAlignment="1">
      <alignment vertical="top" wrapText="1"/>
    </xf>
    <xf numFmtId="0" fontId="5" fillId="2" borderId="0" xfId="0" applyFont="1" applyFill="1" applyAlignment="1">
      <alignment vertical="center"/>
    </xf>
    <xf numFmtId="0" fontId="19" fillId="2" borderId="0" xfId="0" applyFont="1" applyFill="1" applyAlignment="1">
      <alignment vertical="top"/>
    </xf>
    <xf numFmtId="0" fontId="19" fillId="2" borderId="1" xfId="0" applyFont="1" applyFill="1" applyBorder="1" applyAlignment="1">
      <alignment horizontal="center" vertical="top"/>
    </xf>
    <xf numFmtId="0" fontId="19" fillId="2" borderId="1" xfId="0" applyFont="1" applyFill="1" applyBorder="1" applyAlignment="1">
      <alignment vertical="top"/>
    </xf>
    <xf numFmtId="0" fontId="6" fillId="2" borderId="0" xfId="0" applyFont="1" applyFill="1" applyAlignment="1">
      <alignment vertical="top" wrapText="1"/>
    </xf>
    <xf numFmtId="0" fontId="17" fillId="0" borderId="0" xfId="0" applyFont="1" applyAlignment="1">
      <alignment wrapText="1"/>
    </xf>
    <xf numFmtId="0" fontId="25" fillId="0" borderId="0" xfId="0" applyFont="1"/>
    <xf numFmtId="0" fontId="26" fillId="0" borderId="0" xfId="0" applyFont="1"/>
    <xf numFmtId="0" fontId="27" fillId="2" borderId="1" xfId="0" applyFont="1" applyFill="1" applyBorder="1" applyAlignment="1">
      <alignment horizontal="center" vertical="center" wrapText="1"/>
    </xf>
    <xf numFmtId="0" fontId="27" fillId="2" borderId="0" xfId="0" applyFont="1" applyFill="1" applyAlignment="1">
      <alignment vertical="center" wrapText="1"/>
    </xf>
    <xf numFmtId="0" fontId="28" fillId="0" borderId="0" xfId="0" applyFont="1"/>
    <xf numFmtId="0" fontId="29" fillId="0" borderId="0" xfId="0" applyFont="1"/>
    <xf numFmtId="0" fontId="16" fillId="2" borderId="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0" xfId="0" applyFont="1" applyFill="1" applyAlignment="1">
      <alignment vertical="center"/>
    </xf>
    <xf numFmtId="0" fontId="29" fillId="0" borderId="1" xfId="0" applyFont="1" applyBorder="1"/>
    <xf numFmtId="0" fontId="27" fillId="2" borderId="2" xfId="0" applyFont="1" applyFill="1" applyBorder="1" applyAlignment="1">
      <alignment horizontal="center" vertical="center" wrapText="1"/>
    </xf>
    <xf numFmtId="0" fontId="30" fillId="2" borderId="0" xfId="0" applyFont="1" applyFill="1" applyAlignment="1">
      <alignment wrapText="1"/>
    </xf>
    <xf numFmtId="0" fontId="30" fillId="0" borderId="0" xfId="0" applyFont="1"/>
    <xf numFmtId="0" fontId="31" fillId="0" borderId="0" xfId="0" applyFont="1"/>
    <xf numFmtId="0" fontId="32" fillId="0" borderId="0" xfId="0" applyFont="1"/>
    <xf numFmtId="0" fontId="30" fillId="2" borderId="0" xfId="0" applyFont="1" applyFill="1" applyAlignment="1">
      <alignment horizontal="right" wrapText="1"/>
    </xf>
    <xf numFmtId="0" fontId="30" fillId="2" borderId="0" xfId="0" applyFont="1" applyFill="1" applyAlignment="1">
      <alignment horizontal="center" wrapText="1"/>
    </xf>
    <xf numFmtId="0" fontId="5" fillId="2" borderId="6" xfId="0" applyFont="1" applyFill="1" applyBorder="1" applyAlignment="1">
      <alignment horizontal="right" wrapText="1"/>
    </xf>
    <xf numFmtId="0" fontId="5" fillId="2" borderId="6" xfId="0" applyFont="1" applyFill="1" applyBorder="1" applyAlignment="1">
      <alignment wrapText="1"/>
    </xf>
    <xf numFmtId="0" fontId="6" fillId="2" borderId="6" xfId="0" applyFont="1" applyFill="1" applyBorder="1" applyAlignment="1">
      <alignment horizontal="center" vertical="top" wrapText="1"/>
    </xf>
    <xf numFmtId="0" fontId="33" fillId="2" borderId="5"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8" fillId="2" borderId="0" xfId="0" applyFont="1" applyFill="1" applyAlignment="1">
      <alignment horizontal="center" vertical="top" wrapText="1"/>
    </xf>
    <xf numFmtId="0" fontId="7" fillId="2" borderId="0" xfId="0" applyFont="1" applyFill="1" applyAlignment="1">
      <alignment horizontal="center" vertical="top" wrapText="1"/>
    </xf>
    <xf numFmtId="0" fontId="7" fillId="2" borderId="0" xfId="0" applyFont="1" applyFill="1" applyAlignment="1">
      <alignment horizontal="center" vertical="top"/>
    </xf>
    <xf numFmtId="0" fontId="10" fillId="2" borderId="0" xfId="0" applyFont="1" applyFill="1" applyAlignment="1">
      <alignment horizontal="left" vertical="top" wrapText="1"/>
    </xf>
    <xf numFmtId="0" fontId="1" fillId="0" borderId="0" xfId="0" applyFont="1" applyAlignment="1">
      <alignment horizontal="justify" vertical="center"/>
    </xf>
    <xf numFmtId="0" fontId="6" fillId="2" borderId="6" xfId="0" applyFont="1" applyFill="1" applyBorder="1" applyAlignment="1">
      <alignment horizontal="left" vertical="top" wrapText="1"/>
    </xf>
    <xf numFmtId="0" fontId="27" fillId="2" borderId="12" xfId="0" applyFont="1" applyFill="1" applyBorder="1" applyAlignment="1">
      <alignment horizontal="center" vertical="center" wrapText="1"/>
    </xf>
    <xf numFmtId="2" fontId="3" fillId="2" borderId="5" xfId="0" applyNumberFormat="1" applyFont="1" applyFill="1" applyBorder="1" applyAlignment="1">
      <alignment horizontal="center" vertical="top" wrapText="1"/>
    </xf>
    <xf numFmtId="2" fontId="2"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wrapText="1"/>
    </xf>
    <xf numFmtId="2" fontId="3" fillId="2" borderId="1" xfId="0" applyNumberFormat="1" applyFont="1" applyFill="1" applyBorder="1" applyAlignment="1">
      <alignment horizontal="center" vertical="top" wrapText="1"/>
    </xf>
    <xf numFmtId="0" fontId="5" fillId="2" borderId="1" xfId="0" applyFont="1" applyFill="1" applyBorder="1" applyAlignment="1">
      <alignment horizontal="center" wrapText="1"/>
    </xf>
    <xf numFmtId="164" fontId="2" fillId="2" borderId="5"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wrapText="1"/>
    </xf>
    <xf numFmtId="2" fontId="3" fillId="2" borderId="2" xfId="0" applyNumberFormat="1" applyFont="1" applyFill="1" applyBorder="1" applyAlignment="1">
      <alignment horizontal="center" vertical="top" wrapText="1"/>
    </xf>
    <xf numFmtId="2" fontId="5" fillId="2" borderId="6" xfId="0" applyNumberFormat="1" applyFont="1" applyFill="1" applyBorder="1" applyAlignment="1">
      <alignment horizontal="center" vertical="top" wrapText="1"/>
    </xf>
    <xf numFmtId="2" fontId="5" fillId="2" borderId="1" xfId="0" applyNumberFormat="1" applyFont="1" applyFill="1" applyBorder="1" applyAlignment="1">
      <alignment horizontal="center" wrapText="1"/>
    </xf>
    <xf numFmtId="0" fontId="3" fillId="0" borderId="5" xfId="0" applyFont="1" applyBorder="1" applyAlignment="1">
      <alignment horizontal="center" vertical="top" wrapText="1"/>
    </xf>
    <xf numFmtId="0" fontId="3" fillId="0" borderId="5" xfId="0" applyFont="1" applyBorder="1" applyAlignment="1">
      <alignment horizontal="left" vertical="top" wrapText="1"/>
    </xf>
    <xf numFmtId="2" fontId="2" fillId="0" borderId="1" xfId="0" applyNumberFormat="1" applyFont="1" applyBorder="1" applyAlignment="1">
      <alignment horizontal="center" vertical="top" wrapText="1"/>
    </xf>
    <xf numFmtId="164" fontId="3" fillId="2" borderId="6" xfId="0" applyNumberFormat="1" applyFont="1" applyFill="1" applyBorder="1" applyAlignment="1">
      <alignment horizontal="center" vertical="top" wrapText="1"/>
    </xf>
    <xf numFmtId="2" fontId="3" fillId="2" borderId="6" xfId="0" applyNumberFormat="1" applyFont="1" applyFill="1" applyBorder="1" applyAlignment="1">
      <alignment horizontal="center" vertical="top" wrapText="1"/>
    </xf>
    <xf numFmtId="0" fontId="2" fillId="0" borderId="5" xfId="0" applyFont="1" applyBorder="1" applyAlignment="1">
      <alignment horizontal="left" vertical="top" wrapText="1"/>
    </xf>
    <xf numFmtId="0" fontId="3" fillId="0" borderId="1" xfId="0" applyFont="1" applyBorder="1" applyAlignment="1">
      <alignment horizontal="left" vertical="top" wrapText="1"/>
    </xf>
    <xf numFmtId="2" fontId="5" fillId="2" borderId="1"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2" fontId="5" fillId="0" borderId="1" xfId="0" applyNumberFormat="1" applyFont="1" applyFill="1" applyBorder="1" applyAlignment="1">
      <alignment horizontal="center" vertical="top" wrapText="1"/>
    </xf>
    <xf numFmtId="0" fontId="5" fillId="0" borderId="1" xfId="0" applyFont="1" applyFill="1" applyBorder="1" applyAlignment="1">
      <alignment wrapText="1"/>
    </xf>
    <xf numFmtId="0" fontId="17" fillId="0" borderId="0" xfId="0" applyFont="1" applyFill="1"/>
    <xf numFmtId="0" fontId="1" fillId="0" borderId="0" xfId="0" applyFont="1" applyFill="1"/>
    <xf numFmtId="0" fontId="0" fillId="0" borderId="0" xfId="0" applyFill="1"/>
    <xf numFmtId="0" fontId="5"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wrapText="1"/>
    </xf>
    <xf numFmtId="0" fontId="3" fillId="0" borderId="1" xfId="0" applyFont="1" applyFill="1" applyBorder="1" applyAlignment="1">
      <alignment wrapText="1"/>
    </xf>
    <xf numFmtId="2" fontId="5" fillId="2" borderId="1" xfId="0" applyNumberFormat="1" applyFont="1" applyFill="1" applyBorder="1" applyAlignment="1">
      <alignment horizontal="right" vertical="top" wrapText="1"/>
    </xf>
    <xf numFmtId="0" fontId="5" fillId="0" borderId="6" xfId="0" applyFont="1" applyFill="1" applyBorder="1" applyAlignment="1">
      <alignment horizontal="left" vertical="top" wrapText="1"/>
    </xf>
    <xf numFmtId="0" fontId="1" fillId="0" borderId="0" xfId="0" applyFont="1" applyAlignment="1">
      <alignment horizontal="left" vertical="top"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5" fillId="2" borderId="1" xfId="0" applyFont="1" applyFill="1" applyBorder="1" applyAlignment="1">
      <alignment horizontal="center" wrapText="1"/>
    </xf>
    <xf numFmtId="0" fontId="6" fillId="2" borderId="6"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6" fillId="2" borderId="1" xfId="0" applyFont="1" applyFill="1" applyBorder="1" applyAlignment="1">
      <alignment horizontal="left" vertical="top" wrapText="1"/>
    </xf>
    <xf numFmtId="0" fontId="2" fillId="2" borderId="1" xfId="0" applyFont="1" applyFill="1" applyBorder="1" applyAlignment="1">
      <alignment horizontal="left" wrapText="1"/>
    </xf>
    <xf numFmtId="0" fontId="2" fillId="2" borderId="1" xfId="0" applyFont="1" applyFill="1" applyBorder="1" applyAlignment="1">
      <alignment horizontal="left" vertical="top" wrapText="1"/>
    </xf>
    <xf numFmtId="0" fontId="16" fillId="2" borderId="1" xfId="0" applyFont="1" applyFill="1" applyBorder="1" applyAlignment="1">
      <alignment horizontal="left" vertical="center" wrapText="1"/>
    </xf>
    <xf numFmtId="0" fontId="3" fillId="2" borderId="1" xfId="0" applyFont="1" applyFill="1" applyBorder="1" applyAlignment="1">
      <alignment horizontal="right" wrapText="1"/>
    </xf>
    <xf numFmtId="0" fontId="5" fillId="2" borderId="1" xfId="0" applyFont="1" applyFill="1" applyBorder="1" applyAlignment="1">
      <alignment horizontal="right" wrapText="1"/>
    </xf>
    <xf numFmtId="0" fontId="1" fillId="0" borderId="0" xfId="0" applyFont="1" applyAlignment="1">
      <alignment horizontal="center"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5"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1" xfId="0" applyFont="1" applyBorder="1" applyAlignment="1">
      <alignment horizontal="right" vertical="top" wrapText="1"/>
    </xf>
    <xf numFmtId="0" fontId="6" fillId="2" borderId="0" xfId="0" applyFont="1" applyFill="1" applyAlignment="1">
      <alignment horizontal="center" wrapText="1"/>
    </xf>
    <xf numFmtId="0" fontId="12" fillId="2" borderId="0" xfId="0" applyFont="1" applyFill="1" applyAlignment="1">
      <alignment horizontal="center" wrapText="1"/>
    </xf>
    <xf numFmtId="0" fontId="3" fillId="2" borderId="1" xfId="0" applyFont="1" applyFill="1" applyBorder="1" applyAlignment="1">
      <alignment horizontal="right" vertical="top" wrapText="1"/>
    </xf>
    <xf numFmtId="0" fontId="2" fillId="2" borderId="1" xfId="0" applyFont="1" applyFill="1" applyBorder="1" applyAlignment="1">
      <alignment horizontal="right" vertical="top" wrapText="1"/>
    </xf>
    <xf numFmtId="0" fontId="2"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2" fillId="2" borderId="2" xfId="0" applyFont="1" applyFill="1" applyBorder="1" applyAlignment="1">
      <alignment horizontal="right" vertical="top" wrapText="1"/>
    </xf>
    <xf numFmtId="0" fontId="2" fillId="2" borderId="4"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2"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27" fillId="2" borderId="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1" xfId="0" applyFont="1" applyFill="1" applyBorder="1" applyAlignment="1">
      <alignment horizontal="right" vertical="top" wrapText="1"/>
    </xf>
    <xf numFmtId="0" fontId="17" fillId="0" borderId="10" xfId="0" applyFont="1" applyFill="1" applyBorder="1" applyAlignment="1">
      <alignment horizontal="center" wrapText="1"/>
    </xf>
    <xf numFmtId="0" fontId="17" fillId="0" borderId="0" xfId="0" applyFont="1" applyFill="1" applyAlignment="1">
      <alignment horizontal="center" wrapText="1"/>
    </xf>
    <xf numFmtId="0" fontId="14" fillId="2" borderId="10" xfId="0" applyFont="1" applyFill="1" applyBorder="1" applyAlignment="1">
      <alignment horizontal="center" vertical="top" wrapText="1"/>
    </xf>
    <xf numFmtId="0" fontId="14" fillId="2" borderId="0" xfId="0" applyFont="1" applyFill="1" applyAlignment="1">
      <alignment horizontal="center" vertical="top"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5" fillId="2" borderId="11" xfId="0" applyFont="1" applyFill="1" applyBorder="1" applyAlignment="1">
      <alignment horizontal="left" vertical="top" wrapText="1"/>
    </xf>
    <xf numFmtId="0" fontId="12" fillId="2" borderId="1"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top" wrapText="1"/>
    </xf>
    <xf numFmtId="0" fontId="6" fillId="2" borderId="1" xfId="0" applyFont="1" applyFill="1" applyBorder="1" applyAlignment="1">
      <alignment horizontal="left" vertical="top"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10" fillId="2" borderId="0" xfId="0" applyFont="1" applyFill="1" applyAlignment="1">
      <alignment horizontal="left" vertical="top" wrapText="1"/>
    </xf>
    <xf numFmtId="0" fontId="12" fillId="2" borderId="0" xfId="0" applyFont="1" applyFill="1" applyAlignment="1">
      <alignment horizontal="center" vertical="top" wrapText="1"/>
    </xf>
    <xf numFmtId="0" fontId="7"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1"/>
  <sheetViews>
    <sheetView tabSelected="1" topLeftCell="A336" zoomScale="70" zoomScaleNormal="70" zoomScaleSheetLayoutView="40" workbookViewId="0">
      <selection activeCell="J355" sqref="J355"/>
    </sheetView>
  </sheetViews>
  <sheetFormatPr defaultRowHeight="15" x14ac:dyDescent="0.25"/>
  <cols>
    <col min="1" max="1" width="11" style="8" customWidth="1"/>
    <col min="2" max="2" width="18.28515625" style="8" customWidth="1"/>
    <col min="3" max="3" width="8.7109375" style="8" customWidth="1"/>
    <col min="4" max="4" width="10.28515625" style="8" customWidth="1"/>
    <col min="5" max="5" width="76.140625" style="8" hidden="1" customWidth="1"/>
    <col min="6" max="8" width="11.140625" style="8" customWidth="1"/>
    <col min="9" max="9" width="15.28515625" style="8" customWidth="1"/>
    <col min="10" max="14" width="15.140625" style="8" customWidth="1"/>
    <col min="15" max="16" width="11.140625" style="8" customWidth="1"/>
    <col min="17" max="17" width="18.140625" style="8" customWidth="1"/>
    <col min="18" max="18" width="17.5703125" style="8" customWidth="1"/>
    <col min="19" max="19" width="14.140625" style="8"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14"/>
      <c r="I1" s="14"/>
      <c r="J1" s="14"/>
      <c r="K1" s="14"/>
      <c r="M1" s="14"/>
      <c r="N1" s="214" t="s">
        <v>406</v>
      </c>
      <c r="O1" s="214"/>
      <c r="P1" s="214"/>
      <c r="Q1" s="14"/>
      <c r="R1" s="214"/>
      <c r="S1" s="214"/>
    </row>
    <row r="2" spans="1:22" ht="18.75" customHeight="1" x14ac:dyDescent="0.25">
      <c r="A2" s="1"/>
      <c r="B2" s="1"/>
      <c r="C2" s="1"/>
      <c r="D2"/>
      <c r="E2"/>
      <c r="F2"/>
      <c r="G2"/>
      <c r="H2"/>
      <c r="I2"/>
      <c r="J2"/>
      <c r="K2"/>
      <c r="L2"/>
      <c r="M2"/>
      <c r="N2" s="174" t="s">
        <v>418</v>
      </c>
      <c r="O2"/>
      <c r="P2"/>
      <c r="Q2"/>
      <c r="R2"/>
      <c r="S2"/>
      <c r="T2"/>
      <c r="U2"/>
      <c r="V2"/>
    </row>
    <row r="3" spans="1:22" ht="15" customHeight="1" x14ac:dyDescent="0.25">
      <c r="A3" s="260" t="s">
        <v>290</v>
      </c>
      <c r="B3" s="260"/>
      <c r="C3" s="260"/>
      <c r="D3" s="260"/>
      <c r="E3" s="260"/>
      <c r="F3" s="260"/>
      <c r="G3" s="260"/>
      <c r="H3" s="260"/>
      <c r="I3" s="260"/>
      <c r="J3" s="260"/>
      <c r="K3" s="260"/>
      <c r="L3" s="260"/>
      <c r="M3" s="260"/>
      <c r="N3" s="260"/>
      <c r="O3" s="260"/>
      <c r="P3" s="260"/>
      <c r="Q3" s="260"/>
      <c r="R3" s="260"/>
      <c r="S3" s="260"/>
    </row>
    <row r="4" spans="1:22" ht="15" customHeight="1" x14ac:dyDescent="0.25">
      <c r="A4" s="261" t="s">
        <v>291</v>
      </c>
      <c r="B4" s="261"/>
      <c r="C4" s="261"/>
      <c r="D4" s="261"/>
      <c r="E4" s="261"/>
      <c r="F4" s="261"/>
      <c r="G4" s="261"/>
      <c r="H4" s="261"/>
      <c r="I4" s="261"/>
      <c r="J4" s="261"/>
      <c r="K4" s="261"/>
      <c r="L4" s="261"/>
      <c r="M4" s="261"/>
      <c r="N4" s="261"/>
      <c r="O4" s="261"/>
      <c r="P4" s="261"/>
      <c r="Q4" s="261"/>
      <c r="R4" s="261"/>
      <c r="S4" s="261"/>
    </row>
    <row r="5" spans="1:22" ht="15" customHeight="1" x14ac:dyDescent="0.25">
      <c r="A5" s="34"/>
      <c r="B5" s="34"/>
      <c r="C5" s="34"/>
      <c r="D5" s="34"/>
      <c r="E5" s="34"/>
      <c r="F5" s="34"/>
      <c r="G5" s="34"/>
      <c r="H5" s="34"/>
      <c r="I5" s="34"/>
      <c r="J5" s="34"/>
      <c r="K5" s="34"/>
      <c r="L5" s="34"/>
      <c r="M5" s="34"/>
      <c r="N5" s="34"/>
      <c r="O5" s="34"/>
      <c r="P5" s="34"/>
      <c r="Q5" s="34"/>
      <c r="R5" s="34"/>
      <c r="S5" s="34"/>
    </row>
    <row r="6" spans="1:22" ht="15" customHeight="1" x14ac:dyDescent="0.25">
      <c r="A6" s="34"/>
      <c r="B6" s="34"/>
      <c r="C6" s="34"/>
      <c r="D6" s="34"/>
      <c r="E6" s="34"/>
      <c r="F6" s="34"/>
      <c r="G6" s="34"/>
      <c r="H6" s="34"/>
      <c r="I6" s="34"/>
      <c r="J6" s="34"/>
      <c r="K6" s="34"/>
      <c r="L6" s="34"/>
      <c r="M6" s="34"/>
      <c r="N6" s="34"/>
      <c r="O6" s="34"/>
      <c r="P6" s="34"/>
      <c r="Q6" s="34"/>
      <c r="R6" s="34"/>
      <c r="S6" s="34"/>
    </row>
    <row r="7" spans="1:22" ht="15.75" x14ac:dyDescent="0.25">
      <c r="A7" s="216" t="s">
        <v>289</v>
      </c>
      <c r="B7" s="216" t="s">
        <v>1</v>
      </c>
      <c r="C7" s="216" t="s">
        <v>45</v>
      </c>
      <c r="D7" s="216" t="s">
        <v>3</v>
      </c>
      <c r="E7" s="216" t="s">
        <v>6</v>
      </c>
      <c r="F7" s="216" t="s">
        <v>7</v>
      </c>
      <c r="G7" s="216" t="s">
        <v>287</v>
      </c>
      <c r="H7" s="216" t="s">
        <v>4</v>
      </c>
      <c r="I7" s="216" t="s">
        <v>288</v>
      </c>
      <c r="J7" s="216" t="s">
        <v>5</v>
      </c>
      <c r="K7" s="228" t="s">
        <v>383</v>
      </c>
      <c r="L7" s="228" t="s">
        <v>384</v>
      </c>
      <c r="M7" s="226" t="s">
        <v>385</v>
      </c>
      <c r="N7" s="226" t="s">
        <v>386</v>
      </c>
      <c r="O7" s="216" t="s">
        <v>280</v>
      </c>
      <c r="P7" s="216"/>
      <c r="Q7" s="216"/>
      <c r="R7" s="120"/>
      <c r="S7" s="120"/>
    </row>
    <row r="8" spans="1:22" ht="168.75" customHeight="1" x14ac:dyDescent="0.25">
      <c r="A8" s="216"/>
      <c r="B8" s="216"/>
      <c r="C8" s="216"/>
      <c r="D8" s="216"/>
      <c r="E8" s="216"/>
      <c r="F8" s="216"/>
      <c r="G8" s="216"/>
      <c r="H8" s="216"/>
      <c r="I8" s="216"/>
      <c r="J8" s="216"/>
      <c r="K8" s="229"/>
      <c r="L8" s="229"/>
      <c r="M8" s="227"/>
      <c r="N8" s="227"/>
      <c r="O8" s="39" t="s">
        <v>278</v>
      </c>
      <c r="P8" s="39" t="s">
        <v>279</v>
      </c>
      <c r="Q8" s="39" t="s">
        <v>281</v>
      </c>
      <c r="R8" s="120"/>
      <c r="S8" s="120"/>
    </row>
    <row r="9" spans="1:22" s="151" customFormat="1" ht="12.75" x14ac:dyDescent="0.2">
      <c r="A9" s="148">
        <v>1</v>
      </c>
      <c r="B9" s="148">
        <v>2</v>
      </c>
      <c r="C9" s="148">
        <v>3</v>
      </c>
      <c r="D9" s="148">
        <v>4</v>
      </c>
      <c r="E9" s="148">
        <v>5</v>
      </c>
      <c r="F9" s="148">
        <v>6</v>
      </c>
      <c r="G9" s="148">
        <v>7</v>
      </c>
      <c r="H9" s="148">
        <v>8</v>
      </c>
      <c r="I9" s="148">
        <v>9</v>
      </c>
      <c r="J9" s="148">
        <v>10</v>
      </c>
      <c r="K9" s="148">
        <v>11</v>
      </c>
      <c r="L9" s="148">
        <v>12</v>
      </c>
      <c r="M9" s="148">
        <v>13</v>
      </c>
      <c r="N9" s="148">
        <v>14</v>
      </c>
      <c r="O9" s="148">
        <v>15</v>
      </c>
      <c r="P9" s="148">
        <v>16</v>
      </c>
      <c r="Q9" s="148">
        <v>17</v>
      </c>
      <c r="R9" s="149"/>
      <c r="S9" s="149"/>
      <c r="T9" s="150"/>
      <c r="U9" s="150"/>
      <c r="V9" s="150"/>
    </row>
    <row r="10" spans="1:22" ht="15.75" x14ac:dyDescent="0.25">
      <c r="A10" s="243" t="s">
        <v>298</v>
      </c>
      <c r="B10" s="243"/>
      <c r="C10" s="243"/>
      <c r="D10" s="243"/>
      <c r="E10" s="243"/>
      <c r="F10" s="243"/>
      <c r="G10" s="243"/>
      <c r="H10" s="243"/>
      <c r="I10" s="243"/>
      <c r="J10" s="243"/>
      <c r="K10" s="243"/>
      <c r="L10" s="243"/>
      <c r="M10" s="243"/>
      <c r="N10" s="243"/>
      <c r="O10" s="243"/>
      <c r="P10" s="243"/>
      <c r="Q10" s="243"/>
      <c r="R10" s="121"/>
      <c r="S10" s="121"/>
    </row>
    <row r="11" spans="1:22" ht="189" customHeight="1" x14ac:dyDescent="0.25">
      <c r="A11" s="23" t="s">
        <v>92</v>
      </c>
      <c r="B11" s="28" t="s">
        <v>219</v>
      </c>
      <c r="C11" s="16" t="s">
        <v>8</v>
      </c>
      <c r="D11" s="16">
        <v>3000</v>
      </c>
      <c r="E11" s="28" t="s">
        <v>275</v>
      </c>
      <c r="F11" s="40"/>
      <c r="G11" s="40"/>
      <c r="H11" s="40"/>
      <c r="I11" s="40"/>
      <c r="J11" s="40"/>
      <c r="K11" s="40"/>
      <c r="L11" s="40"/>
      <c r="M11" s="40"/>
      <c r="N11" s="40"/>
      <c r="O11" s="41"/>
      <c r="P11" s="40"/>
      <c r="Q11" s="40"/>
      <c r="R11" s="61"/>
      <c r="S11" s="61"/>
    </row>
    <row r="12" spans="1:22" ht="187.5" customHeight="1" x14ac:dyDescent="0.25">
      <c r="A12" s="23" t="s">
        <v>93</v>
      </c>
      <c r="B12" s="28" t="s">
        <v>219</v>
      </c>
      <c r="C12" s="16" t="s">
        <v>8</v>
      </c>
      <c r="D12" s="16">
        <v>200</v>
      </c>
      <c r="E12" s="28" t="s">
        <v>293</v>
      </c>
      <c r="F12" s="40"/>
      <c r="G12" s="40"/>
      <c r="H12" s="40"/>
      <c r="I12" s="40"/>
      <c r="J12" s="40"/>
      <c r="K12" s="40"/>
      <c r="L12" s="40"/>
      <c r="M12" s="40"/>
      <c r="N12" s="40"/>
      <c r="O12" s="19"/>
      <c r="P12" s="40"/>
      <c r="Q12" s="40"/>
      <c r="R12" s="61"/>
      <c r="S12" s="61"/>
    </row>
    <row r="13" spans="1:22" ht="170.25" customHeight="1" x14ac:dyDescent="0.25">
      <c r="A13" s="23" t="s">
        <v>94</v>
      </c>
      <c r="B13" s="28" t="s">
        <v>91</v>
      </c>
      <c r="C13" s="16" t="s">
        <v>8</v>
      </c>
      <c r="D13" s="16">
        <v>1000</v>
      </c>
      <c r="E13" s="28" t="s">
        <v>102</v>
      </c>
      <c r="F13" s="40"/>
      <c r="G13" s="40"/>
      <c r="H13" s="40"/>
      <c r="I13" s="40"/>
      <c r="J13" s="40"/>
      <c r="K13" s="40"/>
      <c r="L13" s="40"/>
      <c r="M13" s="40"/>
      <c r="N13" s="40"/>
      <c r="O13" s="41"/>
      <c r="P13" s="40"/>
      <c r="Q13" s="40"/>
      <c r="R13" s="61"/>
      <c r="S13" s="61"/>
    </row>
    <row r="14" spans="1:22" ht="175.5" customHeight="1" x14ac:dyDescent="0.25">
      <c r="A14" s="51" t="s">
        <v>95</v>
      </c>
      <c r="B14" s="52" t="s">
        <v>186</v>
      </c>
      <c r="C14" s="18" t="s">
        <v>8</v>
      </c>
      <c r="D14" s="18">
        <v>2500</v>
      </c>
      <c r="E14" s="52" t="s">
        <v>103</v>
      </c>
      <c r="F14" s="55"/>
      <c r="G14" s="55"/>
      <c r="H14" s="55"/>
      <c r="I14" s="55"/>
      <c r="J14" s="55"/>
      <c r="K14" s="55"/>
      <c r="L14" s="55"/>
      <c r="M14" s="55"/>
      <c r="N14" s="55"/>
      <c r="O14" s="54"/>
      <c r="P14" s="55"/>
      <c r="Q14" s="55"/>
      <c r="R14" s="61"/>
      <c r="S14" s="61"/>
    </row>
    <row r="15" spans="1:22" ht="15.75" x14ac:dyDescent="0.25">
      <c r="A15" s="262" t="s">
        <v>321</v>
      </c>
      <c r="B15" s="262"/>
      <c r="C15" s="262"/>
      <c r="D15" s="262"/>
      <c r="E15" s="262"/>
      <c r="F15" s="262"/>
      <c r="G15" s="262"/>
      <c r="H15" s="262"/>
      <c r="I15" s="40"/>
      <c r="J15" s="40"/>
      <c r="K15" s="40"/>
      <c r="L15" s="40"/>
      <c r="M15" s="40"/>
      <c r="N15" s="40"/>
      <c r="O15" s="19"/>
      <c r="P15" s="40"/>
      <c r="Q15" s="40"/>
      <c r="R15" s="61"/>
      <c r="S15" s="61"/>
    </row>
    <row r="16" spans="1:22" ht="15.75" x14ac:dyDescent="0.25">
      <c r="A16" s="109"/>
      <c r="B16" s="109"/>
      <c r="C16" s="109"/>
      <c r="D16" s="109"/>
      <c r="E16" s="109"/>
      <c r="F16" s="109"/>
      <c r="G16" s="109"/>
      <c r="H16" s="109"/>
      <c r="I16" s="61"/>
      <c r="J16" s="61"/>
      <c r="K16" s="61"/>
      <c r="L16" s="61"/>
      <c r="M16" s="61"/>
      <c r="N16" s="61"/>
      <c r="O16" s="60"/>
      <c r="P16" s="61"/>
      <c r="Q16" s="61"/>
      <c r="R16" s="61"/>
      <c r="S16" s="61"/>
    </row>
    <row r="17" spans="1:22" ht="87" customHeight="1" x14ac:dyDescent="0.25">
      <c r="A17" s="216" t="s">
        <v>289</v>
      </c>
      <c r="B17" s="216" t="s">
        <v>1</v>
      </c>
      <c r="C17" s="216" t="s">
        <v>45</v>
      </c>
      <c r="D17" s="216" t="s">
        <v>3</v>
      </c>
      <c r="E17" s="216" t="s">
        <v>6</v>
      </c>
      <c r="F17" s="216" t="s">
        <v>7</v>
      </c>
      <c r="G17" s="216" t="s">
        <v>287</v>
      </c>
      <c r="H17" s="216" t="s">
        <v>4</v>
      </c>
      <c r="I17" s="216" t="s">
        <v>288</v>
      </c>
      <c r="J17" s="216" t="s">
        <v>5</v>
      </c>
      <c r="K17" s="228" t="s">
        <v>383</v>
      </c>
      <c r="L17" s="228" t="s">
        <v>384</v>
      </c>
      <c r="M17" s="228" t="s">
        <v>385</v>
      </c>
      <c r="N17" s="228" t="s">
        <v>386</v>
      </c>
      <c r="O17" s="216" t="s">
        <v>280</v>
      </c>
      <c r="P17" s="216"/>
      <c r="Q17" s="216"/>
      <c r="R17" s="120"/>
      <c r="S17" s="120"/>
    </row>
    <row r="18" spans="1:22" ht="87.75" customHeight="1" x14ac:dyDescent="0.25">
      <c r="A18" s="216"/>
      <c r="B18" s="216"/>
      <c r="C18" s="216"/>
      <c r="D18" s="216"/>
      <c r="E18" s="216"/>
      <c r="F18" s="216"/>
      <c r="G18" s="216"/>
      <c r="H18" s="216"/>
      <c r="I18" s="216"/>
      <c r="J18" s="216"/>
      <c r="K18" s="229"/>
      <c r="L18" s="229"/>
      <c r="M18" s="229"/>
      <c r="N18" s="229"/>
      <c r="O18" s="39" t="s">
        <v>278</v>
      </c>
      <c r="P18" s="39" t="s">
        <v>279</v>
      </c>
      <c r="Q18" s="39" t="s">
        <v>281</v>
      </c>
      <c r="R18" s="120"/>
      <c r="S18" s="120"/>
    </row>
    <row r="19" spans="1:22" s="151" customFormat="1" ht="12.75" x14ac:dyDescent="0.2">
      <c r="A19" s="153">
        <v>1</v>
      </c>
      <c r="B19" s="153">
        <v>2</v>
      </c>
      <c r="C19" s="153">
        <v>3</v>
      </c>
      <c r="D19" s="153">
        <v>4</v>
      </c>
      <c r="E19" s="153">
        <v>5</v>
      </c>
      <c r="F19" s="153">
        <v>6</v>
      </c>
      <c r="G19" s="153">
        <v>7</v>
      </c>
      <c r="H19" s="153">
        <v>8</v>
      </c>
      <c r="I19" s="153">
        <v>9</v>
      </c>
      <c r="J19" s="148">
        <v>10</v>
      </c>
      <c r="K19" s="148">
        <v>11</v>
      </c>
      <c r="L19" s="148">
        <v>12</v>
      </c>
      <c r="M19" s="148">
        <v>13</v>
      </c>
      <c r="N19" s="148">
        <v>14</v>
      </c>
      <c r="O19" s="148">
        <v>15</v>
      </c>
      <c r="P19" s="148">
        <v>16</v>
      </c>
      <c r="Q19" s="148">
        <v>17</v>
      </c>
      <c r="R19" s="149"/>
      <c r="S19" s="149"/>
      <c r="T19" s="150"/>
      <c r="U19" s="150"/>
      <c r="V19" s="150"/>
    </row>
    <row r="20" spans="1:22" ht="94.5" x14ac:dyDescent="0.25">
      <c r="A20" s="188" t="s">
        <v>107</v>
      </c>
      <c r="B20" s="77" t="s">
        <v>220</v>
      </c>
      <c r="C20" s="122" t="s">
        <v>8</v>
      </c>
      <c r="D20" s="76">
        <v>50</v>
      </c>
      <c r="E20" s="77" t="s">
        <v>276</v>
      </c>
      <c r="F20" s="122">
        <v>21</v>
      </c>
      <c r="G20" s="177">
        <v>10.4</v>
      </c>
      <c r="H20" s="177">
        <f>G20*1.21</f>
        <v>12.584</v>
      </c>
      <c r="I20" s="177">
        <f>G20*D20</f>
        <v>520</v>
      </c>
      <c r="J20" s="177">
        <f>I20*1.21</f>
        <v>629.19999999999993</v>
      </c>
      <c r="K20" s="177">
        <f>I20*0.1</f>
        <v>52</v>
      </c>
      <c r="L20" s="177">
        <f>K20*1.21</f>
        <v>62.92</v>
      </c>
      <c r="M20" s="177">
        <f>I20+K20</f>
        <v>572</v>
      </c>
      <c r="N20" s="177">
        <f>J20+L20</f>
        <v>692.11999999999989</v>
      </c>
      <c r="O20" s="123" t="s">
        <v>438</v>
      </c>
      <c r="P20" s="187">
        <v>6.29</v>
      </c>
      <c r="Q20" s="122" t="s">
        <v>439</v>
      </c>
      <c r="R20" s="61"/>
      <c r="S20" s="61"/>
    </row>
    <row r="21" spans="1:22" ht="15.75" x14ac:dyDescent="0.25">
      <c r="A21" s="56"/>
      <c r="B21" s="57"/>
      <c r="C21" s="58"/>
      <c r="D21" s="59"/>
      <c r="E21" s="57"/>
      <c r="F21" s="58"/>
      <c r="G21" s="58"/>
      <c r="H21" s="58"/>
      <c r="I21" s="58"/>
      <c r="J21" s="58"/>
      <c r="K21" s="58"/>
      <c r="L21" s="58"/>
      <c r="M21" s="58"/>
      <c r="N21" s="58"/>
      <c r="O21" s="60"/>
      <c r="P21" s="61"/>
      <c r="Q21" s="58"/>
      <c r="R21" s="58"/>
      <c r="S21" s="58"/>
    </row>
    <row r="22" spans="1:22" ht="15.75" customHeight="1" x14ac:dyDescent="0.25">
      <c r="A22" s="216" t="s">
        <v>289</v>
      </c>
      <c r="B22" s="216" t="s">
        <v>1</v>
      </c>
      <c r="C22" s="216" t="s">
        <v>2</v>
      </c>
      <c r="D22" s="216" t="s">
        <v>3</v>
      </c>
      <c r="E22" s="216" t="s">
        <v>6</v>
      </c>
      <c r="F22" s="216" t="s">
        <v>7</v>
      </c>
      <c r="G22" s="216" t="s">
        <v>287</v>
      </c>
      <c r="H22" s="216" t="s">
        <v>4</v>
      </c>
      <c r="I22" s="216" t="s">
        <v>288</v>
      </c>
      <c r="J22" s="216" t="s">
        <v>5</v>
      </c>
      <c r="K22" s="228" t="s">
        <v>383</v>
      </c>
      <c r="L22" s="228" t="s">
        <v>384</v>
      </c>
      <c r="M22" s="226" t="s">
        <v>385</v>
      </c>
      <c r="N22" s="226" t="s">
        <v>386</v>
      </c>
      <c r="O22" s="216" t="s">
        <v>280</v>
      </c>
      <c r="P22" s="216"/>
      <c r="Q22" s="216"/>
      <c r="R22" s="120"/>
      <c r="S22" s="120"/>
    </row>
    <row r="23" spans="1:22" ht="153.75" customHeight="1" x14ac:dyDescent="0.25">
      <c r="A23" s="216"/>
      <c r="B23" s="216"/>
      <c r="C23" s="216"/>
      <c r="D23" s="216"/>
      <c r="E23" s="216"/>
      <c r="F23" s="216"/>
      <c r="G23" s="216"/>
      <c r="H23" s="216"/>
      <c r="I23" s="216"/>
      <c r="J23" s="216"/>
      <c r="K23" s="229"/>
      <c r="L23" s="229"/>
      <c r="M23" s="227"/>
      <c r="N23" s="227"/>
      <c r="O23" s="39" t="s">
        <v>278</v>
      </c>
      <c r="P23" s="39" t="s">
        <v>279</v>
      </c>
      <c r="Q23" s="39" t="s">
        <v>281</v>
      </c>
      <c r="R23" s="120"/>
      <c r="S23" s="120"/>
    </row>
    <row r="24" spans="1:22" s="147" customFormat="1" ht="15.75" x14ac:dyDescent="0.25">
      <c r="A24" s="47">
        <v>1</v>
      </c>
      <c r="B24" s="47">
        <v>2</v>
      </c>
      <c r="C24" s="47">
        <v>3</v>
      </c>
      <c r="D24" s="47">
        <v>4</v>
      </c>
      <c r="E24" s="47">
        <v>5</v>
      </c>
      <c r="F24" s="47">
        <v>6</v>
      </c>
      <c r="G24" s="47">
        <v>7</v>
      </c>
      <c r="H24" s="47">
        <v>8</v>
      </c>
      <c r="I24" s="47">
        <v>9</v>
      </c>
      <c r="J24" s="148">
        <v>10</v>
      </c>
      <c r="K24" s="148">
        <v>11</v>
      </c>
      <c r="L24" s="148">
        <v>12</v>
      </c>
      <c r="M24" s="148">
        <v>13</v>
      </c>
      <c r="N24" s="148">
        <v>14</v>
      </c>
      <c r="O24" s="148">
        <v>15</v>
      </c>
      <c r="P24" s="148">
        <v>16</v>
      </c>
      <c r="Q24" s="148">
        <v>17</v>
      </c>
      <c r="R24" s="121"/>
      <c r="S24" s="121"/>
      <c r="T24" s="146"/>
      <c r="U24" s="146"/>
      <c r="V24" s="146"/>
    </row>
    <row r="25" spans="1:22" ht="15.75" x14ac:dyDescent="0.25">
      <c r="A25" s="240" t="s">
        <v>299</v>
      </c>
      <c r="B25" s="240"/>
      <c r="C25" s="240"/>
      <c r="D25" s="240"/>
      <c r="E25" s="240"/>
      <c r="F25" s="240"/>
      <c r="G25" s="240"/>
      <c r="H25" s="240"/>
      <c r="I25" s="240"/>
      <c r="J25" s="240"/>
      <c r="K25" s="240"/>
      <c r="L25" s="240"/>
      <c r="M25" s="240"/>
      <c r="N25" s="240"/>
      <c r="O25" s="240"/>
      <c r="P25" s="240"/>
      <c r="Q25" s="240"/>
      <c r="R25" s="125"/>
      <c r="S25" s="125"/>
    </row>
    <row r="26" spans="1:22" ht="180" customHeight="1" x14ac:dyDescent="0.25">
      <c r="A26" s="37" t="s">
        <v>112</v>
      </c>
      <c r="B26" s="37" t="s">
        <v>221</v>
      </c>
      <c r="C26" s="19" t="s">
        <v>8</v>
      </c>
      <c r="D26" s="19">
        <v>800</v>
      </c>
      <c r="E26" s="37" t="s">
        <v>351</v>
      </c>
      <c r="F26" s="21"/>
      <c r="G26" s="21"/>
      <c r="H26" s="21"/>
      <c r="I26" s="21"/>
      <c r="J26" s="21"/>
      <c r="K26" s="21"/>
      <c r="L26" s="21"/>
      <c r="M26" s="21"/>
      <c r="N26" s="21"/>
      <c r="O26" s="41"/>
      <c r="P26" s="21"/>
      <c r="Q26" s="124"/>
      <c r="R26" s="125"/>
      <c r="S26" s="125"/>
      <c r="T26" s="25"/>
    </row>
    <row r="27" spans="1:22" ht="173.25" x14ac:dyDescent="0.25">
      <c r="A27" s="37" t="s">
        <v>10</v>
      </c>
      <c r="B27" s="37" t="s">
        <v>81</v>
      </c>
      <c r="C27" s="19" t="s">
        <v>8</v>
      </c>
      <c r="D27" s="19">
        <v>1500</v>
      </c>
      <c r="E27" s="37" t="s">
        <v>85</v>
      </c>
      <c r="F27" s="21"/>
      <c r="G27" s="21"/>
      <c r="H27" s="21"/>
      <c r="I27" s="21"/>
      <c r="J27" s="21"/>
      <c r="K27" s="21"/>
      <c r="L27" s="21"/>
      <c r="M27" s="21"/>
      <c r="N27" s="21"/>
      <c r="O27" s="41"/>
      <c r="P27" s="21"/>
      <c r="Q27" s="124"/>
      <c r="R27" s="125"/>
      <c r="S27" s="125"/>
    </row>
    <row r="28" spans="1:22" ht="110.25" x14ac:dyDescent="0.25">
      <c r="A28" s="37" t="s">
        <v>113</v>
      </c>
      <c r="B28" s="37" t="s">
        <v>415</v>
      </c>
      <c r="C28" s="19" t="s">
        <v>8</v>
      </c>
      <c r="D28" s="19">
        <v>40</v>
      </c>
      <c r="E28" s="37" t="s">
        <v>277</v>
      </c>
      <c r="F28" s="21"/>
      <c r="G28" s="21"/>
      <c r="H28" s="21"/>
      <c r="I28" s="21"/>
      <c r="J28" s="21"/>
      <c r="K28" s="21"/>
      <c r="L28" s="21"/>
      <c r="M28" s="21"/>
      <c r="N28" s="21"/>
      <c r="O28" s="41"/>
      <c r="P28" s="21"/>
      <c r="Q28" s="124"/>
      <c r="R28" s="125"/>
      <c r="S28" s="125"/>
    </row>
    <row r="29" spans="1:22" ht="78.75" x14ac:dyDescent="0.25">
      <c r="A29" s="37" t="s">
        <v>114</v>
      </c>
      <c r="B29" s="37" t="s">
        <v>82</v>
      </c>
      <c r="C29" s="19" t="s">
        <v>83</v>
      </c>
      <c r="D29" s="19">
        <v>100</v>
      </c>
      <c r="E29" s="37" t="s">
        <v>86</v>
      </c>
      <c r="F29" s="21"/>
      <c r="G29" s="21"/>
      <c r="H29" s="21"/>
      <c r="I29" s="21"/>
      <c r="J29" s="21"/>
      <c r="K29" s="21"/>
      <c r="L29" s="21"/>
      <c r="M29" s="21"/>
      <c r="N29" s="21"/>
      <c r="O29" s="78"/>
      <c r="P29" s="21"/>
      <c r="Q29" s="124"/>
      <c r="R29" s="125"/>
      <c r="S29" s="125"/>
    </row>
    <row r="30" spans="1:22" ht="84.75" customHeight="1" x14ac:dyDescent="0.25">
      <c r="A30" s="37" t="s">
        <v>115</v>
      </c>
      <c r="B30" s="37" t="s">
        <v>84</v>
      </c>
      <c r="C30" s="19" t="s">
        <v>83</v>
      </c>
      <c r="D30" s="19">
        <v>40</v>
      </c>
      <c r="E30" s="37" t="s">
        <v>87</v>
      </c>
      <c r="F30" s="21"/>
      <c r="G30" s="21"/>
      <c r="H30" s="21"/>
      <c r="I30" s="21"/>
      <c r="J30" s="21"/>
      <c r="K30" s="21"/>
      <c r="L30" s="21"/>
      <c r="M30" s="21"/>
      <c r="N30" s="21"/>
      <c r="O30" s="78"/>
      <c r="P30" s="21"/>
      <c r="Q30" s="124"/>
      <c r="R30" s="125"/>
      <c r="S30" s="125"/>
    </row>
    <row r="31" spans="1:22" ht="15.75" x14ac:dyDescent="0.25">
      <c r="A31" s="263" t="s">
        <v>322</v>
      </c>
      <c r="B31" s="263"/>
      <c r="C31" s="263"/>
      <c r="D31" s="263"/>
      <c r="E31" s="263"/>
      <c r="F31" s="263"/>
      <c r="G31" s="263"/>
      <c r="H31" s="263"/>
      <c r="I31" s="21"/>
      <c r="J31" s="21"/>
      <c r="K31" s="21"/>
      <c r="L31" s="21"/>
      <c r="M31" s="21"/>
      <c r="N31" s="21"/>
      <c r="O31" s="78"/>
      <c r="P31" s="21"/>
      <c r="Q31" s="124"/>
      <c r="R31" s="125"/>
      <c r="S31" s="125"/>
    </row>
    <row r="32" spans="1:22" ht="15.75" x14ac:dyDescent="0.25">
      <c r="A32" s="64"/>
      <c r="B32" s="64"/>
      <c r="C32" s="60"/>
      <c r="D32" s="60"/>
      <c r="E32" s="64"/>
      <c r="F32" s="65"/>
      <c r="G32" s="65"/>
      <c r="H32" s="65"/>
      <c r="I32" s="65"/>
      <c r="J32" s="65"/>
      <c r="K32" s="65"/>
      <c r="L32" s="65"/>
      <c r="M32" s="65"/>
      <c r="N32" s="65"/>
      <c r="O32" s="66"/>
      <c r="P32" s="65"/>
      <c r="Q32" s="65"/>
      <c r="R32" s="65"/>
      <c r="S32" s="65"/>
    </row>
    <row r="33" spans="1:22" ht="15.75" x14ac:dyDescent="0.25">
      <c r="A33" s="216" t="s">
        <v>289</v>
      </c>
      <c r="B33" s="216" t="s">
        <v>1</v>
      </c>
      <c r="C33" s="216" t="s">
        <v>2</v>
      </c>
      <c r="D33" s="216" t="s">
        <v>3</v>
      </c>
      <c r="E33" s="216" t="s">
        <v>6</v>
      </c>
      <c r="F33" s="216" t="s">
        <v>7</v>
      </c>
      <c r="G33" s="216" t="s">
        <v>287</v>
      </c>
      <c r="H33" s="216" t="s">
        <v>4</v>
      </c>
      <c r="I33" s="216" t="s">
        <v>288</v>
      </c>
      <c r="J33" s="216" t="s">
        <v>5</v>
      </c>
      <c r="K33" s="228" t="s">
        <v>383</v>
      </c>
      <c r="L33" s="228" t="s">
        <v>384</v>
      </c>
      <c r="M33" s="226" t="s">
        <v>385</v>
      </c>
      <c r="N33" s="226" t="s">
        <v>386</v>
      </c>
      <c r="O33" s="216" t="s">
        <v>280</v>
      </c>
      <c r="P33" s="216"/>
      <c r="Q33" s="216"/>
      <c r="R33" s="120"/>
      <c r="S33" s="120"/>
    </row>
    <row r="34" spans="1:22" ht="155.25" customHeight="1" x14ac:dyDescent="0.25">
      <c r="A34" s="216"/>
      <c r="B34" s="216"/>
      <c r="C34" s="216"/>
      <c r="D34" s="216"/>
      <c r="E34" s="216"/>
      <c r="F34" s="216"/>
      <c r="G34" s="216"/>
      <c r="H34" s="216"/>
      <c r="I34" s="216"/>
      <c r="J34" s="216"/>
      <c r="K34" s="229"/>
      <c r="L34" s="229"/>
      <c r="M34" s="227"/>
      <c r="N34" s="227"/>
      <c r="O34" s="39" t="s">
        <v>278</v>
      </c>
      <c r="P34" s="39" t="s">
        <v>279</v>
      </c>
      <c r="Q34" s="39" t="s">
        <v>281</v>
      </c>
      <c r="R34" s="120"/>
      <c r="S34" s="120"/>
    </row>
    <row r="35" spans="1:22" s="151" customFormat="1" ht="12.75" x14ac:dyDescent="0.2">
      <c r="A35" s="148">
        <v>1</v>
      </c>
      <c r="B35" s="148">
        <v>2</v>
      </c>
      <c r="C35" s="148">
        <v>3</v>
      </c>
      <c r="D35" s="148">
        <v>4</v>
      </c>
      <c r="E35" s="148">
        <v>5</v>
      </c>
      <c r="F35" s="148">
        <v>6</v>
      </c>
      <c r="G35" s="148">
        <v>7</v>
      </c>
      <c r="H35" s="148">
        <v>8</v>
      </c>
      <c r="I35" s="148">
        <v>9</v>
      </c>
      <c r="J35" s="148">
        <v>10</v>
      </c>
      <c r="K35" s="148">
        <v>11</v>
      </c>
      <c r="L35" s="148">
        <v>12</v>
      </c>
      <c r="M35" s="148">
        <v>13</v>
      </c>
      <c r="N35" s="148">
        <v>14</v>
      </c>
      <c r="O35" s="148">
        <v>15</v>
      </c>
      <c r="P35" s="148">
        <v>16</v>
      </c>
      <c r="Q35" s="148">
        <v>17</v>
      </c>
      <c r="R35" s="149"/>
      <c r="S35" s="149"/>
      <c r="T35" s="150"/>
      <c r="U35" s="150"/>
      <c r="V35" s="150"/>
    </row>
    <row r="36" spans="1:22" ht="15.75" x14ac:dyDescent="0.25">
      <c r="A36" s="242" t="s">
        <v>300</v>
      </c>
      <c r="B36" s="242"/>
      <c r="C36" s="242"/>
      <c r="D36" s="242"/>
      <c r="E36" s="242"/>
      <c r="F36" s="242"/>
      <c r="G36" s="242"/>
      <c r="H36" s="242"/>
      <c r="I36" s="242"/>
      <c r="J36" s="242"/>
      <c r="K36" s="242"/>
      <c r="L36" s="242"/>
      <c r="M36" s="242"/>
      <c r="N36" s="242"/>
      <c r="O36" s="242"/>
      <c r="P36" s="242"/>
      <c r="Q36" s="242"/>
      <c r="R36" s="73"/>
      <c r="S36" s="73"/>
    </row>
    <row r="37" spans="1:22" ht="15.75" x14ac:dyDescent="0.25">
      <c r="A37" s="241" t="s">
        <v>9</v>
      </c>
      <c r="B37" s="241"/>
      <c r="C37" s="241"/>
      <c r="D37" s="241"/>
      <c r="E37" s="241"/>
      <c r="F37" s="241"/>
      <c r="G37" s="241"/>
      <c r="H37" s="241"/>
      <c r="I37" s="241"/>
      <c r="J37" s="241"/>
      <c r="K37" s="241"/>
      <c r="L37" s="241"/>
      <c r="M37" s="241"/>
      <c r="N37" s="241"/>
      <c r="O37" s="241"/>
      <c r="P37" s="241"/>
      <c r="Q37" s="241"/>
      <c r="R37" s="126"/>
      <c r="S37" s="126"/>
    </row>
    <row r="38" spans="1:22" ht="218.25" customHeight="1" x14ac:dyDescent="0.25">
      <c r="A38" s="37" t="s">
        <v>116</v>
      </c>
      <c r="B38" s="28" t="s">
        <v>222</v>
      </c>
      <c r="C38" s="28" t="s">
        <v>8</v>
      </c>
      <c r="D38" s="16">
        <v>2000</v>
      </c>
      <c r="E38" s="28" t="s">
        <v>358</v>
      </c>
      <c r="F38" s="16">
        <v>21</v>
      </c>
      <c r="G38" s="178">
        <v>2.6</v>
      </c>
      <c r="H38" s="178">
        <f>G38*1.21</f>
        <v>3.1459999999999999</v>
      </c>
      <c r="I38" s="178">
        <f>G38*D38</f>
        <v>5200</v>
      </c>
      <c r="J38" s="178">
        <f>I38*1.21</f>
        <v>6292</v>
      </c>
      <c r="K38" s="178">
        <f>I38*0.1</f>
        <v>520</v>
      </c>
      <c r="L38" s="178">
        <f>K38*1.21</f>
        <v>629.19999999999993</v>
      </c>
      <c r="M38" s="178">
        <f t="shared" ref="M38:N40" si="0">I38+K38</f>
        <v>5720</v>
      </c>
      <c r="N38" s="178">
        <f t="shared" si="0"/>
        <v>6921.2</v>
      </c>
      <c r="O38" s="19" t="s">
        <v>440</v>
      </c>
      <c r="P38" s="178">
        <v>3.15</v>
      </c>
      <c r="Q38" s="35" t="s">
        <v>442</v>
      </c>
      <c r="R38" s="73"/>
      <c r="S38" s="73"/>
      <c r="U38"/>
      <c r="V38"/>
    </row>
    <row r="39" spans="1:22" ht="158.25" customHeight="1" x14ac:dyDescent="0.25">
      <c r="A39" s="37" t="s">
        <v>110</v>
      </c>
      <c r="B39" s="28" t="s">
        <v>223</v>
      </c>
      <c r="C39" s="28" t="s">
        <v>8</v>
      </c>
      <c r="D39" s="16">
        <v>4000</v>
      </c>
      <c r="E39" s="28" t="s">
        <v>359</v>
      </c>
      <c r="F39" s="16">
        <v>21</v>
      </c>
      <c r="G39" s="178">
        <v>4.5</v>
      </c>
      <c r="H39" s="178">
        <f>G39*1.21</f>
        <v>5.4450000000000003</v>
      </c>
      <c r="I39" s="178">
        <f>G39*D39</f>
        <v>18000</v>
      </c>
      <c r="J39" s="178">
        <f>I39*1.21</f>
        <v>21780</v>
      </c>
      <c r="K39" s="178">
        <f>I39*0.1</f>
        <v>1800</v>
      </c>
      <c r="L39" s="178">
        <f>K39*1.21</f>
        <v>2178</v>
      </c>
      <c r="M39" s="178">
        <f t="shared" si="0"/>
        <v>19800</v>
      </c>
      <c r="N39" s="178">
        <f t="shared" si="0"/>
        <v>23958</v>
      </c>
      <c r="O39" s="19" t="s">
        <v>440</v>
      </c>
      <c r="P39" s="178">
        <v>5.45</v>
      </c>
      <c r="Q39" s="35" t="s">
        <v>443</v>
      </c>
      <c r="R39" s="73"/>
      <c r="S39" s="73"/>
      <c r="U39"/>
      <c r="V39"/>
    </row>
    <row r="40" spans="1:22" ht="117" customHeight="1" x14ac:dyDescent="0.25">
      <c r="A40" s="37" t="s">
        <v>117</v>
      </c>
      <c r="B40" s="28" t="s">
        <v>224</v>
      </c>
      <c r="C40" s="28" t="s">
        <v>11</v>
      </c>
      <c r="D40" s="16">
        <v>100</v>
      </c>
      <c r="E40" s="28" t="s">
        <v>417</v>
      </c>
      <c r="F40" s="16">
        <v>21</v>
      </c>
      <c r="G40" s="178">
        <v>20</v>
      </c>
      <c r="H40" s="178">
        <f>G40*1.21</f>
        <v>24.2</v>
      </c>
      <c r="I40" s="178">
        <f>G40*D40</f>
        <v>2000</v>
      </c>
      <c r="J40" s="178">
        <f>I40*1.21</f>
        <v>2420</v>
      </c>
      <c r="K40" s="178">
        <f>I40*0.1</f>
        <v>200</v>
      </c>
      <c r="L40" s="178">
        <f>K40*1.21</f>
        <v>242</v>
      </c>
      <c r="M40" s="178">
        <f t="shared" si="0"/>
        <v>2200</v>
      </c>
      <c r="N40" s="178">
        <f t="shared" si="0"/>
        <v>2662</v>
      </c>
      <c r="O40" s="19" t="s">
        <v>441</v>
      </c>
      <c r="P40" s="178">
        <v>24.2</v>
      </c>
      <c r="Q40" s="35" t="s">
        <v>444</v>
      </c>
      <c r="R40" s="73"/>
      <c r="S40" s="73"/>
      <c r="U40"/>
      <c r="V40"/>
    </row>
    <row r="41" spans="1:22" x14ac:dyDescent="0.25">
      <c r="A41" s="244" t="s">
        <v>14</v>
      </c>
      <c r="B41" s="244"/>
      <c r="C41" s="244"/>
      <c r="D41" s="244"/>
      <c r="E41" s="244"/>
      <c r="F41" s="244"/>
      <c r="G41" s="244"/>
      <c r="H41" s="244"/>
      <c r="I41" s="179">
        <f>SUM(I38:I40)</f>
        <v>25200</v>
      </c>
      <c r="J41" s="179">
        <f>SUM(J38:J40)</f>
        <v>30492</v>
      </c>
      <c r="K41" s="179">
        <f t="shared" ref="K41:N41" si="1">SUM(K38:K40)</f>
        <v>2520</v>
      </c>
      <c r="L41" s="179">
        <f t="shared" si="1"/>
        <v>3049.2</v>
      </c>
      <c r="M41" s="179">
        <f t="shared" si="1"/>
        <v>27720</v>
      </c>
      <c r="N41" s="179">
        <f t="shared" si="1"/>
        <v>33541.199999999997</v>
      </c>
      <c r="O41" s="43"/>
      <c r="P41" s="43"/>
      <c r="Q41" s="43"/>
      <c r="R41" s="68"/>
      <c r="S41" s="68"/>
    </row>
    <row r="42" spans="1:22" x14ac:dyDescent="0.25">
      <c r="A42" s="67"/>
      <c r="B42" s="67"/>
      <c r="C42" s="67"/>
      <c r="D42" s="67"/>
      <c r="E42" s="67"/>
      <c r="F42" s="67"/>
      <c r="G42" s="67"/>
      <c r="H42" s="67"/>
      <c r="I42" s="67"/>
      <c r="J42" s="68"/>
      <c r="K42" s="68"/>
      <c r="L42" s="68"/>
      <c r="M42" s="68"/>
      <c r="N42" s="68"/>
      <c r="O42" s="69"/>
      <c r="P42" s="69"/>
      <c r="Q42" s="69"/>
      <c r="R42" s="69"/>
      <c r="S42" s="69"/>
    </row>
    <row r="43" spans="1:22" ht="15.75" x14ac:dyDescent="0.25">
      <c r="A43" s="216" t="s">
        <v>289</v>
      </c>
      <c r="B43" s="216" t="s">
        <v>1</v>
      </c>
      <c r="C43" s="216" t="s">
        <v>2</v>
      </c>
      <c r="D43" s="216" t="s">
        <v>3</v>
      </c>
      <c r="E43" s="216" t="s">
        <v>6</v>
      </c>
      <c r="F43" s="216" t="s">
        <v>7</v>
      </c>
      <c r="G43" s="216" t="s">
        <v>287</v>
      </c>
      <c r="H43" s="216" t="s">
        <v>4</v>
      </c>
      <c r="I43" s="216" t="s">
        <v>288</v>
      </c>
      <c r="J43" s="216" t="s">
        <v>5</v>
      </c>
      <c r="K43" s="228" t="s">
        <v>383</v>
      </c>
      <c r="L43" s="228" t="s">
        <v>384</v>
      </c>
      <c r="M43" s="226" t="s">
        <v>385</v>
      </c>
      <c r="N43" s="226" t="s">
        <v>386</v>
      </c>
      <c r="O43" s="216" t="s">
        <v>280</v>
      </c>
      <c r="P43" s="216"/>
      <c r="Q43" s="216"/>
      <c r="R43" s="120"/>
      <c r="S43" s="120"/>
    </row>
    <row r="44" spans="1:22" ht="153.75" customHeight="1" x14ac:dyDescent="0.25">
      <c r="A44" s="216"/>
      <c r="B44" s="216"/>
      <c r="C44" s="216"/>
      <c r="D44" s="216"/>
      <c r="E44" s="216"/>
      <c r="F44" s="216"/>
      <c r="G44" s="216"/>
      <c r="H44" s="216"/>
      <c r="I44" s="216"/>
      <c r="J44" s="216"/>
      <c r="K44" s="229"/>
      <c r="L44" s="229"/>
      <c r="M44" s="227"/>
      <c r="N44" s="227"/>
      <c r="O44" s="39" t="s">
        <v>278</v>
      </c>
      <c r="P44" s="39" t="s">
        <v>279</v>
      </c>
      <c r="Q44" s="39" t="s">
        <v>281</v>
      </c>
      <c r="R44" s="120"/>
      <c r="S44" s="120"/>
    </row>
    <row r="45" spans="1:22" s="151" customFormat="1" ht="12.75" x14ac:dyDescent="0.2">
      <c r="A45" s="148">
        <v>1</v>
      </c>
      <c r="B45" s="148">
        <v>2</v>
      </c>
      <c r="C45" s="148">
        <v>3</v>
      </c>
      <c r="D45" s="148">
        <v>4</v>
      </c>
      <c r="E45" s="148">
        <v>5</v>
      </c>
      <c r="F45" s="148">
        <v>6</v>
      </c>
      <c r="G45" s="148">
        <v>7</v>
      </c>
      <c r="H45" s="148">
        <v>8</v>
      </c>
      <c r="I45" s="148">
        <v>9</v>
      </c>
      <c r="J45" s="148">
        <v>10</v>
      </c>
      <c r="K45" s="148">
        <v>11</v>
      </c>
      <c r="L45" s="148">
        <v>12</v>
      </c>
      <c r="M45" s="148">
        <v>13</v>
      </c>
      <c r="N45" s="148">
        <v>14</v>
      </c>
      <c r="O45" s="148">
        <v>15</v>
      </c>
      <c r="P45" s="148">
        <v>16</v>
      </c>
      <c r="Q45" s="148">
        <v>17</v>
      </c>
      <c r="R45" s="149"/>
      <c r="S45" s="149"/>
      <c r="T45" s="150"/>
      <c r="U45" s="150"/>
      <c r="V45" s="150"/>
    </row>
    <row r="46" spans="1:22" ht="15.75" x14ac:dyDescent="0.25">
      <c r="A46" s="242" t="s">
        <v>301</v>
      </c>
      <c r="B46" s="242"/>
      <c r="C46" s="242"/>
      <c r="D46" s="242"/>
      <c r="E46" s="242"/>
      <c r="F46" s="242"/>
      <c r="G46" s="242"/>
      <c r="H46" s="242"/>
      <c r="I46" s="242"/>
      <c r="J46" s="242"/>
      <c r="K46" s="242"/>
      <c r="L46" s="242"/>
      <c r="M46" s="242"/>
      <c r="N46" s="242"/>
      <c r="O46" s="242"/>
      <c r="P46" s="242"/>
      <c r="Q46" s="242"/>
      <c r="R46" s="73"/>
      <c r="S46" s="73"/>
    </row>
    <row r="47" spans="1:22" s="3" customFormat="1" ht="321.75" customHeight="1" x14ac:dyDescent="0.25">
      <c r="A47" s="23" t="s">
        <v>118</v>
      </c>
      <c r="B47" s="28" t="s">
        <v>225</v>
      </c>
      <c r="C47" s="23" t="s">
        <v>8</v>
      </c>
      <c r="D47" s="28">
        <v>1000</v>
      </c>
      <c r="E47" s="28" t="s">
        <v>423</v>
      </c>
      <c r="F47" s="23"/>
      <c r="G47" s="23"/>
      <c r="H47" s="23"/>
      <c r="I47" s="23"/>
      <c r="J47" s="23"/>
      <c r="K47" s="23"/>
      <c r="L47" s="23"/>
      <c r="M47" s="23"/>
      <c r="N47" s="23"/>
      <c r="O47" s="33"/>
      <c r="P47" s="23"/>
      <c r="Q47" s="40"/>
      <c r="R47" s="61"/>
      <c r="S47" s="61"/>
      <c r="T47" s="2"/>
      <c r="U47" s="2"/>
      <c r="V47" s="2"/>
    </row>
    <row r="48" spans="1:22" s="3" customFormat="1" ht="47.25" x14ac:dyDescent="0.25">
      <c r="A48" s="23" t="s">
        <v>119</v>
      </c>
      <c r="B48" s="28" t="s">
        <v>12</v>
      </c>
      <c r="C48" s="23" t="s">
        <v>8</v>
      </c>
      <c r="D48" s="28">
        <v>3000</v>
      </c>
      <c r="E48" s="29" t="s">
        <v>188</v>
      </c>
      <c r="F48" s="23"/>
      <c r="G48" s="23"/>
      <c r="H48" s="23"/>
      <c r="I48" s="23"/>
      <c r="J48" s="23"/>
      <c r="K48" s="23"/>
      <c r="L48" s="23"/>
      <c r="M48" s="23"/>
      <c r="N48" s="23"/>
      <c r="O48" s="33"/>
      <c r="P48" s="23"/>
      <c r="Q48" s="128"/>
      <c r="R48" s="127"/>
      <c r="S48" s="127"/>
      <c r="T48" s="2"/>
      <c r="U48" s="2"/>
      <c r="V48" s="2"/>
    </row>
    <row r="49" spans="1:22" ht="47.25" x14ac:dyDescent="0.25">
      <c r="A49" s="23" t="s">
        <v>120</v>
      </c>
      <c r="B49" s="28" t="s">
        <v>12</v>
      </c>
      <c r="C49" s="28" t="s">
        <v>8</v>
      </c>
      <c r="D49" s="16">
        <v>2500</v>
      </c>
      <c r="E49" s="29" t="s">
        <v>331</v>
      </c>
      <c r="F49" s="22"/>
      <c r="G49" s="22"/>
      <c r="H49" s="22"/>
      <c r="I49" s="22"/>
      <c r="J49" s="22"/>
      <c r="K49" s="22"/>
      <c r="L49" s="22"/>
      <c r="M49" s="22"/>
      <c r="N49" s="22"/>
      <c r="O49" s="19"/>
      <c r="P49" s="22"/>
      <c r="Q49" s="128"/>
      <c r="R49" s="127"/>
      <c r="S49" s="127"/>
    </row>
    <row r="50" spans="1:22" ht="47.25" x14ac:dyDescent="0.25">
      <c r="A50" s="23" t="s">
        <v>121</v>
      </c>
      <c r="B50" s="28" t="s">
        <v>12</v>
      </c>
      <c r="C50" s="28" t="s">
        <v>8</v>
      </c>
      <c r="D50" s="16">
        <v>250</v>
      </c>
      <c r="E50" s="28" t="s">
        <v>409</v>
      </c>
      <c r="F50" s="22"/>
      <c r="G50" s="22"/>
      <c r="H50" s="22"/>
      <c r="I50" s="22"/>
      <c r="J50" s="22"/>
      <c r="K50" s="22"/>
      <c r="L50" s="22"/>
      <c r="M50" s="22"/>
      <c r="N50" s="22"/>
      <c r="O50" s="19"/>
      <c r="P50" s="22"/>
      <c r="Q50" s="40"/>
      <c r="R50" s="61"/>
      <c r="S50" s="61"/>
    </row>
    <row r="51" spans="1:22" ht="110.25" x14ac:dyDescent="0.25">
      <c r="A51" s="23" t="s">
        <v>122</v>
      </c>
      <c r="B51" s="28" t="s">
        <v>43</v>
      </c>
      <c r="C51" s="28" t="s">
        <v>8</v>
      </c>
      <c r="D51" s="16">
        <v>600</v>
      </c>
      <c r="E51" s="29" t="s">
        <v>210</v>
      </c>
      <c r="F51" s="22"/>
      <c r="G51" s="22"/>
      <c r="H51" s="22"/>
      <c r="I51" s="22"/>
      <c r="J51" s="22"/>
      <c r="K51" s="22"/>
      <c r="L51" s="22"/>
      <c r="M51" s="22"/>
      <c r="N51" s="22"/>
      <c r="O51" s="19"/>
      <c r="P51" s="22"/>
      <c r="Q51" s="40"/>
      <c r="R51" s="61"/>
      <c r="S51" s="61"/>
    </row>
    <row r="52" spans="1:22" ht="31.5" x14ac:dyDescent="0.25">
      <c r="A52" s="23" t="s">
        <v>123</v>
      </c>
      <c r="B52" s="28" t="s">
        <v>43</v>
      </c>
      <c r="C52" s="16" t="s">
        <v>8</v>
      </c>
      <c r="D52" s="16">
        <v>2500</v>
      </c>
      <c r="E52" s="29" t="s">
        <v>187</v>
      </c>
      <c r="F52" s="22"/>
      <c r="G52" s="22"/>
      <c r="H52" s="22"/>
      <c r="I52" s="22"/>
      <c r="J52" s="22"/>
      <c r="K52" s="22"/>
      <c r="L52" s="22"/>
      <c r="M52" s="22"/>
      <c r="N52" s="22"/>
      <c r="O52" s="19"/>
      <c r="P52" s="22"/>
      <c r="Q52" s="40"/>
      <c r="R52" s="61"/>
      <c r="S52" s="61"/>
    </row>
    <row r="53" spans="1:22" ht="31.5" x14ac:dyDescent="0.25">
      <c r="A53" s="23" t="s">
        <v>124</v>
      </c>
      <c r="B53" s="28" t="s">
        <v>43</v>
      </c>
      <c r="C53" s="16" t="s">
        <v>8</v>
      </c>
      <c r="D53" s="16">
        <v>1500</v>
      </c>
      <c r="E53" s="44" t="s">
        <v>189</v>
      </c>
      <c r="F53" s="22"/>
      <c r="G53" s="22"/>
      <c r="H53" s="22"/>
      <c r="I53" s="22"/>
      <c r="J53" s="22"/>
      <c r="K53" s="22"/>
      <c r="L53" s="22"/>
      <c r="M53" s="22"/>
      <c r="N53" s="22"/>
      <c r="O53" s="19"/>
      <c r="P53" s="22"/>
      <c r="Q53" s="40"/>
      <c r="R53" s="61"/>
      <c r="S53" s="61"/>
    </row>
    <row r="54" spans="1:22" ht="110.25" x14ac:dyDescent="0.25">
      <c r="A54" s="23" t="s">
        <v>125</v>
      </c>
      <c r="B54" s="29" t="s">
        <v>111</v>
      </c>
      <c r="C54" s="38" t="s">
        <v>11</v>
      </c>
      <c r="D54" s="16">
        <v>100</v>
      </c>
      <c r="E54" s="28" t="s">
        <v>427</v>
      </c>
      <c r="F54" s="22"/>
      <c r="G54" s="22"/>
      <c r="H54" s="22"/>
      <c r="I54" s="22"/>
      <c r="J54" s="22"/>
      <c r="K54" s="22"/>
      <c r="L54" s="22"/>
      <c r="M54" s="22"/>
      <c r="N54" s="22"/>
      <c r="O54" s="19"/>
      <c r="P54" s="22"/>
      <c r="Q54" s="40"/>
      <c r="R54" s="61"/>
      <c r="S54" s="61"/>
    </row>
    <row r="55" spans="1:22" ht="110.25" x14ac:dyDescent="0.25">
      <c r="A55" s="23" t="s">
        <v>126</v>
      </c>
      <c r="B55" s="29" t="s">
        <v>111</v>
      </c>
      <c r="C55" s="38" t="s">
        <v>11</v>
      </c>
      <c r="D55" s="16">
        <v>300</v>
      </c>
      <c r="E55" s="28" t="s">
        <v>428</v>
      </c>
      <c r="F55" s="22"/>
      <c r="G55" s="22"/>
      <c r="H55" s="22"/>
      <c r="I55" s="22"/>
      <c r="J55" s="22"/>
      <c r="K55" s="22"/>
      <c r="L55" s="22"/>
      <c r="M55" s="22"/>
      <c r="N55" s="22"/>
      <c r="O55" s="19"/>
      <c r="P55" s="22"/>
      <c r="Q55" s="40"/>
      <c r="R55" s="61"/>
      <c r="S55" s="61"/>
    </row>
    <row r="56" spans="1:22" s="3" customFormat="1" ht="63" x14ac:dyDescent="0.25">
      <c r="A56" s="28" t="s">
        <v>127</v>
      </c>
      <c r="B56" s="28" t="s">
        <v>226</v>
      </c>
      <c r="C56" s="16" t="s">
        <v>11</v>
      </c>
      <c r="D56" s="16">
        <v>50</v>
      </c>
      <c r="E56" s="28" t="s">
        <v>44</v>
      </c>
      <c r="F56" s="16"/>
      <c r="G56" s="16"/>
      <c r="H56" s="16"/>
      <c r="I56" s="16"/>
      <c r="J56" s="16"/>
      <c r="K56" s="16"/>
      <c r="L56" s="16"/>
      <c r="M56" s="16"/>
      <c r="N56" s="16"/>
      <c r="O56" s="19"/>
      <c r="P56" s="16"/>
      <c r="Q56" s="35"/>
      <c r="R56" s="73"/>
      <c r="S56" s="73"/>
      <c r="T56" s="2"/>
      <c r="U56" s="2"/>
      <c r="V56" s="2"/>
    </row>
    <row r="57" spans="1:22" x14ac:dyDescent="0.25">
      <c r="A57" s="244" t="s">
        <v>128</v>
      </c>
      <c r="B57" s="244"/>
      <c r="C57" s="244"/>
      <c r="D57" s="244"/>
      <c r="E57" s="244"/>
      <c r="F57" s="244"/>
      <c r="G57" s="244"/>
      <c r="H57" s="244"/>
      <c r="I57" s="42"/>
      <c r="J57" s="43"/>
      <c r="K57" s="43"/>
      <c r="L57" s="43"/>
      <c r="M57" s="43"/>
      <c r="N57" s="43"/>
      <c r="O57" s="43"/>
      <c r="P57" s="43"/>
      <c r="Q57" s="43"/>
      <c r="R57" s="68"/>
      <c r="S57" s="68"/>
    </row>
    <row r="58" spans="1:22" x14ac:dyDescent="0.25">
      <c r="A58" s="67"/>
      <c r="B58" s="67"/>
      <c r="C58" s="67"/>
      <c r="D58" s="67"/>
      <c r="E58" s="67"/>
      <c r="F58" s="67"/>
      <c r="G58" s="67"/>
      <c r="H58" s="67"/>
      <c r="I58" s="67"/>
      <c r="J58" s="68"/>
      <c r="K58" s="68"/>
      <c r="L58" s="68"/>
      <c r="M58" s="68"/>
      <c r="N58" s="68"/>
      <c r="O58" s="69"/>
      <c r="P58" s="69"/>
      <c r="Q58" s="69"/>
      <c r="R58" s="69"/>
      <c r="S58" s="69"/>
    </row>
    <row r="59" spans="1:22" ht="15.75" x14ac:dyDescent="0.25">
      <c r="A59" s="216" t="s">
        <v>289</v>
      </c>
      <c r="B59" s="216" t="s">
        <v>1</v>
      </c>
      <c r="C59" s="216" t="s">
        <v>2</v>
      </c>
      <c r="D59" s="216" t="s">
        <v>3</v>
      </c>
      <c r="E59" s="216" t="s">
        <v>6</v>
      </c>
      <c r="F59" s="216" t="s">
        <v>7</v>
      </c>
      <c r="G59" s="216" t="s">
        <v>287</v>
      </c>
      <c r="H59" s="216" t="s">
        <v>4</v>
      </c>
      <c r="I59" s="216" t="s">
        <v>288</v>
      </c>
      <c r="J59" s="216" t="s">
        <v>5</v>
      </c>
      <c r="K59" s="228" t="s">
        <v>383</v>
      </c>
      <c r="L59" s="228" t="s">
        <v>384</v>
      </c>
      <c r="M59" s="226" t="s">
        <v>385</v>
      </c>
      <c r="N59" s="226" t="s">
        <v>386</v>
      </c>
      <c r="O59" s="237" t="s">
        <v>280</v>
      </c>
      <c r="P59" s="238"/>
      <c r="Q59" s="239"/>
      <c r="R59" s="120"/>
      <c r="S59" s="120"/>
    </row>
    <row r="60" spans="1:22" ht="153.75" customHeight="1" x14ac:dyDescent="0.25">
      <c r="A60" s="216"/>
      <c r="B60" s="216"/>
      <c r="C60" s="216"/>
      <c r="D60" s="216"/>
      <c r="E60" s="216"/>
      <c r="F60" s="216"/>
      <c r="G60" s="216"/>
      <c r="H60" s="216"/>
      <c r="I60" s="216"/>
      <c r="J60" s="216"/>
      <c r="K60" s="229"/>
      <c r="L60" s="229"/>
      <c r="M60" s="227"/>
      <c r="N60" s="227"/>
      <c r="O60" s="39" t="s">
        <v>278</v>
      </c>
      <c r="P60" s="39" t="s">
        <v>279</v>
      </c>
      <c r="Q60" s="39" t="s">
        <v>281</v>
      </c>
      <c r="R60" s="120"/>
      <c r="S60" s="120"/>
    </row>
    <row r="61" spans="1:22" s="151" customFormat="1" ht="12.75" x14ac:dyDescent="0.2">
      <c r="A61" s="148">
        <v>1</v>
      </c>
      <c r="B61" s="148">
        <v>2</v>
      </c>
      <c r="C61" s="148">
        <v>3</v>
      </c>
      <c r="D61" s="148">
        <v>4</v>
      </c>
      <c r="E61" s="148">
        <v>5</v>
      </c>
      <c r="F61" s="148">
        <v>6</v>
      </c>
      <c r="G61" s="148">
        <v>7</v>
      </c>
      <c r="H61" s="148">
        <v>8</v>
      </c>
      <c r="I61" s="148">
        <v>9</v>
      </c>
      <c r="J61" s="148">
        <v>10</v>
      </c>
      <c r="K61" s="148">
        <v>11</v>
      </c>
      <c r="L61" s="148">
        <v>12</v>
      </c>
      <c r="M61" s="148">
        <v>13</v>
      </c>
      <c r="N61" s="148">
        <v>14</v>
      </c>
      <c r="O61" s="148">
        <v>15</v>
      </c>
      <c r="P61" s="148">
        <v>16</v>
      </c>
      <c r="Q61" s="148">
        <v>17</v>
      </c>
      <c r="R61" s="149"/>
      <c r="S61" s="149"/>
      <c r="T61" s="150"/>
      <c r="U61" s="150"/>
      <c r="V61" s="150"/>
    </row>
    <row r="62" spans="1:22" ht="15.75" x14ac:dyDescent="0.25">
      <c r="A62" s="234" t="s">
        <v>302</v>
      </c>
      <c r="B62" s="235"/>
      <c r="C62" s="235"/>
      <c r="D62" s="235"/>
      <c r="E62" s="235"/>
      <c r="F62" s="235"/>
      <c r="G62" s="235"/>
      <c r="H62" s="235"/>
      <c r="I62" s="235"/>
      <c r="J62" s="235"/>
      <c r="K62" s="235"/>
      <c r="L62" s="235"/>
      <c r="M62" s="235"/>
      <c r="N62" s="235"/>
      <c r="O62" s="235"/>
      <c r="P62" s="235"/>
      <c r="Q62" s="236"/>
      <c r="R62" s="73"/>
      <c r="S62" s="73"/>
    </row>
    <row r="63" spans="1:22" ht="190.5" customHeight="1" x14ac:dyDescent="0.25">
      <c r="A63" s="62" t="s">
        <v>129</v>
      </c>
      <c r="B63" s="52" t="s">
        <v>227</v>
      </c>
      <c r="C63" s="52" t="s">
        <v>8</v>
      </c>
      <c r="D63" s="18">
        <v>500</v>
      </c>
      <c r="E63" s="52" t="s">
        <v>323</v>
      </c>
      <c r="F63" s="63">
        <v>21</v>
      </c>
      <c r="G63" s="189">
        <v>18.670000000000002</v>
      </c>
      <c r="H63" s="178">
        <f>G63*1.21</f>
        <v>22.590700000000002</v>
      </c>
      <c r="I63" s="178">
        <f>G63*D63</f>
        <v>9335</v>
      </c>
      <c r="J63" s="178">
        <f>I63*1.21</f>
        <v>11295.35</v>
      </c>
      <c r="K63" s="178">
        <f>I63*0.1</f>
        <v>933.5</v>
      </c>
      <c r="L63" s="178">
        <f>K63*1.21</f>
        <v>1129.5349999999999</v>
      </c>
      <c r="M63" s="178">
        <f>I63+K63</f>
        <v>10268.5</v>
      </c>
      <c r="N63" s="178">
        <f>J63+L63</f>
        <v>12424.885</v>
      </c>
      <c r="O63" s="33" t="s">
        <v>448</v>
      </c>
      <c r="P63" s="19">
        <v>3.39</v>
      </c>
      <c r="Q63" s="35" t="s">
        <v>445</v>
      </c>
      <c r="R63" s="125"/>
      <c r="S63" s="125"/>
      <c r="T63" s="246"/>
      <c r="U63" s="246"/>
    </row>
    <row r="64" spans="1:22" ht="47.25" x14ac:dyDescent="0.25">
      <c r="A64" s="37" t="s">
        <v>130</v>
      </c>
      <c r="B64" s="28" t="s">
        <v>15</v>
      </c>
      <c r="C64" s="28" t="s">
        <v>8</v>
      </c>
      <c r="D64" s="16">
        <v>300</v>
      </c>
      <c r="E64" s="28" t="s">
        <v>190</v>
      </c>
      <c r="F64" s="16">
        <v>21</v>
      </c>
      <c r="G64" s="178">
        <v>9.2200000000000006</v>
      </c>
      <c r="H64" s="178">
        <f>G64*1.21</f>
        <v>11.1562</v>
      </c>
      <c r="I64" s="178">
        <f>G64*D64</f>
        <v>2766</v>
      </c>
      <c r="J64" s="178">
        <f>I64*1.21</f>
        <v>3346.86</v>
      </c>
      <c r="K64" s="178">
        <f>I64*0.1</f>
        <v>276.60000000000002</v>
      </c>
      <c r="L64" s="178">
        <f>K64*1.21</f>
        <v>334.68600000000004</v>
      </c>
      <c r="M64" s="178">
        <f>I64+K64</f>
        <v>3042.6</v>
      </c>
      <c r="N64" s="178">
        <f>J64+L64</f>
        <v>3681.5460000000003</v>
      </c>
      <c r="O64" s="33" t="s">
        <v>447</v>
      </c>
      <c r="P64" s="16">
        <v>5.58</v>
      </c>
      <c r="Q64" s="35" t="s">
        <v>446</v>
      </c>
      <c r="R64" s="125"/>
      <c r="S64" s="125"/>
    </row>
    <row r="65" spans="1:22" ht="15.75" x14ac:dyDescent="0.25">
      <c r="A65" s="266" t="s">
        <v>324</v>
      </c>
      <c r="B65" s="267"/>
      <c r="C65" s="267"/>
      <c r="D65" s="267"/>
      <c r="E65" s="267"/>
      <c r="F65" s="267"/>
      <c r="G65" s="267"/>
      <c r="H65" s="268"/>
      <c r="I65" s="178">
        <f>SUM(I63:I64)</f>
        <v>12101</v>
      </c>
      <c r="J65" s="178">
        <f t="shared" ref="J65:N65" si="2">SUM(J63:J64)</f>
        <v>14642.210000000001</v>
      </c>
      <c r="K65" s="178">
        <f t="shared" si="2"/>
        <v>1210.0999999999999</v>
      </c>
      <c r="L65" s="178">
        <f t="shared" si="2"/>
        <v>1464.221</v>
      </c>
      <c r="M65" s="178">
        <f t="shared" si="2"/>
        <v>13311.1</v>
      </c>
      <c r="N65" s="178">
        <f t="shared" si="2"/>
        <v>16106.431</v>
      </c>
      <c r="O65" s="33"/>
      <c r="P65" s="16"/>
      <c r="Q65" s="124"/>
      <c r="R65" s="125"/>
      <c r="S65" s="125"/>
    </row>
    <row r="66" spans="1:22" ht="15.75" x14ac:dyDescent="0.25">
      <c r="A66" s="57"/>
      <c r="B66" s="57"/>
      <c r="C66" s="57"/>
      <c r="D66" s="59"/>
      <c r="E66" s="57"/>
      <c r="F66" s="65"/>
      <c r="G66" s="65"/>
      <c r="H66" s="65"/>
      <c r="I66" s="65"/>
      <c r="J66" s="58"/>
      <c r="K66" s="58"/>
      <c r="L66" s="58"/>
      <c r="M66" s="58"/>
      <c r="N66" s="58"/>
      <c r="O66" s="71"/>
      <c r="P66" s="65"/>
      <c r="Q66" s="65"/>
      <c r="R66" s="65"/>
      <c r="S66" s="65"/>
    </row>
    <row r="67" spans="1:22" ht="15.75" x14ac:dyDescent="0.25">
      <c r="A67" s="216" t="s">
        <v>289</v>
      </c>
      <c r="B67" s="216" t="s">
        <v>1</v>
      </c>
      <c r="C67" s="216" t="s">
        <v>2</v>
      </c>
      <c r="D67" s="216" t="s">
        <v>3</v>
      </c>
      <c r="E67" s="216" t="s">
        <v>6</v>
      </c>
      <c r="F67" s="216" t="s">
        <v>7</v>
      </c>
      <c r="G67" s="216" t="s">
        <v>287</v>
      </c>
      <c r="H67" s="216" t="s">
        <v>4</v>
      </c>
      <c r="I67" s="216" t="s">
        <v>288</v>
      </c>
      <c r="J67" s="216" t="s">
        <v>5</v>
      </c>
      <c r="K67" s="228" t="s">
        <v>383</v>
      </c>
      <c r="L67" s="228" t="s">
        <v>384</v>
      </c>
      <c r="M67" s="226" t="s">
        <v>385</v>
      </c>
      <c r="N67" s="226" t="s">
        <v>386</v>
      </c>
      <c r="O67" s="237" t="s">
        <v>280</v>
      </c>
      <c r="P67" s="238"/>
      <c r="Q67" s="238"/>
      <c r="R67" s="239"/>
      <c r="S67" s="120"/>
    </row>
    <row r="68" spans="1:22" ht="153" customHeight="1" x14ac:dyDescent="0.25">
      <c r="A68" s="216"/>
      <c r="B68" s="216"/>
      <c r="C68" s="216"/>
      <c r="D68" s="216"/>
      <c r="E68" s="216"/>
      <c r="F68" s="216"/>
      <c r="G68" s="216"/>
      <c r="H68" s="216"/>
      <c r="I68" s="216"/>
      <c r="J68" s="216"/>
      <c r="K68" s="229"/>
      <c r="L68" s="229"/>
      <c r="M68" s="227"/>
      <c r="N68" s="227"/>
      <c r="O68" s="39" t="s">
        <v>278</v>
      </c>
      <c r="P68" s="39" t="s">
        <v>279</v>
      </c>
      <c r="Q68" s="39" t="s">
        <v>281</v>
      </c>
      <c r="R68" s="39" t="s">
        <v>292</v>
      </c>
      <c r="S68" s="120"/>
    </row>
    <row r="69" spans="1:22" s="151" customFormat="1" ht="12.75" x14ac:dyDescent="0.2">
      <c r="A69" s="148">
        <v>1</v>
      </c>
      <c r="B69" s="148">
        <v>2</v>
      </c>
      <c r="C69" s="148">
        <v>3</v>
      </c>
      <c r="D69" s="148">
        <v>4</v>
      </c>
      <c r="E69" s="148">
        <v>5</v>
      </c>
      <c r="F69" s="148">
        <v>6</v>
      </c>
      <c r="G69" s="148">
        <v>7</v>
      </c>
      <c r="H69" s="148">
        <v>8</v>
      </c>
      <c r="I69" s="148">
        <v>9</v>
      </c>
      <c r="J69" s="148">
        <v>10</v>
      </c>
      <c r="K69" s="148">
        <v>11</v>
      </c>
      <c r="L69" s="148">
        <v>12</v>
      </c>
      <c r="M69" s="148">
        <v>13</v>
      </c>
      <c r="N69" s="148">
        <v>14</v>
      </c>
      <c r="O69" s="148">
        <v>15</v>
      </c>
      <c r="P69" s="148">
        <v>16</v>
      </c>
      <c r="Q69" s="148">
        <v>17</v>
      </c>
      <c r="R69" s="148">
        <v>18</v>
      </c>
      <c r="S69" s="149"/>
      <c r="T69" s="150"/>
      <c r="U69" s="150"/>
      <c r="V69" s="150"/>
    </row>
    <row r="70" spans="1:22" ht="15.75" x14ac:dyDescent="0.25">
      <c r="A70" s="252" t="s">
        <v>407</v>
      </c>
      <c r="B70" s="253"/>
      <c r="C70" s="253"/>
      <c r="D70" s="253"/>
      <c r="E70" s="253"/>
      <c r="F70" s="253"/>
      <c r="G70" s="253"/>
      <c r="H70" s="253"/>
      <c r="I70" s="253"/>
      <c r="J70" s="253"/>
      <c r="K70" s="253"/>
      <c r="L70" s="253"/>
      <c r="M70" s="253"/>
      <c r="N70" s="253"/>
      <c r="O70" s="253"/>
      <c r="P70" s="253"/>
      <c r="Q70" s="253"/>
      <c r="R70" s="254"/>
      <c r="S70" s="121"/>
    </row>
    <row r="71" spans="1:22" ht="251.25" customHeight="1" x14ac:dyDescent="0.25">
      <c r="A71" s="45" t="s">
        <v>191</v>
      </c>
      <c r="B71" s="28" t="s">
        <v>228</v>
      </c>
      <c r="C71" s="46" t="s">
        <v>8</v>
      </c>
      <c r="D71" s="39">
        <v>1000</v>
      </c>
      <c r="E71" s="28" t="s">
        <v>345</v>
      </c>
      <c r="F71" s="47"/>
      <c r="G71" s="47"/>
      <c r="H71" s="47"/>
      <c r="I71" s="47"/>
      <c r="J71" s="47"/>
      <c r="K71" s="47"/>
      <c r="L71" s="47"/>
      <c r="M71" s="47"/>
      <c r="N71" s="47"/>
      <c r="O71" s="48"/>
      <c r="P71" s="47"/>
      <c r="Q71" s="47"/>
      <c r="R71" s="40"/>
      <c r="S71" s="61"/>
    </row>
    <row r="72" spans="1:22" ht="78.75" x14ac:dyDescent="0.25">
      <c r="A72" s="45" t="s">
        <v>192</v>
      </c>
      <c r="B72" s="28" t="s">
        <v>228</v>
      </c>
      <c r="C72" s="46" t="s">
        <v>8</v>
      </c>
      <c r="D72" s="39">
        <v>400</v>
      </c>
      <c r="E72" s="28" t="s">
        <v>193</v>
      </c>
      <c r="F72" s="47"/>
      <c r="G72" s="47"/>
      <c r="H72" s="47"/>
      <c r="I72" s="47"/>
      <c r="J72" s="47"/>
      <c r="K72" s="47"/>
      <c r="L72" s="47"/>
      <c r="M72" s="47"/>
      <c r="N72" s="47"/>
      <c r="O72" s="48"/>
      <c r="P72" s="47"/>
      <c r="Q72" s="47"/>
      <c r="R72" s="40"/>
      <c r="S72" s="61"/>
    </row>
    <row r="73" spans="1:22" ht="15.75" x14ac:dyDescent="0.25">
      <c r="A73" s="269" t="s">
        <v>325</v>
      </c>
      <c r="B73" s="270"/>
      <c r="C73" s="270"/>
      <c r="D73" s="270"/>
      <c r="E73" s="270"/>
      <c r="F73" s="270"/>
      <c r="G73" s="270"/>
      <c r="H73" s="271"/>
      <c r="I73" s="47"/>
      <c r="J73" s="47"/>
      <c r="K73" s="47"/>
      <c r="L73" s="47"/>
      <c r="M73" s="47"/>
      <c r="N73" s="47"/>
      <c r="O73" s="48"/>
      <c r="P73" s="47"/>
      <c r="Q73" s="47"/>
      <c r="R73" s="22"/>
      <c r="S73" s="58"/>
    </row>
    <row r="74" spans="1:22" ht="15.75" x14ac:dyDescent="0.25">
      <c r="A74" s="110"/>
      <c r="B74" s="57"/>
      <c r="C74" s="111"/>
      <c r="D74" s="112"/>
      <c r="E74" s="57"/>
      <c r="F74" s="113"/>
      <c r="G74" s="113"/>
      <c r="H74" s="113"/>
      <c r="I74" s="113"/>
      <c r="J74" s="113"/>
      <c r="K74" s="113"/>
      <c r="L74" s="113"/>
      <c r="M74" s="113"/>
      <c r="N74" s="113"/>
      <c r="O74" s="114"/>
      <c r="P74" s="113"/>
      <c r="Q74" s="113"/>
      <c r="R74" s="58"/>
      <c r="S74" s="58"/>
    </row>
    <row r="75" spans="1:22" ht="15.75" customHeight="1" x14ac:dyDescent="0.25">
      <c r="A75" s="216" t="s">
        <v>289</v>
      </c>
      <c r="B75" s="216" t="s">
        <v>1</v>
      </c>
      <c r="C75" s="216" t="s">
        <v>45</v>
      </c>
      <c r="D75" s="216" t="s">
        <v>3</v>
      </c>
      <c r="E75" s="216" t="s">
        <v>6</v>
      </c>
      <c r="F75" s="216" t="s">
        <v>7</v>
      </c>
      <c r="G75" s="216" t="s">
        <v>287</v>
      </c>
      <c r="H75" s="216" t="s">
        <v>4</v>
      </c>
      <c r="I75" s="216" t="s">
        <v>288</v>
      </c>
      <c r="J75" s="216" t="s">
        <v>5</v>
      </c>
      <c r="K75" s="228" t="s">
        <v>383</v>
      </c>
      <c r="L75" s="228" t="s">
        <v>384</v>
      </c>
      <c r="M75" s="226" t="s">
        <v>385</v>
      </c>
      <c r="N75" s="226" t="s">
        <v>386</v>
      </c>
      <c r="O75" s="216" t="s">
        <v>280</v>
      </c>
      <c r="P75" s="216"/>
      <c r="Q75" s="216"/>
      <c r="R75" s="216"/>
      <c r="S75" s="216"/>
    </row>
    <row r="76" spans="1:22" ht="153" customHeight="1" x14ac:dyDescent="0.25">
      <c r="A76" s="228"/>
      <c r="B76" s="228"/>
      <c r="C76" s="228"/>
      <c r="D76" s="228"/>
      <c r="E76" s="228"/>
      <c r="F76" s="228"/>
      <c r="G76" s="228"/>
      <c r="H76" s="228"/>
      <c r="I76" s="228"/>
      <c r="J76" s="228"/>
      <c r="K76" s="229"/>
      <c r="L76" s="229"/>
      <c r="M76" s="227"/>
      <c r="N76" s="227"/>
      <c r="O76" s="79" t="s">
        <v>278</v>
      </c>
      <c r="P76" s="79" t="s">
        <v>279</v>
      </c>
      <c r="Q76" s="79" t="s">
        <v>281</v>
      </c>
      <c r="R76" s="79" t="s">
        <v>77</v>
      </c>
      <c r="S76" s="79" t="s">
        <v>292</v>
      </c>
    </row>
    <row r="77" spans="1:22" s="151" customFormat="1" ht="12.75" x14ac:dyDescent="0.2">
      <c r="A77" s="154">
        <v>1</v>
      </c>
      <c r="B77" s="154">
        <v>2</v>
      </c>
      <c r="C77" s="154">
        <v>3</v>
      </c>
      <c r="D77" s="154">
        <v>4</v>
      </c>
      <c r="E77" s="154">
        <v>5</v>
      </c>
      <c r="F77" s="154">
        <v>6</v>
      </c>
      <c r="G77" s="154">
        <v>7</v>
      </c>
      <c r="H77" s="154">
        <v>8</v>
      </c>
      <c r="I77" s="154">
        <v>9</v>
      </c>
      <c r="J77" s="148">
        <v>10</v>
      </c>
      <c r="K77" s="148">
        <v>11</v>
      </c>
      <c r="L77" s="148">
        <v>12</v>
      </c>
      <c r="M77" s="148">
        <v>13</v>
      </c>
      <c r="N77" s="148">
        <v>14</v>
      </c>
      <c r="O77" s="148">
        <v>15</v>
      </c>
      <c r="P77" s="148">
        <v>16</v>
      </c>
      <c r="Q77" s="148">
        <v>17</v>
      </c>
      <c r="R77" s="148">
        <v>18</v>
      </c>
      <c r="S77" s="154">
        <v>19</v>
      </c>
      <c r="T77" s="150"/>
      <c r="U77" s="150"/>
      <c r="V77" s="150"/>
    </row>
    <row r="78" spans="1:22" ht="170.25" customHeight="1" x14ac:dyDescent="0.25">
      <c r="A78" s="37" t="s">
        <v>131</v>
      </c>
      <c r="B78" s="28" t="s">
        <v>229</v>
      </c>
      <c r="C78" s="16" t="s">
        <v>106</v>
      </c>
      <c r="D78" s="16">
        <v>2000</v>
      </c>
      <c r="E78" s="49" t="s">
        <v>346</v>
      </c>
      <c r="F78" s="22">
        <v>5</v>
      </c>
      <c r="G78" s="178">
        <v>5.66</v>
      </c>
      <c r="H78" s="178">
        <f>G78*1.05</f>
        <v>5.9430000000000005</v>
      </c>
      <c r="I78" s="178">
        <f>G78*D78</f>
        <v>11320</v>
      </c>
      <c r="J78" s="178">
        <f>I78*1.05</f>
        <v>11886</v>
      </c>
      <c r="K78" s="178">
        <f>I78*0.1</f>
        <v>1132</v>
      </c>
      <c r="L78" s="178">
        <f>K78*1.05</f>
        <v>1188.6000000000001</v>
      </c>
      <c r="M78" s="178">
        <f>I78+K78</f>
        <v>12452</v>
      </c>
      <c r="N78" s="178">
        <f>J78+L78</f>
        <v>13074.6</v>
      </c>
      <c r="O78" s="41" t="s">
        <v>449</v>
      </c>
      <c r="P78" s="180">
        <v>31.5</v>
      </c>
      <c r="Q78" s="22" t="s">
        <v>450</v>
      </c>
      <c r="R78" s="16">
        <v>2.9700000000000001E-2</v>
      </c>
      <c r="S78" s="16" t="s">
        <v>451</v>
      </c>
    </row>
    <row r="79" spans="1:22" ht="15.75" x14ac:dyDescent="0.25">
      <c r="A79" s="57"/>
      <c r="B79" s="57"/>
      <c r="C79" s="59"/>
      <c r="D79" s="59"/>
      <c r="E79" s="115"/>
      <c r="F79" s="58"/>
      <c r="G79" s="58"/>
      <c r="H79" s="58"/>
      <c r="I79" s="58"/>
      <c r="J79" s="58"/>
      <c r="K79" s="58"/>
      <c r="L79" s="58"/>
      <c r="M79" s="58"/>
      <c r="N79" s="58"/>
      <c r="O79" s="74"/>
      <c r="P79" s="58"/>
      <c r="Q79" s="58"/>
      <c r="R79" s="73"/>
      <c r="S79" s="73"/>
    </row>
    <row r="80" spans="1:22" ht="15.75" x14ac:dyDescent="0.25">
      <c r="A80" s="216" t="s">
        <v>289</v>
      </c>
      <c r="B80" s="216" t="s">
        <v>1</v>
      </c>
      <c r="C80" s="216" t="s">
        <v>45</v>
      </c>
      <c r="D80" s="216" t="s">
        <v>3</v>
      </c>
      <c r="E80" s="216" t="s">
        <v>6</v>
      </c>
      <c r="F80" s="216" t="s">
        <v>7</v>
      </c>
      <c r="G80" s="216" t="s">
        <v>287</v>
      </c>
      <c r="H80" s="216" t="s">
        <v>4</v>
      </c>
      <c r="I80" s="216" t="s">
        <v>288</v>
      </c>
      <c r="J80" s="216" t="s">
        <v>5</v>
      </c>
      <c r="K80" s="228" t="s">
        <v>383</v>
      </c>
      <c r="L80" s="228" t="s">
        <v>384</v>
      </c>
      <c r="M80" s="226" t="s">
        <v>385</v>
      </c>
      <c r="N80" s="226" t="s">
        <v>386</v>
      </c>
      <c r="O80" s="237" t="s">
        <v>280</v>
      </c>
      <c r="P80" s="238"/>
      <c r="Q80" s="238"/>
      <c r="R80" s="239"/>
      <c r="S80" s="120"/>
    </row>
    <row r="81" spans="1:22" ht="154.5" customHeight="1" x14ac:dyDescent="0.25">
      <c r="A81" s="216"/>
      <c r="B81" s="216"/>
      <c r="C81" s="216"/>
      <c r="D81" s="216"/>
      <c r="E81" s="216"/>
      <c r="F81" s="216"/>
      <c r="G81" s="216"/>
      <c r="H81" s="216"/>
      <c r="I81" s="216"/>
      <c r="J81" s="216"/>
      <c r="K81" s="229"/>
      <c r="L81" s="229"/>
      <c r="M81" s="227"/>
      <c r="N81" s="227"/>
      <c r="O81" s="39" t="s">
        <v>278</v>
      </c>
      <c r="P81" s="39" t="s">
        <v>279</v>
      </c>
      <c r="Q81" s="39" t="s">
        <v>281</v>
      </c>
      <c r="R81" s="39" t="s">
        <v>348</v>
      </c>
      <c r="S81" s="120"/>
    </row>
    <row r="82" spans="1:22" s="147" customFormat="1" ht="15.75" x14ac:dyDescent="0.25">
      <c r="A82" s="152">
        <v>1</v>
      </c>
      <c r="B82" s="152">
        <v>2</v>
      </c>
      <c r="C82" s="152">
        <v>3</v>
      </c>
      <c r="D82" s="152">
        <v>4</v>
      </c>
      <c r="E82" s="152">
        <v>5</v>
      </c>
      <c r="F82" s="152">
        <v>6</v>
      </c>
      <c r="G82" s="152">
        <v>7</v>
      </c>
      <c r="H82" s="152">
        <v>8</v>
      </c>
      <c r="I82" s="152">
        <v>9</v>
      </c>
      <c r="J82" s="148">
        <v>10</v>
      </c>
      <c r="K82" s="148">
        <v>11</v>
      </c>
      <c r="L82" s="148">
        <v>12</v>
      </c>
      <c r="M82" s="148">
        <v>13</v>
      </c>
      <c r="N82" s="148">
        <v>14</v>
      </c>
      <c r="O82" s="148">
        <v>15</v>
      </c>
      <c r="P82" s="148">
        <v>16</v>
      </c>
      <c r="Q82" s="148">
        <v>17</v>
      </c>
      <c r="R82" s="148">
        <v>18</v>
      </c>
      <c r="S82" s="121"/>
      <c r="T82" s="146"/>
      <c r="U82" s="146"/>
      <c r="V82" s="146"/>
    </row>
    <row r="83" spans="1:22" ht="126" x14ac:dyDescent="0.25">
      <c r="A83" s="77" t="s">
        <v>132</v>
      </c>
      <c r="B83" s="77" t="s">
        <v>230</v>
      </c>
      <c r="C83" s="76" t="s">
        <v>8</v>
      </c>
      <c r="D83" s="76">
        <v>1500</v>
      </c>
      <c r="E83" s="75" t="s">
        <v>347</v>
      </c>
      <c r="F83" s="81"/>
      <c r="G83" s="81"/>
      <c r="H83" s="81"/>
      <c r="I83" s="81"/>
      <c r="J83" s="76"/>
      <c r="K83" s="76"/>
      <c r="L83" s="76"/>
      <c r="M83" s="76"/>
      <c r="N83" s="76"/>
      <c r="O83" s="41"/>
      <c r="P83" s="21"/>
      <c r="Q83" s="21"/>
      <c r="R83" s="130"/>
      <c r="S83" s="129"/>
    </row>
    <row r="84" spans="1:22" ht="15.75" x14ac:dyDescent="0.25">
      <c r="A84" s="57"/>
      <c r="B84" s="57"/>
      <c r="C84" s="59"/>
      <c r="D84" s="59"/>
      <c r="E84" s="73"/>
      <c r="F84" s="65"/>
      <c r="G84" s="65"/>
      <c r="H84" s="65"/>
      <c r="I84" s="65"/>
      <c r="J84" s="59"/>
      <c r="K84" s="59"/>
      <c r="L84" s="59"/>
      <c r="M84" s="59"/>
      <c r="N84" s="59"/>
      <c r="O84" s="74"/>
      <c r="P84" s="65"/>
      <c r="Q84" s="65"/>
      <c r="R84" s="66"/>
      <c r="S84" s="66"/>
    </row>
    <row r="85" spans="1:22" ht="15.75" x14ac:dyDescent="0.25">
      <c r="A85" s="228" t="s">
        <v>289</v>
      </c>
      <c r="B85" s="228" t="s">
        <v>1</v>
      </c>
      <c r="C85" s="228" t="s">
        <v>2</v>
      </c>
      <c r="D85" s="228" t="s">
        <v>3</v>
      </c>
      <c r="E85" s="228" t="s">
        <v>6</v>
      </c>
      <c r="F85" s="228" t="s">
        <v>7</v>
      </c>
      <c r="G85" s="228" t="s">
        <v>287</v>
      </c>
      <c r="H85" s="228" t="s">
        <v>4</v>
      </c>
      <c r="I85" s="228" t="s">
        <v>288</v>
      </c>
      <c r="J85" s="228" t="s">
        <v>5</v>
      </c>
      <c r="K85" s="228" t="s">
        <v>383</v>
      </c>
      <c r="L85" s="228" t="s">
        <v>384</v>
      </c>
      <c r="M85" s="226" t="s">
        <v>385</v>
      </c>
      <c r="N85" s="226" t="s">
        <v>386</v>
      </c>
      <c r="O85" s="237" t="s">
        <v>280</v>
      </c>
      <c r="P85" s="238"/>
      <c r="Q85" s="239"/>
      <c r="R85" s="120"/>
      <c r="S85" s="120"/>
    </row>
    <row r="86" spans="1:22" ht="155.25" customHeight="1" x14ac:dyDescent="0.25">
      <c r="A86" s="229"/>
      <c r="B86" s="229"/>
      <c r="C86" s="229"/>
      <c r="D86" s="229"/>
      <c r="E86" s="229"/>
      <c r="F86" s="229"/>
      <c r="G86" s="229"/>
      <c r="H86" s="229"/>
      <c r="I86" s="229"/>
      <c r="J86" s="229"/>
      <c r="K86" s="229"/>
      <c r="L86" s="229"/>
      <c r="M86" s="227"/>
      <c r="N86" s="227"/>
      <c r="O86" s="131" t="s">
        <v>278</v>
      </c>
      <c r="P86" s="39" t="s">
        <v>279</v>
      </c>
      <c r="Q86" s="39" t="s">
        <v>281</v>
      </c>
      <c r="R86" s="120"/>
      <c r="S86" s="120"/>
    </row>
    <row r="87" spans="1:22" s="151" customFormat="1" ht="12.75" x14ac:dyDescent="0.2">
      <c r="A87" s="153">
        <v>1</v>
      </c>
      <c r="B87" s="153">
        <v>2</v>
      </c>
      <c r="C87" s="153">
        <v>3</v>
      </c>
      <c r="D87" s="153">
        <v>4</v>
      </c>
      <c r="E87" s="153">
        <v>5</v>
      </c>
      <c r="F87" s="153">
        <v>6</v>
      </c>
      <c r="G87" s="153">
        <v>7</v>
      </c>
      <c r="H87" s="153">
        <v>8</v>
      </c>
      <c r="I87" s="153">
        <v>9</v>
      </c>
      <c r="J87" s="148">
        <v>10</v>
      </c>
      <c r="K87" s="148">
        <v>11</v>
      </c>
      <c r="L87" s="148">
        <v>12</v>
      </c>
      <c r="M87" s="148">
        <v>13</v>
      </c>
      <c r="N87" s="148">
        <v>14</v>
      </c>
      <c r="O87" s="148">
        <v>15</v>
      </c>
      <c r="P87" s="148">
        <v>16</v>
      </c>
      <c r="Q87" s="148">
        <v>17</v>
      </c>
      <c r="R87" s="149"/>
      <c r="S87" s="149"/>
      <c r="T87" s="150"/>
      <c r="U87" s="150"/>
      <c r="V87" s="150"/>
    </row>
    <row r="88" spans="1:22" ht="279.75" customHeight="1" x14ac:dyDescent="0.25">
      <c r="A88" s="49" t="s">
        <v>133</v>
      </c>
      <c r="B88" s="35" t="s">
        <v>231</v>
      </c>
      <c r="C88" s="16" t="s">
        <v>8</v>
      </c>
      <c r="D88" s="16">
        <v>10000</v>
      </c>
      <c r="E88" s="28" t="s">
        <v>360</v>
      </c>
      <c r="F88" s="22">
        <v>5</v>
      </c>
      <c r="G88" s="180">
        <v>4.75</v>
      </c>
      <c r="H88" s="22">
        <f>G88*1.05</f>
        <v>4.9874999999999998</v>
      </c>
      <c r="I88" s="180">
        <f>G88*D88</f>
        <v>47500</v>
      </c>
      <c r="J88" s="180">
        <f>I88*1.05</f>
        <v>49875</v>
      </c>
      <c r="K88" s="184">
        <f>I88*0.1</f>
        <v>4750</v>
      </c>
      <c r="L88" s="184">
        <f>K88*1.05</f>
        <v>4987.5</v>
      </c>
      <c r="M88" s="184">
        <f>I88+K88</f>
        <v>52250</v>
      </c>
      <c r="N88" s="184">
        <f>J88+L88</f>
        <v>54862.5</v>
      </c>
      <c r="O88" s="117" t="s">
        <v>440</v>
      </c>
      <c r="P88" s="33">
        <v>4.99</v>
      </c>
      <c r="Q88" s="40" t="s">
        <v>452</v>
      </c>
      <c r="R88" s="61"/>
      <c r="S88" s="61"/>
      <c r="T88" s="10"/>
    </row>
    <row r="89" spans="1:22" ht="15.75" x14ac:dyDescent="0.25">
      <c r="A89" s="73"/>
      <c r="B89" s="73"/>
      <c r="C89" s="59"/>
      <c r="D89" s="59"/>
      <c r="E89" s="57"/>
      <c r="F89" s="58"/>
      <c r="G89" s="58"/>
      <c r="H89" s="58"/>
      <c r="I89" s="58"/>
      <c r="J89" s="58"/>
      <c r="K89" s="58"/>
      <c r="L89" s="58"/>
      <c r="M89" s="58"/>
      <c r="N89" s="58"/>
      <c r="O89" s="58"/>
      <c r="P89" s="58"/>
      <c r="Q89" s="58"/>
      <c r="R89" s="58"/>
      <c r="S89" s="58"/>
      <c r="T89" s="10"/>
    </row>
    <row r="90" spans="1:22" ht="15.75" x14ac:dyDescent="0.25">
      <c r="A90" s="216" t="s">
        <v>289</v>
      </c>
      <c r="B90" s="216" t="s">
        <v>1</v>
      </c>
      <c r="C90" s="216" t="s">
        <v>2</v>
      </c>
      <c r="D90" s="216" t="s">
        <v>3</v>
      </c>
      <c r="E90" s="216" t="s">
        <v>6</v>
      </c>
      <c r="F90" s="216" t="s">
        <v>7</v>
      </c>
      <c r="G90" s="216" t="s">
        <v>287</v>
      </c>
      <c r="H90" s="216" t="s">
        <v>4</v>
      </c>
      <c r="I90" s="216" t="s">
        <v>288</v>
      </c>
      <c r="J90" s="216" t="s">
        <v>5</v>
      </c>
      <c r="K90" s="228" t="s">
        <v>383</v>
      </c>
      <c r="L90" s="228" t="s">
        <v>384</v>
      </c>
      <c r="M90" s="226" t="s">
        <v>385</v>
      </c>
      <c r="N90" s="226" t="s">
        <v>386</v>
      </c>
      <c r="O90" s="237" t="s">
        <v>280</v>
      </c>
      <c r="P90" s="238"/>
      <c r="Q90" s="239"/>
      <c r="R90" s="120"/>
      <c r="S90" s="120"/>
    </row>
    <row r="91" spans="1:22" ht="152.25" customHeight="1" x14ac:dyDescent="0.25">
      <c r="A91" s="216"/>
      <c r="B91" s="216"/>
      <c r="C91" s="216"/>
      <c r="D91" s="216"/>
      <c r="E91" s="216"/>
      <c r="F91" s="216"/>
      <c r="G91" s="216"/>
      <c r="H91" s="216"/>
      <c r="I91" s="216"/>
      <c r="J91" s="216"/>
      <c r="K91" s="229"/>
      <c r="L91" s="229"/>
      <c r="M91" s="227"/>
      <c r="N91" s="227"/>
      <c r="O91" s="39" t="s">
        <v>278</v>
      </c>
      <c r="P91" s="39" t="s">
        <v>279</v>
      </c>
      <c r="Q91" s="39" t="s">
        <v>281</v>
      </c>
      <c r="R91" s="120"/>
      <c r="S91" s="120"/>
    </row>
    <row r="92" spans="1:22" s="151" customFormat="1" ht="12.75" x14ac:dyDescent="0.2">
      <c r="A92" s="148">
        <v>1</v>
      </c>
      <c r="B92" s="148">
        <v>2</v>
      </c>
      <c r="C92" s="148">
        <v>3</v>
      </c>
      <c r="D92" s="148">
        <v>4</v>
      </c>
      <c r="E92" s="148">
        <v>5</v>
      </c>
      <c r="F92" s="148">
        <v>6</v>
      </c>
      <c r="G92" s="148">
        <v>7</v>
      </c>
      <c r="H92" s="148">
        <v>8</v>
      </c>
      <c r="I92" s="148">
        <v>9</v>
      </c>
      <c r="J92" s="148">
        <v>10</v>
      </c>
      <c r="K92" s="148">
        <v>11</v>
      </c>
      <c r="L92" s="148">
        <v>12</v>
      </c>
      <c r="M92" s="148">
        <v>13</v>
      </c>
      <c r="N92" s="148">
        <v>14</v>
      </c>
      <c r="O92" s="148">
        <v>15</v>
      </c>
      <c r="P92" s="148">
        <v>16</v>
      </c>
      <c r="Q92" s="148">
        <v>17</v>
      </c>
      <c r="R92" s="149"/>
      <c r="S92" s="149"/>
      <c r="T92" s="150"/>
      <c r="U92" s="150"/>
      <c r="V92" s="150"/>
    </row>
    <row r="93" spans="1:22" ht="15.75" x14ac:dyDescent="0.25">
      <c r="A93" s="234" t="s">
        <v>352</v>
      </c>
      <c r="B93" s="235"/>
      <c r="C93" s="235"/>
      <c r="D93" s="235"/>
      <c r="E93" s="235"/>
      <c r="F93" s="235"/>
      <c r="G93" s="235"/>
      <c r="H93" s="235"/>
      <c r="I93" s="235"/>
      <c r="J93" s="235"/>
      <c r="K93" s="235"/>
      <c r="L93" s="235"/>
      <c r="M93" s="235"/>
      <c r="N93" s="235"/>
      <c r="O93" s="235"/>
      <c r="P93" s="235"/>
      <c r="Q93" s="236"/>
      <c r="R93" s="61"/>
      <c r="S93" s="61"/>
    </row>
    <row r="94" spans="1:22" ht="110.25" x14ac:dyDescent="0.25">
      <c r="A94" s="37" t="s">
        <v>134</v>
      </c>
      <c r="B94" s="28" t="s">
        <v>232</v>
      </c>
      <c r="C94" s="16" t="s">
        <v>11</v>
      </c>
      <c r="D94" s="16">
        <v>50</v>
      </c>
      <c r="E94" s="28" t="s">
        <v>76</v>
      </c>
      <c r="F94" s="22">
        <v>21</v>
      </c>
      <c r="G94" s="22">
        <v>11.85</v>
      </c>
      <c r="H94" s="180">
        <f>G94*1.21</f>
        <v>14.3385</v>
      </c>
      <c r="I94" s="180">
        <f>G94*D94</f>
        <v>592.5</v>
      </c>
      <c r="J94" s="180">
        <f>I94*1.21</f>
        <v>716.92499999999995</v>
      </c>
      <c r="K94" s="180">
        <f>I94*0.1</f>
        <v>59.25</v>
      </c>
      <c r="L94" s="180">
        <f>K94*1.21</f>
        <v>71.692499999999995</v>
      </c>
      <c r="M94" s="180">
        <f>I94+K94</f>
        <v>651.75</v>
      </c>
      <c r="N94" s="180">
        <f>J94+L94</f>
        <v>788.61749999999995</v>
      </c>
      <c r="O94" s="22" t="s">
        <v>441</v>
      </c>
      <c r="P94" s="22">
        <v>14.34</v>
      </c>
      <c r="Q94" s="22" t="s">
        <v>463</v>
      </c>
      <c r="R94" s="61"/>
      <c r="S94" s="61"/>
    </row>
    <row r="95" spans="1:22" ht="106.5" customHeight="1" x14ac:dyDescent="0.25">
      <c r="A95" s="62" t="s">
        <v>135</v>
      </c>
      <c r="B95" s="52" t="s">
        <v>46</v>
      </c>
      <c r="C95" s="18" t="s">
        <v>109</v>
      </c>
      <c r="D95" s="80">
        <v>600000</v>
      </c>
      <c r="E95" s="52" t="s">
        <v>349</v>
      </c>
      <c r="F95" s="53">
        <v>5</v>
      </c>
      <c r="G95" s="53">
        <v>8.6400000000000005E-2</v>
      </c>
      <c r="H95" s="190">
        <f>G95*1.05</f>
        <v>9.0720000000000009E-2</v>
      </c>
      <c r="I95" s="191">
        <f>G95*D95</f>
        <v>51840</v>
      </c>
      <c r="J95" s="191">
        <f>I95*1.05</f>
        <v>54432</v>
      </c>
      <c r="K95" s="191">
        <f>I95*0.1</f>
        <v>5184</v>
      </c>
      <c r="L95" s="191">
        <f>K95*1.05</f>
        <v>5443.2</v>
      </c>
      <c r="M95" s="191">
        <f>I95+K95</f>
        <v>57024</v>
      </c>
      <c r="N95" s="191">
        <f>J95+L95</f>
        <v>59875.199999999997</v>
      </c>
      <c r="O95" s="16" t="s">
        <v>453</v>
      </c>
      <c r="P95" s="22">
        <v>9.07</v>
      </c>
      <c r="Q95" s="22" t="s">
        <v>464</v>
      </c>
      <c r="R95" s="61"/>
      <c r="S95" s="61"/>
    </row>
    <row r="96" spans="1:22" x14ac:dyDescent="0.25">
      <c r="A96" s="244" t="s">
        <v>136</v>
      </c>
      <c r="B96" s="244"/>
      <c r="C96" s="244"/>
      <c r="D96" s="244"/>
      <c r="E96" s="244"/>
      <c r="F96" s="244"/>
      <c r="G96" s="244"/>
      <c r="H96" s="244"/>
      <c r="I96" s="179">
        <f>SUM(I94:I95)</f>
        <v>52432.5</v>
      </c>
      <c r="J96" s="179">
        <f t="shared" ref="J96:N96" si="3">SUM(J94:J95)</f>
        <v>55148.925000000003</v>
      </c>
      <c r="K96" s="179">
        <f t="shared" si="3"/>
        <v>5243.25</v>
      </c>
      <c r="L96" s="179">
        <f t="shared" si="3"/>
        <v>5514.8924999999999</v>
      </c>
      <c r="M96" s="179">
        <f t="shared" si="3"/>
        <v>57675.75</v>
      </c>
      <c r="N96" s="179">
        <f t="shared" si="3"/>
        <v>60663.817499999997</v>
      </c>
      <c r="O96" s="43"/>
      <c r="P96" s="43"/>
      <c r="Q96" s="43"/>
      <c r="R96" s="68"/>
      <c r="S96" s="68"/>
    </row>
    <row r="97" spans="1:22" x14ac:dyDescent="0.25">
      <c r="A97" s="67"/>
      <c r="B97" s="67"/>
      <c r="C97" s="67"/>
      <c r="D97" s="67"/>
      <c r="E97" s="67"/>
      <c r="F97" s="67"/>
      <c r="G97" s="67"/>
      <c r="H97" s="67"/>
      <c r="I97" s="67"/>
      <c r="J97" s="68"/>
      <c r="K97" s="68"/>
      <c r="L97" s="68"/>
      <c r="M97" s="68"/>
      <c r="N97" s="68"/>
      <c r="O97" s="69"/>
      <c r="P97" s="69"/>
      <c r="Q97" s="69"/>
      <c r="R97" s="69"/>
      <c r="S97" s="69"/>
    </row>
    <row r="98" spans="1:22" ht="15.75" x14ac:dyDescent="0.25">
      <c r="A98" s="216" t="s">
        <v>289</v>
      </c>
      <c r="B98" s="216" t="s">
        <v>1</v>
      </c>
      <c r="C98" s="216" t="s">
        <v>2</v>
      </c>
      <c r="D98" s="216" t="s">
        <v>3</v>
      </c>
      <c r="E98" s="216" t="s">
        <v>6</v>
      </c>
      <c r="F98" s="216" t="s">
        <v>7</v>
      </c>
      <c r="G98" s="216" t="s">
        <v>287</v>
      </c>
      <c r="H98" s="216" t="s">
        <v>4</v>
      </c>
      <c r="I98" s="216" t="s">
        <v>288</v>
      </c>
      <c r="J98" s="216" t="s">
        <v>5</v>
      </c>
      <c r="K98" s="228" t="s">
        <v>383</v>
      </c>
      <c r="L98" s="228" t="s">
        <v>384</v>
      </c>
      <c r="M98" s="226" t="s">
        <v>385</v>
      </c>
      <c r="N98" s="226" t="s">
        <v>386</v>
      </c>
      <c r="O98" s="216" t="s">
        <v>280</v>
      </c>
      <c r="P98" s="216"/>
      <c r="Q98" s="216"/>
      <c r="R98" s="120"/>
      <c r="S98" s="120"/>
    </row>
    <row r="99" spans="1:22" ht="153" customHeight="1" x14ac:dyDescent="0.25">
      <c r="A99" s="216"/>
      <c r="B99" s="216"/>
      <c r="C99" s="216"/>
      <c r="D99" s="216"/>
      <c r="E99" s="216"/>
      <c r="F99" s="216"/>
      <c r="G99" s="216"/>
      <c r="H99" s="216"/>
      <c r="I99" s="216"/>
      <c r="J99" s="216"/>
      <c r="K99" s="229"/>
      <c r="L99" s="229"/>
      <c r="M99" s="227"/>
      <c r="N99" s="227"/>
      <c r="O99" s="39" t="s">
        <v>278</v>
      </c>
      <c r="P99" s="39" t="s">
        <v>279</v>
      </c>
      <c r="Q99" s="39" t="s">
        <v>281</v>
      </c>
      <c r="R99" s="120"/>
      <c r="S99" s="120"/>
    </row>
    <row r="100" spans="1:22" s="151" customFormat="1" ht="12.75" x14ac:dyDescent="0.2">
      <c r="A100" s="153">
        <v>1</v>
      </c>
      <c r="B100" s="153">
        <v>2</v>
      </c>
      <c r="C100" s="153">
        <v>3</v>
      </c>
      <c r="D100" s="153">
        <v>4</v>
      </c>
      <c r="E100" s="153">
        <v>5</v>
      </c>
      <c r="F100" s="153">
        <v>6</v>
      </c>
      <c r="G100" s="153">
        <v>7</v>
      </c>
      <c r="H100" s="153">
        <v>8</v>
      </c>
      <c r="I100" s="153">
        <v>9</v>
      </c>
      <c r="J100" s="148">
        <v>10</v>
      </c>
      <c r="K100" s="148">
        <v>11</v>
      </c>
      <c r="L100" s="148">
        <v>12</v>
      </c>
      <c r="M100" s="148">
        <v>13</v>
      </c>
      <c r="N100" s="148">
        <v>14</v>
      </c>
      <c r="O100" s="148">
        <v>15</v>
      </c>
      <c r="P100" s="148">
        <v>16</v>
      </c>
      <c r="Q100" s="148">
        <v>17</v>
      </c>
      <c r="R100" s="149"/>
      <c r="S100" s="149"/>
      <c r="T100" s="150"/>
      <c r="U100" s="150"/>
      <c r="V100" s="150"/>
    </row>
    <row r="101" spans="1:22" ht="204" customHeight="1" x14ac:dyDescent="0.25">
      <c r="A101" s="192" t="s">
        <v>234</v>
      </c>
      <c r="B101" s="75" t="s">
        <v>233</v>
      </c>
      <c r="C101" s="76" t="s">
        <v>18</v>
      </c>
      <c r="D101" s="76">
        <v>1000000</v>
      </c>
      <c r="E101" s="77" t="s">
        <v>429</v>
      </c>
      <c r="F101" s="76">
        <v>5</v>
      </c>
      <c r="G101" s="76">
        <v>7.6999999999999999E-2</v>
      </c>
      <c r="H101" s="182">
        <f>G101*1.05</f>
        <v>8.0850000000000005E-2</v>
      </c>
      <c r="I101" s="183">
        <f>G101*D101</f>
        <v>77000</v>
      </c>
      <c r="J101" s="183">
        <f>I101*1.05</f>
        <v>80850</v>
      </c>
      <c r="K101" s="183">
        <f>I101*0.1</f>
        <v>7700</v>
      </c>
      <c r="L101" s="183">
        <f>K101*1.05</f>
        <v>8085</v>
      </c>
      <c r="M101" s="183">
        <f>I101+K101</f>
        <v>84700</v>
      </c>
      <c r="N101" s="183">
        <f>J101+L101</f>
        <v>88935</v>
      </c>
      <c r="O101" s="16" t="s">
        <v>453</v>
      </c>
      <c r="P101" s="16">
        <v>8.09</v>
      </c>
      <c r="Q101" s="35" t="s">
        <v>454</v>
      </c>
      <c r="R101" s="125"/>
      <c r="S101" s="125"/>
    </row>
    <row r="102" spans="1:22" ht="200.25" customHeight="1" x14ac:dyDescent="0.25">
      <c r="A102" s="37" t="s">
        <v>17</v>
      </c>
      <c r="B102" s="28" t="s">
        <v>235</v>
      </c>
      <c r="C102" s="16" t="s">
        <v>18</v>
      </c>
      <c r="D102" s="16">
        <v>180000</v>
      </c>
      <c r="E102" s="28" t="s">
        <v>424</v>
      </c>
      <c r="F102" s="22">
        <v>5</v>
      </c>
      <c r="G102" s="123">
        <v>0.05</v>
      </c>
      <c r="H102" s="182">
        <f>G102*1.05</f>
        <v>5.2500000000000005E-2</v>
      </c>
      <c r="I102" s="183">
        <f>G102*D102</f>
        <v>9000</v>
      </c>
      <c r="J102" s="183">
        <f>I102*1.05</f>
        <v>9450</v>
      </c>
      <c r="K102" s="183">
        <f>I102*0.1</f>
        <v>900</v>
      </c>
      <c r="L102" s="183">
        <f>K102*1.05</f>
        <v>945</v>
      </c>
      <c r="M102" s="183">
        <f>I102+K102</f>
        <v>9900</v>
      </c>
      <c r="N102" s="183">
        <f>J102+L102</f>
        <v>10395</v>
      </c>
      <c r="O102" s="16" t="s">
        <v>456</v>
      </c>
      <c r="P102" s="189">
        <v>10.5</v>
      </c>
      <c r="Q102" s="40" t="s">
        <v>455</v>
      </c>
      <c r="R102" s="61"/>
      <c r="S102" s="61"/>
      <c r="U102"/>
      <c r="V102"/>
    </row>
    <row r="103" spans="1:22" ht="261.75" customHeight="1" x14ac:dyDescent="0.25">
      <c r="A103" s="193" t="s">
        <v>48</v>
      </c>
      <c r="B103" s="35" t="s">
        <v>236</v>
      </c>
      <c r="C103" s="16" t="s">
        <v>18</v>
      </c>
      <c r="D103" s="16">
        <v>1200000</v>
      </c>
      <c r="E103" s="28" t="s">
        <v>410</v>
      </c>
      <c r="F103" s="22"/>
      <c r="G103" s="22"/>
      <c r="H103" s="22"/>
      <c r="I103" s="22"/>
      <c r="J103" s="22"/>
      <c r="K103" s="22"/>
      <c r="L103" s="22"/>
      <c r="M103" s="22"/>
      <c r="N103" s="22"/>
      <c r="O103" s="16"/>
      <c r="P103" s="22"/>
      <c r="Q103" s="40"/>
      <c r="R103" s="61"/>
      <c r="S103" s="61"/>
    </row>
    <row r="104" spans="1:22" s="6" customFormat="1" ht="150" customHeight="1" x14ac:dyDescent="0.25">
      <c r="A104" s="37" t="s">
        <v>49</v>
      </c>
      <c r="B104" s="49" t="s">
        <v>237</v>
      </c>
      <c r="C104" s="19" t="s">
        <v>8</v>
      </c>
      <c r="D104" s="19">
        <v>2000</v>
      </c>
      <c r="E104" s="37" t="s">
        <v>353</v>
      </c>
      <c r="F104" s="33"/>
      <c r="G104" s="33"/>
      <c r="H104" s="33"/>
      <c r="I104" s="33"/>
      <c r="J104" s="33"/>
      <c r="K104" s="33"/>
      <c r="L104" s="33"/>
      <c r="M104" s="33"/>
      <c r="N104" s="33"/>
      <c r="O104" s="16"/>
      <c r="P104" s="33"/>
      <c r="Q104" s="132"/>
      <c r="R104" s="133"/>
      <c r="S104" s="133"/>
      <c r="T104" s="4"/>
      <c r="U104" s="5"/>
      <c r="V104" s="4"/>
    </row>
    <row r="105" spans="1:22" ht="78.75" x14ac:dyDescent="0.25">
      <c r="A105" s="82" t="s">
        <v>50</v>
      </c>
      <c r="B105" s="82" t="s">
        <v>238</v>
      </c>
      <c r="C105" s="54" t="s">
        <v>104</v>
      </c>
      <c r="D105" s="54">
        <v>1000</v>
      </c>
      <c r="E105" s="62" t="s">
        <v>411</v>
      </c>
      <c r="F105" s="70">
        <v>21</v>
      </c>
      <c r="G105" s="183">
        <v>1.2</v>
      </c>
      <c r="H105" s="182">
        <f>G105*1.21</f>
        <v>1.452</v>
      </c>
      <c r="I105" s="183">
        <f>G105*D105</f>
        <v>1200</v>
      </c>
      <c r="J105" s="183">
        <f>I105*1.21</f>
        <v>1452</v>
      </c>
      <c r="K105" s="183">
        <f>I105*0.1</f>
        <v>120</v>
      </c>
      <c r="L105" s="183">
        <f>K105*1.21</f>
        <v>145.19999999999999</v>
      </c>
      <c r="M105" s="183">
        <f>I105+K105</f>
        <v>1320</v>
      </c>
      <c r="N105" s="183">
        <f>J105+L105</f>
        <v>1597.2</v>
      </c>
      <c r="O105" s="33" t="s">
        <v>458</v>
      </c>
      <c r="P105" s="33">
        <v>1.45</v>
      </c>
      <c r="Q105" s="132" t="s">
        <v>457</v>
      </c>
      <c r="R105" s="133"/>
      <c r="S105" s="133"/>
    </row>
    <row r="106" spans="1:22" ht="140.25" customHeight="1" x14ac:dyDescent="0.25">
      <c r="A106" s="37" t="s">
        <v>137</v>
      </c>
      <c r="B106" s="37" t="s">
        <v>239</v>
      </c>
      <c r="C106" s="19" t="s">
        <v>51</v>
      </c>
      <c r="D106" s="19">
        <v>150000</v>
      </c>
      <c r="E106" s="37" t="s">
        <v>405</v>
      </c>
      <c r="F106" s="33"/>
      <c r="G106" s="33"/>
      <c r="H106" s="33"/>
      <c r="I106" s="33"/>
      <c r="J106" s="33"/>
      <c r="K106" s="33"/>
      <c r="L106" s="33"/>
      <c r="M106" s="33"/>
      <c r="N106" s="33"/>
      <c r="O106" s="19"/>
      <c r="P106" s="33"/>
      <c r="Q106" s="132"/>
      <c r="R106" s="133"/>
      <c r="S106" s="133"/>
    </row>
    <row r="107" spans="1:22" ht="15.75" x14ac:dyDescent="0.25">
      <c r="A107" s="64"/>
      <c r="B107" s="64"/>
      <c r="C107" s="60"/>
      <c r="D107" s="60"/>
      <c r="E107" s="64"/>
      <c r="F107" s="71"/>
      <c r="G107" s="71"/>
      <c r="H107" s="71"/>
      <c r="I107" s="71"/>
      <c r="J107" s="71"/>
      <c r="K107" s="71"/>
      <c r="L107" s="71"/>
      <c r="M107" s="71"/>
      <c r="N107" s="71"/>
      <c r="O107" s="60"/>
      <c r="P107" s="71"/>
      <c r="Q107" s="71"/>
      <c r="R107" s="71"/>
      <c r="S107" s="71"/>
    </row>
    <row r="108" spans="1:22" ht="15.75" x14ac:dyDescent="0.25">
      <c r="A108" s="216" t="s">
        <v>289</v>
      </c>
      <c r="B108" s="216" t="s">
        <v>1</v>
      </c>
      <c r="C108" s="216" t="s">
        <v>45</v>
      </c>
      <c r="D108" s="216" t="s">
        <v>3</v>
      </c>
      <c r="E108" s="216" t="s">
        <v>6</v>
      </c>
      <c r="F108" s="216" t="s">
        <v>7</v>
      </c>
      <c r="G108" s="216" t="s">
        <v>287</v>
      </c>
      <c r="H108" s="216" t="s">
        <v>4</v>
      </c>
      <c r="I108" s="216" t="s">
        <v>288</v>
      </c>
      <c r="J108" s="216" t="s">
        <v>5</v>
      </c>
      <c r="K108" s="228" t="s">
        <v>383</v>
      </c>
      <c r="L108" s="228" t="s">
        <v>384</v>
      </c>
      <c r="M108" s="226" t="s">
        <v>385</v>
      </c>
      <c r="N108" s="226" t="s">
        <v>386</v>
      </c>
      <c r="O108" s="216" t="s">
        <v>280</v>
      </c>
      <c r="P108" s="216"/>
      <c r="Q108" s="216"/>
      <c r="R108" s="216"/>
      <c r="S108" s="216"/>
    </row>
    <row r="109" spans="1:22" ht="153.75" customHeight="1" x14ac:dyDescent="0.25">
      <c r="A109" s="216"/>
      <c r="B109" s="216"/>
      <c r="C109" s="216"/>
      <c r="D109" s="216"/>
      <c r="E109" s="216"/>
      <c r="F109" s="216"/>
      <c r="G109" s="216"/>
      <c r="H109" s="216"/>
      <c r="I109" s="216"/>
      <c r="J109" s="216"/>
      <c r="K109" s="229"/>
      <c r="L109" s="229"/>
      <c r="M109" s="227"/>
      <c r="N109" s="227"/>
      <c r="O109" s="39" t="s">
        <v>278</v>
      </c>
      <c r="P109" s="39" t="s">
        <v>279</v>
      </c>
      <c r="Q109" s="39" t="s">
        <v>281</v>
      </c>
      <c r="R109" s="39" t="s">
        <v>77</v>
      </c>
      <c r="S109" s="39" t="s">
        <v>292</v>
      </c>
    </row>
    <row r="110" spans="1:22" s="151" customFormat="1" ht="12.75" x14ac:dyDescent="0.2">
      <c r="A110" s="153">
        <v>1</v>
      </c>
      <c r="B110" s="153">
        <v>2</v>
      </c>
      <c r="C110" s="153">
        <v>3</v>
      </c>
      <c r="D110" s="153">
        <v>4</v>
      </c>
      <c r="E110" s="153">
        <v>5</v>
      </c>
      <c r="F110" s="153">
        <v>6</v>
      </c>
      <c r="G110" s="153">
        <v>7</v>
      </c>
      <c r="H110" s="153">
        <v>8</v>
      </c>
      <c r="I110" s="153">
        <v>9</v>
      </c>
      <c r="J110" s="148">
        <v>10</v>
      </c>
      <c r="K110" s="148">
        <v>11</v>
      </c>
      <c r="L110" s="148">
        <v>12</v>
      </c>
      <c r="M110" s="148">
        <v>13</v>
      </c>
      <c r="N110" s="148">
        <v>14</v>
      </c>
      <c r="O110" s="148">
        <v>15</v>
      </c>
      <c r="P110" s="148">
        <v>16</v>
      </c>
      <c r="Q110" s="148">
        <v>17</v>
      </c>
      <c r="R110" s="153">
        <v>18</v>
      </c>
      <c r="S110" s="153">
        <v>19</v>
      </c>
      <c r="T110" s="150"/>
      <c r="U110" s="150"/>
      <c r="V110" s="150"/>
    </row>
    <row r="111" spans="1:22" ht="15.75" x14ac:dyDescent="0.25">
      <c r="A111" s="264" t="s">
        <v>303</v>
      </c>
      <c r="B111" s="265"/>
      <c r="C111" s="265"/>
      <c r="D111" s="265"/>
      <c r="E111" s="265"/>
      <c r="F111" s="265"/>
      <c r="G111" s="265"/>
      <c r="H111" s="265"/>
      <c r="I111" s="265"/>
      <c r="J111" s="265"/>
      <c r="K111" s="265"/>
      <c r="L111" s="265"/>
      <c r="M111" s="265"/>
      <c r="N111" s="265"/>
      <c r="O111" s="265"/>
      <c r="P111" s="265"/>
      <c r="Q111" s="265"/>
      <c r="R111" s="265"/>
      <c r="S111" s="265"/>
    </row>
    <row r="112" spans="1:22" ht="308.25" customHeight="1" x14ac:dyDescent="0.25">
      <c r="A112" s="206" t="s">
        <v>138</v>
      </c>
      <c r="B112" s="206" t="s">
        <v>294</v>
      </c>
      <c r="C112" s="207" t="s">
        <v>106</v>
      </c>
      <c r="D112" s="207">
        <v>300</v>
      </c>
      <c r="E112" s="206" t="s">
        <v>354</v>
      </c>
      <c r="F112" s="208">
        <v>5</v>
      </c>
      <c r="G112" s="209">
        <v>10.16</v>
      </c>
      <c r="H112" s="210">
        <f>G112*1.05</f>
        <v>10.668000000000001</v>
      </c>
      <c r="I112" s="209">
        <f>G112*D112</f>
        <v>3048</v>
      </c>
      <c r="J112" s="209">
        <f>I112*1.05</f>
        <v>3200.4</v>
      </c>
      <c r="K112" s="209">
        <f>I112*0.1</f>
        <v>304.8</v>
      </c>
      <c r="L112" s="209">
        <f>K112*1.05</f>
        <v>320.04000000000002</v>
      </c>
      <c r="M112" s="209">
        <f>I112+K112</f>
        <v>3352.8</v>
      </c>
      <c r="N112" s="209">
        <f>J112+L112</f>
        <v>3520.44</v>
      </c>
      <c r="O112" s="207" t="s">
        <v>467</v>
      </c>
      <c r="P112" s="208">
        <v>21.34</v>
      </c>
      <c r="Q112" s="208" t="s">
        <v>465</v>
      </c>
      <c r="R112" s="208"/>
      <c r="S112" s="211"/>
    </row>
    <row r="113" spans="1:22" ht="76.900000000000006" customHeight="1" x14ac:dyDescent="0.25">
      <c r="A113" s="206" t="s">
        <v>139</v>
      </c>
      <c r="B113" s="206" t="s">
        <v>105</v>
      </c>
      <c r="C113" s="207" t="s">
        <v>8</v>
      </c>
      <c r="D113" s="207">
        <v>1000</v>
      </c>
      <c r="E113" s="206" t="s">
        <v>282</v>
      </c>
      <c r="F113" s="208">
        <v>5</v>
      </c>
      <c r="G113" s="208">
        <v>8.94</v>
      </c>
      <c r="H113" s="208">
        <f>G113*1.05</f>
        <v>9.3870000000000005</v>
      </c>
      <c r="I113" s="209">
        <f>G113*D113</f>
        <v>8940</v>
      </c>
      <c r="J113" s="209">
        <f>I113*1.05</f>
        <v>9387</v>
      </c>
      <c r="K113" s="209">
        <f>I113*0.1</f>
        <v>894</v>
      </c>
      <c r="L113" s="209">
        <f>K113*1.05</f>
        <v>938.7</v>
      </c>
      <c r="M113" s="209">
        <f>I113+K113</f>
        <v>9834</v>
      </c>
      <c r="N113" s="209">
        <f>J113+L113</f>
        <v>10325.700000000001</v>
      </c>
      <c r="O113" s="207" t="s">
        <v>449</v>
      </c>
      <c r="P113" s="208">
        <v>46.94</v>
      </c>
      <c r="Q113" s="208" t="s">
        <v>466</v>
      </c>
      <c r="R113" s="208"/>
      <c r="S113" s="211"/>
    </row>
    <row r="114" spans="1:22" ht="150.75" customHeight="1" x14ac:dyDescent="0.25">
      <c r="A114" s="37" t="s">
        <v>52</v>
      </c>
      <c r="B114" s="37" t="s">
        <v>240</v>
      </c>
      <c r="C114" s="19" t="s">
        <v>8</v>
      </c>
      <c r="D114" s="19">
        <v>15</v>
      </c>
      <c r="E114" s="37" t="s">
        <v>295</v>
      </c>
      <c r="F114" s="33"/>
      <c r="G114" s="33"/>
      <c r="H114" s="33"/>
      <c r="I114" s="33"/>
      <c r="J114" s="33"/>
      <c r="K114" s="33"/>
      <c r="L114" s="33"/>
      <c r="M114" s="33"/>
      <c r="N114" s="33"/>
      <c r="O114" s="19"/>
      <c r="P114" s="33"/>
      <c r="Q114" s="33"/>
      <c r="R114" s="33"/>
      <c r="S114" s="37"/>
    </row>
    <row r="115" spans="1:22" ht="15.75" x14ac:dyDescent="0.25">
      <c r="A115" s="247"/>
      <c r="B115" s="248"/>
      <c r="C115" s="248"/>
      <c r="D115" s="248"/>
      <c r="E115" s="248"/>
      <c r="F115" s="248"/>
      <c r="G115" s="248"/>
      <c r="H115" s="248"/>
      <c r="I115" s="248"/>
      <c r="J115" s="248"/>
      <c r="K115" s="248"/>
      <c r="L115" s="248"/>
      <c r="M115" s="248"/>
      <c r="N115" s="248"/>
      <c r="O115" s="248"/>
      <c r="P115" s="248"/>
      <c r="Q115" s="248"/>
      <c r="R115" s="249"/>
      <c r="S115" s="250"/>
    </row>
    <row r="116" spans="1:22" ht="15.75" x14ac:dyDescent="0.25">
      <c r="A116" s="216" t="s">
        <v>289</v>
      </c>
      <c r="B116" s="216" t="s">
        <v>1</v>
      </c>
      <c r="C116" s="216" t="s">
        <v>2</v>
      </c>
      <c r="D116" s="216" t="s">
        <v>3</v>
      </c>
      <c r="E116" s="216" t="s">
        <v>6</v>
      </c>
      <c r="F116" s="216" t="s">
        <v>7</v>
      </c>
      <c r="G116" s="216" t="s">
        <v>287</v>
      </c>
      <c r="H116" s="216" t="s">
        <v>4</v>
      </c>
      <c r="I116" s="216" t="s">
        <v>288</v>
      </c>
      <c r="J116" s="216" t="s">
        <v>5</v>
      </c>
      <c r="K116" s="228" t="s">
        <v>383</v>
      </c>
      <c r="L116" s="228" t="s">
        <v>384</v>
      </c>
      <c r="M116" s="226" t="s">
        <v>385</v>
      </c>
      <c r="N116" s="226" t="s">
        <v>386</v>
      </c>
      <c r="O116" s="216" t="s">
        <v>280</v>
      </c>
      <c r="P116" s="216"/>
      <c r="Q116" s="216"/>
      <c r="R116" s="120"/>
      <c r="S116" s="120"/>
    </row>
    <row r="117" spans="1:22" ht="156" customHeight="1" x14ac:dyDescent="0.25">
      <c r="A117" s="216"/>
      <c r="B117" s="216"/>
      <c r="C117" s="216"/>
      <c r="D117" s="216"/>
      <c r="E117" s="216"/>
      <c r="F117" s="216"/>
      <c r="G117" s="216"/>
      <c r="H117" s="216"/>
      <c r="I117" s="216"/>
      <c r="J117" s="216"/>
      <c r="K117" s="229"/>
      <c r="L117" s="229"/>
      <c r="M117" s="227"/>
      <c r="N117" s="227"/>
      <c r="O117" s="39" t="s">
        <v>278</v>
      </c>
      <c r="P117" s="39" t="s">
        <v>279</v>
      </c>
      <c r="Q117" s="39" t="s">
        <v>281</v>
      </c>
      <c r="R117" s="120"/>
      <c r="S117" s="120"/>
    </row>
    <row r="118" spans="1:22" s="151" customFormat="1" ht="12.75" x14ac:dyDescent="0.2">
      <c r="A118" s="148">
        <v>1</v>
      </c>
      <c r="B118" s="148">
        <v>2</v>
      </c>
      <c r="C118" s="148">
        <v>3</v>
      </c>
      <c r="D118" s="148">
        <v>4</v>
      </c>
      <c r="E118" s="148">
        <v>5</v>
      </c>
      <c r="F118" s="148">
        <v>6</v>
      </c>
      <c r="G118" s="148">
        <v>7</v>
      </c>
      <c r="H118" s="148">
        <v>8</v>
      </c>
      <c r="I118" s="148">
        <v>9</v>
      </c>
      <c r="J118" s="148">
        <v>10</v>
      </c>
      <c r="K118" s="148">
        <v>11</v>
      </c>
      <c r="L118" s="148">
        <v>12</v>
      </c>
      <c r="M118" s="148">
        <v>13</v>
      </c>
      <c r="N118" s="148">
        <v>14</v>
      </c>
      <c r="O118" s="148">
        <v>15</v>
      </c>
      <c r="P118" s="148">
        <v>16</v>
      </c>
      <c r="Q118" s="148">
        <v>17</v>
      </c>
      <c r="R118" s="149"/>
      <c r="S118" s="149"/>
      <c r="T118" s="150"/>
      <c r="U118" s="150"/>
      <c r="V118" s="150"/>
    </row>
    <row r="119" spans="1:22" ht="15.75" x14ac:dyDescent="0.25">
      <c r="A119" s="234" t="s">
        <v>304</v>
      </c>
      <c r="B119" s="235"/>
      <c r="C119" s="235"/>
      <c r="D119" s="235"/>
      <c r="E119" s="235"/>
      <c r="F119" s="235"/>
      <c r="G119" s="235"/>
      <c r="H119" s="235"/>
      <c r="I119" s="235"/>
      <c r="J119" s="235"/>
      <c r="K119" s="235"/>
      <c r="L119" s="235"/>
      <c r="M119" s="235"/>
      <c r="N119" s="235"/>
      <c r="O119" s="235"/>
      <c r="P119" s="235"/>
      <c r="Q119" s="236"/>
      <c r="R119" s="73"/>
      <c r="S119" s="73"/>
    </row>
    <row r="120" spans="1:22" ht="169.5" customHeight="1" x14ac:dyDescent="0.25">
      <c r="A120" s="51" t="s">
        <v>211</v>
      </c>
      <c r="B120" s="72" t="s">
        <v>241</v>
      </c>
      <c r="C120" s="18" t="s">
        <v>8</v>
      </c>
      <c r="D120" s="18">
        <v>2000</v>
      </c>
      <c r="E120" s="52" t="s">
        <v>283</v>
      </c>
      <c r="F120" s="55"/>
      <c r="G120" s="55"/>
      <c r="H120" s="53"/>
      <c r="I120" s="53"/>
      <c r="J120" s="55"/>
      <c r="K120" s="55"/>
      <c r="L120" s="55"/>
      <c r="M120" s="55"/>
      <c r="N120" s="55"/>
      <c r="O120" s="50"/>
      <c r="P120" s="40"/>
      <c r="Q120" s="40"/>
      <c r="R120" s="61"/>
      <c r="S120" s="61"/>
    </row>
    <row r="121" spans="1:22" ht="47.25" x14ac:dyDescent="0.25">
      <c r="A121" s="23" t="s">
        <v>212</v>
      </c>
      <c r="B121" s="35" t="s">
        <v>213</v>
      </c>
      <c r="C121" s="16" t="s">
        <v>11</v>
      </c>
      <c r="D121" s="16">
        <v>3000</v>
      </c>
      <c r="E121" s="28" t="s">
        <v>214</v>
      </c>
      <c r="F121" s="40"/>
      <c r="G121" s="40"/>
      <c r="H121" s="22"/>
      <c r="I121" s="22"/>
      <c r="J121" s="40"/>
      <c r="K121" s="40"/>
      <c r="L121" s="40"/>
      <c r="M121" s="40"/>
      <c r="N121" s="40"/>
      <c r="O121" s="50"/>
      <c r="P121" s="40"/>
      <c r="Q121" s="40"/>
      <c r="R121" s="61"/>
      <c r="S121" s="61"/>
    </row>
    <row r="122" spans="1:22" ht="15.75" x14ac:dyDescent="0.25">
      <c r="A122" s="244" t="s">
        <v>215</v>
      </c>
      <c r="B122" s="244"/>
      <c r="C122" s="244"/>
      <c r="D122" s="244"/>
      <c r="E122" s="244"/>
      <c r="F122" s="244"/>
      <c r="G122" s="244"/>
      <c r="H122" s="244"/>
      <c r="I122" s="42"/>
      <c r="J122" s="40"/>
      <c r="K122" s="40"/>
      <c r="L122" s="40"/>
      <c r="M122" s="40"/>
      <c r="N122" s="40"/>
      <c r="O122" s="50"/>
      <c r="P122" s="40"/>
      <c r="Q122" s="40"/>
      <c r="R122" s="73"/>
      <c r="S122" s="73"/>
    </row>
    <row r="123" spans="1:22" ht="15.75" x14ac:dyDescent="0.25">
      <c r="A123" s="67"/>
      <c r="B123" s="67"/>
      <c r="C123" s="67"/>
      <c r="D123" s="67"/>
      <c r="E123" s="67"/>
      <c r="F123" s="67"/>
      <c r="G123" s="67"/>
      <c r="H123" s="67"/>
      <c r="I123" s="67"/>
      <c r="J123" s="61"/>
      <c r="K123" s="61"/>
      <c r="L123" s="61"/>
      <c r="M123" s="61"/>
      <c r="N123" s="61"/>
      <c r="O123" s="83"/>
      <c r="P123" s="61"/>
      <c r="Q123" s="61"/>
      <c r="R123" s="59"/>
      <c r="S123" s="59"/>
    </row>
    <row r="124" spans="1:22" ht="15.75" x14ac:dyDescent="0.25">
      <c r="A124" s="215" t="s">
        <v>289</v>
      </c>
      <c r="B124" s="215" t="s">
        <v>1</v>
      </c>
      <c r="C124" s="215" t="s">
        <v>2</v>
      </c>
      <c r="D124" s="215" t="s">
        <v>3</v>
      </c>
      <c r="E124" s="215" t="s">
        <v>6</v>
      </c>
      <c r="F124" s="215" t="s">
        <v>7</v>
      </c>
      <c r="G124" s="215" t="s">
        <v>287</v>
      </c>
      <c r="H124" s="215" t="s">
        <v>4</v>
      </c>
      <c r="I124" s="215" t="s">
        <v>288</v>
      </c>
      <c r="J124" s="215" t="s">
        <v>5</v>
      </c>
      <c r="K124" s="228" t="s">
        <v>383</v>
      </c>
      <c r="L124" s="228" t="s">
        <v>384</v>
      </c>
      <c r="M124" s="226" t="s">
        <v>385</v>
      </c>
      <c r="N124" s="226" t="s">
        <v>386</v>
      </c>
      <c r="O124" s="215" t="s">
        <v>280</v>
      </c>
      <c r="P124" s="215"/>
      <c r="Q124" s="215"/>
      <c r="R124" s="138"/>
      <c r="S124" s="138"/>
      <c r="T124" s="84"/>
    </row>
    <row r="125" spans="1:22" ht="153" customHeight="1" x14ac:dyDescent="0.25">
      <c r="A125" s="215"/>
      <c r="B125" s="215"/>
      <c r="C125" s="215"/>
      <c r="D125" s="215"/>
      <c r="E125" s="215"/>
      <c r="F125" s="215"/>
      <c r="G125" s="215"/>
      <c r="H125" s="215"/>
      <c r="I125" s="215"/>
      <c r="J125" s="215"/>
      <c r="K125" s="229"/>
      <c r="L125" s="229"/>
      <c r="M125" s="227"/>
      <c r="N125" s="227"/>
      <c r="O125" s="85" t="s">
        <v>278</v>
      </c>
      <c r="P125" s="85" t="s">
        <v>279</v>
      </c>
      <c r="Q125" s="136" t="s">
        <v>281</v>
      </c>
      <c r="R125" s="138"/>
      <c r="S125" s="138"/>
      <c r="T125" s="84"/>
    </row>
    <row r="126" spans="1:22" ht="15.75" x14ac:dyDescent="0.25">
      <c r="A126" s="148">
        <v>1</v>
      </c>
      <c r="B126" s="148">
        <v>2</v>
      </c>
      <c r="C126" s="148">
        <v>3</v>
      </c>
      <c r="D126" s="148">
        <v>4</v>
      </c>
      <c r="E126" s="148">
        <v>5</v>
      </c>
      <c r="F126" s="148">
        <v>6</v>
      </c>
      <c r="G126" s="148">
        <v>7</v>
      </c>
      <c r="H126" s="148">
        <v>8</v>
      </c>
      <c r="I126" s="148">
        <v>9</v>
      </c>
      <c r="J126" s="148">
        <v>10</v>
      </c>
      <c r="K126" s="148">
        <v>11</v>
      </c>
      <c r="L126" s="148">
        <v>12</v>
      </c>
      <c r="M126" s="148">
        <v>13</v>
      </c>
      <c r="N126" s="148">
        <v>14</v>
      </c>
      <c r="O126" s="148">
        <v>15</v>
      </c>
      <c r="P126" s="148">
        <v>16</v>
      </c>
      <c r="Q126" s="148">
        <v>17</v>
      </c>
      <c r="R126" s="138"/>
      <c r="S126" s="138"/>
      <c r="T126" s="84"/>
    </row>
    <row r="127" spans="1:22" ht="15.75" x14ac:dyDescent="0.25">
      <c r="A127" s="222" t="s">
        <v>305</v>
      </c>
      <c r="B127" s="223"/>
      <c r="C127" s="223"/>
      <c r="D127" s="223"/>
      <c r="E127" s="223"/>
      <c r="F127" s="223"/>
      <c r="G127" s="223"/>
      <c r="H127" s="223"/>
      <c r="I127" s="223"/>
      <c r="J127" s="223"/>
      <c r="K127" s="223"/>
      <c r="L127" s="223"/>
      <c r="M127" s="223"/>
      <c r="N127" s="223"/>
      <c r="O127" s="223"/>
      <c r="P127" s="223"/>
      <c r="Q127" s="224"/>
      <c r="R127" s="10"/>
      <c r="S127" s="10"/>
      <c r="T127" s="84"/>
    </row>
    <row r="128" spans="1:22" ht="78.75" x14ac:dyDescent="0.25">
      <c r="A128" s="27" t="s">
        <v>53</v>
      </c>
      <c r="B128" s="27" t="s">
        <v>242</v>
      </c>
      <c r="C128" s="31" t="s">
        <v>8</v>
      </c>
      <c r="D128" s="31">
        <v>350</v>
      </c>
      <c r="E128" s="27" t="s">
        <v>194</v>
      </c>
      <c r="F128" s="7"/>
      <c r="G128" s="7"/>
      <c r="H128" s="31"/>
      <c r="I128" s="31"/>
      <c r="J128" s="7"/>
      <c r="K128" s="7"/>
      <c r="L128" s="7"/>
      <c r="M128" s="7"/>
      <c r="N128" s="7"/>
      <c r="O128" s="31"/>
      <c r="P128" s="7"/>
      <c r="Q128" s="7"/>
      <c r="R128" s="10"/>
      <c r="S128" s="10"/>
      <c r="T128" s="84"/>
    </row>
    <row r="129" spans="1:22" ht="63" x14ac:dyDescent="0.25">
      <c r="A129" s="94" t="s">
        <v>55</v>
      </c>
      <c r="B129" s="94" t="s">
        <v>296</v>
      </c>
      <c r="C129" s="12" t="s">
        <v>8</v>
      </c>
      <c r="D129" s="12">
        <v>450</v>
      </c>
      <c r="E129" s="94" t="s">
        <v>195</v>
      </c>
      <c r="F129" s="11"/>
      <c r="G129" s="11"/>
      <c r="H129" s="12"/>
      <c r="I129" s="12"/>
      <c r="J129" s="11"/>
      <c r="K129" s="11"/>
      <c r="L129" s="11"/>
      <c r="M129" s="11"/>
      <c r="N129" s="11"/>
      <c r="O129" s="31"/>
      <c r="P129" s="7"/>
      <c r="Q129" s="7"/>
      <c r="R129" s="10"/>
      <c r="S129" s="10"/>
      <c r="T129" s="84"/>
    </row>
    <row r="130" spans="1:22" ht="15.75" x14ac:dyDescent="0.25">
      <c r="A130" s="245" t="s">
        <v>57</v>
      </c>
      <c r="B130" s="245"/>
      <c r="C130" s="245"/>
      <c r="D130" s="245"/>
      <c r="E130" s="245"/>
      <c r="F130" s="245"/>
      <c r="G130" s="245"/>
      <c r="H130" s="245"/>
      <c r="I130" s="86"/>
      <c r="J130" s="87"/>
      <c r="K130" s="87"/>
      <c r="L130" s="87"/>
      <c r="M130" s="87"/>
      <c r="N130" s="87"/>
      <c r="O130" s="87"/>
      <c r="P130" s="87"/>
      <c r="Q130" s="87"/>
      <c r="R130" s="93"/>
      <c r="S130" s="93"/>
      <c r="T130" s="84"/>
    </row>
    <row r="131" spans="1:22" ht="15.75" x14ac:dyDescent="0.25">
      <c r="A131" s="92"/>
      <c r="B131" s="92"/>
      <c r="C131" s="92"/>
      <c r="D131" s="92"/>
      <c r="E131" s="92"/>
      <c r="F131" s="92"/>
      <c r="G131" s="92"/>
      <c r="H131" s="92"/>
      <c r="I131" s="92"/>
      <c r="J131" s="93"/>
      <c r="K131" s="93"/>
      <c r="L131" s="93"/>
      <c r="M131" s="93"/>
      <c r="N131" s="93"/>
      <c r="O131" s="34"/>
      <c r="P131" s="34"/>
      <c r="Q131" s="34"/>
      <c r="R131" s="34"/>
      <c r="S131" s="34"/>
      <c r="T131" s="84"/>
    </row>
    <row r="132" spans="1:22" ht="15.75" x14ac:dyDescent="0.25">
      <c r="A132" s="215" t="s">
        <v>289</v>
      </c>
      <c r="B132" s="215" t="s">
        <v>1</v>
      </c>
      <c r="C132" s="215" t="s">
        <v>2</v>
      </c>
      <c r="D132" s="215" t="s">
        <v>3</v>
      </c>
      <c r="E132" s="215" t="s">
        <v>6</v>
      </c>
      <c r="F132" s="215" t="s">
        <v>7</v>
      </c>
      <c r="G132" s="215" t="s">
        <v>287</v>
      </c>
      <c r="H132" s="215" t="s">
        <v>4</v>
      </c>
      <c r="I132" s="215" t="s">
        <v>288</v>
      </c>
      <c r="J132" s="215" t="s">
        <v>5</v>
      </c>
      <c r="K132" s="228" t="s">
        <v>383</v>
      </c>
      <c r="L132" s="228" t="s">
        <v>384</v>
      </c>
      <c r="M132" s="226" t="s">
        <v>385</v>
      </c>
      <c r="N132" s="226" t="s">
        <v>386</v>
      </c>
      <c r="O132" s="215" t="s">
        <v>280</v>
      </c>
      <c r="P132" s="215"/>
      <c r="Q132" s="215"/>
      <c r="R132" s="138"/>
      <c r="S132" s="138"/>
      <c r="T132" s="84"/>
    </row>
    <row r="133" spans="1:22" ht="155.25" customHeight="1" x14ac:dyDescent="0.25">
      <c r="A133" s="215"/>
      <c r="B133" s="215"/>
      <c r="C133" s="215"/>
      <c r="D133" s="215"/>
      <c r="E133" s="215"/>
      <c r="F133" s="215"/>
      <c r="G133" s="215"/>
      <c r="H133" s="215"/>
      <c r="I133" s="215"/>
      <c r="J133" s="215"/>
      <c r="K133" s="229"/>
      <c r="L133" s="229"/>
      <c r="M133" s="227"/>
      <c r="N133" s="227"/>
      <c r="O133" s="85" t="s">
        <v>278</v>
      </c>
      <c r="P133" s="85" t="s">
        <v>279</v>
      </c>
      <c r="Q133" s="85" t="s">
        <v>281</v>
      </c>
      <c r="R133" s="138"/>
      <c r="S133" s="138"/>
      <c r="T133" s="84"/>
    </row>
    <row r="134" spans="1:22" s="151" customFormat="1" ht="12.75" x14ac:dyDescent="0.2">
      <c r="A134" s="148">
        <v>1</v>
      </c>
      <c r="B134" s="148">
        <v>2</v>
      </c>
      <c r="C134" s="148">
        <v>3</v>
      </c>
      <c r="D134" s="148">
        <v>4</v>
      </c>
      <c r="E134" s="148">
        <v>5</v>
      </c>
      <c r="F134" s="148">
        <v>6</v>
      </c>
      <c r="G134" s="148">
        <v>7</v>
      </c>
      <c r="H134" s="148">
        <v>8</v>
      </c>
      <c r="I134" s="148">
        <v>9</v>
      </c>
      <c r="J134" s="148">
        <v>10</v>
      </c>
      <c r="K134" s="148">
        <v>11</v>
      </c>
      <c r="L134" s="148">
        <v>12</v>
      </c>
      <c r="M134" s="148">
        <v>13</v>
      </c>
      <c r="N134" s="148">
        <v>14</v>
      </c>
      <c r="O134" s="148">
        <v>15</v>
      </c>
      <c r="P134" s="148">
        <v>16</v>
      </c>
      <c r="Q134" s="148">
        <v>17</v>
      </c>
      <c r="R134" s="149"/>
      <c r="S134" s="149"/>
      <c r="T134" s="150"/>
      <c r="U134" s="150"/>
      <c r="V134" s="150"/>
    </row>
    <row r="135" spans="1:22" ht="15.75" x14ac:dyDescent="0.25">
      <c r="A135" s="222" t="s">
        <v>310</v>
      </c>
      <c r="B135" s="223"/>
      <c r="C135" s="223"/>
      <c r="D135" s="223"/>
      <c r="E135" s="223"/>
      <c r="F135" s="223"/>
      <c r="G135" s="223"/>
      <c r="H135" s="223"/>
      <c r="I135" s="223"/>
      <c r="J135" s="223"/>
      <c r="K135" s="223"/>
      <c r="L135" s="223"/>
      <c r="M135" s="223"/>
      <c r="N135" s="223"/>
      <c r="O135" s="223"/>
      <c r="P135" s="223"/>
      <c r="Q135" s="224"/>
      <c r="R135" s="10"/>
      <c r="S135" s="10"/>
      <c r="T135" s="84"/>
    </row>
    <row r="136" spans="1:22" ht="129" customHeight="1" x14ac:dyDescent="0.25">
      <c r="A136" s="99" t="s">
        <v>56</v>
      </c>
      <c r="B136" s="94" t="s">
        <v>243</v>
      </c>
      <c r="C136" s="12" t="s">
        <v>22</v>
      </c>
      <c r="D136" s="12">
        <v>60</v>
      </c>
      <c r="E136" s="94" t="s">
        <v>284</v>
      </c>
      <c r="F136" s="12">
        <v>5</v>
      </c>
      <c r="G136" s="185">
        <v>24.5</v>
      </c>
      <c r="H136" s="185">
        <f>G136*1.05</f>
        <v>25.725000000000001</v>
      </c>
      <c r="I136" s="185">
        <f>G136*D136</f>
        <v>1470</v>
      </c>
      <c r="J136" s="185">
        <f>I136*1.05</f>
        <v>1543.5</v>
      </c>
      <c r="K136" s="185">
        <f>I136*0.1</f>
        <v>147</v>
      </c>
      <c r="L136" s="185">
        <f>K136*1.05</f>
        <v>154.35</v>
      </c>
      <c r="M136" s="185">
        <f>I136+K136</f>
        <v>1617</v>
      </c>
      <c r="N136" s="185">
        <f>J136+L136</f>
        <v>1697.85</v>
      </c>
      <c r="O136" s="31" t="s">
        <v>449</v>
      </c>
      <c r="P136" s="31">
        <v>25.73</v>
      </c>
      <c r="Q136" s="31" t="s">
        <v>460</v>
      </c>
      <c r="R136" s="10"/>
      <c r="S136" s="10"/>
      <c r="T136" s="84"/>
    </row>
    <row r="137" spans="1:22" ht="127.5" customHeight="1" x14ac:dyDescent="0.25">
      <c r="A137" s="26" t="s">
        <v>54</v>
      </c>
      <c r="B137" s="27" t="s">
        <v>244</v>
      </c>
      <c r="C137" s="31" t="s">
        <v>22</v>
      </c>
      <c r="D137" s="31">
        <v>150</v>
      </c>
      <c r="E137" s="27" t="s">
        <v>285</v>
      </c>
      <c r="F137" s="31">
        <v>5</v>
      </c>
      <c r="G137" s="185">
        <v>30</v>
      </c>
      <c r="H137" s="185">
        <f>G137*1.05</f>
        <v>31.5</v>
      </c>
      <c r="I137" s="185">
        <f>G137*D137</f>
        <v>4500</v>
      </c>
      <c r="J137" s="185">
        <f>I137*1.05</f>
        <v>4725</v>
      </c>
      <c r="K137" s="185">
        <f>I137*0.1</f>
        <v>450</v>
      </c>
      <c r="L137" s="185">
        <f>K137*1.05</f>
        <v>472.5</v>
      </c>
      <c r="M137" s="185">
        <f>I137+K137</f>
        <v>4950</v>
      </c>
      <c r="N137" s="185">
        <f>J137+L137</f>
        <v>5197.5</v>
      </c>
      <c r="O137" s="31" t="s">
        <v>449</v>
      </c>
      <c r="P137" s="194">
        <v>31.5</v>
      </c>
      <c r="Q137" s="31" t="s">
        <v>459</v>
      </c>
      <c r="R137" s="10"/>
      <c r="S137" s="10"/>
      <c r="T137" s="84"/>
    </row>
    <row r="138" spans="1:22" ht="15.75" x14ac:dyDescent="0.25">
      <c r="A138" s="245" t="s">
        <v>58</v>
      </c>
      <c r="B138" s="245"/>
      <c r="C138" s="245"/>
      <c r="D138" s="245"/>
      <c r="E138" s="245"/>
      <c r="F138" s="245"/>
      <c r="G138" s="245"/>
      <c r="H138" s="245"/>
      <c r="I138" s="186">
        <f>SUM(I136:I137)</f>
        <v>5970</v>
      </c>
      <c r="J138" s="186">
        <f t="shared" ref="J138:N138" si="4">SUM(J136:J137)</f>
        <v>6268.5</v>
      </c>
      <c r="K138" s="186">
        <f t="shared" si="4"/>
        <v>597</v>
      </c>
      <c r="L138" s="186">
        <f t="shared" si="4"/>
        <v>626.85</v>
      </c>
      <c r="M138" s="186">
        <f t="shared" si="4"/>
        <v>6567</v>
      </c>
      <c r="N138" s="186">
        <f t="shared" si="4"/>
        <v>6895.35</v>
      </c>
      <c r="O138" s="31"/>
      <c r="P138" s="31"/>
      <c r="Q138" s="31"/>
      <c r="R138" s="10"/>
      <c r="S138" s="10"/>
      <c r="T138" s="84"/>
    </row>
    <row r="139" spans="1:22" ht="15.75" x14ac:dyDescent="0.25">
      <c r="A139" s="92"/>
      <c r="B139" s="92"/>
      <c r="C139" s="92"/>
      <c r="D139" s="92"/>
      <c r="E139" s="92"/>
      <c r="F139" s="92"/>
      <c r="G139" s="92"/>
      <c r="H139" s="92"/>
      <c r="I139" s="92"/>
      <c r="J139" s="10"/>
      <c r="K139" s="10"/>
      <c r="L139" s="10"/>
      <c r="M139" s="10"/>
      <c r="N139" s="10"/>
      <c r="O139" s="95"/>
      <c r="P139" s="95"/>
      <c r="Q139" s="95"/>
      <c r="R139" s="95"/>
      <c r="S139" s="95"/>
      <c r="T139" s="84"/>
    </row>
    <row r="140" spans="1:22" ht="15.75" x14ac:dyDescent="0.25">
      <c r="A140" s="215" t="s">
        <v>289</v>
      </c>
      <c r="B140" s="215" t="s">
        <v>1</v>
      </c>
      <c r="C140" s="215" t="s">
        <v>2</v>
      </c>
      <c r="D140" s="215" t="s">
        <v>3</v>
      </c>
      <c r="E140" s="215" t="s">
        <v>6</v>
      </c>
      <c r="F140" s="215" t="s">
        <v>7</v>
      </c>
      <c r="G140" s="215" t="s">
        <v>287</v>
      </c>
      <c r="H140" s="215" t="s">
        <v>4</v>
      </c>
      <c r="I140" s="215" t="s">
        <v>288</v>
      </c>
      <c r="J140" s="215" t="s">
        <v>5</v>
      </c>
      <c r="K140" s="228" t="s">
        <v>383</v>
      </c>
      <c r="L140" s="228" t="s">
        <v>384</v>
      </c>
      <c r="M140" s="226" t="s">
        <v>385</v>
      </c>
      <c r="N140" s="226" t="s">
        <v>386</v>
      </c>
      <c r="O140" s="231" t="s">
        <v>280</v>
      </c>
      <c r="P140" s="232"/>
      <c r="Q140" s="233"/>
      <c r="R140" s="138"/>
      <c r="S140" s="138"/>
      <c r="T140" s="84"/>
    </row>
    <row r="141" spans="1:22" ht="153" customHeight="1" x14ac:dyDescent="0.25">
      <c r="A141" s="215"/>
      <c r="B141" s="215"/>
      <c r="C141" s="215"/>
      <c r="D141" s="215"/>
      <c r="E141" s="215"/>
      <c r="F141" s="215"/>
      <c r="G141" s="215"/>
      <c r="H141" s="215"/>
      <c r="I141" s="215"/>
      <c r="J141" s="215"/>
      <c r="K141" s="229"/>
      <c r="L141" s="229"/>
      <c r="M141" s="227"/>
      <c r="N141" s="227"/>
      <c r="O141" s="85" t="s">
        <v>278</v>
      </c>
      <c r="P141" s="85" t="s">
        <v>279</v>
      </c>
      <c r="Q141" s="85" t="s">
        <v>281</v>
      </c>
      <c r="R141" s="138"/>
      <c r="S141" s="138"/>
      <c r="T141" s="84"/>
    </row>
    <row r="142" spans="1:22" ht="15.75" x14ac:dyDescent="0.25">
      <c r="A142" s="148">
        <v>1</v>
      </c>
      <c r="B142" s="148">
        <v>2</v>
      </c>
      <c r="C142" s="148">
        <v>3</v>
      </c>
      <c r="D142" s="148">
        <v>4</v>
      </c>
      <c r="E142" s="148">
        <v>5</v>
      </c>
      <c r="F142" s="148">
        <v>6</v>
      </c>
      <c r="G142" s="148">
        <v>7</v>
      </c>
      <c r="H142" s="148">
        <v>8</v>
      </c>
      <c r="I142" s="148">
        <v>9</v>
      </c>
      <c r="J142" s="148">
        <v>10</v>
      </c>
      <c r="K142" s="148">
        <v>11</v>
      </c>
      <c r="L142" s="148">
        <v>12</v>
      </c>
      <c r="M142" s="148">
        <v>13</v>
      </c>
      <c r="N142" s="148">
        <v>14</v>
      </c>
      <c r="O142" s="148">
        <v>15</v>
      </c>
      <c r="P142" s="148">
        <v>16</v>
      </c>
      <c r="Q142" s="148">
        <v>17</v>
      </c>
      <c r="R142" s="138"/>
      <c r="S142" s="138"/>
      <c r="T142" s="84"/>
    </row>
    <row r="143" spans="1:22" ht="15.75" x14ac:dyDescent="0.25">
      <c r="A143" s="222" t="s">
        <v>311</v>
      </c>
      <c r="B143" s="223"/>
      <c r="C143" s="223"/>
      <c r="D143" s="223"/>
      <c r="E143" s="223"/>
      <c r="F143" s="223"/>
      <c r="G143" s="223"/>
      <c r="H143" s="223"/>
      <c r="I143" s="223"/>
      <c r="J143" s="223"/>
      <c r="K143" s="223"/>
      <c r="L143" s="223"/>
      <c r="M143" s="223"/>
      <c r="N143" s="223"/>
      <c r="O143" s="223"/>
      <c r="P143" s="223"/>
      <c r="Q143" s="224"/>
      <c r="R143" s="10"/>
      <c r="S143" s="10"/>
      <c r="T143" s="84"/>
    </row>
    <row r="144" spans="1:22" ht="110.25" x14ac:dyDescent="0.25">
      <c r="A144" s="27" t="s">
        <v>59</v>
      </c>
      <c r="B144" s="27" t="s">
        <v>243</v>
      </c>
      <c r="C144" s="31" t="s">
        <v>8</v>
      </c>
      <c r="D144" s="31">
        <v>250</v>
      </c>
      <c r="E144" s="27" t="s">
        <v>196</v>
      </c>
      <c r="F144" s="88"/>
      <c r="G144" s="88"/>
      <c r="H144" s="88"/>
      <c r="I144" s="88"/>
      <c r="J144" s="31"/>
      <c r="K144" s="31"/>
      <c r="L144" s="31"/>
      <c r="M144" s="31"/>
      <c r="N144" s="31"/>
      <c r="O144" s="36"/>
      <c r="P144" s="89"/>
      <c r="Q144" s="89"/>
      <c r="R144" s="139"/>
      <c r="S144" s="139"/>
      <c r="T144" s="84"/>
    </row>
    <row r="145" spans="1:22" ht="126" x14ac:dyDescent="0.25">
      <c r="A145" s="94" t="s">
        <v>60</v>
      </c>
      <c r="B145" s="94" t="s">
        <v>245</v>
      </c>
      <c r="C145" s="12" t="s">
        <v>8</v>
      </c>
      <c r="D145" s="12">
        <v>560</v>
      </c>
      <c r="E145" s="94" t="s">
        <v>197</v>
      </c>
      <c r="F145" s="96"/>
      <c r="G145" s="96"/>
      <c r="H145" s="96"/>
      <c r="I145" s="96"/>
      <c r="J145" s="12"/>
      <c r="K145" s="12"/>
      <c r="L145" s="12"/>
      <c r="M145" s="12"/>
      <c r="N145" s="12"/>
      <c r="O145" s="36"/>
      <c r="P145" s="89"/>
      <c r="Q145" s="89"/>
      <c r="R145" s="139"/>
      <c r="S145" s="139"/>
      <c r="T145" s="84"/>
    </row>
    <row r="146" spans="1:22" ht="15.75" x14ac:dyDescent="0.25">
      <c r="A146" s="245" t="s">
        <v>61</v>
      </c>
      <c r="B146" s="245"/>
      <c r="C146" s="245"/>
      <c r="D146" s="245"/>
      <c r="E146" s="245"/>
      <c r="F146" s="245"/>
      <c r="G146" s="245"/>
      <c r="H146" s="245"/>
      <c r="I146" s="86"/>
      <c r="J146" s="87"/>
      <c r="K146" s="87"/>
      <c r="L146" s="87"/>
      <c r="M146" s="87"/>
      <c r="N146" s="87"/>
      <c r="O146" s="87"/>
      <c r="P146" s="87"/>
      <c r="Q146" s="87"/>
      <c r="R146" s="93"/>
      <c r="S146" s="93"/>
      <c r="T146" s="84"/>
    </row>
    <row r="147" spans="1:22" ht="15.75" x14ac:dyDescent="0.25">
      <c r="A147" s="92"/>
      <c r="B147" s="92"/>
      <c r="C147" s="92"/>
      <c r="D147" s="92"/>
      <c r="E147" s="92"/>
      <c r="F147" s="92"/>
      <c r="G147" s="92"/>
      <c r="H147" s="92"/>
      <c r="I147" s="92"/>
      <c r="J147" s="93"/>
      <c r="K147" s="93"/>
      <c r="L147" s="93"/>
      <c r="M147" s="93"/>
      <c r="N147" s="93"/>
      <c r="O147" s="34"/>
      <c r="P147" s="34"/>
      <c r="Q147" s="34"/>
      <c r="R147" s="34"/>
      <c r="S147" s="34"/>
      <c r="T147" s="84"/>
    </row>
    <row r="148" spans="1:22" ht="15.75" x14ac:dyDescent="0.25">
      <c r="A148" s="215" t="s">
        <v>289</v>
      </c>
      <c r="B148" s="215" t="s">
        <v>1</v>
      </c>
      <c r="C148" s="215" t="s">
        <v>2</v>
      </c>
      <c r="D148" s="215" t="s">
        <v>3</v>
      </c>
      <c r="E148" s="215" t="s">
        <v>6</v>
      </c>
      <c r="F148" s="215" t="s">
        <v>7</v>
      </c>
      <c r="G148" s="215" t="s">
        <v>287</v>
      </c>
      <c r="H148" s="215" t="s">
        <v>4</v>
      </c>
      <c r="I148" s="215" t="s">
        <v>288</v>
      </c>
      <c r="J148" s="215" t="s">
        <v>5</v>
      </c>
      <c r="K148" s="228" t="s">
        <v>383</v>
      </c>
      <c r="L148" s="228" t="s">
        <v>384</v>
      </c>
      <c r="M148" s="226" t="s">
        <v>385</v>
      </c>
      <c r="N148" s="226" t="s">
        <v>386</v>
      </c>
      <c r="O148" s="215" t="s">
        <v>280</v>
      </c>
      <c r="P148" s="215"/>
      <c r="Q148" s="215"/>
      <c r="R148" s="138"/>
      <c r="S148" s="138"/>
      <c r="T148" s="84"/>
    </row>
    <row r="149" spans="1:22" ht="155.25" customHeight="1" x14ac:dyDescent="0.25">
      <c r="A149" s="215"/>
      <c r="B149" s="215"/>
      <c r="C149" s="215"/>
      <c r="D149" s="215"/>
      <c r="E149" s="215"/>
      <c r="F149" s="215"/>
      <c r="G149" s="215"/>
      <c r="H149" s="215"/>
      <c r="I149" s="215"/>
      <c r="J149" s="215"/>
      <c r="K149" s="229"/>
      <c r="L149" s="229"/>
      <c r="M149" s="227"/>
      <c r="N149" s="227"/>
      <c r="O149" s="85" t="s">
        <v>278</v>
      </c>
      <c r="P149" s="85" t="s">
        <v>279</v>
      </c>
      <c r="Q149" s="136" t="s">
        <v>281</v>
      </c>
      <c r="R149" s="138"/>
      <c r="S149" s="138"/>
      <c r="T149" s="84"/>
    </row>
    <row r="150" spans="1:22" ht="15.75" x14ac:dyDescent="0.25">
      <c r="A150" s="148">
        <v>1</v>
      </c>
      <c r="B150" s="148">
        <v>2</v>
      </c>
      <c r="C150" s="148">
        <v>3</v>
      </c>
      <c r="D150" s="148">
        <v>4</v>
      </c>
      <c r="E150" s="148">
        <v>5</v>
      </c>
      <c r="F150" s="148">
        <v>6</v>
      </c>
      <c r="G150" s="148">
        <v>7</v>
      </c>
      <c r="H150" s="148">
        <v>8</v>
      </c>
      <c r="I150" s="148">
        <v>9</v>
      </c>
      <c r="J150" s="148">
        <v>10</v>
      </c>
      <c r="K150" s="148">
        <v>11</v>
      </c>
      <c r="L150" s="148">
        <v>12</v>
      </c>
      <c r="M150" s="148">
        <v>13</v>
      </c>
      <c r="N150" s="148">
        <v>14</v>
      </c>
      <c r="O150" s="148">
        <v>15</v>
      </c>
      <c r="P150" s="148">
        <v>16</v>
      </c>
      <c r="Q150" s="148">
        <v>17</v>
      </c>
      <c r="R150" s="138"/>
      <c r="S150" s="138"/>
      <c r="T150" s="84"/>
    </row>
    <row r="151" spans="1:22" ht="15.75" x14ac:dyDescent="0.25">
      <c r="A151" s="222" t="s">
        <v>312</v>
      </c>
      <c r="B151" s="223"/>
      <c r="C151" s="223"/>
      <c r="D151" s="223"/>
      <c r="E151" s="223"/>
      <c r="F151" s="223"/>
      <c r="G151" s="223"/>
      <c r="H151" s="223"/>
      <c r="I151" s="223"/>
      <c r="J151" s="223"/>
      <c r="K151" s="223"/>
      <c r="L151" s="223"/>
      <c r="M151" s="223"/>
      <c r="N151" s="223"/>
      <c r="O151" s="223"/>
      <c r="P151" s="223"/>
      <c r="Q151" s="224"/>
      <c r="R151" s="10"/>
      <c r="S151" s="10"/>
      <c r="T151" s="84"/>
    </row>
    <row r="152" spans="1:22" ht="219.75" customHeight="1" x14ac:dyDescent="0.25">
      <c r="A152" s="26" t="s">
        <v>140</v>
      </c>
      <c r="B152" s="26" t="s">
        <v>246</v>
      </c>
      <c r="C152" s="31" t="s">
        <v>8</v>
      </c>
      <c r="D152" s="31">
        <v>1100</v>
      </c>
      <c r="E152" s="27" t="s">
        <v>361</v>
      </c>
      <c r="F152" s="31">
        <v>5</v>
      </c>
      <c r="G152" s="185">
        <v>7.42</v>
      </c>
      <c r="H152" s="185">
        <f>G152*1.05</f>
        <v>7.7910000000000004</v>
      </c>
      <c r="I152" s="185">
        <f>G152*D152</f>
        <v>8162</v>
      </c>
      <c r="J152" s="185">
        <f>I152*1.05</f>
        <v>8570.1</v>
      </c>
      <c r="K152" s="185">
        <f>I152*0.1</f>
        <v>816.2</v>
      </c>
      <c r="L152" s="185">
        <f>K152*1.05</f>
        <v>857.0100000000001</v>
      </c>
      <c r="M152" s="185">
        <f>I152+K152</f>
        <v>8978.2000000000007</v>
      </c>
      <c r="N152" s="185">
        <f>J152+L152</f>
        <v>9427.11</v>
      </c>
      <c r="O152" s="31" t="s">
        <v>449</v>
      </c>
      <c r="P152" s="31">
        <v>38.96</v>
      </c>
      <c r="Q152" s="7" t="s">
        <v>461</v>
      </c>
      <c r="R152" s="10"/>
      <c r="S152" s="10"/>
      <c r="T152" s="84"/>
    </row>
    <row r="153" spans="1:22" ht="71.25" customHeight="1" x14ac:dyDescent="0.25">
      <c r="A153" s="26" t="s">
        <v>387</v>
      </c>
      <c r="B153" s="27" t="s">
        <v>416</v>
      </c>
      <c r="C153" s="31" t="s">
        <v>83</v>
      </c>
      <c r="D153" s="31">
        <v>120</v>
      </c>
      <c r="E153" s="27" t="s">
        <v>90</v>
      </c>
      <c r="F153" s="31">
        <v>21</v>
      </c>
      <c r="G153" s="185">
        <v>0.63</v>
      </c>
      <c r="H153" s="185">
        <f>G153*1.21</f>
        <v>0.76229999999999998</v>
      </c>
      <c r="I153" s="185">
        <f t="shared" ref="I153:I154" si="5">G153*D153</f>
        <v>75.599999999999994</v>
      </c>
      <c r="J153" s="185">
        <f>I153*1.21</f>
        <v>91.475999999999985</v>
      </c>
      <c r="K153" s="185">
        <f t="shared" ref="K153:K154" si="6">I153*0.1</f>
        <v>7.56</v>
      </c>
      <c r="L153" s="185">
        <f>K153*1.21</f>
        <v>9.1475999999999988</v>
      </c>
      <c r="M153" s="185">
        <f t="shared" ref="M153:M154" si="7">I153+K153</f>
        <v>83.16</v>
      </c>
      <c r="N153" s="185">
        <f t="shared" ref="N153:N154" si="8">J153+L153</f>
        <v>100.62359999999998</v>
      </c>
      <c r="O153" s="31" t="s">
        <v>468</v>
      </c>
      <c r="P153" s="31">
        <v>18.3</v>
      </c>
      <c r="Q153" s="7" t="s">
        <v>469</v>
      </c>
      <c r="R153" s="10"/>
      <c r="S153" s="10"/>
      <c r="T153" s="84"/>
    </row>
    <row r="154" spans="1:22" ht="99" customHeight="1" x14ac:dyDescent="0.25">
      <c r="A154" s="99" t="s">
        <v>388</v>
      </c>
      <c r="B154" s="94" t="s">
        <v>247</v>
      </c>
      <c r="C154" s="12" t="s">
        <v>216</v>
      </c>
      <c r="D154" s="12">
        <v>300</v>
      </c>
      <c r="E154" s="94" t="s">
        <v>217</v>
      </c>
      <c r="F154" s="12">
        <v>5</v>
      </c>
      <c r="G154" s="185">
        <v>3.85</v>
      </c>
      <c r="H154" s="185">
        <f>G154*1.05</f>
        <v>4.0425000000000004</v>
      </c>
      <c r="I154" s="185">
        <f t="shared" si="5"/>
        <v>1155</v>
      </c>
      <c r="J154" s="185">
        <f t="shared" ref="J154" si="9">I154*1.05</f>
        <v>1212.75</v>
      </c>
      <c r="K154" s="185">
        <f t="shared" si="6"/>
        <v>115.5</v>
      </c>
      <c r="L154" s="185">
        <f t="shared" ref="L154" si="10">K154*1.05</f>
        <v>121.27500000000001</v>
      </c>
      <c r="M154" s="185">
        <f t="shared" si="7"/>
        <v>1270.5</v>
      </c>
      <c r="N154" s="185">
        <f t="shared" si="8"/>
        <v>1334.0250000000001</v>
      </c>
      <c r="O154" s="31" t="s">
        <v>449</v>
      </c>
      <c r="P154" s="31">
        <v>20.21</v>
      </c>
      <c r="Q154" s="7" t="s">
        <v>462</v>
      </c>
      <c r="R154" s="10"/>
      <c r="S154" s="10"/>
      <c r="T154" s="84"/>
    </row>
    <row r="155" spans="1:22" ht="15.75" x14ac:dyDescent="0.25">
      <c r="A155" s="245" t="s">
        <v>141</v>
      </c>
      <c r="B155" s="245"/>
      <c r="C155" s="245"/>
      <c r="D155" s="245"/>
      <c r="E155" s="245"/>
      <c r="F155" s="245"/>
      <c r="G155" s="245"/>
      <c r="H155" s="245"/>
      <c r="I155" s="186">
        <f>SUM(I152:I154)</f>
        <v>9392.6</v>
      </c>
      <c r="J155" s="186">
        <f t="shared" ref="J155:N155" si="11">SUM(J152:J154)</f>
        <v>9874.3260000000009</v>
      </c>
      <c r="K155" s="186">
        <f t="shared" si="11"/>
        <v>939.26</v>
      </c>
      <c r="L155" s="186">
        <f t="shared" si="11"/>
        <v>987.43260000000009</v>
      </c>
      <c r="M155" s="186">
        <f t="shared" si="11"/>
        <v>10331.86</v>
      </c>
      <c r="N155" s="186">
        <f t="shared" si="11"/>
        <v>10861.758600000001</v>
      </c>
      <c r="O155" s="181"/>
      <c r="P155" s="181"/>
      <c r="Q155" s="181"/>
      <c r="R155" s="93"/>
      <c r="S155" s="93"/>
      <c r="T155" s="84"/>
    </row>
    <row r="156" spans="1:22" ht="15.75" x14ac:dyDescent="0.25">
      <c r="A156" s="92"/>
      <c r="B156" s="92"/>
      <c r="C156" s="92"/>
      <c r="D156" s="92"/>
      <c r="E156" s="92"/>
      <c r="F156" s="92"/>
      <c r="G156" s="92"/>
      <c r="H156" s="92"/>
      <c r="I156" s="92"/>
      <c r="J156" s="93"/>
      <c r="K156" s="93"/>
      <c r="L156" s="93"/>
      <c r="M156" s="93"/>
      <c r="N156" s="93"/>
      <c r="O156" s="34"/>
      <c r="P156" s="34"/>
      <c r="Q156" s="34"/>
      <c r="R156" s="34"/>
      <c r="S156" s="34"/>
      <c r="T156" s="84"/>
    </row>
    <row r="157" spans="1:22" ht="15.75" x14ac:dyDescent="0.25">
      <c r="A157" s="215" t="s">
        <v>289</v>
      </c>
      <c r="B157" s="215" t="s">
        <v>1</v>
      </c>
      <c r="C157" s="215" t="s">
        <v>2</v>
      </c>
      <c r="D157" s="215" t="s">
        <v>3</v>
      </c>
      <c r="E157" s="215" t="s">
        <v>6</v>
      </c>
      <c r="F157" s="215" t="s">
        <v>7</v>
      </c>
      <c r="G157" s="215" t="s">
        <v>287</v>
      </c>
      <c r="H157" s="215" t="s">
        <v>4</v>
      </c>
      <c r="I157" s="215" t="s">
        <v>288</v>
      </c>
      <c r="J157" s="215" t="s">
        <v>5</v>
      </c>
      <c r="K157" s="228" t="s">
        <v>383</v>
      </c>
      <c r="L157" s="228" t="s">
        <v>384</v>
      </c>
      <c r="M157" s="226" t="s">
        <v>385</v>
      </c>
      <c r="N157" s="226" t="s">
        <v>386</v>
      </c>
      <c r="O157" s="255" t="s">
        <v>280</v>
      </c>
      <c r="P157" s="255"/>
      <c r="Q157" s="255"/>
      <c r="R157" s="140"/>
      <c r="S157" s="140"/>
      <c r="T157" s="84"/>
    </row>
    <row r="158" spans="1:22" ht="157.5" customHeight="1" x14ac:dyDescent="0.25">
      <c r="A158" s="215"/>
      <c r="B158" s="215"/>
      <c r="C158" s="215"/>
      <c r="D158" s="215"/>
      <c r="E158" s="215"/>
      <c r="F158" s="215"/>
      <c r="G158" s="215"/>
      <c r="H158" s="215"/>
      <c r="I158" s="215"/>
      <c r="J158" s="215"/>
      <c r="K158" s="229"/>
      <c r="L158" s="229"/>
      <c r="M158" s="227"/>
      <c r="N158" s="227"/>
      <c r="O158" s="85" t="s">
        <v>278</v>
      </c>
      <c r="P158" s="85" t="s">
        <v>279</v>
      </c>
      <c r="Q158" s="85" t="s">
        <v>281</v>
      </c>
      <c r="R158" s="140"/>
      <c r="S158" s="140"/>
      <c r="T158" s="84"/>
    </row>
    <row r="159" spans="1:22" s="151" customFormat="1" ht="12.75" x14ac:dyDescent="0.2">
      <c r="A159" s="153">
        <v>1</v>
      </c>
      <c r="B159" s="153">
        <v>2</v>
      </c>
      <c r="C159" s="153">
        <v>3</v>
      </c>
      <c r="D159" s="153">
        <v>4</v>
      </c>
      <c r="E159" s="153">
        <v>5</v>
      </c>
      <c r="F159" s="153">
        <v>6</v>
      </c>
      <c r="G159" s="153">
        <v>7</v>
      </c>
      <c r="H159" s="153">
        <v>8</v>
      </c>
      <c r="I159" s="153">
        <v>9</v>
      </c>
      <c r="J159" s="148">
        <v>10</v>
      </c>
      <c r="K159" s="148">
        <v>11</v>
      </c>
      <c r="L159" s="148">
        <v>12</v>
      </c>
      <c r="M159" s="148">
        <v>13</v>
      </c>
      <c r="N159" s="148">
        <v>14</v>
      </c>
      <c r="O159" s="148">
        <v>15</v>
      </c>
      <c r="P159" s="148">
        <v>16</v>
      </c>
      <c r="Q159" s="148">
        <v>17</v>
      </c>
      <c r="R159" s="155"/>
      <c r="S159" s="155"/>
      <c r="T159" s="150"/>
      <c r="U159" s="150"/>
      <c r="V159" s="150"/>
    </row>
    <row r="160" spans="1:22" ht="147" customHeight="1" x14ac:dyDescent="0.25">
      <c r="A160" s="24" t="s">
        <v>62</v>
      </c>
      <c r="B160" s="9" t="s">
        <v>306</v>
      </c>
      <c r="C160" s="13" t="s">
        <v>8</v>
      </c>
      <c r="D160" s="13">
        <v>30</v>
      </c>
      <c r="E160" s="9" t="s">
        <v>355</v>
      </c>
      <c r="F160" s="97"/>
      <c r="G160" s="97"/>
      <c r="H160" s="13"/>
      <c r="I160" s="13"/>
      <c r="J160" s="97"/>
      <c r="K160" s="97"/>
      <c r="L160" s="97"/>
      <c r="M160" s="97"/>
      <c r="N160" s="97"/>
      <c r="O160" s="142"/>
      <c r="P160" s="88"/>
      <c r="Q160" s="143"/>
      <c r="R160" s="141"/>
      <c r="S160" s="141"/>
      <c r="T160" s="84"/>
    </row>
    <row r="161" spans="1:22" ht="157.5" x14ac:dyDescent="0.25">
      <c r="A161" s="26" t="s">
        <v>63</v>
      </c>
      <c r="B161" s="27" t="s">
        <v>248</v>
      </c>
      <c r="C161" s="31" t="s">
        <v>11</v>
      </c>
      <c r="D161" s="31">
        <v>2000</v>
      </c>
      <c r="E161" s="27" t="s">
        <v>64</v>
      </c>
      <c r="F161" s="31">
        <v>21</v>
      </c>
      <c r="G161" s="194">
        <v>3.29</v>
      </c>
      <c r="H161" s="194">
        <f>G161*1.21</f>
        <v>3.9809000000000001</v>
      </c>
      <c r="I161" s="194">
        <f>G161*D161</f>
        <v>6580</v>
      </c>
      <c r="J161" s="194">
        <f>I161*1.21</f>
        <v>7961.8</v>
      </c>
      <c r="K161" s="194">
        <f>I161*0.1</f>
        <v>658</v>
      </c>
      <c r="L161" s="31">
        <f>J161*0.1</f>
        <v>796.18000000000006</v>
      </c>
      <c r="M161" s="194">
        <f>I161+K161</f>
        <v>7238</v>
      </c>
      <c r="N161" s="194">
        <f>J161+L161</f>
        <v>8757.98</v>
      </c>
      <c r="O161" s="31" t="s">
        <v>471</v>
      </c>
      <c r="P161" s="31">
        <v>47.77</v>
      </c>
      <c r="Q161" s="7" t="s">
        <v>470</v>
      </c>
      <c r="R161" s="14"/>
      <c r="S161" s="14"/>
      <c r="T161" s="84"/>
    </row>
    <row r="162" spans="1:22" ht="126" x14ac:dyDescent="0.25">
      <c r="A162" s="26" t="s">
        <v>66</v>
      </c>
      <c r="B162" s="27" t="s">
        <v>249</v>
      </c>
      <c r="C162" s="31" t="s">
        <v>11</v>
      </c>
      <c r="D162" s="31">
        <v>250</v>
      </c>
      <c r="E162" s="27" t="s">
        <v>65</v>
      </c>
      <c r="F162" s="31">
        <v>21</v>
      </c>
      <c r="G162" s="194">
        <v>2.4300000000000002</v>
      </c>
      <c r="H162" s="194">
        <f t="shared" ref="H162:H163" si="12">G162*1.21</f>
        <v>2.9403000000000001</v>
      </c>
      <c r="I162" s="194">
        <f t="shared" ref="I162:I164" si="13">G162*D162</f>
        <v>607.5</v>
      </c>
      <c r="J162" s="194">
        <f t="shared" ref="J162:J163" si="14">I162*1.21</f>
        <v>735.07499999999993</v>
      </c>
      <c r="K162" s="194">
        <f t="shared" ref="K162:K164" si="15">I162*0.1</f>
        <v>60.75</v>
      </c>
      <c r="L162" s="31">
        <f t="shared" ref="L162:L164" si="16">J162*0.1</f>
        <v>73.507499999999993</v>
      </c>
      <c r="M162" s="194">
        <f t="shared" ref="M162:M164" si="17">I162+K162</f>
        <v>668.25</v>
      </c>
      <c r="N162" s="194">
        <f t="shared" ref="N162:N164" si="18">J162+L162</f>
        <v>808.58249999999998</v>
      </c>
      <c r="O162" s="31" t="s">
        <v>473</v>
      </c>
      <c r="P162" s="31">
        <v>73.510000000000005</v>
      </c>
      <c r="Q162" s="7" t="s">
        <v>472</v>
      </c>
      <c r="R162" s="14"/>
      <c r="S162" s="14"/>
      <c r="T162" s="84"/>
    </row>
    <row r="163" spans="1:22" ht="143.25" customHeight="1" x14ac:dyDescent="0.25">
      <c r="A163" s="99" t="s">
        <v>67</v>
      </c>
      <c r="B163" s="99" t="s">
        <v>250</v>
      </c>
      <c r="C163" s="12" t="s">
        <v>13</v>
      </c>
      <c r="D163" s="12">
        <v>200</v>
      </c>
      <c r="E163" s="94" t="s">
        <v>412</v>
      </c>
      <c r="F163" s="31">
        <v>21</v>
      </c>
      <c r="G163" s="195">
        <v>3.3250000000000002</v>
      </c>
      <c r="H163" s="196">
        <f t="shared" si="12"/>
        <v>4.02325</v>
      </c>
      <c r="I163" s="194">
        <f t="shared" si="13"/>
        <v>665</v>
      </c>
      <c r="J163" s="194">
        <f t="shared" si="14"/>
        <v>804.65</v>
      </c>
      <c r="K163" s="194">
        <f t="shared" si="15"/>
        <v>66.5</v>
      </c>
      <c r="L163" s="31">
        <f t="shared" si="16"/>
        <v>80.465000000000003</v>
      </c>
      <c r="M163" s="194">
        <f t="shared" si="17"/>
        <v>731.5</v>
      </c>
      <c r="N163" s="194">
        <f t="shared" si="18"/>
        <v>885.11500000000001</v>
      </c>
      <c r="O163" s="31" t="s">
        <v>471</v>
      </c>
      <c r="P163" s="31">
        <v>48.28</v>
      </c>
      <c r="Q163" s="7" t="s">
        <v>474</v>
      </c>
      <c r="R163" s="14"/>
      <c r="S163" s="14"/>
      <c r="T163" s="84"/>
    </row>
    <row r="164" spans="1:22" ht="123" customHeight="1" x14ac:dyDescent="0.25">
      <c r="A164" s="26" t="s">
        <v>19</v>
      </c>
      <c r="B164" s="27" t="s">
        <v>251</v>
      </c>
      <c r="C164" s="31" t="s">
        <v>8</v>
      </c>
      <c r="D164" s="31">
        <v>40</v>
      </c>
      <c r="E164" s="27" t="s">
        <v>297</v>
      </c>
      <c r="F164" s="31">
        <v>5</v>
      </c>
      <c r="G164" s="194">
        <v>5.85</v>
      </c>
      <c r="H164" s="194">
        <f>G164*1.05</f>
        <v>6.1425000000000001</v>
      </c>
      <c r="I164" s="194">
        <f t="shared" si="13"/>
        <v>234</v>
      </c>
      <c r="J164" s="194">
        <f>I164*1.05</f>
        <v>245.70000000000002</v>
      </c>
      <c r="K164" s="194">
        <f t="shared" si="15"/>
        <v>23.400000000000002</v>
      </c>
      <c r="L164" s="31">
        <f t="shared" si="16"/>
        <v>24.570000000000004</v>
      </c>
      <c r="M164" s="194">
        <f t="shared" si="17"/>
        <v>257.39999999999998</v>
      </c>
      <c r="N164" s="194">
        <f t="shared" si="18"/>
        <v>270.27000000000004</v>
      </c>
      <c r="O164" s="31" t="s">
        <v>467</v>
      </c>
      <c r="P164" s="31">
        <v>12.29</v>
      </c>
      <c r="Q164" s="7" t="s">
        <v>475</v>
      </c>
      <c r="R164" s="10"/>
      <c r="S164" s="10"/>
      <c r="T164" s="84"/>
      <c r="V164" s="1" t="s">
        <v>42</v>
      </c>
    </row>
    <row r="165" spans="1:22" ht="15.75" x14ac:dyDescent="0.25">
      <c r="A165" s="98"/>
      <c r="B165" s="98"/>
      <c r="C165" s="95"/>
      <c r="D165" s="95"/>
      <c r="E165" s="98"/>
      <c r="F165" s="10"/>
      <c r="G165" s="10"/>
      <c r="H165" s="10"/>
      <c r="I165" s="10"/>
      <c r="J165" s="95"/>
      <c r="K165" s="95"/>
      <c r="L165" s="95"/>
      <c r="M165" s="95"/>
      <c r="N165" s="95"/>
      <c r="O165" s="95"/>
      <c r="P165" s="10"/>
      <c r="Q165" s="95"/>
      <c r="R165" s="95"/>
      <c r="S165" s="95"/>
      <c r="T165" s="84"/>
    </row>
    <row r="166" spans="1:22" ht="15.75" x14ac:dyDescent="0.25">
      <c r="A166" s="215" t="s">
        <v>289</v>
      </c>
      <c r="B166" s="215" t="s">
        <v>1</v>
      </c>
      <c r="C166" s="215" t="s">
        <v>2</v>
      </c>
      <c r="D166" s="215" t="s">
        <v>3</v>
      </c>
      <c r="E166" s="215" t="s">
        <v>6</v>
      </c>
      <c r="F166" s="215" t="s">
        <v>7</v>
      </c>
      <c r="G166" s="215" t="s">
        <v>287</v>
      </c>
      <c r="H166" s="215" t="s">
        <v>4</v>
      </c>
      <c r="I166" s="215" t="s">
        <v>288</v>
      </c>
      <c r="J166" s="215" t="s">
        <v>5</v>
      </c>
      <c r="K166" s="228" t="s">
        <v>383</v>
      </c>
      <c r="L166" s="228" t="s">
        <v>384</v>
      </c>
      <c r="M166" s="226" t="s">
        <v>385</v>
      </c>
      <c r="N166" s="226" t="s">
        <v>386</v>
      </c>
      <c r="O166" s="215" t="s">
        <v>280</v>
      </c>
      <c r="P166" s="215"/>
      <c r="Q166" s="215"/>
      <c r="R166" s="215"/>
      <c r="S166" s="215"/>
      <c r="T166" s="84"/>
    </row>
    <row r="167" spans="1:22" ht="155.25" customHeight="1" x14ac:dyDescent="0.25">
      <c r="A167" s="251"/>
      <c r="B167" s="251"/>
      <c r="C167" s="251"/>
      <c r="D167" s="251"/>
      <c r="E167" s="251"/>
      <c r="F167" s="251"/>
      <c r="G167" s="251"/>
      <c r="H167" s="251"/>
      <c r="I167" s="251"/>
      <c r="J167" s="251"/>
      <c r="K167" s="229"/>
      <c r="L167" s="229"/>
      <c r="M167" s="227"/>
      <c r="N167" s="227"/>
      <c r="O167" s="101" t="s">
        <v>278</v>
      </c>
      <c r="P167" s="101" t="s">
        <v>279</v>
      </c>
      <c r="Q167" s="101" t="s">
        <v>281</v>
      </c>
      <c r="R167" s="101" t="s">
        <v>77</v>
      </c>
      <c r="S167" s="101" t="s">
        <v>74</v>
      </c>
      <c r="T167" s="84"/>
    </row>
    <row r="168" spans="1:22" s="151" customFormat="1" ht="12.75" x14ac:dyDescent="0.2">
      <c r="A168" s="154">
        <v>1</v>
      </c>
      <c r="B168" s="154">
        <v>2</v>
      </c>
      <c r="C168" s="154">
        <v>3</v>
      </c>
      <c r="D168" s="154">
        <v>4</v>
      </c>
      <c r="E168" s="154">
        <v>5</v>
      </c>
      <c r="F168" s="154">
        <v>6</v>
      </c>
      <c r="G168" s="154">
        <v>7</v>
      </c>
      <c r="H168" s="154">
        <v>8</v>
      </c>
      <c r="I168" s="154">
        <v>9</v>
      </c>
      <c r="J168" s="148">
        <v>10</v>
      </c>
      <c r="K168" s="148">
        <v>11</v>
      </c>
      <c r="L168" s="148">
        <v>12</v>
      </c>
      <c r="M168" s="148">
        <v>13</v>
      </c>
      <c r="N168" s="148">
        <v>14</v>
      </c>
      <c r="O168" s="148">
        <v>15</v>
      </c>
      <c r="P168" s="148">
        <v>16</v>
      </c>
      <c r="Q168" s="148">
        <v>17</v>
      </c>
      <c r="R168" s="154">
        <v>18</v>
      </c>
      <c r="S168" s="154">
        <v>19</v>
      </c>
      <c r="T168" s="150"/>
      <c r="U168" s="150"/>
      <c r="V168" s="150"/>
    </row>
    <row r="169" spans="1:22" s="204" customFormat="1" ht="133.5" customHeight="1" x14ac:dyDescent="0.25">
      <c r="A169" s="197" t="s">
        <v>20</v>
      </c>
      <c r="B169" s="197" t="s">
        <v>252</v>
      </c>
      <c r="C169" s="198" t="s">
        <v>8</v>
      </c>
      <c r="D169" s="198">
        <v>50</v>
      </c>
      <c r="E169" s="199" t="s">
        <v>307</v>
      </c>
      <c r="F169" s="198">
        <v>5</v>
      </c>
      <c r="G169" s="200">
        <v>8.3000000000000007</v>
      </c>
      <c r="H169" s="200">
        <f>G169*1.05</f>
        <v>8.7150000000000016</v>
      </c>
      <c r="I169" s="200">
        <f>G169*D169</f>
        <v>415.00000000000006</v>
      </c>
      <c r="J169" s="200">
        <f>I169*1.05</f>
        <v>435.75000000000006</v>
      </c>
      <c r="K169" s="200">
        <f>I169*0.1</f>
        <v>41.500000000000007</v>
      </c>
      <c r="L169" s="198">
        <f>J169*0.1</f>
        <v>43.57500000000001</v>
      </c>
      <c r="M169" s="200">
        <f>I169+K169</f>
        <v>456.50000000000006</v>
      </c>
      <c r="N169" s="200">
        <f>J169+L169</f>
        <v>479.32500000000005</v>
      </c>
      <c r="O169" s="198" t="s">
        <v>467</v>
      </c>
      <c r="P169" s="198">
        <v>17.43</v>
      </c>
      <c r="Q169" s="199" t="s">
        <v>476</v>
      </c>
      <c r="R169" s="201"/>
      <c r="S169" s="199"/>
      <c r="T169" s="202"/>
      <c r="U169" s="203"/>
      <c r="V169" s="203"/>
    </row>
    <row r="170" spans="1:22" ht="15.75" x14ac:dyDescent="0.25">
      <c r="A170" s="98"/>
      <c r="B170" s="98"/>
      <c r="C170" s="95"/>
      <c r="D170" s="95"/>
      <c r="E170" s="10"/>
      <c r="F170" s="10"/>
      <c r="G170" s="10"/>
      <c r="H170" s="10"/>
      <c r="I170" s="10"/>
      <c r="J170" s="95"/>
      <c r="K170" s="95"/>
      <c r="L170" s="95"/>
      <c r="M170" s="95"/>
      <c r="N170" s="95"/>
      <c r="O170" s="10"/>
      <c r="P170" s="10"/>
      <c r="Q170" s="10"/>
      <c r="R170" s="93"/>
      <c r="S170" s="10"/>
      <c r="T170" s="84"/>
    </row>
    <row r="171" spans="1:22" ht="15.75" x14ac:dyDescent="0.25">
      <c r="A171" s="215" t="s">
        <v>289</v>
      </c>
      <c r="B171" s="215" t="s">
        <v>1</v>
      </c>
      <c r="C171" s="215" t="s">
        <v>2</v>
      </c>
      <c r="D171" s="215" t="s">
        <v>3</v>
      </c>
      <c r="E171" s="215" t="s">
        <v>6</v>
      </c>
      <c r="F171" s="215" t="s">
        <v>7</v>
      </c>
      <c r="G171" s="215" t="s">
        <v>287</v>
      </c>
      <c r="H171" s="215" t="s">
        <v>4</v>
      </c>
      <c r="I171" s="215" t="s">
        <v>288</v>
      </c>
      <c r="J171" s="215" t="s">
        <v>5</v>
      </c>
      <c r="K171" s="228" t="s">
        <v>383</v>
      </c>
      <c r="L171" s="228" t="s">
        <v>384</v>
      </c>
      <c r="M171" s="226" t="s">
        <v>385</v>
      </c>
      <c r="N171" s="226" t="s">
        <v>386</v>
      </c>
      <c r="O171" s="215" t="s">
        <v>280</v>
      </c>
      <c r="P171" s="215"/>
      <c r="Q171" s="215"/>
      <c r="R171" s="138"/>
      <c r="S171" s="138"/>
      <c r="T171" s="84"/>
    </row>
    <row r="172" spans="1:22" ht="156" customHeight="1" x14ac:dyDescent="0.25">
      <c r="A172" s="251"/>
      <c r="B172" s="251"/>
      <c r="C172" s="251"/>
      <c r="D172" s="251"/>
      <c r="E172" s="251"/>
      <c r="F172" s="251"/>
      <c r="G172" s="251"/>
      <c r="H172" s="251"/>
      <c r="I172" s="251"/>
      <c r="J172" s="251"/>
      <c r="K172" s="229"/>
      <c r="L172" s="229"/>
      <c r="M172" s="227"/>
      <c r="N172" s="227"/>
      <c r="O172" s="85" t="s">
        <v>278</v>
      </c>
      <c r="P172" s="85" t="s">
        <v>279</v>
      </c>
      <c r="Q172" s="85" t="s">
        <v>281</v>
      </c>
      <c r="R172" s="138"/>
      <c r="S172" s="138"/>
      <c r="T172" s="84"/>
    </row>
    <row r="173" spans="1:22" s="151" customFormat="1" ht="12.75" x14ac:dyDescent="0.2">
      <c r="A173" s="154">
        <v>1</v>
      </c>
      <c r="B173" s="154">
        <v>2</v>
      </c>
      <c r="C173" s="154">
        <v>3</v>
      </c>
      <c r="D173" s="154">
        <v>4</v>
      </c>
      <c r="E173" s="154">
        <v>5</v>
      </c>
      <c r="F173" s="154">
        <v>6</v>
      </c>
      <c r="G173" s="154">
        <v>7</v>
      </c>
      <c r="H173" s="154">
        <v>8</v>
      </c>
      <c r="I173" s="154">
        <v>9</v>
      </c>
      <c r="J173" s="148">
        <v>10</v>
      </c>
      <c r="K173" s="148">
        <v>11</v>
      </c>
      <c r="L173" s="148">
        <v>12</v>
      </c>
      <c r="M173" s="148">
        <v>13</v>
      </c>
      <c r="N173" s="148">
        <v>14</v>
      </c>
      <c r="O173" s="148">
        <v>15</v>
      </c>
      <c r="P173" s="148">
        <v>16</v>
      </c>
      <c r="Q173" s="148">
        <v>17</v>
      </c>
      <c r="R173" s="149"/>
      <c r="S173" s="149"/>
      <c r="T173" s="150"/>
      <c r="U173" s="150"/>
      <c r="V173" s="150"/>
    </row>
    <row r="174" spans="1:22" ht="86.25" customHeight="1" x14ac:dyDescent="0.25">
      <c r="A174" s="26" t="s">
        <v>21</v>
      </c>
      <c r="B174" s="27" t="s">
        <v>308</v>
      </c>
      <c r="C174" s="31" t="s">
        <v>8</v>
      </c>
      <c r="D174" s="31">
        <v>3</v>
      </c>
      <c r="E174" s="27" t="s">
        <v>350</v>
      </c>
      <c r="F174" s="31">
        <v>5</v>
      </c>
      <c r="G174" s="194">
        <v>7.5</v>
      </c>
      <c r="H174" s="194">
        <f>G174*1.05</f>
        <v>7.875</v>
      </c>
      <c r="I174" s="194">
        <f>G174*D174</f>
        <v>22.5</v>
      </c>
      <c r="J174" s="194">
        <f>I174*1.05</f>
        <v>23.625</v>
      </c>
      <c r="K174" s="194">
        <f>I174*0.1</f>
        <v>2.25</v>
      </c>
      <c r="L174" s="194">
        <f>J174*0.1</f>
        <v>2.3625000000000003</v>
      </c>
      <c r="M174" s="194">
        <f>I174+K174</f>
        <v>24.75</v>
      </c>
      <c r="N174" s="194">
        <f>J174+L174</f>
        <v>25.987500000000001</v>
      </c>
      <c r="O174" s="31" t="s">
        <v>467</v>
      </c>
      <c r="P174" s="194">
        <v>15</v>
      </c>
      <c r="Q174" s="7" t="s">
        <v>477</v>
      </c>
      <c r="R174" s="10"/>
      <c r="S174" s="10"/>
      <c r="T174" s="84"/>
    </row>
    <row r="175" spans="1:22" ht="15.75" x14ac:dyDescent="0.25">
      <c r="A175" s="98"/>
      <c r="B175" s="98"/>
      <c r="C175" s="95"/>
      <c r="D175" s="95"/>
      <c r="E175" s="98"/>
      <c r="F175" s="10"/>
      <c r="G175" s="10"/>
      <c r="H175" s="10"/>
      <c r="I175" s="10"/>
      <c r="J175" s="95"/>
      <c r="K175" s="95"/>
      <c r="L175" s="95"/>
      <c r="M175" s="95"/>
      <c r="N175" s="95"/>
      <c r="O175" s="10"/>
      <c r="P175" s="10"/>
      <c r="Q175" s="95"/>
      <c r="R175" s="95"/>
      <c r="S175" s="95"/>
      <c r="T175" s="84"/>
    </row>
    <row r="176" spans="1:22" ht="15.75" customHeight="1" x14ac:dyDescent="0.25">
      <c r="A176" s="215" t="s">
        <v>289</v>
      </c>
      <c r="B176" s="215" t="s">
        <v>1</v>
      </c>
      <c r="C176" s="215" t="s">
        <v>2</v>
      </c>
      <c r="D176" s="215" t="s">
        <v>3</v>
      </c>
      <c r="E176" s="215" t="s">
        <v>6</v>
      </c>
      <c r="F176" s="215" t="s">
        <v>7</v>
      </c>
      <c r="G176" s="215" t="s">
        <v>287</v>
      </c>
      <c r="H176" s="215" t="s">
        <v>4</v>
      </c>
      <c r="I176" s="215" t="s">
        <v>288</v>
      </c>
      <c r="J176" s="215" t="s">
        <v>5</v>
      </c>
      <c r="K176" s="228" t="s">
        <v>383</v>
      </c>
      <c r="L176" s="228" t="s">
        <v>384</v>
      </c>
      <c r="M176" s="226" t="s">
        <v>385</v>
      </c>
      <c r="N176" s="226" t="s">
        <v>386</v>
      </c>
      <c r="O176" s="231" t="s">
        <v>280</v>
      </c>
      <c r="P176" s="232"/>
      <c r="Q176" s="232"/>
      <c r="R176" s="232"/>
      <c r="S176" s="233"/>
      <c r="T176" s="84"/>
    </row>
    <row r="177" spans="1:22" ht="155.25" customHeight="1" x14ac:dyDescent="0.25">
      <c r="A177" s="215"/>
      <c r="B177" s="215"/>
      <c r="C177" s="215"/>
      <c r="D177" s="215"/>
      <c r="E177" s="215"/>
      <c r="F177" s="215"/>
      <c r="G177" s="215"/>
      <c r="H177" s="215"/>
      <c r="I177" s="215"/>
      <c r="J177" s="215"/>
      <c r="K177" s="229"/>
      <c r="L177" s="229"/>
      <c r="M177" s="227"/>
      <c r="N177" s="227"/>
      <c r="O177" s="85" t="s">
        <v>278</v>
      </c>
      <c r="P177" s="85" t="s">
        <v>279</v>
      </c>
      <c r="Q177" s="231" t="s">
        <v>281</v>
      </c>
      <c r="R177" s="232"/>
      <c r="S177" s="233"/>
      <c r="T177" s="84"/>
    </row>
    <row r="178" spans="1:22" ht="15.75" x14ac:dyDescent="0.25">
      <c r="A178" s="148">
        <v>1</v>
      </c>
      <c r="B178" s="148">
        <v>2</v>
      </c>
      <c r="C178" s="148">
        <v>3</v>
      </c>
      <c r="D178" s="148">
        <v>4</v>
      </c>
      <c r="E178" s="148">
        <v>5</v>
      </c>
      <c r="F178" s="148">
        <v>6</v>
      </c>
      <c r="G178" s="148">
        <v>7</v>
      </c>
      <c r="H178" s="148">
        <v>8</v>
      </c>
      <c r="I178" s="148">
        <v>9</v>
      </c>
      <c r="J178" s="148">
        <v>10</v>
      </c>
      <c r="K178" s="148">
        <v>11</v>
      </c>
      <c r="L178" s="148">
        <v>12</v>
      </c>
      <c r="M178" s="148">
        <v>13</v>
      </c>
      <c r="N178" s="148">
        <v>14</v>
      </c>
      <c r="O178" s="148">
        <v>15</v>
      </c>
      <c r="P178" s="148">
        <v>16</v>
      </c>
      <c r="Q178" s="275">
        <v>17</v>
      </c>
      <c r="R178" s="276"/>
      <c r="S178" s="277"/>
      <c r="T178" s="84"/>
    </row>
    <row r="179" spans="1:22" ht="15.75" x14ac:dyDescent="0.25">
      <c r="A179" s="222" t="s">
        <v>400</v>
      </c>
      <c r="B179" s="223"/>
      <c r="C179" s="223"/>
      <c r="D179" s="223"/>
      <c r="E179" s="223"/>
      <c r="F179" s="223"/>
      <c r="G179" s="223"/>
      <c r="H179" s="223"/>
      <c r="I179" s="223"/>
      <c r="J179" s="223"/>
      <c r="K179" s="223"/>
      <c r="L179" s="223"/>
      <c r="M179" s="223"/>
      <c r="N179" s="223"/>
      <c r="O179" s="223"/>
      <c r="P179" s="223"/>
      <c r="Q179" s="223"/>
      <c r="R179" s="223"/>
      <c r="S179" s="224"/>
      <c r="T179" s="84"/>
    </row>
    <row r="180" spans="1:22" ht="149.25" customHeight="1" x14ac:dyDescent="0.25">
      <c r="A180" s="27" t="s">
        <v>198</v>
      </c>
      <c r="B180" s="26" t="s">
        <v>309</v>
      </c>
      <c r="C180" s="15" t="s">
        <v>16</v>
      </c>
      <c r="D180" s="15">
        <v>15</v>
      </c>
      <c r="E180" s="27" t="s">
        <v>218</v>
      </c>
      <c r="F180" s="7"/>
      <c r="G180" s="7"/>
      <c r="H180" s="7"/>
      <c r="I180" s="7"/>
      <c r="J180" s="31"/>
      <c r="K180" s="31"/>
      <c r="L180" s="31"/>
      <c r="M180" s="31"/>
      <c r="N180" s="31"/>
      <c r="O180" s="7"/>
      <c r="P180" s="7"/>
      <c r="Q180" s="256"/>
      <c r="R180" s="257"/>
      <c r="S180" s="258"/>
      <c r="T180" s="84"/>
    </row>
    <row r="181" spans="1:22" ht="15.75" x14ac:dyDescent="0.25">
      <c r="A181" s="215" t="s">
        <v>289</v>
      </c>
      <c r="B181" s="215" t="s">
        <v>1</v>
      </c>
      <c r="C181" s="215" t="s">
        <v>2</v>
      </c>
      <c r="D181" s="215" t="s">
        <v>3</v>
      </c>
      <c r="E181" s="215" t="s">
        <v>6</v>
      </c>
      <c r="F181" s="215" t="s">
        <v>7</v>
      </c>
      <c r="G181" s="215" t="s">
        <v>287</v>
      </c>
      <c r="H181" s="215" t="s">
        <v>4</v>
      </c>
      <c r="I181" s="215" t="s">
        <v>288</v>
      </c>
      <c r="J181" s="215" t="s">
        <v>5</v>
      </c>
      <c r="K181" s="228" t="s">
        <v>383</v>
      </c>
      <c r="L181" s="228" t="s">
        <v>384</v>
      </c>
      <c r="M181" s="226" t="s">
        <v>385</v>
      </c>
      <c r="N181" s="226" t="s">
        <v>386</v>
      </c>
      <c r="O181" s="215" t="s">
        <v>280</v>
      </c>
      <c r="P181" s="215"/>
      <c r="Q181" s="215"/>
      <c r="R181" s="215"/>
      <c r="S181" s="215"/>
      <c r="T181" s="84"/>
    </row>
    <row r="182" spans="1:22" ht="153.75" customHeight="1" x14ac:dyDescent="0.25">
      <c r="A182" s="251"/>
      <c r="B182" s="251"/>
      <c r="C182" s="251"/>
      <c r="D182" s="251"/>
      <c r="E182" s="251"/>
      <c r="F182" s="251"/>
      <c r="G182" s="251"/>
      <c r="H182" s="251"/>
      <c r="I182" s="251"/>
      <c r="J182" s="251"/>
      <c r="K182" s="229"/>
      <c r="L182" s="229"/>
      <c r="M182" s="227"/>
      <c r="N182" s="227"/>
      <c r="O182" s="101" t="s">
        <v>278</v>
      </c>
      <c r="P182" s="101" t="s">
        <v>279</v>
      </c>
      <c r="Q182" s="101" t="s">
        <v>281</v>
      </c>
      <c r="R182" s="101" t="s">
        <v>77</v>
      </c>
      <c r="S182" s="101" t="s">
        <v>292</v>
      </c>
      <c r="T182" s="84"/>
    </row>
    <row r="183" spans="1:22" s="151" customFormat="1" ht="12.75" x14ac:dyDescent="0.2">
      <c r="A183" s="154">
        <v>1</v>
      </c>
      <c r="B183" s="154">
        <v>2</v>
      </c>
      <c r="C183" s="154">
        <v>3</v>
      </c>
      <c r="D183" s="154">
        <v>4</v>
      </c>
      <c r="E183" s="154">
        <v>5</v>
      </c>
      <c r="F183" s="154">
        <v>6</v>
      </c>
      <c r="G183" s="154">
        <v>7</v>
      </c>
      <c r="H183" s="154">
        <v>8</v>
      </c>
      <c r="I183" s="154">
        <v>9</v>
      </c>
      <c r="J183" s="148">
        <v>10</v>
      </c>
      <c r="K183" s="148">
        <v>11</v>
      </c>
      <c r="L183" s="148">
        <v>12</v>
      </c>
      <c r="M183" s="148">
        <v>13</v>
      </c>
      <c r="N183" s="148">
        <v>14</v>
      </c>
      <c r="O183" s="148">
        <v>15</v>
      </c>
      <c r="P183" s="148">
        <v>16</v>
      </c>
      <c r="Q183" s="148">
        <v>17</v>
      </c>
      <c r="R183" s="154">
        <v>18</v>
      </c>
      <c r="S183" s="154">
        <v>19</v>
      </c>
      <c r="T183" s="150"/>
      <c r="U183" s="150"/>
      <c r="V183" s="150"/>
    </row>
    <row r="184" spans="1:22" ht="47.25" x14ac:dyDescent="0.25">
      <c r="A184" s="94" t="s">
        <v>199</v>
      </c>
      <c r="B184" s="94" t="s">
        <v>253</v>
      </c>
      <c r="C184" s="12" t="s">
        <v>8</v>
      </c>
      <c r="D184" s="12">
        <v>10</v>
      </c>
      <c r="E184" s="11" t="s">
        <v>78</v>
      </c>
      <c r="F184" s="11"/>
      <c r="G184" s="11"/>
      <c r="H184" s="11"/>
      <c r="I184" s="11"/>
      <c r="J184" s="12"/>
      <c r="K184" s="12"/>
      <c r="L184" s="12"/>
      <c r="M184" s="12"/>
      <c r="N184" s="12"/>
      <c r="O184" s="11"/>
      <c r="P184" s="11"/>
      <c r="Q184" s="11"/>
      <c r="R184" s="11"/>
      <c r="S184" s="11"/>
      <c r="T184" s="84"/>
    </row>
    <row r="185" spans="1:22" ht="15.75" x14ac:dyDescent="0.25">
      <c r="A185" s="259" t="s">
        <v>401</v>
      </c>
      <c r="B185" s="259"/>
      <c r="C185" s="259"/>
      <c r="D185" s="259"/>
      <c r="E185" s="259"/>
      <c r="F185" s="259"/>
      <c r="G185" s="259"/>
      <c r="H185" s="259"/>
      <c r="I185" s="17"/>
      <c r="J185" s="15"/>
      <c r="K185" s="15"/>
      <c r="L185" s="15"/>
      <c r="M185" s="15"/>
      <c r="N185" s="15"/>
      <c r="O185" s="17"/>
      <c r="P185" s="17"/>
      <c r="Q185" s="15"/>
      <c r="R185" s="15"/>
      <c r="S185" s="15"/>
      <c r="T185" s="145"/>
    </row>
    <row r="186" spans="1:22" ht="15.75" x14ac:dyDescent="0.25">
      <c r="A186" s="103"/>
      <c r="B186" s="103"/>
      <c r="C186" s="103"/>
      <c r="D186" s="103"/>
      <c r="E186" s="103"/>
      <c r="F186" s="103"/>
      <c r="G186" s="103"/>
      <c r="H186" s="103"/>
      <c r="I186" s="104"/>
      <c r="J186" s="103"/>
      <c r="K186" s="103"/>
      <c r="L186" s="103"/>
      <c r="M186" s="103"/>
      <c r="N186" s="103"/>
      <c r="O186" s="104"/>
      <c r="P186" s="104"/>
      <c r="Q186" s="103"/>
      <c r="R186" s="103"/>
      <c r="S186" s="103"/>
      <c r="T186" s="84"/>
    </row>
    <row r="187" spans="1:22" ht="15.75" x14ac:dyDescent="0.25">
      <c r="A187" s="215" t="s">
        <v>289</v>
      </c>
      <c r="B187" s="215" t="s">
        <v>1</v>
      </c>
      <c r="C187" s="215" t="s">
        <v>2</v>
      </c>
      <c r="D187" s="215" t="s">
        <v>3</v>
      </c>
      <c r="E187" s="215" t="s">
        <v>6</v>
      </c>
      <c r="F187" s="215" t="s">
        <v>7</v>
      </c>
      <c r="G187" s="215" t="s">
        <v>287</v>
      </c>
      <c r="H187" s="215" t="s">
        <v>4</v>
      </c>
      <c r="I187" s="215" t="s">
        <v>288</v>
      </c>
      <c r="J187" s="215" t="s">
        <v>5</v>
      </c>
      <c r="K187" s="228" t="s">
        <v>383</v>
      </c>
      <c r="L187" s="228" t="s">
        <v>384</v>
      </c>
      <c r="M187" s="226" t="s">
        <v>385</v>
      </c>
      <c r="N187" s="226" t="s">
        <v>386</v>
      </c>
      <c r="O187" s="215" t="s">
        <v>280</v>
      </c>
      <c r="P187" s="215"/>
      <c r="Q187" s="215"/>
      <c r="R187" s="138"/>
      <c r="S187" s="138"/>
      <c r="T187" s="84"/>
    </row>
    <row r="188" spans="1:22" ht="153.75" customHeight="1" x14ac:dyDescent="0.25">
      <c r="A188" s="215"/>
      <c r="B188" s="215"/>
      <c r="C188" s="215"/>
      <c r="D188" s="215"/>
      <c r="E188" s="215"/>
      <c r="F188" s="215"/>
      <c r="G188" s="215"/>
      <c r="H188" s="215"/>
      <c r="I188" s="215"/>
      <c r="J188" s="215"/>
      <c r="K188" s="229"/>
      <c r="L188" s="229"/>
      <c r="M188" s="227"/>
      <c r="N188" s="227"/>
      <c r="O188" s="85" t="s">
        <v>278</v>
      </c>
      <c r="P188" s="85" t="s">
        <v>279</v>
      </c>
      <c r="Q188" s="85" t="s">
        <v>281</v>
      </c>
      <c r="R188" s="138"/>
      <c r="S188" s="138"/>
      <c r="T188" s="84"/>
    </row>
    <row r="189" spans="1:22" s="151" customFormat="1" ht="12.75" x14ac:dyDescent="0.2">
      <c r="A189" s="153">
        <v>1</v>
      </c>
      <c r="B189" s="153">
        <v>2</v>
      </c>
      <c r="C189" s="153">
        <v>3</v>
      </c>
      <c r="D189" s="153">
        <v>4</v>
      </c>
      <c r="E189" s="153">
        <v>5</v>
      </c>
      <c r="F189" s="153">
        <v>6</v>
      </c>
      <c r="G189" s="153">
        <v>7</v>
      </c>
      <c r="H189" s="153">
        <v>8</v>
      </c>
      <c r="I189" s="153">
        <v>9</v>
      </c>
      <c r="J189" s="148">
        <v>10</v>
      </c>
      <c r="K189" s="148">
        <v>11</v>
      </c>
      <c r="L189" s="148">
        <v>12</v>
      </c>
      <c r="M189" s="148">
        <v>13</v>
      </c>
      <c r="N189" s="148">
        <v>14</v>
      </c>
      <c r="O189" s="148">
        <v>15</v>
      </c>
      <c r="P189" s="148">
        <v>16</v>
      </c>
      <c r="Q189" s="148">
        <v>17</v>
      </c>
      <c r="R189" s="149"/>
      <c r="S189" s="149"/>
      <c r="T189" s="150"/>
      <c r="U189" s="150"/>
      <c r="V189" s="150"/>
    </row>
    <row r="190" spans="1:22" ht="63" x14ac:dyDescent="0.25">
      <c r="A190" s="9" t="s">
        <v>142</v>
      </c>
      <c r="B190" s="102" t="s">
        <v>254</v>
      </c>
      <c r="C190" s="20" t="s">
        <v>32</v>
      </c>
      <c r="D190" s="20">
        <v>20000</v>
      </c>
      <c r="E190" s="24" t="s">
        <v>389</v>
      </c>
      <c r="F190" s="100"/>
      <c r="G190" s="100"/>
      <c r="H190" s="100"/>
      <c r="I190" s="100"/>
      <c r="J190" s="13"/>
      <c r="K190" s="13"/>
      <c r="L190" s="13"/>
      <c r="M190" s="13"/>
      <c r="N190" s="13"/>
      <c r="O190" s="7"/>
      <c r="P190" s="7"/>
      <c r="Q190" s="7"/>
      <c r="R190" s="10"/>
      <c r="S190" s="10"/>
      <c r="T190" s="84"/>
    </row>
    <row r="191" spans="1:22" ht="47.25" x14ac:dyDescent="0.25">
      <c r="A191" s="94" t="s">
        <v>143</v>
      </c>
      <c r="B191" s="105" t="s">
        <v>255</v>
      </c>
      <c r="C191" s="106" t="s">
        <v>83</v>
      </c>
      <c r="D191" s="106">
        <v>2000</v>
      </c>
      <c r="E191" s="99" t="s">
        <v>88</v>
      </c>
      <c r="F191" s="11"/>
      <c r="G191" s="11"/>
      <c r="H191" s="11"/>
      <c r="I191" s="11"/>
      <c r="J191" s="12"/>
      <c r="K191" s="12"/>
      <c r="L191" s="12"/>
      <c r="M191" s="12"/>
      <c r="N191" s="12"/>
      <c r="O191" s="7"/>
      <c r="P191" s="7"/>
      <c r="Q191" s="7"/>
      <c r="R191" s="10"/>
      <c r="S191" s="10"/>
      <c r="T191" s="84"/>
    </row>
    <row r="192" spans="1:22" ht="63" x14ac:dyDescent="0.25">
      <c r="A192" s="27" t="s">
        <v>144</v>
      </c>
      <c r="B192" s="17" t="s">
        <v>256</v>
      </c>
      <c r="C192" s="15" t="s">
        <v>83</v>
      </c>
      <c r="D192" s="15">
        <v>1000</v>
      </c>
      <c r="E192" s="26" t="s">
        <v>89</v>
      </c>
      <c r="F192" s="7"/>
      <c r="G192" s="7"/>
      <c r="H192" s="7"/>
      <c r="I192" s="7"/>
      <c r="J192" s="31"/>
      <c r="K192" s="31"/>
      <c r="L192" s="31"/>
      <c r="M192" s="31"/>
      <c r="N192" s="31"/>
      <c r="O192" s="7"/>
      <c r="P192" s="7"/>
      <c r="Q192" s="7"/>
      <c r="R192" s="10"/>
      <c r="S192" s="10"/>
      <c r="T192" s="84"/>
    </row>
    <row r="193" spans="1:20" ht="15.75" x14ac:dyDescent="0.25">
      <c r="A193" s="98"/>
      <c r="B193" s="104"/>
      <c r="C193" s="103"/>
      <c r="D193" s="103"/>
      <c r="E193" s="107"/>
      <c r="F193" s="10"/>
      <c r="G193" s="10"/>
      <c r="H193" s="10"/>
      <c r="I193" s="10"/>
      <c r="J193" s="95"/>
      <c r="K193" s="95"/>
      <c r="L193" s="95"/>
      <c r="M193" s="95"/>
      <c r="N193" s="95"/>
      <c r="O193" s="10"/>
      <c r="P193" s="10"/>
      <c r="Q193" s="95"/>
      <c r="R193" s="95"/>
      <c r="S193" s="95"/>
      <c r="T193" s="84"/>
    </row>
    <row r="194" spans="1:20" ht="15.75" x14ac:dyDescent="0.25">
      <c r="A194" s="215" t="s">
        <v>289</v>
      </c>
      <c r="B194" s="215" t="s">
        <v>1</v>
      </c>
      <c r="C194" s="215" t="s">
        <v>2</v>
      </c>
      <c r="D194" s="215" t="s">
        <v>3</v>
      </c>
      <c r="E194" s="215" t="s">
        <v>6</v>
      </c>
      <c r="F194" s="215" t="s">
        <v>7</v>
      </c>
      <c r="G194" s="215" t="s">
        <v>287</v>
      </c>
      <c r="H194" s="215" t="s">
        <v>4</v>
      </c>
      <c r="I194" s="215" t="s">
        <v>288</v>
      </c>
      <c r="J194" s="215" t="s">
        <v>5</v>
      </c>
      <c r="K194" s="228" t="s">
        <v>383</v>
      </c>
      <c r="L194" s="228" t="s">
        <v>384</v>
      </c>
      <c r="M194" s="226" t="s">
        <v>385</v>
      </c>
      <c r="N194" s="226" t="s">
        <v>386</v>
      </c>
      <c r="O194" s="215" t="s">
        <v>280</v>
      </c>
      <c r="P194" s="215"/>
      <c r="Q194" s="215"/>
      <c r="R194" s="138"/>
      <c r="S194" s="138"/>
      <c r="T194" s="84"/>
    </row>
    <row r="195" spans="1:20" ht="153.75" customHeight="1" x14ac:dyDescent="0.25">
      <c r="A195" s="215"/>
      <c r="B195" s="215"/>
      <c r="C195" s="215"/>
      <c r="D195" s="215"/>
      <c r="E195" s="215"/>
      <c r="F195" s="215"/>
      <c r="G195" s="215"/>
      <c r="H195" s="215"/>
      <c r="I195" s="215"/>
      <c r="J195" s="215"/>
      <c r="K195" s="229"/>
      <c r="L195" s="229"/>
      <c r="M195" s="227"/>
      <c r="N195" s="227"/>
      <c r="O195" s="85" t="s">
        <v>278</v>
      </c>
      <c r="P195" s="85" t="s">
        <v>279</v>
      </c>
      <c r="Q195" s="85" t="s">
        <v>281</v>
      </c>
      <c r="R195" s="138"/>
      <c r="S195" s="138"/>
      <c r="T195" s="84"/>
    </row>
    <row r="196" spans="1:20" ht="15.75" x14ac:dyDescent="0.25">
      <c r="A196" s="148">
        <v>1</v>
      </c>
      <c r="B196" s="148">
        <v>2</v>
      </c>
      <c r="C196" s="148">
        <v>3</v>
      </c>
      <c r="D196" s="148">
        <v>4</v>
      </c>
      <c r="E196" s="148">
        <v>5</v>
      </c>
      <c r="F196" s="148">
        <v>6</v>
      </c>
      <c r="G196" s="148">
        <v>7</v>
      </c>
      <c r="H196" s="148">
        <v>8</v>
      </c>
      <c r="I196" s="148">
        <v>9</v>
      </c>
      <c r="J196" s="148">
        <v>10</v>
      </c>
      <c r="K196" s="148">
        <v>11</v>
      </c>
      <c r="L196" s="148">
        <v>12</v>
      </c>
      <c r="M196" s="148">
        <v>13</v>
      </c>
      <c r="N196" s="148">
        <v>14</v>
      </c>
      <c r="O196" s="148">
        <v>15</v>
      </c>
      <c r="P196" s="148">
        <v>16</v>
      </c>
      <c r="Q196" s="148">
        <v>17</v>
      </c>
      <c r="R196" s="138"/>
      <c r="S196" s="138"/>
      <c r="T196" s="84"/>
    </row>
    <row r="197" spans="1:20" ht="15.75" x14ac:dyDescent="0.25">
      <c r="A197" s="222" t="s">
        <v>313</v>
      </c>
      <c r="B197" s="223"/>
      <c r="C197" s="223"/>
      <c r="D197" s="223"/>
      <c r="E197" s="223"/>
      <c r="F197" s="223"/>
      <c r="G197" s="223"/>
      <c r="H197" s="223"/>
      <c r="I197" s="223"/>
      <c r="J197" s="223"/>
      <c r="K197" s="223"/>
      <c r="L197" s="223"/>
      <c r="M197" s="223"/>
      <c r="N197" s="223"/>
      <c r="O197" s="223"/>
      <c r="P197" s="223"/>
      <c r="Q197" s="224"/>
      <c r="R197" s="10"/>
      <c r="S197" s="10"/>
      <c r="T197" s="84"/>
    </row>
    <row r="198" spans="1:20" ht="63" x14ac:dyDescent="0.25">
      <c r="A198" s="26" t="s">
        <v>145</v>
      </c>
      <c r="B198" s="26" t="s">
        <v>257</v>
      </c>
      <c r="C198" s="15" t="s">
        <v>16</v>
      </c>
      <c r="D198" s="15">
        <v>1600</v>
      </c>
      <c r="E198" s="26" t="s">
        <v>332</v>
      </c>
      <c r="F198" s="17"/>
      <c r="G198" s="17"/>
      <c r="H198" s="17"/>
      <c r="I198" s="17"/>
      <c r="J198" s="17"/>
      <c r="K198" s="17"/>
      <c r="L198" s="17"/>
      <c r="M198" s="17"/>
      <c r="N198" s="17"/>
      <c r="O198" s="17"/>
      <c r="P198" s="17"/>
      <c r="Q198" s="17"/>
      <c r="R198" s="104"/>
      <c r="S198" s="104"/>
      <c r="T198" s="84"/>
    </row>
    <row r="199" spans="1:20" ht="31.5" x14ac:dyDescent="0.25">
      <c r="A199" s="26" t="s">
        <v>146</v>
      </c>
      <c r="B199" s="26" t="s">
        <v>258</v>
      </c>
      <c r="C199" s="15" t="s">
        <v>16</v>
      </c>
      <c r="D199" s="15">
        <v>700</v>
      </c>
      <c r="E199" s="26" t="s">
        <v>24</v>
      </c>
      <c r="F199" s="17"/>
      <c r="G199" s="17"/>
      <c r="H199" s="17"/>
      <c r="I199" s="17"/>
      <c r="J199" s="17"/>
      <c r="K199" s="17"/>
      <c r="L199" s="17"/>
      <c r="M199" s="17"/>
      <c r="N199" s="17"/>
      <c r="O199" s="17"/>
      <c r="P199" s="17"/>
      <c r="Q199" s="17"/>
      <c r="R199" s="104"/>
      <c r="S199" s="104"/>
      <c r="T199" s="84"/>
    </row>
    <row r="200" spans="1:20" ht="47.25" x14ac:dyDescent="0.25">
      <c r="A200" s="26" t="s">
        <v>147</v>
      </c>
      <c r="B200" s="26" t="s">
        <v>259</v>
      </c>
      <c r="C200" s="15" t="s">
        <v>16</v>
      </c>
      <c r="D200" s="15">
        <v>210</v>
      </c>
      <c r="E200" s="26" t="s">
        <v>25</v>
      </c>
      <c r="F200" s="17"/>
      <c r="G200" s="17"/>
      <c r="H200" s="17"/>
      <c r="I200" s="17"/>
      <c r="J200" s="17"/>
      <c r="K200" s="17"/>
      <c r="L200" s="17"/>
      <c r="M200" s="17"/>
      <c r="N200" s="17"/>
      <c r="O200" s="17"/>
      <c r="P200" s="17"/>
      <c r="Q200" s="17"/>
      <c r="R200" s="104"/>
      <c r="S200" s="104"/>
      <c r="T200" s="84"/>
    </row>
    <row r="201" spans="1:20" ht="47.25" x14ac:dyDescent="0.25">
      <c r="A201" s="26" t="s">
        <v>148</v>
      </c>
      <c r="B201" s="26" t="s">
        <v>260</v>
      </c>
      <c r="C201" s="15" t="s">
        <v>23</v>
      </c>
      <c r="D201" s="15">
        <v>3000</v>
      </c>
      <c r="E201" s="26" t="s">
        <v>26</v>
      </c>
      <c r="F201" s="17"/>
      <c r="G201" s="17"/>
      <c r="H201" s="17"/>
      <c r="I201" s="17"/>
      <c r="J201" s="17"/>
      <c r="K201" s="17"/>
      <c r="L201" s="17"/>
      <c r="M201" s="17"/>
      <c r="N201" s="17"/>
      <c r="O201" s="17"/>
      <c r="P201" s="17"/>
      <c r="Q201" s="17"/>
      <c r="R201" s="104"/>
      <c r="S201" s="104"/>
      <c r="T201" s="84"/>
    </row>
    <row r="202" spans="1:20" ht="47.25" x14ac:dyDescent="0.25">
      <c r="A202" s="26" t="s">
        <v>149</v>
      </c>
      <c r="B202" s="26" t="s">
        <v>261</v>
      </c>
      <c r="C202" s="15" t="s">
        <v>23</v>
      </c>
      <c r="D202" s="15">
        <v>3000</v>
      </c>
      <c r="E202" s="26" t="s">
        <v>27</v>
      </c>
      <c r="F202" s="17"/>
      <c r="G202" s="17"/>
      <c r="H202" s="17"/>
      <c r="I202" s="17"/>
      <c r="J202" s="17"/>
      <c r="K202" s="17"/>
      <c r="L202" s="17"/>
      <c r="M202" s="17"/>
      <c r="N202" s="17"/>
      <c r="O202" s="17"/>
      <c r="P202" s="17"/>
      <c r="Q202" s="17"/>
      <c r="R202" s="104"/>
      <c r="S202" s="104"/>
      <c r="T202" s="84"/>
    </row>
    <row r="203" spans="1:20" ht="15.75" x14ac:dyDescent="0.25">
      <c r="A203" s="245" t="s">
        <v>150</v>
      </c>
      <c r="B203" s="245"/>
      <c r="C203" s="245"/>
      <c r="D203" s="245"/>
      <c r="E203" s="245"/>
      <c r="F203" s="245"/>
      <c r="G203" s="245"/>
      <c r="H203" s="245"/>
      <c r="I203" s="86"/>
      <c r="J203" s="87"/>
      <c r="K203" s="87"/>
      <c r="L203" s="87"/>
      <c r="M203" s="87"/>
      <c r="N203" s="87"/>
      <c r="O203" s="87"/>
      <c r="P203" s="87"/>
      <c r="Q203" s="87"/>
      <c r="R203" s="93"/>
      <c r="S203" s="93"/>
      <c r="T203" s="84"/>
    </row>
    <row r="204" spans="1:20" ht="15.75" x14ac:dyDescent="0.25">
      <c r="A204" s="92"/>
      <c r="B204" s="92"/>
      <c r="C204" s="92"/>
      <c r="D204" s="92"/>
      <c r="E204" s="92"/>
      <c r="F204" s="92"/>
      <c r="G204" s="92"/>
      <c r="H204" s="92"/>
      <c r="I204" s="92"/>
      <c r="J204" s="93"/>
      <c r="K204" s="93"/>
      <c r="L204" s="93"/>
      <c r="M204" s="93"/>
      <c r="N204" s="93"/>
      <c r="O204" s="34"/>
      <c r="P204" s="34"/>
      <c r="Q204" s="34"/>
      <c r="R204" s="34"/>
      <c r="S204" s="34"/>
      <c r="T204" s="84"/>
    </row>
    <row r="205" spans="1:20" ht="15.75" x14ac:dyDescent="0.25">
      <c r="A205" s="215" t="s">
        <v>0</v>
      </c>
      <c r="B205" s="215" t="s">
        <v>1</v>
      </c>
      <c r="C205" s="215" t="s">
        <v>2</v>
      </c>
      <c r="D205" s="215" t="s">
        <v>3</v>
      </c>
      <c r="E205" s="215" t="s">
        <v>6</v>
      </c>
      <c r="F205" s="215" t="s">
        <v>7</v>
      </c>
      <c r="G205" s="215" t="s">
        <v>4</v>
      </c>
      <c r="H205" s="215" t="s">
        <v>4</v>
      </c>
      <c r="I205" s="215" t="s">
        <v>5</v>
      </c>
      <c r="J205" s="215" t="s">
        <v>5</v>
      </c>
      <c r="K205" s="228" t="s">
        <v>383</v>
      </c>
      <c r="L205" s="228" t="s">
        <v>384</v>
      </c>
      <c r="M205" s="226" t="s">
        <v>385</v>
      </c>
      <c r="N205" s="226" t="s">
        <v>386</v>
      </c>
      <c r="O205" s="215" t="s">
        <v>280</v>
      </c>
      <c r="P205" s="215"/>
      <c r="Q205" s="138"/>
      <c r="R205" s="138"/>
      <c r="S205" s="138"/>
      <c r="T205" s="84"/>
    </row>
    <row r="206" spans="1:20" ht="155.25" customHeight="1" x14ac:dyDescent="0.25">
      <c r="A206" s="215"/>
      <c r="B206" s="215"/>
      <c r="C206" s="215"/>
      <c r="D206" s="215"/>
      <c r="E206" s="215"/>
      <c r="F206" s="215"/>
      <c r="G206" s="215"/>
      <c r="H206" s="215"/>
      <c r="I206" s="215"/>
      <c r="J206" s="215"/>
      <c r="K206" s="229"/>
      <c r="L206" s="229"/>
      <c r="M206" s="227"/>
      <c r="N206" s="227"/>
      <c r="O206" s="216" t="s">
        <v>281</v>
      </c>
      <c r="P206" s="216"/>
      <c r="Q206" s="138"/>
      <c r="R206" s="138"/>
      <c r="S206" s="138"/>
      <c r="T206" s="84"/>
    </row>
    <row r="207" spans="1:20" ht="15.75" x14ac:dyDescent="0.25">
      <c r="A207" s="148">
        <v>1</v>
      </c>
      <c r="B207" s="148">
        <v>2</v>
      </c>
      <c r="C207" s="148">
        <v>3</v>
      </c>
      <c r="D207" s="148">
        <v>4</v>
      </c>
      <c r="E207" s="148">
        <v>5</v>
      </c>
      <c r="F207" s="148">
        <v>6</v>
      </c>
      <c r="G207" s="148">
        <v>7</v>
      </c>
      <c r="H207" s="148">
        <v>8</v>
      </c>
      <c r="I207" s="148">
        <v>9</v>
      </c>
      <c r="J207" s="148">
        <v>10</v>
      </c>
      <c r="K207" s="157">
        <v>11</v>
      </c>
      <c r="L207" s="157">
        <v>12</v>
      </c>
      <c r="M207" s="157">
        <v>13</v>
      </c>
      <c r="N207" s="157">
        <v>14</v>
      </c>
      <c r="O207" s="275">
        <v>15</v>
      </c>
      <c r="P207" s="277"/>
      <c r="Q207" s="138"/>
      <c r="R207" s="138"/>
      <c r="S207" s="138"/>
      <c r="T207" s="84"/>
    </row>
    <row r="208" spans="1:20" ht="15.75" x14ac:dyDescent="0.25">
      <c r="A208" s="222" t="s">
        <v>314</v>
      </c>
      <c r="B208" s="223"/>
      <c r="C208" s="223"/>
      <c r="D208" s="223"/>
      <c r="E208" s="223"/>
      <c r="F208" s="223"/>
      <c r="G208" s="223"/>
      <c r="H208" s="223"/>
      <c r="I208" s="223"/>
      <c r="J208" s="223"/>
      <c r="K208" s="223"/>
      <c r="L208" s="223"/>
      <c r="M208" s="223"/>
      <c r="N208" s="223"/>
      <c r="O208" s="223"/>
      <c r="P208" s="224"/>
      <c r="Q208" s="10"/>
      <c r="R208" s="10"/>
      <c r="S208" s="10"/>
      <c r="T208" s="84"/>
    </row>
    <row r="209" spans="1:20" ht="78.599999999999994" customHeight="1" x14ac:dyDescent="0.25">
      <c r="A209" s="26" t="s">
        <v>28</v>
      </c>
      <c r="B209" s="27" t="s">
        <v>262</v>
      </c>
      <c r="C209" s="31" t="s">
        <v>11</v>
      </c>
      <c r="D209" s="31">
        <v>5</v>
      </c>
      <c r="E209" s="27" t="s">
        <v>71</v>
      </c>
      <c r="F209" s="31">
        <v>21</v>
      </c>
      <c r="G209" s="194">
        <v>37.799999999999997</v>
      </c>
      <c r="H209" s="194">
        <f>G209*1.21</f>
        <v>45.737999999999992</v>
      </c>
      <c r="I209" s="194">
        <f>G209*D209</f>
        <v>189</v>
      </c>
      <c r="J209" s="194">
        <f>I209*1.21</f>
        <v>228.69</v>
      </c>
      <c r="K209" s="194">
        <f>+I209*0.1</f>
        <v>18.900000000000002</v>
      </c>
      <c r="L209" s="31">
        <f>J209*0.1</f>
        <v>22.869</v>
      </c>
      <c r="M209" s="194">
        <f>I209+K209</f>
        <v>207.9</v>
      </c>
      <c r="N209" s="194">
        <f>J209+L209</f>
        <v>251.559</v>
      </c>
      <c r="O209" s="225" t="s">
        <v>478</v>
      </c>
      <c r="P209" s="225"/>
      <c r="Q209" s="10"/>
      <c r="R209" s="10"/>
      <c r="S209" s="10"/>
      <c r="T209" s="116"/>
    </row>
    <row r="210" spans="1:20" ht="79.150000000000006" customHeight="1" x14ac:dyDescent="0.25">
      <c r="A210" s="99" t="s">
        <v>29</v>
      </c>
      <c r="B210" s="94" t="s">
        <v>262</v>
      </c>
      <c r="C210" s="12" t="s">
        <v>11</v>
      </c>
      <c r="D210" s="12">
        <v>5</v>
      </c>
      <c r="E210" s="94" t="s">
        <v>72</v>
      </c>
      <c r="F210" s="12">
        <v>21</v>
      </c>
      <c r="G210" s="194">
        <v>56</v>
      </c>
      <c r="H210" s="194">
        <f>G210*1.21</f>
        <v>67.759999999999991</v>
      </c>
      <c r="I210" s="194">
        <f>G210*D210</f>
        <v>280</v>
      </c>
      <c r="J210" s="194">
        <f>I210*1.21</f>
        <v>338.8</v>
      </c>
      <c r="K210" s="194">
        <f>+I210*0.1</f>
        <v>28</v>
      </c>
      <c r="L210" s="31">
        <f>J210*0.1</f>
        <v>33.880000000000003</v>
      </c>
      <c r="M210" s="194">
        <f>I210+K210</f>
        <v>308</v>
      </c>
      <c r="N210" s="194">
        <f>J210+L210</f>
        <v>372.68</v>
      </c>
      <c r="O210" s="225" t="s">
        <v>479</v>
      </c>
      <c r="P210" s="225"/>
      <c r="Q210" s="10"/>
      <c r="R210" s="10"/>
      <c r="S210" s="10"/>
      <c r="T210" s="90"/>
    </row>
    <row r="211" spans="1:20" ht="15.75" x14ac:dyDescent="0.25">
      <c r="A211" s="245" t="s">
        <v>30</v>
      </c>
      <c r="B211" s="245"/>
      <c r="C211" s="245"/>
      <c r="D211" s="245"/>
      <c r="E211" s="245"/>
      <c r="F211" s="245"/>
      <c r="G211" s="245"/>
      <c r="H211" s="245"/>
      <c r="I211" s="186">
        <f>SUM(I209:I210)</f>
        <v>469</v>
      </c>
      <c r="J211" s="186">
        <f t="shared" ref="J211:N211" si="19">SUM(J209:J210)</f>
        <v>567.49</v>
      </c>
      <c r="K211" s="186">
        <f t="shared" si="19"/>
        <v>46.900000000000006</v>
      </c>
      <c r="L211" s="186">
        <f t="shared" si="19"/>
        <v>56.749000000000002</v>
      </c>
      <c r="M211" s="186">
        <f t="shared" si="19"/>
        <v>515.9</v>
      </c>
      <c r="N211" s="186">
        <f t="shared" si="19"/>
        <v>624.23900000000003</v>
      </c>
      <c r="O211" s="219"/>
      <c r="P211" s="219"/>
      <c r="Q211" s="93"/>
      <c r="R211" s="93"/>
      <c r="S211" s="93"/>
      <c r="T211" s="84"/>
    </row>
    <row r="212" spans="1:20" ht="15.75" x14ac:dyDescent="0.25">
      <c r="A212" s="92"/>
      <c r="B212" s="92"/>
      <c r="C212" s="92"/>
      <c r="D212" s="92"/>
      <c r="E212" s="92"/>
      <c r="F212" s="92"/>
      <c r="G212" s="92"/>
      <c r="H212" s="92"/>
      <c r="I212" s="92"/>
      <c r="J212" s="93"/>
      <c r="K212" s="93"/>
      <c r="L212" s="93"/>
      <c r="M212" s="93"/>
      <c r="N212" s="93"/>
      <c r="O212" s="34"/>
      <c r="P212" s="34"/>
      <c r="Q212" s="34"/>
      <c r="R212" s="34"/>
      <c r="S212" s="34"/>
      <c r="T212" s="84"/>
    </row>
    <row r="213" spans="1:20" ht="15.75" x14ac:dyDescent="0.25">
      <c r="A213" s="215" t="s">
        <v>289</v>
      </c>
      <c r="B213" s="215" t="s">
        <v>1</v>
      </c>
      <c r="C213" s="215" t="s">
        <v>2</v>
      </c>
      <c r="D213" s="215" t="s">
        <v>3</v>
      </c>
      <c r="E213" s="215" t="s">
        <v>6</v>
      </c>
      <c r="F213" s="215" t="s">
        <v>7</v>
      </c>
      <c r="G213" s="215" t="s">
        <v>287</v>
      </c>
      <c r="H213" s="215" t="s">
        <v>4</v>
      </c>
      <c r="I213" s="215" t="s">
        <v>288</v>
      </c>
      <c r="J213" s="215" t="s">
        <v>5</v>
      </c>
      <c r="K213" s="228" t="s">
        <v>383</v>
      </c>
      <c r="L213" s="228" t="s">
        <v>384</v>
      </c>
      <c r="M213" s="226" t="s">
        <v>385</v>
      </c>
      <c r="N213" s="226" t="s">
        <v>386</v>
      </c>
      <c r="O213" s="215" t="s">
        <v>280</v>
      </c>
      <c r="P213" s="215"/>
      <c r="Q213" s="215"/>
      <c r="R213" s="138"/>
      <c r="S213" s="138"/>
      <c r="T213" s="84"/>
    </row>
    <row r="214" spans="1:20" ht="152.25" customHeight="1" x14ac:dyDescent="0.25">
      <c r="A214" s="215"/>
      <c r="B214" s="215"/>
      <c r="C214" s="215"/>
      <c r="D214" s="215"/>
      <c r="E214" s="215"/>
      <c r="F214" s="215"/>
      <c r="G214" s="215"/>
      <c r="H214" s="215"/>
      <c r="I214" s="215"/>
      <c r="J214" s="215"/>
      <c r="K214" s="229"/>
      <c r="L214" s="229"/>
      <c r="M214" s="227"/>
      <c r="N214" s="227"/>
      <c r="O214" s="85" t="s">
        <v>278</v>
      </c>
      <c r="P214" s="85" t="s">
        <v>279</v>
      </c>
      <c r="Q214" s="85" t="s">
        <v>281</v>
      </c>
      <c r="R214" s="138"/>
      <c r="S214" s="138"/>
      <c r="T214" s="84"/>
    </row>
    <row r="215" spans="1:20" ht="15.75" x14ac:dyDescent="0.25">
      <c r="A215" s="148">
        <v>1</v>
      </c>
      <c r="B215" s="148">
        <v>2</v>
      </c>
      <c r="C215" s="148">
        <v>3</v>
      </c>
      <c r="D215" s="148">
        <v>4</v>
      </c>
      <c r="E215" s="148">
        <v>5</v>
      </c>
      <c r="F215" s="148">
        <v>6</v>
      </c>
      <c r="G215" s="148">
        <v>7</v>
      </c>
      <c r="H215" s="148">
        <v>8</v>
      </c>
      <c r="I215" s="148">
        <v>9</v>
      </c>
      <c r="J215" s="148">
        <v>10</v>
      </c>
      <c r="K215" s="148">
        <v>11</v>
      </c>
      <c r="L215" s="148">
        <v>12</v>
      </c>
      <c r="M215" s="148">
        <v>13</v>
      </c>
      <c r="N215" s="148">
        <v>14</v>
      </c>
      <c r="O215" s="148">
        <v>15</v>
      </c>
      <c r="P215" s="148">
        <v>16</v>
      </c>
      <c r="Q215" s="148">
        <v>17</v>
      </c>
      <c r="R215" s="138"/>
      <c r="S215" s="138"/>
      <c r="T215" s="84"/>
    </row>
    <row r="216" spans="1:20" ht="15.75" x14ac:dyDescent="0.25">
      <c r="A216" s="222" t="s">
        <v>315</v>
      </c>
      <c r="B216" s="223"/>
      <c r="C216" s="223"/>
      <c r="D216" s="223"/>
      <c r="E216" s="223"/>
      <c r="F216" s="223"/>
      <c r="G216" s="223"/>
      <c r="H216" s="223"/>
      <c r="I216" s="223"/>
      <c r="J216" s="223"/>
      <c r="K216" s="223"/>
      <c r="L216" s="223"/>
      <c r="M216" s="223"/>
      <c r="N216" s="223"/>
      <c r="O216" s="223"/>
      <c r="P216" s="223"/>
      <c r="Q216" s="224"/>
      <c r="R216" s="10"/>
      <c r="S216" s="10"/>
      <c r="T216" s="84"/>
    </row>
    <row r="217" spans="1:20" ht="146.25" customHeight="1" x14ac:dyDescent="0.25">
      <c r="A217" s="26" t="s">
        <v>151</v>
      </c>
      <c r="B217" s="27" t="s">
        <v>263</v>
      </c>
      <c r="C217" s="31" t="s">
        <v>11</v>
      </c>
      <c r="D217" s="31">
        <v>50</v>
      </c>
      <c r="E217" s="27" t="s">
        <v>382</v>
      </c>
      <c r="F217" s="31">
        <v>21</v>
      </c>
      <c r="G217" s="194">
        <v>3.15</v>
      </c>
      <c r="H217" s="194">
        <f>G217*1.21</f>
        <v>3.8114999999999997</v>
      </c>
      <c r="I217" s="194">
        <f>G217*D217</f>
        <v>157.5</v>
      </c>
      <c r="J217" s="194">
        <f>I217*1.21</f>
        <v>190.57499999999999</v>
      </c>
      <c r="K217" s="194">
        <f>I217*0.1</f>
        <v>15.75</v>
      </c>
      <c r="L217" s="194">
        <f>J217*0.1</f>
        <v>19.057500000000001</v>
      </c>
      <c r="M217" s="194">
        <f>I217+K217</f>
        <v>173.25</v>
      </c>
      <c r="N217" s="194">
        <f>+J217+L217</f>
        <v>209.63249999999999</v>
      </c>
      <c r="O217" s="31" t="s">
        <v>473</v>
      </c>
      <c r="P217" s="31">
        <v>95.29</v>
      </c>
      <c r="Q217" s="7" t="s">
        <v>480</v>
      </c>
      <c r="R217" s="10"/>
      <c r="S217" s="10"/>
      <c r="T217" s="84"/>
    </row>
    <row r="218" spans="1:20" ht="107.25" customHeight="1" x14ac:dyDescent="0.25">
      <c r="A218" s="26" t="s">
        <v>152</v>
      </c>
      <c r="B218" s="27" t="s">
        <v>264</v>
      </c>
      <c r="C218" s="31" t="s">
        <v>11</v>
      </c>
      <c r="D218" s="31">
        <v>24</v>
      </c>
      <c r="E218" s="27" t="s">
        <v>326</v>
      </c>
      <c r="F218" s="31">
        <v>21</v>
      </c>
      <c r="G218" s="194">
        <v>7.88</v>
      </c>
      <c r="H218" s="194">
        <f t="shared" ref="H218:H220" si="20">G218*1.21</f>
        <v>9.5347999999999988</v>
      </c>
      <c r="I218" s="194">
        <f t="shared" ref="I218:I220" si="21">G218*D218</f>
        <v>189.12</v>
      </c>
      <c r="J218" s="194">
        <f t="shared" ref="J218:J220" si="22">I218*1.21</f>
        <v>228.83519999999999</v>
      </c>
      <c r="K218" s="194">
        <f t="shared" ref="K218:K220" si="23">I218*0.1</f>
        <v>18.912000000000003</v>
      </c>
      <c r="L218" s="194">
        <f t="shared" ref="L218:L220" si="24">J218*0.1</f>
        <v>22.883520000000001</v>
      </c>
      <c r="M218" s="194">
        <f t="shared" ref="M218:M220" si="25">I218+K218</f>
        <v>208.03200000000001</v>
      </c>
      <c r="N218" s="194">
        <f t="shared" ref="N218:N220" si="26">+J218+L218</f>
        <v>251.71871999999999</v>
      </c>
      <c r="O218" s="31" t="s">
        <v>481</v>
      </c>
      <c r="P218" s="31">
        <v>57.21</v>
      </c>
      <c r="Q218" s="7" t="s">
        <v>482</v>
      </c>
      <c r="R218" s="10"/>
      <c r="S218" s="10"/>
      <c r="T218" s="84"/>
    </row>
    <row r="219" spans="1:20" ht="110.25" customHeight="1" x14ac:dyDescent="0.25">
      <c r="A219" s="26" t="s">
        <v>153</v>
      </c>
      <c r="B219" s="27" t="s">
        <v>264</v>
      </c>
      <c r="C219" s="31" t="s">
        <v>11</v>
      </c>
      <c r="D219" s="31">
        <v>24</v>
      </c>
      <c r="E219" s="27" t="s">
        <v>327</v>
      </c>
      <c r="F219" s="31">
        <v>21</v>
      </c>
      <c r="G219" s="194">
        <v>7.88</v>
      </c>
      <c r="H219" s="194">
        <f t="shared" si="20"/>
        <v>9.5347999999999988</v>
      </c>
      <c r="I219" s="194">
        <f t="shared" si="21"/>
        <v>189.12</v>
      </c>
      <c r="J219" s="194">
        <f t="shared" si="22"/>
        <v>228.83519999999999</v>
      </c>
      <c r="K219" s="194">
        <f t="shared" si="23"/>
        <v>18.912000000000003</v>
      </c>
      <c r="L219" s="194">
        <f t="shared" si="24"/>
        <v>22.883520000000001</v>
      </c>
      <c r="M219" s="194">
        <f t="shared" si="25"/>
        <v>208.03200000000001</v>
      </c>
      <c r="N219" s="194">
        <f t="shared" si="26"/>
        <v>251.71871999999999</v>
      </c>
      <c r="O219" s="31" t="s">
        <v>481</v>
      </c>
      <c r="P219" s="31">
        <v>57.21</v>
      </c>
      <c r="Q219" s="7" t="s">
        <v>483</v>
      </c>
      <c r="R219" s="10"/>
      <c r="S219" s="10"/>
      <c r="T219" s="84"/>
    </row>
    <row r="220" spans="1:20" ht="94.5" x14ac:dyDescent="0.25">
      <c r="A220" s="99" t="s">
        <v>154</v>
      </c>
      <c r="B220" s="94" t="s">
        <v>265</v>
      </c>
      <c r="C220" s="12" t="s">
        <v>11</v>
      </c>
      <c r="D220" s="12">
        <v>3</v>
      </c>
      <c r="E220" s="94" t="s">
        <v>31</v>
      </c>
      <c r="F220" s="31">
        <v>21</v>
      </c>
      <c r="G220" s="194">
        <v>63</v>
      </c>
      <c r="H220" s="194">
        <f t="shared" si="20"/>
        <v>76.23</v>
      </c>
      <c r="I220" s="194">
        <f t="shared" si="21"/>
        <v>189</v>
      </c>
      <c r="J220" s="194">
        <f t="shared" si="22"/>
        <v>228.69</v>
      </c>
      <c r="K220" s="194">
        <f t="shared" si="23"/>
        <v>18.900000000000002</v>
      </c>
      <c r="L220" s="194">
        <f t="shared" si="24"/>
        <v>22.869</v>
      </c>
      <c r="M220" s="194">
        <f t="shared" si="25"/>
        <v>207.9</v>
      </c>
      <c r="N220" s="194">
        <f t="shared" si="26"/>
        <v>251.559</v>
      </c>
      <c r="O220" s="31" t="s">
        <v>441</v>
      </c>
      <c r="P220" s="31">
        <v>76.23</v>
      </c>
      <c r="Q220" s="7"/>
      <c r="R220" s="10"/>
      <c r="S220" s="10"/>
      <c r="T220" s="84"/>
    </row>
    <row r="221" spans="1:20" ht="15.75" x14ac:dyDescent="0.25">
      <c r="A221" s="245" t="s">
        <v>155</v>
      </c>
      <c r="B221" s="245"/>
      <c r="C221" s="245"/>
      <c r="D221" s="245"/>
      <c r="E221" s="245"/>
      <c r="F221" s="245"/>
      <c r="G221" s="245"/>
      <c r="H221" s="245"/>
      <c r="I221" s="186">
        <f>SUM(I217:I220)</f>
        <v>724.74</v>
      </c>
      <c r="J221" s="186">
        <f t="shared" ref="J221:N221" si="27">SUM(J217:J220)</f>
        <v>876.93540000000007</v>
      </c>
      <c r="K221" s="186">
        <f t="shared" si="27"/>
        <v>72.474000000000018</v>
      </c>
      <c r="L221" s="186">
        <f t="shared" si="27"/>
        <v>87.693539999999999</v>
      </c>
      <c r="M221" s="186">
        <f t="shared" si="27"/>
        <v>797.21400000000006</v>
      </c>
      <c r="N221" s="186">
        <f t="shared" si="27"/>
        <v>964.62893999999994</v>
      </c>
      <c r="O221" s="87"/>
      <c r="P221" s="87"/>
      <c r="Q221" s="87"/>
      <c r="R221" s="93"/>
      <c r="S221" s="93"/>
      <c r="T221" s="84"/>
    </row>
    <row r="222" spans="1:20" ht="15.75" x14ac:dyDescent="0.25">
      <c r="A222" s="92"/>
      <c r="B222" s="92"/>
      <c r="C222" s="92"/>
      <c r="D222" s="92"/>
      <c r="E222" s="92"/>
      <c r="F222" s="92"/>
      <c r="G222" s="92"/>
      <c r="H222" s="92"/>
      <c r="I222" s="92"/>
      <c r="J222" s="93"/>
      <c r="K222" s="93"/>
      <c r="L222" s="93"/>
      <c r="M222" s="93"/>
      <c r="N222" s="93"/>
      <c r="O222" s="34"/>
      <c r="P222" s="34"/>
      <c r="Q222" s="34"/>
      <c r="R222" s="34"/>
      <c r="S222" s="34"/>
      <c r="T222" s="84"/>
    </row>
    <row r="223" spans="1:20" ht="15.75" x14ac:dyDescent="0.25">
      <c r="A223" s="215" t="s">
        <v>289</v>
      </c>
      <c r="B223" s="215" t="s">
        <v>1</v>
      </c>
      <c r="C223" s="215" t="s">
        <v>2</v>
      </c>
      <c r="D223" s="215" t="s">
        <v>3</v>
      </c>
      <c r="E223" s="215" t="s">
        <v>6</v>
      </c>
      <c r="F223" s="215" t="s">
        <v>7</v>
      </c>
      <c r="G223" s="215" t="s">
        <v>287</v>
      </c>
      <c r="H223" s="215" t="s">
        <v>4</v>
      </c>
      <c r="I223" s="215" t="s">
        <v>288</v>
      </c>
      <c r="J223" s="215" t="s">
        <v>5</v>
      </c>
      <c r="K223" s="228" t="s">
        <v>383</v>
      </c>
      <c r="L223" s="228" t="s">
        <v>384</v>
      </c>
      <c r="M223" s="226" t="s">
        <v>385</v>
      </c>
      <c r="N223" s="226" t="s">
        <v>386</v>
      </c>
      <c r="O223" s="215" t="s">
        <v>280</v>
      </c>
      <c r="P223" s="215"/>
      <c r="Q223" s="215"/>
      <c r="R223" s="138"/>
      <c r="S223" s="138"/>
      <c r="T223" s="84"/>
    </row>
    <row r="224" spans="1:20" ht="157.5" customHeight="1" x14ac:dyDescent="0.25">
      <c r="A224" s="215"/>
      <c r="B224" s="215"/>
      <c r="C224" s="215"/>
      <c r="D224" s="215"/>
      <c r="E224" s="215"/>
      <c r="F224" s="215"/>
      <c r="G224" s="215"/>
      <c r="H224" s="215"/>
      <c r="I224" s="215"/>
      <c r="J224" s="215"/>
      <c r="K224" s="229"/>
      <c r="L224" s="229"/>
      <c r="M224" s="227"/>
      <c r="N224" s="227"/>
      <c r="O224" s="85" t="s">
        <v>278</v>
      </c>
      <c r="P224" s="85" t="s">
        <v>279</v>
      </c>
      <c r="Q224" s="85" t="s">
        <v>281</v>
      </c>
      <c r="R224" s="138"/>
      <c r="S224" s="138"/>
      <c r="T224" s="84"/>
    </row>
    <row r="225" spans="1:22" ht="15.75" x14ac:dyDescent="0.25">
      <c r="A225" s="153">
        <v>1</v>
      </c>
      <c r="B225" s="153">
        <v>2</v>
      </c>
      <c r="C225" s="153">
        <v>3</v>
      </c>
      <c r="D225" s="153">
        <v>4</v>
      </c>
      <c r="E225" s="153">
        <v>5</v>
      </c>
      <c r="F225" s="153">
        <v>6</v>
      </c>
      <c r="G225" s="153">
        <v>7</v>
      </c>
      <c r="H225" s="153">
        <v>8</v>
      </c>
      <c r="I225" s="153">
        <v>9</v>
      </c>
      <c r="J225" s="148">
        <v>10</v>
      </c>
      <c r="K225" s="148">
        <v>11</v>
      </c>
      <c r="L225" s="148">
        <v>12</v>
      </c>
      <c r="M225" s="148">
        <v>13</v>
      </c>
      <c r="N225" s="148">
        <v>14</v>
      </c>
      <c r="O225" s="148">
        <v>15</v>
      </c>
      <c r="P225" s="148">
        <v>16</v>
      </c>
      <c r="Q225" s="148">
        <v>17</v>
      </c>
      <c r="R225" s="138"/>
      <c r="S225" s="138"/>
      <c r="T225" s="84"/>
    </row>
    <row r="226" spans="1:22" ht="173.25" customHeight="1" x14ac:dyDescent="0.25">
      <c r="A226" s="205" t="s">
        <v>156</v>
      </c>
      <c r="B226" s="9" t="s">
        <v>425</v>
      </c>
      <c r="C226" s="13" t="s">
        <v>108</v>
      </c>
      <c r="D226" s="13">
        <v>150000</v>
      </c>
      <c r="E226" s="9" t="s">
        <v>426</v>
      </c>
      <c r="F226" s="13"/>
      <c r="G226" s="13"/>
      <c r="H226" s="13"/>
      <c r="I226" s="13"/>
      <c r="J226" s="13"/>
      <c r="K226" s="13"/>
      <c r="L226" s="13"/>
      <c r="M226" s="13"/>
      <c r="N226" s="13"/>
      <c r="O226" s="31"/>
      <c r="P226" s="31"/>
      <c r="Q226" s="7"/>
      <c r="R226" s="10"/>
      <c r="S226" s="10"/>
      <c r="T226" s="84"/>
    </row>
    <row r="227" spans="1:22" ht="15.75" x14ac:dyDescent="0.25">
      <c r="A227" s="230"/>
      <c r="B227" s="230"/>
      <c r="C227" s="230"/>
      <c r="D227" s="230"/>
      <c r="E227" s="230"/>
      <c r="F227" s="230"/>
      <c r="G227" s="230"/>
      <c r="H227" s="230"/>
      <c r="I227" s="230"/>
      <c r="J227" s="230"/>
      <c r="K227" s="230"/>
      <c r="L227" s="230"/>
      <c r="M227" s="230"/>
      <c r="N227" s="230"/>
      <c r="O227" s="230"/>
      <c r="P227" s="230"/>
      <c r="Q227" s="230"/>
      <c r="R227" s="289"/>
      <c r="S227" s="289"/>
      <c r="T227" s="84"/>
    </row>
    <row r="228" spans="1:22" ht="15.75" x14ac:dyDescent="0.25">
      <c r="A228" s="215" t="s">
        <v>289</v>
      </c>
      <c r="B228" s="215" t="s">
        <v>1</v>
      </c>
      <c r="C228" s="215" t="s">
        <v>2</v>
      </c>
      <c r="D228" s="215" t="s">
        <v>3</v>
      </c>
      <c r="E228" s="215" t="s">
        <v>6</v>
      </c>
      <c r="F228" s="215" t="s">
        <v>7</v>
      </c>
      <c r="G228" s="215" t="s">
        <v>287</v>
      </c>
      <c r="H228" s="215" t="s">
        <v>4</v>
      </c>
      <c r="I228" s="215" t="s">
        <v>288</v>
      </c>
      <c r="J228" s="231" t="s">
        <v>5</v>
      </c>
      <c r="K228" s="228" t="s">
        <v>383</v>
      </c>
      <c r="L228" s="228" t="s">
        <v>384</v>
      </c>
      <c r="M228" s="226" t="s">
        <v>385</v>
      </c>
      <c r="N228" s="226" t="s">
        <v>386</v>
      </c>
      <c r="O228" s="215" t="s">
        <v>280</v>
      </c>
      <c r="P228" s="215"/>
      <c r="Q228" s="215"/>
      <c r="R228" s="138"/>
      <c r="S228" s="138"/>
      <c r="T228" s="84"/>
    </row>
    <row r="229" spans="1:22" ht="155.25" customHeight="1" x14ac:dyDescent="0.25">
      <c r="A229" s="215"/>
      <c r="B229" s="215"/>
      <c r="C229" s="215"/>
      <c r="D229" s="215"/>
      <c r="E229" s="215"/>
      <c r="F229" s="215"/>
      <c r="G229" s="215"/>
      <c r="H229" s="215"/>
      <c r="I229" s="215"/>
      <c r="J229" s="231"/>
      <c r="K229" s="229"/>
      <c r="L229" s="229"/>
      <c r="M229" s="227"/>
      <c r="N229" s="227"/>
      <c r="O229" s="85" t="s">
        <v>278</v>
      </c>
      <c r="P229" s="85" t="s">
        <v>279</v>
      </c>
      <c r="Q229" s="85" t="s">
        <v>281</v>
      </c>
      <c r="R229" s="138"/>
      <c r="S229" s="138"/>
      <c r="T229" s="84"/>
    </row>
    <row r="230" spans="1:22" ht="15.75" x14ac:dyDescent="0.25">
      <c r="A230" s="148">
        <v>1</v>
      </c>
      <c r="B230" s="148">
        <v>2</v>
      </c>
      <c r="C230" s="148">
        <v>3</v>
      </c>
      <c r="D230" s="148">
        <v>4</v>
      </c>
      <c r="E230" s="148">
        <v>5</v>
      </c>
      <c r="F230" s="148">
        <v>6</v>
      </c>
      <c r="G230" s="148">
        <v>7</v>
      </c>
      <c r="H230" s="148">
        <v>8</v>
      </c>
      <c r="I230" s="148">
        <v>9</v>
      </c>
      <c r="J230" s="148">
        <v>10</v>
      </c>
      <c r="K230" s="148">
        <v>11</v>
      </c>
      <c r="L230" s="148">
        <v>12</v>
      </c>
      <c r="M230" s="148">
        <v>13</v>
      </c>
      <c r="N230" s="148">
        <v>14</v>
      </c>
      <c r="O230" s="148">
        <v>15</v>
      </c>
      <c r="P230" s="148">
        <v>16</v>
      </c>
      <c r="Q230" s="148">
        <v>17</v>
      </c>
      <c r="R230" s="138"/>
      <c r="S230" s="138"/>
      <c r="T230" s="84"/>
    </row>
    <row r="231" spans="1:22" ht="15.75" x14ac:dyDescent="0.25">
      <c r="A231" s="222" t="s">
        <v>316</v>
      </c>
      <c r="B231" s="223"/>
      <c r="C231" s="223"/>
      <c r="D231" s="223"/>
      <c r="E231" s="223"/>
      <c r="F231" s="223"/>
      <c r="G231" s="223"/>
      <c r="H231" s="223"/>
      <c r="I231" s="223"/>
      <c r="J231" s="223"/>
      <c r="K231" s="223"/>
      <c r="L231" s="223"/>
      <c r="M231" s="223"/>
      <c r="N231" s="223"/>
      <c r="O231" s="223"/>
      <c r="P231" s="223"/>
      <c r="Q231" s="224"/>
      <c r="R231" s="10"/>
      <c r="S231" s="10"/>
      <c r="T231" s="84"/>
    </row>
    <row r="232" spans="1:22" ht="157.5" x14ac:dyDescent="0.25">
      <c r="A232" s="7" t="s">
        <v>157</v>
      </c>
      <c r="B232" s="7" t="s">
        <v>33</v>
      </c>
      <c r="C232" s="31" t="s">
        <v>70</v>
      </c>
      <c r="D232" s="31">
        <v>5000</v>
      </c>
      <c r="E232" s="27" t="s">
        <v>356</v>
      </c>
      <c r="F232" s="7"/>
      <c r="G232" s="7"/>
      <c r="H232" s="31"/>
      <c r="I232" s="31"/>
      <c r="J232" s="135"/>
      <c r="K232" s="135"/>
      <c r="L232" s="135"/>
      <c r="M232" s="135"/>
      <c r="N232" s="135"/>
      <c r="O232" s="31"/>
      <c r="P232" s="7"/>
      <c r="Q232" s="7"/>
      <c r="R232" s="10"/>
      <c r="S232" s="10"/>
      <c r="T232" s="84"/>
    </row>
    <row r="233" spans="1:22" ht="47.25" x14ac:dyDescent="0.25">
      <c r="A233" s="7" t="s">
        <v>158</v>
      </c>
      <c r="B233" s="7" t="s">
        <v>33</v>
      </c>
      <c r="C233" s="31" t="s">
        <v>70</v>
      </c>
      <c r="D233" s="31">
        <v>50000</v>
      </c>
      <c r="E233" s="27" t="s">
        <v>362</v>
      </c>
      <c r="F233" s="7"/>
      <c r="G233" s="7"/>
      <c r="H233" s="7"/>
      <c r="I233" s="7"/>
      <c r="J233" s="135"/>
      <c r="K233" s="135"/>
      <c r="L233" s="135"/>
      <c r="M233" s="135"/>
      <c r="N233" s="135"/>
      <c r="O233" s="31"/>
      <c r="P233" s="7"/>
      <c r="Q233" s="7"/>
      <c r="R233" s="10"/>
      <c r="S233" s="10"/>
      <c r="T233" s="84"/>
    </row>
    <row r="234" spans="1:22" ht="47.25" x14ac:dyDescent="0.25">
      <c r="A234" s="11" t="s">
        <v>159</v>
      </c>
      <c r="B234" s="11" t="s">
        <v>33</v>
      </c>
      <c r="C234" s="12" t="s">
        <v>70</v>
      </c>
      <c r="D234" s="12">
        <v>20000</v>
      </c>
      <c r="E234" s="94" t="s">
        <v>363</v>
      </c>
      <c r="F234" s="11"/>
      <c r="G234" s="11"/>
      <c r="H234" s="11"/>
      <c r="I234" s="11"/>
      <c r="J234" s="134"/>
      <c r="K234" s="134"/>
      <c r="L234" s="134"/>
      <c r="M234" s="134"/>
      <c r="N234" s="134"/>
      <c r="O234" s="31"/>
      <c r="P234" s="7"/>
      <c r="Q234" s="7"/>
      <c r="R234" s="10"/>
      <c r="S234" s="10"/>
      <c r="T234" s="84"/>
    </row>
    <row r="235" spans="1:22" ht="15.75" x14ac:dyDescent="0.25">
      <c r="A235" s="245" t="s">
        <v>75</v>
      </c>
      <c r="B235" s="245"/>
      <c r="C235" s="245"/>
      <c r="D235" s="245"/>
      <c r="E235" s="245"/>
      <c r="F235" s="245"/>
      <c r="G235" s="245"/>
      <c r="H235" s="245"/>
      <c r="I235" s="86"/>
      <c r="J235" s="137"/>
      <c r="K235" s="137"/>
      <c r="L235" s="137"/>
      <c r="M235" s="137"/>
      <c r="N235" s="137"/>
      <c r="O235" s="87"/>
      <c r="P235" s="87"/>
      <c r="Q235" s="87"/>
      <c r="R235" s="93"/>
      <c r="S235" s="93"/>
      <c r="T235" s="84"/>
    </row>
    <row r="236" spans="1:22" ht="15.75" x14ac:dyDescent="0.25">
      <c r="A236" s="92"/>
      <c r="B236" s="92"/>
      <c r="C236" s="92"/>
      <c r="D236" s="92"/>
      <c r="E236" s="92"/>
      <c r="F236" s="92"/>
      <c r="G236" s="92"/>
      <c r="H236" s="92"/>
      <c r="I236" s="92"/>
      <c r="J236" s="93"/>
      <c r="K236" s="93"/>
      <c r="L236" s="93"/>
      <c r="M236" s="93"/>
      <c r="N236" s="93"/>
      <c r="O236" s="34"/>
      <c r="P236" s="34"/>
      <c r="Q236" s="34"/>
      <c r="R236" s="34"/>
      <c r="S236" s="34"/>
      <c r="T236" s="84"/>
    </row>
    <row r="237" spans="1:22" ht="15.75" x14ac:dyDescent="0.25">
      <c r="A237" s="215" t="s">
        <v>289</v>
      </c>
      <c r="B237" s="215" t="s">
        <v>1</v>
      </c>
      <c r="C237" s="215" t="s">
        <v>2</v>
      </c>
      <c r="D237" s="215" t="s">
        <v>3</v>
      </c>
      <c r="E237" s="215" t="s">
        <v>6</v>
      </c>
      <c r="F237" s="215" t="s">
        <v>7</v>
      </c>
      <c r="G237" s="215" t="s">
        <v>287</v>
      </c>
      <c r="H237" s="215" t="s">
        <v>4</v>
      </c>
      <c r="I237" s="215" t="s">
        <v>288</v>
      </c>
      <c r="J237" s="215" t="s">
        <v>5</v>
      </c>
      <c r="K237" s="228" t="s">
        <v>383</v>
      </c>
      <c r="L237" s="228" t="s">
        <v>384</v>
      </c>
      <c r="M237" s="226" t="s">
        <v>385</v>
      </c>
      <c r="N237" s="226" t="s">
        <v>386</v>
      </c>
      <c r="O237" s="215" t="s">
        <v>280</v>
      </c>
      <c r="P237" s="215"/>
      <c r="Q237" s="215"/>
      <c r="R237" s="138"/>
      <c r="S237" s="138"/>
      <c r="T237" s="84"/>
    </row>
    <row r="238" spans="1:22" ht="157.5" customHeight="1" x14ac:dyDescent="0.25">
      <c r="A238" s="215"/>
      <c r="B238" s="215"/>
      <c r="C238" s="215"/>
      <c r="D238" s="215"/>
      <c r="E238" s="215"/>
      <c r="F238" s="215"/>
      <c r="G238" s="215"/>
      <c r="H238" s="215"/>
      <c r="I238" s="215"/>
      <c r="J238" s="215"/>
      <c r="K238" s="229"/>
      <c r="L238" s="229"/>
      <c r="M238" s="227"/>
      <c r="N238" s="227"/>
      <c r="O238" s="85" t="s">
        <v>278</v>
      </c>
      <c r="P238" s="85" t="s">
        <v>279</v>
      </c>
      <c r="Q238" s="85" t="s">
        <v>281</v>
      </c>
      <c r="R238" s="138"/>
      <c r="S238" s="138"/>
      <c r="T238" s="84"/>
    </row>
    <row r="239" spans="1:22" ht="15.75" x14ac:dyDescent="0.25">
      <c r="A239" s="148">
        <v>1</v>
      </c>
      <c r="B239" s="148">
        <v>2</v>
      </c>
      <c r="C239" s="148">
        <v>3</v>
      </c>
      <c r="D239" s="148">
        <v>4</v>
      </c>
      <c r="E239" s="148">
        <v>5</v>
      </c>
      <c r="F239" s="148">
        <v>6</v>
      </c>
      <c r="G239" s="148">
        <v>7</v>
      </c>
      <c r="H239" s="148">
        <v>8</v>
      </c>
      <c r="I239" s="148">
        <v>9</v>
      </c>
      <c r="J239" s="148">
        <v>10</v>
      </c>
      <c r="K239" s="148">
        <v>11</v>
      </c>
      <c r="L239" s="148">
        <v>12</v>
      </c>
      <c r="M239" s="148">
        <v>13</v>
      </c>
      <c r="N239" s="148">
        <v>14</v>
      </c>
      <c r="O239" s="148">
        <v>15</v>
      </c>
      <c r="P239" s="148">
        <v>16</v>
      </c>
      <c r="Q239" s="148">
        <v>17</v>
      </c>
      <c r="R239" s="138"/>
      <c r="S239" s="138"/>
      <c r="T239" s="84"/>
    </row>
    <row r="240" spans="1:22" s="204" customFormat="1" ht="110.25" customHeight="1" x14ac:dyDescent="0.25">
      <c r="A240" s="197" t="s">
        <v>160</v>
      </c>
      <c r="B240" s="197" t="s">
        <v>266</v>
      </c>
      <c r="C240" s="198" t="s">
        <v>100</v>
      </c>
      <c r="D240" s="198">
        <v>300000</v>
      </c>
      <c r="E240" s="197" t="s">
        <v>364</v>
      </c>
      <c r="F240" s="199"/>
      <c r="G240" s="199"/>
      <c r="H240" s="198"/>
      <c r="I240" s="198"/>
      <c r="J240" s="199"/>
      <c r="K240" s="199"/>
      <c r="L240" s="199"/>
      <c r="M240" s="199"/>
      <c r="N240" s="199"/>
      <c r="O240" s="198"/>
      <c r="P240" s="199"/>
      <c r="Q240" s="199"/>
      <c r="R240" s="280"/>
      <c r="S240" s="281"/>
      <c r="T240" s="281"/>
      <c r="U240" s="203"/>
      <c r="V240" s="203"/>
    </row>
    <row r="241" spans="1:22" ht="15.75" x14ac:dyDescent="0.25">
      <c r="A241" s="278"/>
      <c r="B241" s="278"/>
      <c r="C241" s="278"/>
      <c r="D241" s="278"/>
      <c r="E241" s="278"/>
      <c r="F241" s="278"/>
      <c r="G241" s="278"/>
      <c r="H241" s="278"/>
      <c r="I241" s="278"/>
      <c r="J241" s="278"/>
      <c r="K241" s="278"/>
      <c r="L241" s="278"/>
      <c r="M241" s="278"/>
      <c r="N241" s="278"/>
      <c r="O241" s="278"/>
      <c r="P241" s="278"/>
      <c r="Q241" s="278"/>
      <c r="R241" s="278"/>
      <c r="S241" s="278"/>
      <c r="T241" s="84"/>
    </row>
    <row r="242" spans="1:22" ht="15.75" x14ac:dyDescent="0.25">
      <c r="A242" s="215" t="s">
        <v>289</v>
      </c>
      <c r="B242" s="215" t="s">
        <v>1</v>
      </c>
      <c r="C242" s="215" t="s">
        <v>2</v>
      </c>
      <c r="D242" s="215" t="s">
        <v>3</v>
      </c>
      <c r="E242" s="215" t="s">
        <v>6</v>
      </c>
      <c r="F242" s="215" t="s">
        <v>7</v>
      </c>
      <c r="G242" s="215" t="s">
        <v>287</v>
      </c>
      <c r="H242" s="215" t="s">
        <v>4</v>
      </c>
      <c r="I242" s="215" t="s">
        <v>288</v>
      </c>
      <c r="J242" s="215" t="s">
        <v>5</v>
      </c>
      <c r="K242" s="228" t="s">
        <v>383</v>
      </c>
      <c r="L242" s="228" t="s">
        <v>384</v>
      </c>
      <c r="M242" s="226" t="s">
        <v>385</v>
      </c>
      <c r="N242" s="226" t="s">
        <v>386</v>
      </c>
      <c r="O242" s="231" t="s">
        <v>280</v>
      </c>
      <c r="P242" s="232"/>
      <c r="Q242" s="233"/>
      <c r="R242" s="138"/>
      <c r="S242" s="138"/>
      <c r="T242" s="84"/>
    </row>
    <row r="243" spans="1:22" ht="155.25" customHeight="1" x14ac:dyDescent="0.25">
      <c r="A243" s="215"/>
      <c r="B243" s="215"/>
      <c r="C243" s="215"/>
      <c r="D243" s="215"/>
      <c r="E243" s="215"/>
      <c r="F243" s="215"/>
      <c r="G243" s="215"/>
      <c r="H243" s="215"/>
      <c r="I243" s="215"/>
      <c r="J243" s="215"/>
      <c r="K243" s="229"/>
      <c r="L243" s="229"/>
      <c r="M243" s="227"/>
      <c r="N243" s="227"/>
      <c r="O243" s="85" t="s">
        <v>278</v>
      </c>
      <c r="P243" s="85" t="s">
        <v>279</v>
      </c>
      <c r="Q243" s="85" t="s">
        <v>281</v>
      </c>
      <c r="R243" s="138"/>
      <c r="S243" s="138"/>
      <c r="T243" s="84"/>
    </row>
    <row r="244" spans="1:22" ht="15.75" x14ac:dyDescent="0.25">
      <c r="A244" s="148">
        <v>1</v>
      </c>
      <c r="B244" s="148">
        <v>2</v>
      </c>
      <c r="C244" s="148">
        <v>3</v>
      </c>
      <c r="D244" s="148">
        <v>4</v>
      </c>
      <c r="E244" s="148">
        <v>5</v>
      </c>
      <c r="F244" s="148">
        <v>6</v>
      </c>
      <c r="G244" s="148">
        <v>7</v>
      </c>
      <c r="H244" s="148">
        <v>8</v>
      </c>
      <c r="I244" s="148">
        <v>9</v>
      </c>
      <c r="J244" s="148">
        <v>10</v>
      </c>
      <c r="K244" s="148">
        <v>11</v>
      </c>
      <c r="L244" s="148">
        <v>12</v>
      </c>
      <c r="M244" s="148">
        <v>13</v>
      </c>
      <c r="N244" s="148">
        <v>14</v>
      </c>
      <c r="O244" s="148">
        <v>15</v>
      </c>
      <c r="P244" s="148">
        <v>16</v>
      </c>
      <c r="Q244" s="148">
        <v>17</v>
      </c>
      <c r="R244" s="138"/>
      <c r="S244" s="138"/>
      <c r="T244" s="84"/>
    </row>
    <row r="245" spans="1:22" ht="15.75" x14ac:dyDescent="0.25">
      <c r="A245" s="222" t="s">
        <v>317</v>
      </c>
      <c r="B245" s="223"/>
      <c r="C245" s="223"/>
      <c r="D245" s="223"/>
      <c r="E245" s="223"/>
      <c r="F245" s="223"/>
      <c r="G245" s="223"/>
      <c r="H245" s="223"/>
      <c r="I245" s="223"/>
      <c r="J245" s="223"/>
      <c r="K245" s="223"/>
      <c r="L245" s="223"/>
      <c r="M245" s="223"/>
      <c r="N245" s="223"/>
      <c r="O245" s="223"/>
      <c r="P245" s="223"/>
      <c r="Q245" s="224"/>
      <c r="R245" s="10"/>
      <c r="S245" s="10"/>
      <c r="T245" s="84"/>
    </row>
    <row r="246" spans="1:22" ht="225.75" customHeight="1" x14ac:dyDescent="0.25">
      <c r="A246" s="26" t="s">
        <v>161</v>
      </c>
      <c r="B246" s="27" t="s">
        <v>34</v>
      </c>
      <c r="C246" s="31" t="s">
        <v>36</v>
      </c>
      <c r="D246" s="31">
        <v>5</v>
      </c>
      <c r="E246" s="27" t="s">
        <v>430</v>
      </c>
      <c r="F246" s="31">
        <v>5</v>
      </c>
      <c r="G246" s="31">
        <v>8.09</v>
      </c>
      <c r="H246" s="195">
        <f>G246*1.05</f>
        <v>8.4945000000000004</v>
      </c>
      <c r="I246" s="31">
        <f>G246*D246</f>
        <v>40.450000000000003</v>
      </c>
      <c r="J246" s="194">
        <f>I246*1.05</f>
        <v>42.472500000000004</v>
      </c>
      <c r="K246" s="195">
        <f>I246*0.1</f>
        <v>4.0450000000000008</v>
      </c>
      <c r="L246" s="194">
        <f>J246*0.1</f>
        <v>4.2472500000000002</v>
      </c>
      <c r="M246" s="194">
        <f>I246+K246</f>
        <v>44.495000000000005</v>
      </c>
      <c r="N246" s="194">
        <f>J246+L246</f>
        <v>46.719750000000005</v>
      </c>
      <c r="O246" s="31" t="s">
        <v>484</v>
      </c>
      <c r="P246" s="194">
        <v>8.4945000000000004</v>
      </c>
      <c r="Q246" s="7" t="s">
        <v>485</v>
      </c>
      <c r="R246" s="10"/>
      <c r="S246" s="10"/>
      <c r="T246" s="84"/>
    </row>
    <row r="247" spans="1:22" ht="94.5" x14ac:dyDescent="0.25">
      <c r="A247" s="26" t="s">
        <v>162</v>
      </c>
      <c r="B247" s="27" t="s">
        <v>34</v>
      </c>
      <c r="C247" s="31" t="s">
        <v>36</v>
      </c>
      <c r="D247" s="31">
        <v>40</v>
      </c>
      <c r="E247" s="32" t="s">
        <v>431</v>
      </c>
      <c r="F247" s="31">
        <v>5</v>
      </c>
      <c r="G247" s="31">
        <v>16.170000000000002</v>
      </c>
      <c r="H247" s="195">
        <f t="shared" ref="H247:H254" si="28">G247*1.05</f>
        <v>16.978500000000004</v>
      </c>
      <c r="I247" s="31">
        <f t="shared" ref="I247:I254" si="29">G247*D247</f>
        <v>646.80000000000007</v>
      </c>
      <c r="J247" s="194">
        <f t="shared" ref="J247:J254" si="30">I247*1.05</f>
        <v>679.1400000000001</v>
      </c>
      <c r="K247" s="195">
        <f t="shared" ref="K247:K254" si="31">I247*0.1</f>
        <v>64.680000000000007</v>
      </c>
      <c r="L247" s="194">
        <f t="shared" ref="L247:L254" si="32">J247*0.1</f>
        <v>67.914000000000016</v>
      </c>
      <c r="M247" s="194">
        <f t="shared" ref="M247:M254" si="33">I247+K247</f>
        <v>711.48</v>
      </c>
      <c r="N247" s="194">
        <f t="shared" ref="N247:N254" si="34">J247+L247</f>
        <v>747.05400000000009</v>
      </c>
      <c r="O247" s="31" t="s">
        <v>484</v>
      </c>
      <c r="P247" s="194">
        <v>16.978500000000004</v>
      </c>
      <c r="Q247" s="7" t="s">
        <v>489</v>
      </c>
      <c r="R247" s="10"/>
      <c r="S247" s="10"/>
      <c r="T247" s="84"/>
    </row>
    <row r="248" spans="1:22" ht="94.5" x14ac:dyDescent="0.25">
      <c r="A248" s="26" t="s">
        <v>163</v>
      </c>
      <c r="B248" s="27" t="s">
        <v>34</v>
      </c>
      <c r="C248" s="31" t="s">
        <v>36</v>
      </c>
      <c r="D248" s="31">
        <v>100</v>
      </c>
      <c r="E248" s="32" t="s">
        <v>432</v>
      </c>
      <c r="F248" s="31">
        <v>5</v>
      </c>
      <c r="G248" s="31">
        <v>19.41</v>
      </c>
      <c r="H248" s="195">
        <f t="shared" si="28"/>
        <v>20.380500000000001</v>
      </c>
      <c r="I248" s="31">
        <f t="shared" si="29"/>
        <v>1941</v>
      </c>
      <c r="J248" s="194">
        <f t="shared" si="30"/>
        <v>2038.0500000000002</v>
      </c>
      <c r="K248" s="195">
        <f t="shared" si="31"/>
        <v>194.10000000000002</v>
      </c>
      <c r="L248" s="194">
        <f t="shared" si="32"/>
        <v>203.80500000000004</v>
      </c>
      <c r="M248" s="194">
        <f t="shared" si="33"/>
        <v>2135.1</v>
      </c>
      <c r="N248" s="194">
        <f t="shared" si="34"/>
        <v>2241.855</v>
      </c>
      <c r="O248" s="31" t="s">
        <v>484</v>
      </c>
      <c r="P248" s="194">
        <v>20.380500000000001</v>
      </c>
      <c r="Q248" s="7" t="s">
        <v>491</v>
      </c>
      <c r="R248" s="10"/>
      <c r="S248" s="10"/>
      <c r="T248" s="84"/>
    </row>
    <row r="249" spans="1:22" ht="94.5" x14ac:dyDescent="0.25">
      <c r="A249" s="26" t="s">
        <v>164</v>
      </c>
      <c r="B249" s="27" t="s">
        <v>34</v>
      </c>
      <c r="C249" s="31" t="s">
        <v>36</v>
      </c>
      <c r="D249" s="31">
        <v>200</v>
      </c>
      <c r="E249" s="32" t="s">
        <v>433</v>
      </c>
      <c r="F249" s="31">
        <v>5</v>
      </c>
      <c r="G249" s="31">
        <v>24.26</v>
      </c>
      <c r="H249" s="195">
        <f t="shared" si="28"/>
        <v>25.473000000000003</v>
      </c>
      <c r="I249" s="31">
        <f t="shared" si="29"/>
        <v>4852</v>
      </c>
      <c r="J249" s="194">
        <f t="shared" si="30"/>
        <v>5094.6000000000004</v>
      </c>
      <c r="K249" s="195">
        <f t="shared" si="31"/>
        <v>485.20000000000005</v>
      </c>
      <c r="L249" s="194">
        <f t="shared" si="32"/>
        <v>509.46000000000004</v>
      </c>
      <c r="M249" s="194">
        <f t="shared" si="33"/>
        <v>5337.2</v>
      </c>
      <c r="N249" s="194">
        <f t="shared" si="34"/>
        <v>5604.06</v>
      </c>
      <c r="O249" s="31" t="s">
        <v>484</v>
      </c>
      <c r="P249" s="194">
        <v>25.473000000000003</v>
      </c>
      <c r="Q249" s="7" t="s">
        <v>490</v>
      </c>
      <c r="R249" s="10"/>
      <c r="S249" s="10"/>
      <c r="T249" s="84"/>
      <c r="V249" s="1" t="e">
        <f>+A2A1:V249</f>
        <v>#NAME?</v>
      </c>
    </row>
    <row r="250" spans="1:22" ht="94.5" x14ac:dyDescent="0.25">
      <c r="A250" s="26" t="s">
        <v>165</v>
      </c>
      <c r="B250" s="27" t="s">
        <v>34</v>
      </c>
      <c r="C250" s="31" t="s">
        <v>36</v>
      </c>
      <c r="D250" s="31">
        <v>200</v>
      </c>
      <c r="E250" s="32" t="s">
        <v>434</v>
      </c>
      <c r="F250" s="31">
        <v>5</v>
      </c>
      <c r="G250" s="31">
        <v>32.340000000000003</v>
      </c>
      <c r="H250" s="195">
        <f t="shared" si="28"/>
        <v>33.957000000000008</v>
      </c>
      <c r="I250" s="31">
        <f t="shared" si="29"/>
        <v>6468.0000000000009</v>
      </c>
      <c r="J250" s="194">
        <f t="shared" si="30"/>
        <v>6791.4000000000015</v>
      </c>
      <c r="K250" s="195">
        <f t="shared" si="31"/>
        <v>646.80000000000018</v>
      </c>
      <c r="L250" s="194">
        <f t="shared" si="32"/>
        <v>679.14000000000021</v>
      </c>
      <c r="M250" s="194">
        <f t="shared" si="33"/>
        <v>7114.8000000000011</v>
      </c>
      <c r="N250" s="194">
        <f t="shared" si="34"/>
        <v>7470.5400000000018</v>
      </c>
      <c r="O250" s="31" t="s">
        <v>484</v>
      </c>
      <c r="P250" s="194">
        <v>33.957000000000008</v>
      </c>
      <c r="Q250" s="7" t="s">
        <v>488</v>
      </c>
      <c r="R250" s="10"/>
      <c r="S250" s="10"/>
      <c r="T250" s="84"/>
    </row>
    <row r="251" spans="1:22" ht="94.5" x14ac:dyDescent="0.25">
      <c r="A251" s="26" t="s">
        <v>166</v>
      </c>
      <c r="B251" s="27" t="s">
        <v>34</v>
      </c>
      <c r="C251" s="31" t="s">
        <v>36</v>
      </c>
      <c r="D251" s="31">
        <v>30</v>
      </c>
      <c r="E251" s="32" t="s">
        <v>435</v>
      </c>
      <c r="F251" s="31">
        <v>5</v>
      </c>
      <c r="G251" s="31">
        <v>40.43</v>
      </c>
      <c r="H251" s="195">
        <f t="shared" si="28"/>
        <v>42.451500000000003</v>
      </c>
      <c r="I251" s="31">
        <f t="shared" si="29"/>
        <v>1212.9000000000001</v>
      </c>
      <c r="J251" s="194">
        <f t="shared" si="30"/>
        <v>1273.5450000000001</v>
      </c>
      <c r="K251" s="195">
        <f t="shared" si="31"/>
        <v>121.29000000000002</v>
      </c>
      <c r="L251" s="194">
        <f t="shared" si="32"/>
        <v>127.35450000000002</v>
      </c>
      <c r="M251" s="194">
        <f t="shared" si="33"/>
        <v>1334.19</v>
      </c>
      <c r="N251" s="194">
        <f t="shared" si="34"/>
        <v>1400.8995</v>
      </c>
      <c r="O251" s="31" t="s">
        <v>484</v>
      </c>
      <c r="P251" s="194">
        <v>42.451500000000003</v>
      </c>
      <c r="Q251" s="7" t="s">
        <v>492</v>
      </c>
      <c r="R251" s="10"/>
      <c r="S251" s="10"/>
      <c r="T251" s="84"/>
    </row>
    <row r="252" spans="1:22" ht="94.5" x14ac:dyDescent="0.25">
      <c r="A252" s="26" t="s">
        <v>167</v>
      </c>
      <c r="B252" s="27" t="s">
        <v>34</v>
      </c>
      <c r="C252" s="31" t="s">
        <v>36</v>
      </c>
      <c r="D252" s="31">
        <v>20</v>
      </c>
      <c r="E252" s="32" t="s">
        <v>436</v>
      </c>
      <c r="F252" s="31">
        <v>5</v>
      </c>
      <c r="G252" s="31">
        <v>48.51</v>
      </c>
      <c r="H252" s="195">
        <f t="shared" si="28"/>
        <v>50.935499999999998</v>
      </c>
      <c r="I252" s="31">
        <f t="shared" si="29"/>
        <v>970.19999999999993</v>
      </c>
      <c r="J252" s="194">
        <f t="shared" si="30"/>
        <v>1018.7099999999999</v>
      </c>
      <c r="K252" s="195">
        <f t="shared" si="31"/>
        <v>97.02</v>
      </c>
      <c r="L252" s="194">
        <f t="shared" si="32"/>
        <v>101.871</v>
      </c>
      <c r="M252" s="194">
        <f t="shared" si="33"/>
        <v>1067.22</v>
      </c>
      <c r="N252" s="194">
        <f t="shared" si="34"/>
        <v>1120.5809999999999</v>
      </c>
      <c r="O252" s="31" t="s">
        <v>484</v>
      </c>
      <c r="P252" s="194">
        <v>50.935499999999998</v>
      </c>
      <c r="Q252" s="7" t="s">
        <v>487</v>
      </c>
      <c r="R252" s="10"/>
      <c r="S252" s="10"/>
      <c r="T252" s="84"/>
    </row>
    <row r="253" spans="1:22" ht="94.5" x14ac:dyDescent="0.25">
      <c r="A253" s="26" t="s">
        <v>168</v>
      </c>
      <c r="B253" s="27" t="s">
        <v>34</v>
      </c>
      <c r="C253" s="31" t="s">
        <v>36</v>
      </c>
      <c r="D253" s="31">
        <v>10</v>
      </c>
      <c r="E253" s="32" t="s">
        <v>437</v>
      </c>
      <c r="F253" s="31">
        <v>5</v>
      </c>
      <c r="G253" s="31">
        <v>57.56</v>
      </c>
      <c r="H253" s="195">
        <f t="shared" si="28"/>
        <v>60.438000000000002</v>
      </c>
      <c r="I253" s="31">
        <f t="shared" si="29"/>
        <v>575.6</v>
      </c>
      <c r="J253" s="194">
        <f t="shared" si="30"/>
        <v>604.38</v>
      </c>
      <c r="K253" s="195">
        <f t="shared" si="31"/>
        <v>57.56</v>
      </c>
      <c r="L253" s="194">
        <f t="shared" si="32"/>
        <v>60.438000000000002</v>
      </c>
      <c r="M253" s="194">
        <f t="shared" si="33"/>
        <v>633.16000000000008</v>
      </c>
      <c r="N253" s="194">
        <f t="shared" si="34"/>
        <v>664.81799999999998</v>
      </c>
      <c r="O253" s="31" t="s">
        <v>484</v>
      </c>
      <c r="P253" s="194">
        <v>60.438000000000002</v>
      </c>
      <c r="Q253" s="7" t="s">
        <v>493</v>
      </c>
      <c r="R253" s="10"/>
      <c r="S253" s="10"/>
      <c r="T253" s="84"/>
    </row>
    <row r="254" spans="1:22" ht="94.5" x14ac:dyDescent="0.25">
      <c r="A254" s="26" t="s">
        <v>169</v>
      </c>
      <c r="B254" s="27" t="s">
        <v>34</v>
      </c>
      <c r="C254" s="31" t="s">
        <v>36</v>
      </c>
      <c r="D254" s="31">
        <v>5</v>
      </c>
      <c r="E254" s="32" t="s">
        <v>413</v>
      </c>
      <c r="F254" s="31">
        <v>5</v>
      </c>
      <c r="G254" s="31">
        <v>66.59</v>
      </c>
      <c r="H254" s="194">
        <f t="shared" si="28"/>
        <v>69.919500000000014</v>
      </c>
      <c r="I254" s="31">
        <f t="shared" si="29"/>
        <v>332.95000000000005</v>
      </c>
      <c r="J254" s="194">
        <f t="shared" si="30"/>
        <v>349.59750000000008</v>
      </c>
      <c r="K254" s="195">
        <f t="shared" si="31"/>
        <v>33.295000000000009</v>
      </c>
      <c r="L254" s="194">
        <f t="shared" si="32"/>
        <v>34.959750000000007</v>
      </c>
      <c r="M254" s="194">
        <f t="shared" si="33"/>
        <v>366.24500000000006</v>
      </c>
      <c r="N254" s="194">
        <f t="shared" si="34"/>
        <v>384.55725000000007</v>
      </c>
      <c r="O254" s="31" t="s">
        <v>484</v>
      </c>
      <c r="P254" s="194">
        <v>69.919500000000014</v>
      </c>
      <c r="Q254" s="7" t="s">
        <v>486</v>
      </c>
      <c r="R254" s="10"/>
      <c r="S254" s="10"/>
      <c r="T254" s="84"/>
    </row>
    <row r="255" spans="1:22" ht="15.75" x14ac:dyDescent="0.25">
      <c r="A255" s="279" t="s">
        <v>68</v>
      </c>
      <c r="B255" s="279"/>
      <c r="C255" s="279"/>
      <c r="D255" s="279"/>
      <c r="E255" s="279"/>
      <c r="F255" s="279"/>
      <c r="G255" s="279"/>
      <c r="H255" s="279"/>
      <c r="I255" s="194">
        <f>SUM(I246:I254)</f>
        <v>17039.900000000001</v>
      </c>
      <c r="J255" s="194">
        <f t="shared" ref="J255:N255" si="35">SUM(J246:J254)</f>
        <v>17891.895000000004</v>
      </c>
      <c r="K255" s="194">
        <f t="shared" si="35"/>
        <v>1703.9900000000002</v>
      </c>
      <c r="L255" s="194">
        <f t="shared" si="35"/>
        <v>1789.1895000000004</v>
      </c>
      <c r="M255" s="194">
        <f t="shared" si="35"/>
        <v>18743.89</v>
      </c>
      <c r="N255" s="194">
        <f t="shared" si="35"/>
        <v>19681.084500000001</v>
      </c>
      <c r="O255" s="7"/>
      <c r="P255" s="7"/>
      <c r="Q255" s="7"/>
      <c r="R255" s="10"/>
      <c r="S255" s="10"/>
      <c r="T255" s="84"/>
    </row>
    <row r="256" spans="1:22" ht="15.75" x14ac:dyDescent="0.25">
      <c r="A256" s="108"/>
      <c r="B256" s="108"/>
      <c r="C256" s="108"/>
      <c r="D256" s="108"/>
      <c r="E256" s="108"/>
      <c r="F256" s="108"/>
      <c r="G256" s="108"/>
      <c r="H256" s="108"/>
      <c r="I256" s="108"/>
      <c r="J256" s="10"/>
      <c r="K256" s="10"/>
      <c r="L256" s="10"/>
      <c r="M256" s="10"/>
      <c r="N256" s="10"/>
      <c r="O256" s="95"/>
      <c r="P256" s="95"/>
      <c r="Q256" s="95"/>
      <c r="R256" s="95"/>
      <c r="S256" s="95"/>
      <c r="T256" s="84"/>
    </row>
    <row r="257" spans="1:20" ht="15.75" x14ac:dyDescent="0.25">
      <c r="A257" s="215" t="s">
        <v>289</v>
      </c>
      <c r="B257" s="215" t="s">
        <v>1</v>
      </c>
      <c r="C257" s="215" t="s">
        <v>2</v>
      </c>
      <c r="D257" s="215" t="s">
        <v>3</v>
      </c>
      <c r="E257" s="215" t="s">
        <v>6</v>
      </c>
      <c r="F257" s="215" t="s">
        <v>7</v>
      </c>
      <c r="G257" s="215" t="s">
        <v>287</v>
      </c>
      <c r="H257" s="215" t="s">
        <v>4</v>
      </c>
      <c r="I257" s="215" t="s">
        <v>288</v>
      </c>
      <c r="J257" s="215" t="s">
        <v>5</v>
      </c>
      <c r="K257" s="228" t="s">
        <v>383</v>
      </c>
      <c r="L257" s="228" t="s">
        <v>384</v>
      </c>
      <c r="M257" s="226" t="s">
        <v>385</v>
      </c>
      <c r="N257" s="226" t="s">
        <v>386</v>
      </c>
      <c r="O257" s="215" t="s">
        <v>280</v>
      </c>
      <c r="P257" s="215"/>
      <c r="Q257" s="215"/>
      <c r="R257" s="138"/>
      <c r="S257" s="138"/>
      <c r="T257" s="84"/>
    </row>
    <row r="258" spans="1:20" ht="156" customHeight="1" x14ac:dyDescent="0.25">
      <c r="A258" s="215"/>
      <c r="B258" s="215"/>
      <c r="C258" s="215"/>
      <c r="D258" s="215"/>
      <c r="E258" s="215"/>
      <c r="F258" s="215"/>
      <c r="G258" s="215"/>
      <c r="H258" s="215"/>
      <c r="I258" s="215"/>
      <c r="J258" s="215"/>
      <c r="K258" s="229"/>
      <c r="L258" s="229"/>
      <c r="M258" s="227"/>
      <c r="N258" s="227"/>
      <c r="O258" s="85" t="s">
        <v>278</v>
      </c>
      <c r="P258" s="85" t="s">
        <v>279</v>
      </c>
      <c r="Q258" s="85" t="s">
        <v>281</v>
      </c>
      <c r="R258" s="138"/>
      <c r="S258" s="138"/>
      <c r="T258" s="84"/>
    </row>
    <row r="259" spans="1:20" ht="15.75" x14ac:dyDescent="0.25">
      <c r="A259" s="148">
        <v>1</v>
      </c>
      <c r="B259" s="148">
        <v>2</v>
      </c>
      <c r="C259" s="148">
        <v>3</v>
      </c>
      <c r="D259" s="148">
        <v>4</v>
      </c>
      <c r="E259" s="148">
        <v>5</v>
      </c>
      <c r="F259" s="148">
        <v>6</v>
      </c>
      <c r="G259" s="148">
        <v>7</v>
      </c>
      <c r="H259" s="148">
        <v>8</v>
      </c>
      <c r="I259" s="148">
        <v>9</v>
      </c>
      <c r="J259" s="148">
        <v>10</v>
      </c>
      <c r="K259" s="148">
        <v>11</v>
      </c>
      <c r="L259" s="148">
        <v>12</v>
      </c>
      <c r="M259" s="148">
        <v>13</v>
      </c>
      <c r="N259" s="148">
        <v>14</v>
      </c>
      <c r="O259" s="148">
        <v>15</v>
      </c>
      <c r="P259" s="148">
        <v>16</v>
      </c>
      <c r="Q259" s="148">
        <v>17</v>
      </c>
      <c r="R259" s="138"/>
      <c r="S259" s="138"/>
      <c r="T259" s="84"/>
    </row>
    <row r="260" spans="1:20" ht="15.75" x14ac:dyDescent="0.25">
      <c r="A260" s="222" t="s">
        <v>330</v>
      </c>
      <c r="B260" s="223"/>
      <c r="C260" s="223"/>
      <c r="D260" s="223"/>
      <c r="E260" s="223"/>
      <c r="F260" s="223"/>
      <c r="G260" s="223"/>
      <c r="H260" s="223"/>
      <c r="I260" s="223"/>
      <c r="J260" s="223"/>
      <c r="K260" s="223"/>
      <c r="L260" s="223"/>
      <c r="M260" s="223"/>
      <c r="N260" s="223"/>
      <c r="O260" s="223"/>
      <c r="P260" s="223"/>
      <c r="Q260" s="224"/>
      <c r="R260" s="10"/>
      <c r="S260" s="10"/>
      <c r="T260" s="84"/>
    </row>
    <row r="261" spans="1:20" ht="219" customHeight="1" x14ac:dyDescent="0.25">
      <c r="A261" s="26" t="s">
        <v>170</v>
      </c>
      <c r="B261" s="27" t="s">
        <v>35</v>
      </c>
      <c r="C261" s="31" t="s">
        <v>36</v>
      </c>
      <c r="D261" s="31">
        <v>70</v>
      </c>
      <c r="E261" s="27" t="s">
        <v>286</v>
      </c>
      <c r="F261" s="31">
        <v>5</v>
      </c>
      <c r="G261" s="31">
        <v>12.59</v>
      </c>
      <c r="H261" s="194">
        <f>G261*1.05</f>
        <v>13.2195</v>
      </c>
      <c r="I261" s="194">
        <f>G261*D261</f>
        <v>881.3</v>
      </c>
      <c r="J261" s="194">
        <f>I261*1.05</f>
        <v>925.36500000000001</v>
      </c>
      <c r="K261" s="31">
        <f>I261*0.1</f>
        <v>88.13</v>
      </c>
      <c r="L261" s="194">
        <f>J261*0.1</f>
        <v>92.536500000000004</v>
      </c>
      <c r="M261" s="194">
        <f>I261+K261</f>
        <v>969.43</v>
      </c>
      <c r="N261" s="194">
        <f>J261+L261</f>
        <v>1017.9015000000001</v>
      </c>
      <c r="O261" s="31" t="s">
        <v>484</v>
      </c>
      <c r="P261" s="194">
        <v>13.2195</v>
      </c>
      <c r="Q261" s="7" t="s">
        <v>494</v>
      </c>
      <c r="R261" s="10"/>
      <c r="S261" s="10"/>
      <c r="T261" s="84"/>
    </row>
    <row r="262" spans="1:20" ht="94.5" x14ac:dyDescent="0.25">
      <c r="A262" s="26" t="s">
        <v>171</v>
      </c>
      <c r="B262" s="27" t="s">
        <v>35</v>
      </c>
      <c r="C262" s="31" t="s">
        <v>36</v>
      </c>
      <c r="D262" s="31">
        <v>80</v>
      </c>
      <c r="E262" s="28" t="s">
        <v>365</v>
      </c>
      <c r="F262" s="31">
        <v>5</v>
      </c>
      <c r="G262" s="31">
        <v>15.48</v>
      </c>
      <c r="H262" s="194">
        <f t="shared" ref="H262:H266" si="36">G262*1.05</f>
        <v>16.254000000000001</v>
      </c>
      <c r="I262" s="194">
        <f t="shared" ref="I262:I266" si="37">G262*D262</f>
        <v>1238.4000000000001</v>
      </c>
      <c r="J262" s="194">
        <f t="shared" ref="J262:J266" si="38">I262*1.05</f>
        <v>1300.3200000000002</v>
      </c>
      <c r="K262" s="31">
        <f t="shared" ref="K262:K266" si="39">I262*0.1</f>
        <v>123.84000000000002</v>
      </c>
      <c r="L262" s="194">
        <f t="shared" ref="L262:L266" si="40">J262*0.1</f>
        <v>130.03200000000001</v>
      </c>
      <c r="M262" s="194">
        <f t="shared" ref="M262:M266" si="41">I262+K262</f>
        <v>1362.24</v>
      </c>
      <c r="N262" s="194">
        <f t="shared" ref="N262:N266" si="42">J262+L262</f>
        <v>1430.3520000000001</v>
      </c>
      <c r="O262" s="31" t="s">
        <v>484</v>
      </c>
      <c r="P262" s="194">
        <v>16.254000000000001</v>
      </c>
      <c r="Q262" s="7" t="s">
        <v>495</v>
      </c>
      <c r="R262" s="10"/>
      <c r="S262" s="10"/>
      <c r="T262" s="84"/>
    </row>
    <row r="263" spans="1:20" ht="94.5" x14ac:dyDescent="0.25">
      <c r="A263" s="26" t="s">
        <v>172</v>
      </c>
      <c r="B263" s="27" t="s">
        <v>35</v>
      </c>
      <c r="C263" s="31" t="s">
        <v>36</v>
      </c>
      <c r="D263" s="31">
        <v>200</v>
      </c>
      <c r="E263" s="28" t="s">
        <v>366</v>
      </c>
      <c r="F263" s="31">
        <v>5</v>
      </c>
      <c r="G263" s="31">
        <v>20.51</v>
      </c>
      <c r="H263" s="194">
        <f t="shared" si="36"/>
        <v>21.535500000000003</v>
      </c>
      <c r="I263" s="194">
        <f t="shared" si="37"/>
        <v>4102</v>
      </c>
      <c r="J263" s="194">
        <f t="shared" si="38"/>
        <v>4307.1000000000004</v>
      </c>
      <c r="K263" s="31">
        <f t="shared" si="39"/>
        <v>410.20000000000005</v>
      </c>
      <c r="L263" s="194">
        <f t="shared" si="40"/>
        <v>430.71000000000004</v>
      </c>
      <c r="M263" s="194">
        <f t="shared" si="41"/>
        <v>4512.2</v>
      </c>
      <c r="N263" s="194">
        <f t="shared" si="42"/>
        <v>4737.8100000000004</v>
      </c>
      <c r="O263" s="31" t="s">
        <v>484</v>
      </c>
      <c r="P263" s="194">
        <v>21.535500000000003</v>
      </c>
      <c r="Q263" s="7" t="s">
        <v>496</v>
      </c>
      <c r="R263" s="10"/>
      <c r="S263" s="10"/>
      <c r="T263" s="84"/>
    </row>
    <row r="264" spans="1:20" ht="110.25" x14ac:dyDescent="0.25">
      <c r="A264" s="26" t="s">
        <v>173</v>
      </c>
      <c r="B264" s="27" t="s">
        <v>35</v>
      </c>
      <c r="C264" s="31" t="s">
        <v>36</v>
      </c>
      <c r="D264" s="31">
        <v>50</v>
      </c>
      <c r="E264" s="28" t="s">
        <v>367</v>
      </c>
      <c r="F264" s="31">
        <v>5</v>
      </c>
      <c r="G264" s="31">
        <v>26.22</v>
      </c>
      <c r="H264" s="194">
        <f t="shared" si="36"/>
        <v>27.530999999999999</v>
      </c>
      <c r="I264" s="194">
        <f t="shared" si="37"/>
        <v>1311</v>
      </c>
      <c r="J264" s="194">
        <f t="shared" si="38"/>
        <v>1376.55</v>
      </c>
      <c r="K264" s="31">
        <f t="shared" si="39"/>
        <v>131.1</v>
      </c>
      <c r="L264" s="194">
        <f t="shared" si="40"/>
        <v>137.655</v>
      </c>
      <c r="M264" s="194">
        <f t="shared" si="41"/>
        <v>1442.1</v>
      </c>
      <c r="N264" s="194">
        <f t="shared" si="42"/>
        <v>1514.2049999999999</v>
      </c>
      <c r="O264" s="31" t="s">
        <v>484</v>
      </c>
      <c r="P264" s="194">
        <v>27.530999999999999</v>
      </c>
      <c r="Q264" s="7" t="s">
        <v>498</v>
      </c>
      <c r="R264" s="10"/>
      <c r="S264" s="10"/>
      <c r="T264" s="84"/>
    </row>
    <row r="265" spans="1:20" ht="94.5" x14ac:dyDescent="0.25">
      <c r="A265" s="26" t="s">
        <v>174</v>
      </c>
      <c r="B265" s="27" t="s">
        <v>35</v>
      </c>
      <c r="C265" s="31" t="s">
        <v>36</v>
      </c>
      <c r="D265" s="31">
        <v>15</v>
      </c>
      <c r="E265" s="28" t="s">
        <v>368</v>
      </c>
      <c r="F265" s="31">
        <v>5</v>
      </c>
      <c r="G265" s="31">
        <v>31.05</v>
      </c>
      <c r="H265" s="194">
        <f t="shared" si="36"/>
        <v>32.602499999999999</v>
      </c>
      <c r="I265" s="194">
        <f t="shared" si="37"/>
        <v>465.75</v>
      </c>
      <c r="J265" s="194">
        <f t="shared" si="38"/>
        <v>489.03750000000002</v>
      </c>
      <c r="K265" s="31">
        <f t="shared" si="39"/>
        <v>46.575000000000003</v>
      </c>
      <c r="L265" s="194">
        <f t="shared" si="40"/>
        <v>48.903750000000002</v>
      </c>
      <c r="M265" s="194">
        <f t="shared" si="41"/>
        <v>512.32500000000005</v>
      </c>
      <c r="N265" s="194">
        <f t="shared" si="42"/>
        <v>537.94125000000008</v>
      </c>
      <c r="O265" s="31" t="s">
        <v>484</v>
      </c>
      <c r="P265" s="194">
        <v>32.602499999999999</v>
      </c>
      <c r="Q265" s="7" t="s">
        <v>497</v>
      </c>
      <c r="R265" s="10"/>
      <c r="S265" s="10"/>
      <c r="T265" s="84"/>
    </row>
    <row r="266" spans="1:20" ht="94.5" x14ac:dyDescent="0.25">
      <c r="A266" s="26" t="s">
        <v>175</v>
      </c>
      <c r="B266" s="27" t="s">
        <v>35</v>
      </c>
      <c r="C266" s="31" t="s">
        <v>36</v>
      </c>
      <c r="D266" s="31">
        <v>10</v>
      </c>
      <c r="E266" s="28" t="s">
        <v>369</v>
      </c>
      <c r="F266" s="31">
        <v>5</v>
      </c>
      <c r="G266" s="31">
        <v>38.159999999999997</v>
      </c>
      <c r="H266" s="194">
        <f t="shared" si="36"/>
        <v>40.067999999999998</v>
      </c>
      <c r="I266" s="194">
        <f t="shared" si="37"/>
        <v>381.59999999999997</v>
      </c>
      <c r="J266" s="194">
        <f t="shared" si="38"/>
        <v>400.68</v>
      </c>
      <c r="K266" s="31">
        <f t="shared" si="39"/>
        <v>38.159999999999997</v>
      </c>
      <c r="L266" s="194">
        <f t="shared" si="40"/>
        <v>40.068000000000005</v>
      </c>
      <c r="M266" s="194">
        <f t="shared" si="41"/>
        <v>419.76</v>
      </c>
      <c r="N266" s="194">
        <f t="shared" si="42"/>
        <v>440.74799999999999</v>
      </c>
      <c r="O266" s="31" t="s">
        <v>484</v>
      </c>
      <c r="P266" s="194">
        <v>40.067999999999998</v>
      </c>
      <c r="Q266" s="7" t="s">
        <v>499</v>
      </c>
      <c r="R266" s="10"/>
      <c r="S266" s="10"/>
      <c r="T266" s="84"/>
    </row>
    <row r="267" spans="1:20" ht="15.75" x14ac:dyDescent="0.25">
      <c r="A267" s="245" t="s">
        <v>176</v>
      </c>
      <c r="B267" s="245"/>
      <c r="C267" s="245"/>
      <c r="D267" s="245"/>
      <c r="E267" s="245"/>
      <c r="F267" s="245"/>
      <c r="G267" s="245"/>
      <c r="H267" s="245"/>
      <c r="I267" s="186">
        <f>SUM(I261:I266)</f>
        <v>8380.0499999999993</v>
      </c>
      <c r="J267" s="186">
        <f t="shared" ref="J267:N267" si="43">SUM(J261:J266)</f>
        <v>8799.0525000000016</v>
      </c>
      <c r="K267" s="186">
        <f t="shared" si="43"/>
        <v>838.00500000000011</v>
      </c>
      <c r="L267" s="186">
        <f t="shared" si="43"/>
        <v>879.90525000000002</v>
      </c>
      <c r="M267" s="186">
        <f t="shared" si="43"/>
        <v>9218.0550000000003</v>
      </c>
      <c r="N267" s="186">
        <f t="shared" si="43"/>
        <v>9678.9577499999996</v>
      </c>
      <c r="O267" s="87"/>
      <c r="P267" s="87"/>
      <c r="Q267" s="87"/>
      <c r="R267" s="93"/>
      <c r="S267" s="93"/>
      <c r="T267" s="84"/>
    </row>
    <row r="268" spans="1:20" ht="15.75" x14ac:dyDescent="0.25">
      <c r="A268" s="92"/>
      <c r="B268" s="92"/>
      <c r="C268" s="92"/>
      <c r="D268" s="92"/>
      <c r="E268" s="92"/>
      <c r="F268" s="92"/>
      <c r="G268" s="92"/>
      <c r="H268" s="92"/>
      <c r="I268" s="92"/>
      <c r="J268" s="93"/>
      <c r="K268" s="93"/>
      <c r="L268" s="93"/>
      <c r="M268" s="93"/>
      <c r="N268" s="93"/>
      <c r="O268" s="34"/>
      <c r="P268" s="34"/>
      <c r="Q268" s="34"/>
      <c r="R268" s="34"/>
      <c r="S268" s="34"/>
      <c r="T268" s="84"/>
    </row>
    <row r="269" spans="1:20" ht="15.75" x14ac:dyDescent="0.25">
      <c r="A269" s="215" t="s">
        <v>289</v>
      </c>
      <c r="B269" s="215" t="s">
        <v>1</v>
      </c>
      <c r="C269" s="215" t="s">
        <v>2</v>
      </c>
      <c r="D269" s="215" t="s">
        <v>3</v>
      </c>
      <c r="E269" s="215" t="s">
        <v>6</v>
      </c>
      <c r="F269" s="215" t="s">
        <v>7</v>
      </c>
      <c r="G269" s="215" t="s">
        <v>287</v>
      </c>
      <c r="H269" s="215" t="s">
        <v>4</v>
      </c>
      <c r="I269" s="215" t="s">
        <v>288</v>
      </c>
      <c r="J269" s="215" t="s">
        <v>5</v>
      </c>
      <c r="K269" s="228" t="s">
        <v>383</v>
      </c>
      <c r="L269" s="228" t="s">
        <v>384</v>
      </c>
      <c r="M269" s="226" t="s">
        <v>385</v>
      </c>
      <c r="N269" s="226" t="s">
        <v>386</v>
      </c>
      <c r="O269" s="231" t="s">
        <v>280</v>
      </c>
      <c r="P269" s="232"/>
      <c r="Q269" s="233"/>
      <c r="R269" s="138"/>
      <c r="S269" s="138"/>
      <c r="T269" s="84"/>
    </row>
    <row r="270" spans="1:20" ht="156" customHeight="1" x14ac:dyDescent="0.25">
      <c r="A270" s="215"/>
      <c r="B270" s="215"/>
      <c r="C270" s="215"/>
      <c r="D270" s="215"/>
      <c r="E270" s="215"/>
      <c r="F270" s="215"/>
      <c r="G270" s="215"/>
      <c r="H270" s="215"/>
      <c r="I270" s="215"/>
      <c r="J270" s="215"/>
      <c r="K270" s="229"/>
      <c r="L270" s="229"/>
      <c r="M270" s="227"/>
      <c r="N270" s="227"/>
      <c r="O270" s="85" t="s">
        <v>278</v>
      </c>
      <c r="P270" s="85" t="s">
        <v>279</v>
      </c>
      <c r="Q270" s="85" t="s">
        <v>281</v>
      </c>
      <c r="R270" s="138"/>
      <c r="S270" s="138"/>
      <c r="T270" s="84"/>
    </row>
    <row r="271" spans="1:20" ht="15.75" x14ac:dyDescent="0.25">
      <c r="A271" s="148">
        <v>1</v>
      </c>
      <c r="B271" s="148">
        <v>2</v>
      </c>
      <c r="C271" s="148">
        <v>3</v>
      </c>
      <c r="D271" s="148">
        <v>4</v>
      </c>
      <c r="E271" s="148">
        <v>5</v>
      </c>
      <c r="F271" s="148">
        <v>6</v>
      </c>
      <c r="G271" s="148">
        <v>7</v>
      </c>
      <c r="H271" s="148">
        <v>8</v>
      </c>
      <c r="I271" s="148">
        <v>9</v>
      </c>
      <c r="J271" s="148">
        <v>10</v>
      </c>
      <c r="K271" s="148">
        <v>11</v>
      </c>
      <c r="L271" s="148">
        <v>12</v>
      </c>
      <c r="M271" s="148">
        <v>13</v>
      </c>
      <c r="N271" s="148">
        <v>14</v>
      </c>
      <c r="O271" s="148">
        <v>15</v>
      </c>
      <c r="P271" s="148">
        <v>16</v>
      </c>
      <c r="Q271" s="148">
        <v>17</v>
      </c>
      <c r="R271" s="138"/>
      <c r="S271" s="138"/>
      <c r="T271" s="84"/>
    </row>
    <row r="272" spans="1:20" ht="15.75" x14ac:dyDescent="0.25">
      <c r="A272" s="222" t="s">
        <v>329</v>
      </c>
      <c r="B272" s="223"/>
      <c r="C272" s="223"/>
      <c r="D272" s="223"/>
      <c r="E272" s="223"/>
      <c r="F272" s="223"/>
      <c r="G272" s="223"/>
      <c r="H272" s="223"/>
      <c r="I272" s="223"/>
      <c r="J272" s="223"/>
      <c r="K272" s="223"/>
      <c r="L272" s="223"/>
      <c r="M272" s="223"/>
      <c r="N272" s="223"/>
      <c r="O272" s="223"/>
      <c r="P272" s="223"/>
      <c r="Q272" s="224"/>
      <c r="R272" s="10"/>
      <c r="S272" s="10"/>
      <c r="T272" s="84"/>
    </row>
    <row r="273" spans="1:20" ht="253.5" customHeight="1" x14ac:dyDescent="0.25">
      <c r="A273" s="197" t="s">
        <v>177</v>
      </c>
      <c r="B273" s="27" t="s">
        <v>267</v>
      </c>
      <c r="C273" s="31" t="s">
        <v>11</v>
      </c>
      <c r="D273" s="31">
        <v>400000</v>
      </c>
      <c r="E273" s="27" t="s">
        <v>370</v>
      </c>
      <c r="F273" s="31">
        <v>21</v>
      </c>
      <c r="G273" s="31">
        <v>6.8999999999999999E-3</v>
      </c>
      <c r="H273" s="196">
        <f>G273*1.21</f>
        <v>8.3489999999999988E-3</v>
      </c>
      <c r="I273" s="194">
        <f>G273*D273</f>
        <v>2760</v>
      </c>
      <c r="J273" s="194">
        <f>I273*1.21</f>
        <v>3339.6</v>
      </c>
      <c r="K273" s="194">
        <f>I273*0.1</f>
        <v>276</v>
      </c>
      <c r="L273" s="194">
        <f>J273*0.1</f>
        <v>333.96000000000004</v>
      </c>
      <c r="M273" s="194">
        <f>I273+K273</f>
        <v>3036</v>
      </c>
      <c r="N273" s="194">
        <f>J273+L273</f>
        <v>3673.56</v>
      </c>
      <c r="O273" s="31" t="s">
        <v>503</v>
      </c>
      <c r="P273" s="31">
        <v>6.26</v>
      </c>
      <c r="Q273" s="7" t="s">
        <v>504</v>
      </c>
      <c r="R273" s="282"/>
      <c r="S273" s="283"/>
      <c r="T273" s="84"/>
    </row>
    <row r="274" spans="1:20" ht="253.5" customHeight="1" x14ac:dyDescent="0.25">
      <c r="A274" s="197" t="s">
        <v>178</v>
      </c>
      <c r="B274" s="27" t="s">
        <v>268</v>
      </c>
      <c r="C274" s="31" t="s">
        <v>11</v>
      </c>
      <c r="D274" s="31">
        <v>2500</v>
      </c>
      <c r="E274" s="27" t="s">
        <v>419</v>
      </c>
      <c r="F274" s="31">
        <v>21</v>
      </c>
      <c r="G274" s="31">
        <v>0.91200000000000003</v>
      </c>
      <c r="H274" s="196">
        <f t="shared" ref="H274:H275" si="44">G274*1.21</f>
        <v>1.1035200000000001</v>
      </c>
      <c r="I274" s="194">
        <f t="shared" ref="I274:I275" si="45">G274*D274</f>
        <v>2280</v>
      </c>
      <c r="J274" s="194">
        <f t="shared" ref="J274:J275" si="46">I274*1.21</f>
        <v>2758.7999999999997</v>
      </c>
      <c r="K274" s="194">
        <f t="shared" ref="K274:K275" si="47">I274*0.1</f>
        <v>228</v>
      </c>
      <c r="L274" s="194">
        <f t="shared" ref="L274:L275" si="48">J274*0.1</f>
        <v>275.88</v>
      </c>
      <c r="M274" s="194">
        <f t="shared" ref="M274:M275" si="49">I274+K274</f>
        <v>2508</v>
      </c>
      <c r="N274" s="194">
        <f t="shared" ref="N274:N275" si="50">J274+L274</f>
        <v>3034.68</v>
      </c>
      <c r="O274" s="31" t="s">
        <v>505</v>
      </c>
      <c r="P274" s="31">
        <v>110.35</v>
      </c>
      <c r="Q274" s="7" t="s">
        <v>506</v>
      </c>
      <c r="R274" s="10"/>
      <c r="S274" s="10"/>
      <c r="T274" s="84"/>
    </row>
    <row r="275" spans="1:20" ht="265.5" customHeight="1" x14ac:dyDescent="0.25">
      <c r="A275" s="213" t="s">
        <v>179</v>
      </c>
      <c r="B275" s="94" t="s">
        <v>269</v>
      </c>
      <c r="C275" s="12" t="s">
        <v>11</v>
      </c>
      <c r="D275" s="12">
        <v>8000</v>
      </c>
      <c r="E275" s="94" t="s">
        <v>422</v>
      </c>
      <c r="F275" s="12">
        <v>21</v>
      </c>
      <c r="G275" s="31">
        <v>0.59279999999999999</v>
      </c>
      <c r="H275" s="196">
        <f t="shared" si="44"/>
        <v>0.71728799999999993</v>
      </c>
      <c r="I275" s="194">
        <f t="shared" si="45"/>
        <v>4742.3999999999996</v>
      </c>
      <c r="J275" s="194">
        <f t="shared" si="46"/>
        <v>5738.3039999999992</v>
      </c>
      <c r="K275" s="194">
        <f t="shared" si="47"/>
        <v>474.24</v>
      </c>
      <c r="L275" s="194">
        <f t="shared" si="48"/>
        <v>573.83039999999994</v>
      </c>
      <c r="M275" s="194">
        <f t="shared" si="49"/>
        <v>5216.6399999999994</v>
      </c>
      <c r="N275" s="194">
        <f t="shared" si="50"/>
        <v>6312.134399999999</v>
      </c>
      <c r="O275" s="31" t="s">
        <v>505</v>
      </c>
      <c r="P275" s="31">
        <v>71.73</v>
      </c>
      <c r="Q275" s="7" t="s">
        <v>507</v>
      </c>
      <c r="R275" s="10"/>
      <c r="S275" s="10"/>
      <c r="T275" s="84"/>
    </row>
    <row r="276" spans="1:20" ht="15.75" x14ac:dyDescent="0.25">
      <c r="A276" s="279" t="s">
        <v>180</v>
      </c>
      <c r="B276" s="279"/>
      <c r="C276" s="279"/>
      <c r="D276" s="279"/>
      <c r="E276" s="279"/>
      <c r="F276" s="279"/>
      <c r="G276" s="279"/>
      <c r="H276" s="279"/>
      <c r="I276" s="212">
        <f>SUM(I273:I275)</f>
        <v>9782.4</v>
      </c>
      <c r="J276" s="212">
        <f t="shared" ref="J276:N276" si="51">SUM(J273:J275)</f>
        <v>11836.703999999998</v>
      </c>
      <c r="K276" s="212">
        <f t="shared" si="51"/>
        <v>978.24</v>
      </c>
      <c r="L276" s="212">
        <f t="shared" si="51"/>
        <v>1183.6704</v>
      </c>
      <c r="M276" s="212">
        <f t="shared" si="51"/>
        <v>10760.64</v>
      </c>
      <c r="N276" s="212">
        <f t="shared" si="51"/>
        <v>13020.374399999999</v>
      </c>
      <c r="O276" s="87"/>
      <c r="P276" s="87"/>
      <c r="Q276" s="87"/>
      <c r="R276" s="93"/>
      <c r="S276" s="93"/>
      <c r="T276" s="84"/>
    </row>
    <row r="277" spans="1:20" ht="15.75" x14ac:dyDescent="0.25">
      <c r="A277" s="108"/>
      <c r="B277" s="108"/>
      <c r="C277" s="108"/>
      <c r="D277" s="108"/>
      <c r="E277" s="108"/>
      <c r="F277" s="108"/>
      <c r="G277" s="108"/>
      <c r="H277" s="108"/>
      <c r="I277" s="108"/>
      <c r="J277" s="93"/>
      <c r="K277" s="93"/>
      <c r="L277" s="93"/>
      <c r="M277" s="93"/>
      <c r="N277" s="93"/>
      <c r="O277" s="34"/>
      <c r="P277" s="34"/>
      <c r="Q277" s="34"/>
      <c r="R277" s="34"/>
      <c r="S277" s="34"/>
      <c r="T277" s="84"/>
    </row>
    <row r="278" spans="1:20" ht="15.75" customHeight="1" x14ac:dyDescent="0.25">
      <c r="A278" s="215" t="s">
        <v>289</v>
      </c>
      <c r="B278" s="215" t="s">
        <v>1</v>
      </c>
      <c r="C278" s="215" t="s">
        <v>2</v>
      </c>
      <c r="D278" s="215" t="s">
        <v>3</v>
      </c>
      <c r="E278" s="215" t="s">
        <v>6</v>
      </c>
      <c r="F278" s="215" t="s">
        <v>7</v>
      </c>
      <c r="G278" s="215" t="s">
        <v>287</v>
      </c>
      <c r="H278" s="215" t="s">
        <v>4</v>
      </c>
      <c r="I278" s="215" t="s">
        <v>288</v>
      </c>
      <c r="J278" s="215" t="s">
        <v>5</v>
      </c>
      <c r="K278" s="228" t="s">
        <v>383</v>
      </c>
      <c r="L278" s="228" t="s">
        <v>384</v>
      </c>
      <c r="M278" s="226" t="s">
        <v>385</v>
      </c>
      <c r="N278" s="226" t="s">
        <v>386</v>
      </c>
      <c r="O278" s="215" t="s">
        <v>280</v>
      </c>
      <c r="P278" s="215"/>
      <c r="Q278" s="215"/>
      <c r="R278" s="138"/>
      <c r="S278" s="138"/>
      <c r="T278" s="84"/>
    </row>
    <row r="279" spans="1:20" ht="156" customHeight="1" x14ac:dyDescent="0.25">
      <c r="A279" s="215"/>
      <c r="B279" s="215"/>
      <c r="C279" s="215"/>
      <c r="D279" s="215"/>
      <c r="E279" s="215"/>
      <c r="F279" s="215"/>
      <c r="G279" s="215"/>
      <c r="H279" s="215"/>
      <c r="I279" s="215"/>
      <c r="J279" s="215"/>
      <c r="K279" s="229"/>
      <c r="L279" s="229"/>
      <c r="M279" s="227"/>
      <c r="N279" s="227"/>
      <c r="O279" s="85" t="s">
        <v>278</v>
      </c>
      <c r="P279" s="85" t="s">
        <v>279</v>
      </c>
      <c r="Q279" s="136" t="s">
        <v>281</v>
      </c>
      <c r="R279" s="138"/>
      <c r="S279" s="138"/>
      <c r="T279" s="84"/>
    </row>
    <row r="280" spans="1:20" ht="15.75" x14ac:dyDescent="0.25">
      <c r="A280" s="148">
        <v>1</v>
      </c>
      <c r="B280" s="148">
        <v>2</v>
      </c>
      <c r="C280" s="148">
        <v>3</v>
      </c>
      <c r="D280" s="148">
        <v>4</v>
      </c>
      <c r="E280" s="148">
        <v>5</v>
      </c>
      <c r="F280" s="148">
        <v>6</v>
      </c>
      <c r="G280" s="148">
        <v>7</v>
      </c>
      <c r="H280" s="148">
        <v>8</v>
      </c>
      <c r="I280" s="148">
        <v>9</v>
      </c>
      <c r="J280" s="148">
        <v>10</v>
      </c>
      <c r="K280" s="153">
        <v>11</v>
      </c>
      <c r="L280" s="153">
        <v>12</v>
      </c>
      <c r="M280" s="169">
        <v>13</v>
      </c>
      <c r="N280" s="169">
        <v>14</v>
      </c>
      <c r="O280" s="148">
        <v>15</v>
      </c>
      <c r="P280" s="148">
        <v>16</v>
      </c>
      <c r="Q280" s="148">
        <v>17</v>
      </c>
      <c r="R280" s="138"/>
      <c r="S280" s="138"/>
      <c r="T280" s="84"/>
    </row>
    <row r="281" spans="1:20" ht="15.75" x14ac:dyDescent="0.25">
      <c r="A281" s="230" t="s">
        <v>318</v>
      </c>
      <c r="B281" s="230"/>
      <c r="C281" s="230"/>
      <c r="D281" s="230"/>
      <c r="E281" s="230"/>
      <c r="F281" s="230"/>
      <c r="G281" s="230"/>
      <c r="H281" s="230"/>
      <c r="I281" s="230"/>
      <c r="J281" s="230"/>
      <c r="K281" s="230"/>
      <c r="L281" s="230"/>
      <c r="M281" s="230"/>
      <c r="N281" s="230"/>
      <c r="O281" s="230"/>
      <c r="P281" s="230"/>
      <c r="Q281" s="230"/>
      <c r="R281" s="10"/>
      <c r="S281" s="10"/>
      <c r="T281" s="84"/>
    </row>
    <row r="282" spans="1:20" ht="171" customHeight="1" x14ac:dyDescent="0.25">
      <c r="A282" s="27" t="s">
        <v>181</v>
      </c>
      <c r="B282" s="27" t="s">
        <v>270</v>
      </c>
      <c r="C282" s="27" t="s">
        <v>11</v>
      </c>
      <c r="D282" s="27">
        <v>25000</v>
      </c>
      <c r="E282" s="27" t="s">
        <v>79</v>
      </c>
      <c r="F282" s="91"/>
      <c r="G282" s="91"/>
      <c r="H282" s="27"/>
      <c r="I282" s="27"/>
      <c r="J282" s="91"/>
      <c r="K282" s="91"/>
      <c r="L282" s="91"/>
      <c r="M282" s="91"/>
      <c r="N282" s="91"/>
      <c r="O282" s="27"/>
      <c r="P282" s="91"/>
      <c r="Q282" s="89"/>
      <c r="R282" s="139"/>
      <c r="S282" s="139"/>
      <c r="T282" s="84"/>
    </row>
    <row r="283" spans="1:20" ht="200.25" customHeight="1" x14ac:dyDescent="0.25">
      <c r="A283" s="27" t="s">
        <v>182</v>
      </c>
      <c r="B283" s="27" t="s">
        <v>271</v>
      </c>
      <c r="C283" s="27" t="s">
        <v>11</v>
      </c>
      <c r="D283" s="27">
        <v>1500</v>
      </c>
      <c r="E283" s="27" t="s">
        <v>371</v>
      </c>
      <c r="F283" s="27"/>
      <c r="G283" s="27"/>
      <c r="H283" s="27"/>
      <c r="I283" s="27"/>
      <c r="J283" s="27"/>
      <c r="K283" s="27"/>
      <c r="L283" s="27"/>
      <c r="M283" s="27"/>
      <c r="N283" s="27"/>
      <c r="O283" s="27"/>
      <c r="P283" s="27"/>
      <c r="Q283" s="7"/>
      <c r="R283" s="10"/>
      <c r="S283" s="10"/>
      <c r="T283" s="84"/>
    </row>
    <row r="284" spans="1:20" ht="15.75" x14ac:dyDescent="0.25">
      <c r="A284" s="279" t="s">
        <v>183</v>
      </c>
      <c r="B284" s="279"/>
      <c r="C284" s="279"/>
      <c r="D284" s="279"/>
      <c r="E284" s="279"/>
      <c r="F284" s="279"/>
      <c r="G284" s="279"/>
      <c r="H284" s="279"/>
      <c r="I284" s="30"/>
      <c r="J284" s="27"/>
      <c r="K284" s="27"/>
      <c r="L284" s="27"/>
      <c r="M284" s="27"/>
      <c r="N284" s="27"/>
      <c r="O284" s="7"/>
      <c r="P284" s="7"/>
      <c r="Q284" s="7"/>
      <c r="R284" s="10"/>
      <c r="S284" s="10"/>
      <c r="T284" s="84"/>
    </row>
    <row r="285" spans="1:20" ht="15.75" x14ac:dyDescent="0.25">
      <c r="A285" s="108"/>
      <c r="B285" s="108"/>
      <c r="C285" s="108"/>
      <c r="D285" s="108"/>
      <c r="E285" s="108"/>
      <c r="F285" s="108"/>
      <c r="G285" s="108"/>
      <c r="H285" s="108"/>
      <c r="I285" s="108"/>
      <c r="J285" s="98"/>
      <c r="K285" s="98"/>
      <c r="L285" s="98"/>
      <c r="M285" s="98"/>
      <c r="N285" s="98"/>
      <c r="O285" s="95"/>
      <c r="P285" s="95"/>
      <c r="Q285" s="95"/>
      <c r="R285" s="95"/>
      <c r="S285" s="95"/>
      <c r="T285" s="84"/>
    </row>
    <row r="286" spans="1:20" ht="15.75" x14ac:dyDescent="0.25">
      <c r="A286" s="215" t="s">
        <v>289</v>
      </c>
      <c r="B286" s="215" t="s">
        <v>1</v>
      </c>
      <c r="C286" s="215" t="s">
        <v>2</v>
      </c>
      <c r="D286" s="215" t="s">
        <v>3</v>
      </c>
      <c r="E286" s="215" t="s">
        <v>6</v>
      </c>
      <c r="F286" s="215" t="s">
        <v>7</v>
      </c>
      <c r="G286" s="215" t="s">
        <v>287</v>
      </c>
      <c r="H286" s="215" t="s">
        <v>4</v>
      </c>
      <c r="I286" s="215" t="s">
        <v>288</v>
      </c>
      <c r="J286" s="215" t="s">
        <v>5</v>
      </c>
      <c r="K286" s="228" t="s">
        <v>383</v>
      </c>
      <c r="L286" s="228" t="s">
        <v>384</v>
      </c>
      <c r="M286" s="226" t="s">
        <v>385</v>
      </c>
      <c r="N286" s="226" t="s">
        <v>386</v>
      </c>
      <c r="O286" s="215" t="s">
        <v>280</v>
      </c>
      <c r="P286" s="215"/>
      <c r="Q286" s="215"/>
      <c r="R286" s="138"/>
      <c r="S286" s="138"/>
      <c r="T286" s="84"/>
    </row>
    <row r="287" spans="1:20" ht="153.75" customHeight="1" x14ac:dyDescent="0.25">
      <c r="A287" s="215"/>
      <c r="B287" s="215"/>
      <c r="C287" s="215"/>
      <c r="D287" s="215"/>
      <c r="E287" s="215"/>
      <c r="F287" s="215"/>
      <c r="G287" s="215"/>
      <c r="H287" s="215"/>
      <c r="I287" s="215"/>
      <c r="J287" s="215"/>
      <c r="K287" s="229"/>
      <c r="L287" s="229"/>
      <c r="M287" s="227"/>
      <c r="N287" s="227"/>
      <c r="O287" s="85" t="s">
        <v>278</v>
      </c>
      <c r="P287" s="85" t="s">
        <v>279</v>
      </c>
      <c r="Q287" s="85" t="s">
        <v>281</v>
      </c>
      <c r="R287" s="138"/>
      <c r="S287" s="138"/>
      <c r="T287" s="84"/>
    </row>
    <row r="288" spans="1:20" ht="15.75" x14ac:dyDescent="0.25">
      <c r="A288" s="148">
        <v>1</v>
      </c>
      <c r="B288" s="148">
        <v>2</v>
      </c>
      <c r="C288" s="148">
        <v>3</v>
      </c>
      <c r="D288" s="148">
        <v>4</v>
      </c>
      <c r="E288" s="148">
        <v>5</v>
      </c>
      <c r="F288" s="148">
        <v>6</v>
      </c>
      <c r="G288" s="148">
        <v>7</v>
      </c>
      <c r="H288" s="148">
        <v>8</v>
      </c>
      <c r="I288" s="148">
        <v>9</v>
      </c>
      <c r="J288" s="148">
        <v>10</v>
      </c>
      <c r="K288" s="153">
        <v>11</v>
      </c>
      <c r="L288" s="153">
        <v>12</v>
      </c>
      <c r="M288" s="169">
        <v>13</v>
      </c>
      <c r="N288" s="169">
        <v>14</v>
      </c>
      <c r="O288" s="148">
        <v>15</v>
      </c>
      <c r="P288" s="148">
        <v>16</v>
      </c>
      <c r="Q288" s="148">
        <v>17</v>
      </c>
      <c r="R288" s="138"/>
      <c r="S288" s="138"/>
      <c r="T288" s="84"/>
    </row>
    <row r="289" spans="1:20" ht="108.75" customHeight="1" x14ac:dyDescent="0.25">
      <c r="A289" s="9" t="s">
        <v>101</v>
      </c>
      <c r="B289" s="9" t="s">
        <v>272</v>
      </c>
      <c r="C289" s="13" t="s">
        <v>11</v>
      </c>
      <c r="D289" s="13">
        <v>400</v>
      </c>
      <c r="E289" s="9" t="s">
        <v>47</v>
      </c>
      <c r="F289" s="97"/>
      <c r="G289" s="97"/>
      <c r="H289" s="13"/>
      <c r="I289" s="13"/>
      <c r="J289" s="97"/>
      <c r="K289" s="97"/>
      <c r="L289" s="97"/>
      <c r="M289" s="97"/>
      <c r="N289" s="97"/>
      <c r="O289" s="27"/>
      <c r="P289" s="88"/>
      <c r="Q289" s="89"/>
      <c r="R289" s="139"/>
      <c r="S289" s="139"/>
      <c r="T289" s="84"/>
    </row>
    <row r="290" spans="1:20" ht="110.25" x14ac:dyDescent="0.25">
      <c r="A290" s="197" t="s">
        <v>184</v>
      </c>
      <c r="B290" s="27" t="s">
        <v>273</v>
      </c>
      <c r="C290" s="31" t="s">
        <v>11</v>
      </c>
      <c r="D290" s="31">
        <v>1500</v>
      </c>
      <c r="E290" s="27" t="s">
        <v>372</v>
      </c>
      <c r="F290" s="31">
        <v>21</v>
      </c>
      <c r="G290" s="194">
        <v>0.1</v>
      </c>
      <c r="H290" s="194">
        <f>G290*1.21</f>
        <v>0.121</v>
      </c>
      <c r="I290" s="194">
        <f>G290*D290</f>
        <v>150</v>
      </c>
      <c r="J290" s="194">
        <f>I290*1.21</f>
        <v>181.5</v>
      </c>
      <c r="K290" s="194">
        <f>I290*0.1</f>
        <v>15</v>
      </c>
      <c r="L290" s="194">
        <f>J290*0.1</f>
        <v>18.150000000000002</v>
      </c>
      <c r="M290" s="194">
        <f>I290+K290</f>
        <v>165</v>
      </c>
      <c r="N290" s="194">
        <f>J290+L290</f>
        <v>199.65</v>
      </c>
      <c r="O290" s="31" t="s">
        <v>501</v>
      </c>
      <c r="P290" s="31">
        <v>30.25</v>
      </c>
      <c r="Q290" s="7" t="s">
        <v>502</v>
      </c>
      <c r="R290" s="145"/>
      <c r="S290" s="10"/>
    </row>
    <row r="291" spans="1:20" ht="94.5" customHeight="1" x14ac:dyDescent="0.25">
      <c r="A291" s="27" t="s">
        <v>185</v>
      </c>
      <c r="B291" s="27" t="s">
        <v>274</v>
      </c>
      <c r="C291" s="31" t="s">
        <v>73</v>
      </c>
      <c r="D291" s="31">
        <v>9000</v>
      </c>
      <c r="E291" s="27" t="s">
        <v>414</v>
      </c>
      <c r="F291" s="31"/>
      <c r="G291" s="31"/>
      <c r="H291" s="31"/>
      <c r="I291" s="31"/>
      <c r="J291" s="31"/>
      <c r="K291" s="31"/>
      <c r="L291" s="31"/>
      <c r="M291" s="31"/>
      <c r="N291" s="31"/>
      <c r="O291" s="31"/>
      <c r="P291" s="31"/>
      <c r="Q291" s="7"/>
      <c r="R291" s="10"/>
      <c r="S291" s="10"/>
      <c r="T291" s="84"/>
    </row>
    <row r="292" spans="1:20" ht="177.75" customHeight="1" x14ac:dyDescent="0.25">
      <c r="A292" s="27" t="s">
        <v>200</v>
      </c>
      <c r="B292" s="27" t="s">
        <v>69</v>
      </c>
      <c r="C292" s="27" t="s">
        <v>11</v>
      </c>
      <c r="D292" s="31">
        <v>500</v>
      </c>
      <c r="E292" s="27" t="s">
        <v>373</v>
      </c>
      <c r="F292" s="27"/>
      <c r="G292" s="27"/>
      <c r="H292" s="31"/>
      <c r="I292" s="31"/>
      <c r="J292" s="27"/>
      <c r="K292" s="27"/>
      <c r="L292" s="27"/>
      <c r="M292" s="27"/>
      <c r="N292" s="27"/>
      <c r="O292" s="27"/>
      <c r="P292" s="27"/>
      <c r="Q292" s="7"/>
      <c r="R292" s="145"/>
      <c r="S292" s="10"/>
      <c r="T292"/>
    </row>
    <row r="293" spans="1:20" ht="15.75" x14ac:dyDescent="0.25">
      <c r="A293" s="222" t="s">
        <v>319</v>
      </c>
      <c r="B293" s="223"/>
      <c r="C293" s="223"/>
      <c r="D293" s="223"/>
      <c r="E293" s="223"/>
      <c r="F293" s="223"/>
      <c r="G293" s="223"/>
      <c r="H293" s="223"/>
      <c r="I293" s="223"/>
      <c r="J293" s="223"/>
      <c r="K293" s="223"/>
      <c r="L293" s="223"/>
      <c r="M293" s="223"/>
      <c r="N293" s="223"/>
      <c r="O293" s="223"/>
      <c r="P293" s="223"/>
      <c r="Q293" s="224"/>
      <c r="R293" s="10"/>
      <c r="S293" s="10"/>
      <c r="T293" s="84"/>
    </row>
    <row r="294" spans="1:20" ht="63" x14ac:dyDescent="0.25">
      <c r="A294" s="27" t="s">
        <v>201</v>
      </c>
      <c r="B294" s="27" t="s">
        <v>37</v>
      </c>
      <c r="C294" s="31" t="s">
        <v>11</v>
      </c>
      <c r="D294" s="31">
        <v>12000</v>
      </c>
      <c r="E294" s="27" t="s">
        <v>80</v>
      </c>
      <c r="F294" s="31"/>
      <c r="G294" s="31"/>
      <c r="H294" s="31"/>
      <c r="I294" s="31"/>
      <c r="J294" s="31"/>
      <c r="K294" s="31"/>
      <c r="L294" s="31"/>
      <c r="M294" s="31"/>
      <c r="N294" s="31"/>
      <c r="O294" s="31"/>
      <c r="P294" s="31"/>
      <c r="Q294" s="7"/>
      <c r="R294" s="10"/>
      <c r="S294" s="10"/>
      <c r="T294" s="84"/>
    </row>
    <row r="295" spans="1:20" ht="63" x14ac:dyDescent="0.25">
      <c r="A295" s="27" t="s">
        <v>202</v>
      </c>
      <c r="B295" s="27" t="s">
        <v>38</v>
      </c>
      <c r="C295" s="31" t="s">
        <v>11</v>
      </c>
      <c r="D295" s="31">
        <v>10000</v>
      </c>
      <c r="E295" s="27" t="s">
        <v>204</v>
      </c>
      <c r="F295" s="31"/>
      <c r="G295" s="31"/>
      <c r="H295" s="31"/>
      <c r="I295" s="31"/>
      <c r="J295" s="31"/>
      <c r="K295" s="31"/>
      <c r="L295" s="31"/>
      <c r="M295" s="31"/>
      <c r="N295" s="31"/>
      <c r="O295" s="31"/>
      <c r="P295" s="31"/>
      <c r="Q295" s="7"/>
      <c r="R295" s="10"/>
      <c r="S295" s="10"/>
      <c r="T295" s="84"/>
    </row>
    <row r="296" spans="1:20" ht="15.75" x14ac:dyDescent="0.25">
      <c r="A296" s="279" t="s">
        <v>203</v>
      </c>
      <c r="B296" s="279"/>
      <c r="C296" s="279"/>
      <c r="D296" s="279"/>
      <c r="E296" s="279"/>
      <c r="F296" s="279"/>
      <c r="G296" s="279"/>
      <c r="H296" s="279"/>
      <c r="I296" s="30"/>
      <c r="J296" s="87"/>
      <c r="K296" s="87"/>
      <c r="L296" s="87"/>
      <c r="M296" s="87"/>
      <c r="N296" s="87"/>
      <c r="O296" s="87"/>
      <c r="P296" s="87"/>
      <c r="Q296" s="87"/>
      <c r="R296" s="93"/>
      <c r="S296" s="93"/>
      <c r="T296" s="84"/>
    </row>
    <row r="297" spans="1:20" ht="15.75" x14ac:dyDescent="0.25">
      <c r="A297" s="108"/>
      <c r="B297" s="108"/>
      <c r="C297" s="108"/>
      <c r="D297" s="108"/>
      <c r="E297" s="108"/>
      <c r="F297" s="108"/>
      <c r="G297" s="108"/>
      <c r="H297" s="108"/>
      <c r="I297" s="108"/>
      <c r="J297" s="93"/>
      <c r="K297" s="93"/>
      <c r="L297" s="93"/>
      <c r="M297" s="93"/>
      <c r="N297" s="93"/>
      <c r="O297" s="34"/>
      <c r="P297" s="34"/>
      <c r="Q297" s="34"/>
      <c r="R297" s="34"/>
      <c r="S297" s="34"/>
      <c r="T297" s="84"/>
    </row>
    <row r="298" spans="1:20" ht="15.75" x14ac:dyDescent="0.25">
      <c r="A298" s="215" t="s">
        <v>0</v>
      </c>
      <c r="B298" s="215" t="s">
        <v>1</v>
      </c>
      <c r="C298" s="215" t="s">
        <v>2</v>
      </c>
      <c r="D298" s="215" t="s">
        <v>3</v>
      </c>
      <c r="E298" s="215" t="s">
        <v>6</v>
      </c>
      <c r="F298" s="215" t="s">
        <v>7</v>
      </c>
      <c r="G298" s="215" t="s">
        <v>4</v>
      </c>
      <c r="H298" s="215" t="s">
        <v>4</v>
      </c>
      <c r="I298" s="215" t="s">
        <v>5</v>
      </c>
      <c r="J298" s="215" t="s">
        <v>5</v>
      </c>
      <c r="K298" s="228" t="s">
        <v>383</v>
      </c>
      <c r="L298" s="228" t="s">
        <v>384</v>
      </c>
      <c r="M298" s="226" t="s">
        <v>385</v>
      </c>
      <c r="N298" s="226" t="s">
        <v>386</v>
      </c>
      <c r="O298" s="215" t="s">
        <v>280</v>
      </c>
      <c r="P298" s="215"/>
      <c r="Q298" s="138"/>
      <c r="R298" s="138"/>
      <c r="S298" s="138"/>
      <c r="T298" s="84"/>
    </row>
    <row r="299" spans="1:20" ht="150.75" customHeight="1" x14ac:dyDescent="0.25">
      <c r="A299" s="215"/>
      <c r="B299" s="215"/>
      <c r="C299" s="215"/>
      <c r="D299" s="215"/>
      <c r="E299" s="215"/>
      <c r="F299" s="215"/>
      <c r="G299" s="215"/>
      <c r="H299" s="215"/>
      <c r="I299" s="215"/>
      <c r="J299" s="215"/>
      <c r="K299" s="229"/>
      <c r="L299" s="229"/>
      <c r="M299" s="227"/>
      <c r="N299" s="227"/>
      <c r="O299" s="216" t="s">
        <v>281</v>
      </c>
      <c r="P299" s="216"/>
      <c r="Q299" s="138"/>
      <c r="R299" s="138"/>
      <c r="S299" s="138"/>
      <c r="T299" s="84"/>
    </row>
    <row r="300" spans="1:20" ht="15.75" x14ac:dyDescent="0.25">
      <c r="A300" s="156">
        <v>1</v>
      </c>
      <c r="B300" s="148">
        <v>2</v>
      </c>
      <c r="C300" s="148">
        <v>3</v>
      </c>
      <c r="D300" s="148">
        <v>4</v>
      </c>
      <c r="E300" s="148">
        <v>5</v>
      </c>
      <c r="F300" s="148">
        <v>6</v>
      </c>
      <c r="G300" s="148">
        <v>7</v>
      </c>
      <c r="H300" s="148">
        <v>8</v>
      </c>
      <c r="I300" s="148">
        <v>9</v>
      </c>
      <c r="J300" s="148">
        <v>10</v>
      </c>
      <c r="K300" s="157">
        <v>11</v>
      </c>
      <c r="L300" s="157">
        <v>12</v>
      </c>
      <c r="M300" s="157">
        <v>13</v>
      </c>
      <c r="N300" s="157">
        <v>14</v>
      </c>
      <c r="O300" s="275">
        <v>15</v>
      </c>
      <c r="P300" s="277"/>
      <c r="Q300" s="138"/>
      <c r="R300" s="138"/>
      <c r="S300" s="138"/>
      <c r="T300" s="84"/>
    </row>
    <row r="301" spans="1:20" ht="15.75" x14ac:dyDescent="0.25">
      <c r="A301" s="222" t="s">
        <v>320</v>
      </c>
      <c r="B301" s="223"/>
      <c r="C301" s="223"/>
      <c r="D301" s="223"/>
      <c r="E301" s="223"/>
      <c r="F301" s="223"/>
      <c r="G301" s="223"/>
      <c r="H301" s="223"/>
      <c r="I301" s="223"/>
      <c r="J301" s="223"/>
      <c r="K301" s="223"/>
      <c r="L301" s="223"/>
      <c r="M301" s="223"/>
      <c r="N301" s="223"/>
      <c r="O301" s="223"/>
      <c r="P301" s="224"/>
      <c r="Q301" s="10"/>
      <c r="R301" s="10"/>
      <c r="S301" s="10"/>
      <c r="T301" s="84"/>
    </row>
    <row r="302" spans="1:20" ht="63" x14ac:dyDescent="0.25">
      <c r="A302" s="27" t="s">
        <v>205</v>
      </c>
      <c r="B302" s="27" t="s">
        <v>328</v>
      </c>
      <c r="C302" s="31" t="s">
        <v>11</v>
      </c>
      <c r="D302" s="31">
        <v>250</v>
      </c>
      <c r="E302" s="27" t="s">
        <v>96</v>
      </c>
      <c r="F302" s="31"/>
      <c r="G302" s="31"/>
      <c r="H302" s="31"/>
      <c r="I302" s="31"/>
      <c r="J302" s="31"/>
      <c r="K302" s="31"/>
      <c r="L302" s="31"/>
      <c r="M302" s="31"/>
      <c r="N302" s="31"/>
      <c r="O302" s="225"/>
      <c r="P302" s="225"/>
      <c r="Q302" s="10"/>
      <c r="R302" s="10"/>
      <c r="S302" s="10"/>
      <c r="T302" s="90"/>
    </row>
    <row r="303" spans="1:20" ht="63" x14ac:dyDescent="0.25">
      <c r="A303" s="27" t="s">
        <v>206</v>
      </c>
      <c r="B303" s="27" t="s">
        <v>39</v>
      </c>
      <c r="C303" s="31" t="s">
        <v>11</v>
      </c>
      <c r="D303" s="31">
        <v>1000</v>
      </c>
      <c r="E303" s="27" t="s">
        <v>97</v>
      </c>
      <c r="F303" s="31"/>
      <c r="G303" s="31"/>
      <c r="H303" s="31"/>
      <c r="I303" s="31"/>
      <c r="J303" s="31"/>
      <c r="K303" s="31"/>
      <c r="L303" s="31"/>
      <c r="M303" s="31"/>
      <c r="N303" s="31"/>
      <c r="O303" s="225"/>
      <c r="P303" s="225"/>
      <c r="Q303" s="10"/>
      <c r="R303" s="10"/>
      <c r="S303" s="10"/>
      <c r="T303" s="90"/>
    </row>
    <row r="304" spans="1:20" ht="63" x14ac:dyDescent="0.25">
      <c r="A304" s="94" t="s">
        <v>207</v>
      </c>
      <c r="B304" s="94" t="s">
        <v>40</v>
      </c>
      <c r="C304" s="12" t="s">
        <v>11</v>
      </c>
      <c r="D304" s="12">
        <v>1000</v>
      </c>
      <c r="E304" s="94" t="s">
        <v>98</v>
      </c>
      <c r="F304" s="12"/>
      <c r="G304" s="12"/>
      <c r="H304" s="12"/>
      <c r="I304" s="12"/>
      <c r="J304" s="12"/>
      <c r="K304" s="12"/>
      <c r="L304" s="12"/>
      <c r="M304" s="12"/>
      <c r="N304" s="12"/>
      <c r="O304" s="225"/>
      <c r="P304" s="225"/>
      <c r="Q304" s="10"/>
      <c r="R304" s="10"/>
      <c r="S304" s="10"/>
      <c r="T304" s="90"/>
    </row>
    <row r="305" spans="1:20" ht="63" x14ac:dyDescent="0.25">
      <c r="A305" s="27" t="s">
        <v>208</v>
      </c>
      <c r="B305" s="27" t="s">
        <v>41</v>
      </c>
      <c r="C305" s="31" t="s">
        <v>11</v>
      </c>
      <c r="D305" s="31">
        <v>2000</v>
      </c>
      <c r="E305" s="27" t="s">
        <v>99</v>
      </c>
      <c r="F305" s="31"/>
      <c r="G305" s="31"/>
      <c r="H305" s="31"/>
      <c r="I305" s="31"/>
      <c r="J305" s="31"/>
      <c r="K305" s="31"/>
      <c r="L305" s="31"/>
      <c r="M305" s="31"/>
      <c r="N305" s="31"/>
      <c r="O305" s="225"/>
      <c r="P305" s="225"/>
      <c r="Q305" s="10"/>
      <c r="R305" s="10"/>
      <c r="S305" s="10"/>
      <c r="T305" s="90"/>
    </row>
    <row r="306" spans="1:20" ht="15.75" x14ac:dyDescent="0.25">
      <c r="A306" s="245" t="s">
        <v>209</v>
      </c>
      <c r="B306" s="245"/>
      <c r="C306" s="245"/>
      <c r="D306" s="245"/>
      <c r="E306" s="245"/>
      <c r="F306" s="245"/>
      <c r="G306" s="245"/>
      <c r="H306" s="245"/>
      <c r="I306" s="86"/>
      <c r="J306" s="87"/>
      <c r="K306" s="87"/>
      <c r="L306" s="87"/>
      <c r="M306" s="87"/>
      <c r="N306" s="87"/>
      <c r="O306" s="219"/>
      <c r="P306" s="219"/>
      <c r="Q306" s="93"/>
      <c r="R306" s="93"/>
      <c r="S306" s="93"/>
      <c r="T306" s="84"/>
    </row>
    <row r="307" spans="1:20" ht="15.75" x14ac:dyDescent="0.25">
      <c r="A307" s="92"/>
      <c r="B307" s="92"/>
      <c r="C307" s="92"/>
      <c r="D307" s="92"/>
      <c r="E307" s="92"/>
      <c r="F307" s="92"/>
      <c r="G307" s="92"/>
      <c r="H307" s="92"/>
      <c r="I307" s="92"/>
      <c r="J307" s="93"/>
      <c r="K307" s="93"/>
      <c r="L307" s="93"/>
      <c r="M307" s="93"/>
      <c r="N307" s="93"/>
      <c r="O307" s="34"/>
      <c r="P307" s="34"/>
      <c r="Q307" s="34"/>
      <c r="R307" s="34"/>
      <c r="S307" s="34"/>
      <c r="T307" s="84"/>
    </row>
    <row r="308" spans="1:20" ht="15.75" x14ac:dyDescent="0.25">
      <c r="A308" s="215" t="s">
        <v>0</v>
      </c>
      <c r="B308" s="215" t="s">
        <v>1</v>
      </c>
      <c r="C308" s="215" t="s">
        <v>2</v>
      </c>
      <c r="D308" s="215" t="s">
        <v>3</v>
      </c>
      <c r="E308" s="215" t="s">
        <v>6</v>
      </c>
      <c r="F308" s="215" t="s">
        <v>7</v>
      </c>
      <c r="G308" s="215" t="s">
        <v>4</v>
      </c>
      <c r="H308" s="215" t="s">
        <v>4</v>
      </c>
      <c r="I308" s="215" t="s">
        <v>5</v>
      </c>
      <c r="J308" s="215" t="s">
        <v>5</v>
      </c>
      <c r="K308" s="228" t="s">
        <v>383</v>
      </c>
      <c r="L308" s="228" t="s">
        <v>384</v>
      </c>
      <c r="M308" s="226" t="s">
        <v>385</v>
      </c>
      <c r="N308" s="226" t="s">
        <v>386</v>
      </c>
      <c r="O308" s="215" t="s">
        <v>280</v>
      </c>
      <c r="P308" s="215"/>
      <c r="Q308" s="138"/>
      <c r="R308" s="138"/>
      <c r="S308" s="138"/>
      <c r="T308" s="84"/>
    </row>
    <row r="309" spans="1:20" ht="150.75" customHeight="1" x14ac:dyDescent="0.25">
      <c r="A309" s="215"/>
      <c r="B309" s="215"/>
      <c r="C309" s="215"/>
      <c r="D309" s="215"/>
      <c r="E309" s="215"/>
      <c r="F309" s="215"/>
      <c r="G309" s="215"/>
      <c r="H309" s="215"/>
      <c r="I309" s="215"/>
      <c r="J309" s="215"/>
      <c r="K309" s="229"/>
      <c r="L309" s="229"/>
      <c r="M309" s="227"/>
      <c r="N309" s="227"/>
      <c r="O309" s="216" t="s">
        <v>281</v>
      </c>
      <c r="P309" s="216"/>
      <c r="Q309" s="120"/>
      <c r="R309" s="120"/>
      <c r="S309" s="120"/>
      <c r="T309" s="84"/>
    </row>
    <row r="310" spans="1:20" ht="15.75" x14ac:dyDescent="0.25">
      <c r="A310" s="148">
        <v>1</v>
      </c>
      <c r="B310" s="148">
        <v>2</v>
      </c>
      <c r="C310" s="148">
        <v>3</v>
      </c>
      <c r="D310" s="148">
        <v>4</v>
      </c>
      <c r="E310" s="148">
        <v>5</v>
      </c>
      <c r="F310" s="148">
        <v>6</v>
      </c>
      <c r="G310" s="148">
        <v>7</v>
      </c>
      <c r="H310" s="148">
        <v>8</v>
      </c>
      <c r="I310" s="148">
        <v>9</v>
      </c>
      <c r="J310" s="148">
        <v>10</v>
      </c>
      <c r="K310" s="157">
        <v>11</v>
      </c>
      <c r="L310" s="157">
        <v>12</v>
      </c>
      <c r="M310" s="157">
        <v>13</v>
      </c>
      <c r="N310" s="157">
        <v>14</v>
      </c>
      <c r="O310" s="275">
        <v>15</v>
      </c>
      <c r="P310" s="277"/>
      <c r="Q310" s="120"/>
      <c r="R310" s="120"/>
      <c r="S310" s="120"/>
      <c r="T310" s="84"/>
    </row>
    <row r="311" spans="1:20" ht="15.75" x14ac:dyDescent="0.25">
      <c r="A311" s="272" t="s">
        <v>357</v>
      </c>
      <c r="B311" s="273"/>
      <c r="C311" s="273"/>
      <c r="D311" s="273"/>
      <c r="E311" s="273"/>
      <c r="F311" s="273"/>
      <c r="G311" s="273"/>
      <c r="H311" s="273"/>
      <c r="I311" s="273"/>
      <c r="J311" s="273"/>
      <c r="K311" s="273"/>
      <c r="L311" s="273"/>
      <c r="M311" s="273"/>
      <c r="N311" s="273"/>
      <c r="O311" s="273"/>
      <c r="P311" s="274"/>
      <c r="Q311" s="144"/>
      <c r="R311" s="144"/>
      <c r="S311" s="144"/>
      <c r="T311" s="84"/>
    </row>
    <row r="312" spans="1:20" ht="246" customHeight="1" x14ac:dyDescent="0.25">
      <c r="A312" s="27" t="s">
        <v>336</v>
      </c>
      <c r="B312" s="27" t="s">
        <v>333</v>
      </c>
      <c r="C312" s="118" t="s">
        <v>11</v>
      </c>
      <c r="D312" s="119">
        <v>5</v>
      </c>
      <c r="E312" s="7" t="s">
        <v>374</v>
      </c>
      <c r="F312" s="7"/>
      <c r="G312" s="7"/>
      <c r="H312" s="118"/>
      <c r="I312" s="118"/>
      <c r="J312" s="118"/>
      <c r="K312" s="118"/>
      <c r="L312" s="118"/>
      <c r="M312" s="118"/>
      <c r="N312" s="118"/>
      <c r="O312" s="221"/>
      <c r="P312" s="221"/>
      <c r="Q312" s="144"/>
      <c r="R312" s="144"/>
      <c r="S312" s="144"/>
      <c r="T312" s="84"/>
    </row>
    <row r="313" spans="1:20" ht="78.75" x14ac:dyDescent="0.25">
      <c r="A313" s="27" t="s">
        <v>337</v>
      </c>
      <c r="B313" s="27" t="s">
        <v>333</v>
      </c>
      <c r="C313" s="118" t="s">
        <v>11</v>
      </c>
      <c r="D313" s="119">
        <v>10</v>
      </c>
      <c r="E313" s="7" t="s">
        <v>375</v>
      </c>
      <c r="F313" s="7"/>
      <c r="G313" s="7"/>
      <c r="H313" s="118"/>
      <c r="I313" s="118"/>
      <c r="J313" s="118"/>
      <c r="K313" s="118"/>
      <c r="L313" s="118"/>
      <c r="M313" s="118"/>
      <c r="N313" s="118"/>
      <c r="O313" s="221"/>
      <c r="P313" s="221"/>
      <c r="Q313" s="144"/>
      <c r="R313" s="144"/>
      <c r="S313" s="144"/>
      <c r="T313" s="84"/>
    </row>
    <row r="314" spans="1:20" ht="78.75" x14ac:dyDescent="0.25">
      <c r="A314" s="27" t="s">
        <v>338</v>
      </c>
      <c r="B314" s="27" t="s">
        <v>333</v>
      </c>
      <c r="C314" s="118" t="s">
        <v>11</v>
      </c>
      <c r="D314" s="119">
        <v>5</v>
      </c>
      <c r="E314" s="7" t="s">
        <v>376</v>
      </c>
      <c r="F314" s="7"/>
      <c r="G314" s="7"/>
      <c r="H314" s="118"/>
      <c r="I314" s="118"/>
      <c r="J314" s="118"/>
      <c r="K314" s="118"/>
      <c r="L314" s="118"/>
      <c r="M314" s="118"/>
      <c r="N314" s="118"/>
      <c r="O314" s="221"/>
      <c r="P314" s="221"/>
      <c r="Q314" s="144"/>
      <c r="R314" s="144"/>
      <c r="S314" s="144"/>
      <c r="T314" s="84"/>
    </row>
    <row r="315" spans="1:20" ht="78.75" x14ac:dyDescent="0.25">
      <c r="A315" s="27" t="s">
        <v>339</v>
      </c>
      <c r="B315" s="27" t="s">
        <v>333</v>
      </c>
      <c r="C315" s="118" t="s">
        <v>11</v>
      </c>
      <c r="D315" s="119">
        <v>20</v>
      </c>
      <c r="E315" s="7" t="s">
        <v>377</v>
      </c>
      <c r="F315" s="7"/>
      <c r="G315" s="7"/>
      <c r="H315" s="118"/>
      <c r="I315" s="118"/>
      <c r="J315" s="118"/>
      <c r="K315" s="118"/>
      <c r="L315" s="118"/>
      <c r="M315" s="118"/>
      <c r="N315" s="118"/>
      <c r="O315" s="221"/>
      <c r="P315" s="221"/>
      <c r="Q315" s="144"/>
      <c r="R315" s="144"/>
      <c r="S315" s="144"/>
      <c r="T315" s="84"/>
    </row>
    <row r="316" spans="1:20" ht="78.75" x14ac:dyDescent="0.25">
      <c r="A316" s="27" t="s">
        <v>340</v>
      </c>
      <c r="B316" s="27" t="s">
        <v>334</v>
      </c>
      <c r="C316" s="118" t="s">
        <v>11</v>
      </c>
      <c r="D316" s="119">
        <v>10</v>
      </c>
      <c r="E316" s="7" t="s">
        <v>378</v>
      </c>
      <c r="F316" s="7"/>
      <c r="G316" s="7"/>
      <c r="H316" s="118"/>
      <c r="I316" s="118"/>
      <c r="J316" s="118"/>
      <c r="K316" s="118"/>
      <c r="L316" s="118"/>
      <c r="M316" s="118"/>
      <c r="N316" s="118"/>
      <c r="O316" s="221"/>
      <c r="P316" s="221"/>
      <c r="Q316" s="144"/>
      <c r="R316" s="144"/>
      <c r="S316" s="144"/>
      <c r="T316" s="84"/>
    </row>
    <row r="317" spans="1:20" ht="78.75" x14ac:dyDescent="0.25">
      <c r="A317" s="27" t="s">
        <v>341</v>
      </c>
      <c r="B317" s="27" t="s">
        <v>335</v>
      </c>
      <c r="C317" s="118" t="s">
        <v>11</v>
      </c>
      <c r="D317" s="119">
        <v>5</v>
      </c>
      <c r="E317" s="7" t="s">
        <v>379</v>
      </c>
      <c r="F317" s="7"/>
      <c r="G317" s="7"/>
      <c r="H317" s="118"/>
      <c r="I317" s="118"/>
      <c r="J317" s="118"/>
      <c r="K317" s="118"/>
      <c r="L317" s="118"/>
      <c r="M317" s="118"/>
      <c r="N317" s="118"/>
      <c r="O317" s="221"/>
      <c r="P317" s="221"/>
      <c r="Q317" s="144"/>
      <c r="R317" s="144"/>
      <c r="S317" s="144"/>
      <c r="T317" s="84"/>
    </row>
    <row r="318" spans="1:20" ht="78.75" x14ac:dyDescent="0.25">
      <c r="A318" s="27" t="s">
        <v>342</v>
      </c>
      <c r="B318" s="27" t="s">
        <v>335</v>
      </c>
      <c r="C318" s="118" t="s">
        <v>11</v>
      </c>
      <c r="D318" s="119">
        <v>5</v>
      </c>
      <c r="E318" s="7" t="s">
        <v>380</v>
      </c>
      <c r="F318" s="7"/>
      <c r="G318" s="7"/>
      <c r="H318" s="118"/>
      <c r="I318" s="118"/>
      <c r="J318" s="118"/>
      <c r="K318" s="118"/>
      <c r="L318" s="118"/>
      <c r="M318" s="118"/>
      <c r="N318" s="118"/>
      <c r="O318" s="221"/>
      <c r="P318" s="221"/>
      <c r="Q318" s="144"/>
      <c r="R318" s="144"/>
      <c r="S318" s="144"/>
      <c r="T318" s="84"/>
    </row>
    <row r="319" spans="1:20" ht="78.75" x14ac:dyDescent="0.25">
      <c r="A319" s="94" t="s">
        <v>343</v>
      </c>
      <c r="B319" s="94" t="s">
        <v>335</v>
      </c>
      <c r="C319" s="175" t="s">
        <v>11</v>
      </c>
      <c r="D319" s="166">
        <v>10</v>
      </c>
      <c r="E319" s="11" t="s">
        <v>381</v>
      </c>
      <c r="F319" s="11"/>
      <c r="G319" s="11"/>
      <c r="H319" s="175"/>
      <c r="I319" s="175"/>
      <c r="J319" s="175"/>
      <c r="K319" s="175"/>
      <c r="L319" s="175"/>
      <c r="M319" s="175"/>
      <c r="N319" s="175"/>
      <c r="O319" s="220"/>
      <c r="P319" s="220"/>
      <c r="Q319" s="144"/>
      <c r="R319" s="144"/>
      <c r="S319" s="144"/>
      <c r="T319" s="84"/>
    </row>
    <row r="320" spans="1:20" ht="15.75" x14ac:dyDescent="0.25">
      <c r="A320" s="245" t="s">
        <v>344</v>
      </c>
      <c r="B320" s="245"/>
      <c r="C320" s="245"/>
      <c r="D320" s="245"/>
      <c r="E320" s="245"/>
      <c r="F320" s="245"/>
      <c r="G320" s="245"/>
      <c r="H320" s="245"/>
      <c r="I320" s="86"/>
      <c r="J320" s="87"/>
      <c r="K320" s="87"/>
      <c r="L320" s="87"/>
      <c r="M320" s="87"/>
      <c r="N320" s="87"/>
      <c r="O320" s="219"/>
      <c r="P320" s="219"/>
      <c r="Q320" s="93"/>
      <c r="R320" s="93"/>
      <c r="S320" s="93"/>
      <c r="T320" s="84"/>
    </row>
    <row r="321" spans="1:22" ht="15.75" x14ac:dyDescent="0.25">
      <c r="A321" s="92"/>
      <c r="B321" s="92"/>
      <c r="C321" s="92"/>
      <c r="D321" s="92"/>
      <c r="E321" s="92"/>
      <c r="F321" s="92"/>
      <c r="G321" s="92"/>
      <c r="H321" s="92"/>
      <c r="I321" s="92"/>
      <c r="J321" s="93"/>
      <c r="K321" s="93"/>
      <c r="L321" s="93"/>
      <c r="M321" s="93"/>
      <c r="N321" s="93"/>
      <c r="O321" s="34"/>
      <c r="P321" s="34"/>
      <c r="Q321" s="93"/>
      <c r="R321" s="93"/>
      <c r="S321" s="93"/>
      <c r="T321" s="84"/>
    </row>
    <row r="322" spans="1:22" ht="15.75" x14ac:dyDescent="0.25">
      <c r="A322" s="215" t="s">
        <v>0</v>
      </c>
      <c r="B322" s="215" t="s">
        <v>1</v>
      </c>
      <c r="C322" s="215" t="s">
        <v>2</v>
      </c>
      <c r="D322" s="215" t="s">
        <v>3</v>
      </c>
      <c r="E322" s="215" t="s">
        <v>6</v>
      </c>
      <c r="F322" s="215" t="s">
        <v>7</v>
      </c>
      <c r="G322" s="215" t="s">
        <v>4</v>
      </c>
      <c r="H322" s="215" t="s">
        <v>4</v>
      </c>
      <c r="I322" s="215" t="s">
        <v>5</v>
      </c>
      <c r="J322" s="215" t="s">
        <v>5</v>
      </c>
      <c r="K322" s="216" t="s">
        <v>383</v>
      </c>
      <c r="L322" s="216" t="s">
        <v>384</v>
      </c>
      <c r="M322" s="290" t="s">
        <v>385</v>
      </c>
      <c r="N322" s="290" t="s">
        <v>386</v>
      </c>
      <c r="O322" s="215" t="s">
        <v>280</v>
      </c>
      <c r="P322" s="215"/>
      <c r="Q322" s="93"/>
      <c r="R322" s="93"/>
      <c r="S322" s="93"/>
      <c r="T322" s="84"/>
    </row>
    <row r="323" spans="1:22" ht="152.25" customHeight="1" x14ac:dyDescent="0.25">
      <c r="A323" s="215"/>
      <c r="B323" s="215"/>
      <c r="C323" s="215"/>
      <c r="D323" s="215"/>
      <c r="E323" s="215"/>
      <c r="F323" s="215"/>
      <c r="G323" s="215"/>
      <c r="H323" s="215"/>
      <c r="I323" s="215"/>
      <c r="J323" s="215"/>
      <c r="K323" s="216"/>
      <c r="L323" s="216"/>
      <c r="M323" s="290"/>
      <c r="N323" s="290"/>
      <c r="O323" s="216" t="s">
        <v>281</v>
      </c>
      <c r="P323" s="216"/>
      <c r="Q323" s="93"/>
      <c r="R323" s="93"/>
      <c r="S323" s="93"/>
      <c r="T323" s="84"/>
    </row>
    <row r="324" spans="1:22" ht="15.75" x14ac:dyDescent="0.25">
      <c r="A324" s="153">
        <v>1</v>
      </c>
      <c r="B324" s="153">
        <v>2</v>
      </c>
      <c r="C324" s="153">
        <v>3</v>
      </c>
      <c r="D324" s="153">
        <v>4</v>
      </c>
      <c r="E324" s="153">
        <v>5</v>
      </c>
      <c r="F324" s="153">
        <v>6</v>
      </c>
      <c r="G324" s="153">
        <v>7</v>
      </c>
      <c r="H324" s="153">
        <v>8</v>
      </c>
      <c r="I324" s="153">
        <v>9</v>
      </c>
      <c r="J324" s="153">
        <v>10</v>
      </c>
      <c r="K324" s="176">
        <v>11</v>
      </c>
      <c r="L324" s="176">
        <v>12</v>
      </c>
      <c r="M324" s="176">
        <v>13</v>
      </c>
      <c r="N324" s="176">
        <v>14</v>
      </c>
      <c r="O324" s="217">
        <v>15</v>
      </c>
      <c r="P324" s="218"/>
      <c r="Q324" s="93"/>
      <c r="R324" s="93"/>
      <c r="S324" s="93"/>
      <c r="T324" s="84"/>
    </row>
    <row r="325" spans="1:22" ht="15.75" customHeight="1" x14ac:dyDescent="0.25">
      <c r="A325" s="293" t="s">
        <v>390</v>
      </c>
      <c r="B325" s="293"/>
      <c r="C325" s="293"/>
      <c r="D325" s="293"/>
      <c r="E325" s="293"/>
      <c r="F325" s="293"/>
      <c r="G325" s="293"/>
      <c r="H325" s="293"/>
      <c r="I325" s="293"/>
      <c r="J325" s="293"/>
      <c r="K325" s="293"/>
      <c r="L325" s="293"/>
      <c r="M325" s="293"/>
      <c r="N325" s="293"/>
      <c r="O325" s="293"/>
      <c r="P325" s="293"/>
      <c r="Q325" s="93"/>
      <c r="R325" s="93"/>
      <c r="S325" s="93"/>
      <c r="T325" s="84"/>
    </row>
    <row r="326" spans="1:22" ht="108" customHeight="1" x14ac:dyDescent="0.25">
      <c r="A326" s="213" t="s">
        <v>500</v>
      </c>
      <c r="B326" s="94" t="s">
        <v>391</v>
      </c>
      <c r="C326" s="12" t="s">
        <v>11</v>
      </c>
      <c r="D326" s="166">
        <v>1</v>
      </c>
      <c r="E326" s="11" t="s">
        <v>420</v>
      </c>
      <c r="F326" s="11"/>
      <c r="G326" s="11"/>
      <c r="H326" s="164"/>
      <c r="I326" s="164"/>
      <c r="J326" s="165"/>
      <c r="K326" s="165"/>
      <c r="L326" s="165"/>
      <c r="M326" s="165"/>
      <c r="N326" s="165"/>
      <c r="O326" s="294"/>
      <c r="P326" s="295"/>
      <c r="Q326" s="93"/>
      <c r="R326" s="93"/>
      <c r="S326" s="93"/>
      <c r="T326" s="84"/>
    </row>
    <row r="327" spans="1:22" ht="100.5" customHeight="1" x14ac:dyDescent="0.25">
      <c r="A327" s="197" t="s">
        <v>392</v>
      </c>
      <c r="B327" s="26" t="s">
        <v>393</v>
      </c>
      <c r="C327" s="15" t="s">
        <v>8</v>
      </c>
      <c r="D327" s="15">
        <v>10</v>
      </c>
      <c r="E327" s="7" t="s">
        <v>421</v>
      </c>
      <c r="F327" s="7"/>
      <c r="G327" s="7"/>
      <c r="H327" s="86"/>
      <c r="I327" s="86"/>
      <c r="J327" s="87"/>
      <c r="K327" s="87"/>
      <c r="L327" s="87"/>
      <c r="M327" s="87"/>
      <c r="N327" s="87"/>
      <c r="O327" s="294"/>
      <c r="P327" s="295"/>
      <c r="Q327" s="93"/>
      <c r="R327" s="93"/>
      <c r="S327" s="93"/>
      <c r="T327" s="84"/>
    </row>
    <row r="328" spans="1:22" s="161" customFormat="1" ht="15.75" x14ac:dyDescent="0.25">
      <c r="A328" s="245" t="s">
        <v>394</v>
      </c>
      <c r="B328" s="245"/>
      <c r="C328" s="245"/>
      <c r="D328" s="245"/>
      <c r="E328" s="245"/>
      <c r="F328" s="245"/>
      <c r="G328" s="245"/>
      <c r="H328" s="245"/>
      <c r="I328" s="86"/>
      <c r="J328" s="87"/>
      <c r="K328" s="87"/>
      <c r="L328" s="87"/>
      <c r="M328" s="87"/>
      <c r="N328" s="87"/>
      <c r="O328" s="219"/>
      <c r="P328" s="219"/>
      <c r="Q328" s="158"/>
      <c r="R328" s="158"/>
      <c r="S328" s="158"/>
      <c r="T328" s="159"/>
      <c r="U328" s="160"/>
      <c r="V328" s="160"/>
    </row>
    <row r="329" spans="1:22" s="161" customFormat="1" ht="15.75" x14ac:dyDescent="0.25">
      <c r="A329" s="162"/>
      <c r="B329" s="162"/>
      <c r="C329" s="162"/>
      <c r="D329" s="162"/>
      <c r="E329" s="162"/>
      <c r="F329" s="162"/>
      <c r="G329" s="162"/>
      <c r="H329" s="162"/>
      <c r="I329" s="162"/>
      <c r="J329" s="158"/>
      <c r="K329" s="158"/>
      <c r="L329" s="158"/>
      <c r="M329" s="158"/>
      <c r="N329" s="158"/>
      <c r="O329" s="163"/>
      <c r="P329" s="163"/>
      <c r="Q329" s="158"/>
      <c r="R329" s="158"/>
      <c r="S329" s="158"/>
      <c r="T329" s="159"/>
      <c r="U329" s="160"/>
      <c r="V329" s="160"/>
    </row>
    <row r="330" spans="1:22" s="161" customFormat="1" ht="12.75" customHeight="1" x14ac:dyDescent="0.25">
      <c r="A330" s="215" t="s">
        <v>0</v>
      </c>
      <c r="B330" s="215" t="s">
        <v>1</v>
      </c>
      <c r="C330" s="215" t="s">
        <v>2</v>
      </c>
      <c r="D330" s="215" t="s">
        <v>3</v>
      </c>
      <c r="E330" s="215" t="s">
        <v>6</v>
      </c>
      <c r="F330" s="215" t="s">
        <v>7</v>
      </c>
      <c r="G330" s="215" t="s">
        <v>4</v>
      </c>
      <c r="H330" s="215" t="s">
        <v>4</v>
      </c>
      <c r="I330" s="215" t="s">
        <v>5</v>
      </c>
      <c r="J330" s="215" t="s">
        <v>5</v>
      </c>
      <c r="K330" s="228" t="s">
        <v>383</v>
      </c>
      <c r="L330" s="228" t="s">
        <v>384</v>
      </c>
      <c r="M330" s="226" t="s">
        <v>385</v>
      </c>
      <c r="N330" s="226" t="s">
        <v>386</v>
      </c>
      <c r="O330" s="215" t="s">
        <v>280</v>
      </c>
      <c r="P330" s="215"/>
      <c r="Q330" s="158"/>
      <c r="R330" s="158"/>
      <c r="S330" s="158"/>
      <c r="T330" s="159"/>
      <c r="U330" s="160"/>
      <c r="V330" s="160"/>
    </row>
    <row r="331" spans="1:22" s="161" customFormat="1" ht="152.25" customHeight="1" x14ac:dyDescent="0.25">
      <c r="A331" s="215"/>
      <c r="B331" s="215"/>
      <c r="C331" s="215"/>
      <c r="D331" s="215"/>
      <c r="E331" s="215"/>
      <c r="F331" s="215"/>
      <c r="G331" s="215"/>
      <c r="H331" s="215"/>
      <c r="I331" s="215"/>
      <c r="J331" s="215"/>
      <c r="K331" s="229"/>
      <c r="L331" s="229"/>
      <c r="M331" s="227"/>
      <c r="N331" s="227"/>
      <c r="O331" s="215" t="s">
        <v>281</v>
      </c>
      <c r="P331" s="215"/>
      <c r="Q331" s="158"/>
      <c r="R331" s="158"/>
      <c r="S331" s="158"/>
      <c r="T331" s="159"/>
      <c r="U331" s="160"/>
      <c r="V331" s="160"/>
    </row>
    <row r="332" spans="1:22" s="161" customFormat="1" ht="15.75" x14ac:dyDescent="0.25">
      <c r="A332" s="167">
        <v>1</v>
      </c>
      <c r="B332" s="167">
        <v>2</v>
      </c>
      <c r="C332" s="167">
        <v>3</v>
      </c>
      <c r="D332" s="167">
        <v>4</v>
      </c>
      <c r="E332" s="167">
        <v>5</v>
      </c>
      <c r="F332" s="167">
        <v>6</v>
      </c>
      <c r="G332" s="167">
        <v>7</v>
      </c>
      <c r="H332" s="167">
        <v>8</v>
      </c>
      <c r="I332" s="167">
        <v>9</v>
      </c>
      <c r="J332" s="167">
        <v>10</v>
      </c>
      <c r="K332" s="168">
        <v>11</v>
      </c>
      <c r="L332" s="168">
        <v>12</v>
      </c>
      <c r="M332" s="168">
        <v>13</v>
      </c>
      <c r="N332" s="168">
        <v>14</v>
      </c>
      <c r="O332" s="287">
        <v>15</v>
      </c>
      <c r="P332" s="288"/>
      <c r="Q332" s="158"/>
      <c r="R332" s="158"/>
      <c r="S332" s="158"/>
      <c r="T332" s="159"/>
      <c r="U332" s="160"/>
      <c r="V332" s="160"/>
    </row>
    <row r="333" spans="1:22" s="161" customFormat="1" ht="33" customHeight="1" x14ac:dyDescent="0.25">
      <c r="A333" s="284" t="s">
        <v>395</v>
      </c>
      <c r="B333" s="285"/>
      <c r="C333" s="285"/>
      <c r="D333" s="285"/>
      <c r="E333" s="285"/>
      <c r="F333" s="285"/>
      <c r="G333" s="285"/>
      <c r="H333" s="285"/>
      <c r="I333" s="285"/>
      <c r="J333" s="285"/>
      <c r="K333" s="285"/>
      <c r="L333" s="285"/>
      <c r="M333" s="285"/>
      <c r="N333" s="285"/>
      <c r="O333" s="285"/>
      <c r="P333" s="286"/>
      <c r="Q333" s="158"/>
      <c r="R333" s="158"/>
      <c r="S333" s="158"/>
      <c r="T333" s="159"/>
      <c r="U333" s="160"/>
      <c r="V333" s="160"/>
    </row>
    <row r="334" spans="1:22" s="161" customFormat="1" ht="219" customHeight="1" x14ac:dyDescent="0.25">
      <c r="A334" s="27" t="s">
        <v>396</v>
      </c>
      <c r="B334" s="27" t="s">
        <v>408</v>
      </c>
      <c r="C334" s="27" t="s">
        <v>36</v>
      </c>
      <c r="D334" s="27">
        <v>25</v>
      </c>
      <c r="E334" s="27" t="s">
        <v>399</v>
      </c>
      <c r="F334" s="86"/>
      <c r="G334" s="86"/>
      <c r="H334" s="86"/>
      <c r="I334" s="86"/>
      <c r="J334" s="87"/>
      <c r="K334" s="87"/>
      <c r="L334" s="87"/>
      <c r="M334" s="87"/>
      <c r="N334" s="87"/>
      <c r="O334" s="294"/>
      <c r="P334" s="295"/>
      <c r="Q334" s="158"/>
      <c r="R334" s="158"/>
      <c r="S334" s="158"/>
      <c r="T334" s="159"/>
      <c r="U334" s="160"/>
      <c r="V334" s="160"/>
    </row>
    <row r="335" spans="1:22" s="161" customFormat="1" ht="210" customHeight="1" x14ac:dyDescent="0.25">
      <c r="A335" s="27" t="s">
        <v>397</v>
      </c>
      <c r="B335" s="27" t="s">
        <v>408</v>
      </c>
      <c r="C335" s="27" t="s">
        <v>36</v>
      </c>
      <c r="D335" s="27">
        <v>25</v>
      </c>
      <c r="E335" s="27" t="s">
        <v>404</v>
      </c>
      <c r="F335" s="86"/>
      <c r="G335" s="86"/>
      <c r="H335" s="86"/>
      <c r="I335" s="86"/>
      <c r="J335" s="87"/>
      <c r="K335" s="87"/>
      <c r="L335" s="87"/>
      <c r="M335" s="87"/>
      <c r="N335" s="87"/>
      <c r="O335" s="294"/>
      <c r="P335" s="295"/>
      <c r="Q335" s="158"/>
      <c r="R335" s="158"/>
      <c r="S335" s="158"/>
      <c r="T335" s="159"/>
      <c r="U335" s="160"/>
      <c r="V335" s="160"/>
    </row>
    <row r="336" spans="1:22" s="161" customFormat="1" ht="15.75" x14ac:dyDescent="0.25">
      <c r="A336" s="245" t="s">
        <v>398</v>
      </c>
      <c r="B336" s="245"/>
      <c r="C336" s="245"/>
      <c r="D336" s="245"/>
      <c r="E336" s="245"/>
      <c r="F336" s="245"/>
      <c r="G336" s="245"/>
      <c r="H336" s="245"/>
      <c r="I336" s="86"/>
      <c r="J336" s="87"/>
      <c r="K336" s="87"/>
      <c r="L336" s="87"/>
      <c r="M336" s="87"/>
      <c r="N336" s="87"/>
      <c r="O336" s="219"/>
      <c r="P336" s="219"/>
      <c r="Q336" s="158"/>
      <c r="R336" s="158"/>
      <c r="S336" s="158"/>
      <c r="T336" s="159"/>
      <c r="U336" s="160"/>
      <c r="V336" s="160"/>
    </row>
    <row r="337" spans="1:22" s="161" customFormat="1" ht="15.75" x14ac:dyDescent="0.25">
      <c r="A337" s="92"/>
      <c r="B337" s="92"/>
      <c r="C337" s="92"/>
      <c r="D337" s="92"/>
      <c r="E337" s="92"/>
      <c r="F337" s="92"/>
      <c r="G337" s="92"/>
      <c r="H337" s="92"/>
      <c r="I337" s="92"/>
      <c r="J337" s="93"/>
      <c r="K337" s="93"/>
      <c r="L337" s="93"/>
      <c r="M337" s="93"/>
      <c r="N337" s="93"/>
      <c r="O337" s="34"/>
      <c r="P337" s="34"/>
      <c r="Q337" s="158"/>
      <c r="R337" s="158"/>
      <c r="S337" s="158"/>
      <c r="T337" s="159"/>
      <c r="U337" s="160"/>
      <c r="V337" s="160"/>
    </row>
    <row r="338" spans="1:22" s="161" customFormat="1" ht="15.75" x14ac:dyDescent="0.25">
      <c r="A338" s="291" t="s">
        <v>402</v>
      </c>
      <c r="B338" s="291"/>
      <c r="C338" s="291"/>
      <c r="D338" s="291"/>
      <c r="E338" s="291"/>
      <c r="F338" s="291"/>
      <c r="G338" s="291"/>
      <c r="H338" s="291"/>
      <c r="I338" s="291"/>
      <c r="J338" s="291"/>
      <c r="K338" s="291"/>
      <c r="L338" s="291"/>
      <c r="M338" s="291"/>
      <c r="N338" s="291"/>
      <c r="O338" s="291"/>
      <c r="P338" s="34"/>
      <c r="Q338" s="158"/>
      <c r="R338" s="158"/>
      <c r="S338" s="158"/>
      <c r="T338" s="159"/>
      <c r="U338" s="160"/>
      <c r="V338" s="160"/>
    </row>
    <row r="339" spans="1:22" s="161" customFormat="1" ht="35.25" customHeight="1" x14ac:dyDescent="0.25">
      <c r="A339" s="292" t="s">
        <v>403</v>
      </c>
      <c r="B339" s="292"/>
      <c r="C339" s="292"/>
      <c r="D339" s="292"/>
      <c r="E339" s="292"/>
      <c r="F339" s="292"/>
      <c r="G339" s="292"/>
      <c r="H339" s="292"/>
      <c r="I339" s="292"/>
      <c r="J339" s="292"/>
      <c r="K339" s="292"/>
      <c r="L339" s="292"/>
      <c r="M339" s="292"/>
      <c r="N339" s="292"/>
      <c r="O339" s="292"/>
      <c r="P339" s="34"/>
      <c r="Q339" s="158"/>
      <c r="R339" s="158"/>
      <c r="S339" s="158"/>
      <c r="T339" s="159"/>
      <c r="U339" s="160"/>
      <c r="V339" s="160"/>
    </row>
    <row r="340" spans="1:22" s="161" customFormat="1" ht="15.75" x14ac:dyDescent="0.25">
      <c r="A340" s="107"/>
      <c r="B340" s="107"/>
      <c r="C340" s="107"/>
      <c r="D340" s="107"/>
      <c r="E340" s="107"/>
      <c r="F340" s="107"/>
      <c r="G340" s="107"/>
      <c r="H340" s="107"/>
      <c r="I340" s="107"/>
      <c r="J340" s="107"/>
      <c r="K340" s="107"/>
      <c r="L340" s="107"/>
      <c r="M340" s="107"/>
      <c r="N340" s="107"/>
      <c r="O340" s="107"/>
      <c r="P340" s="34"/>
      <c r="Q340" s="158"/>
      <c r="R340" s="158"/>
      <c r="S340" s="158"/>
      <c r="T340" s="159"/>
      <c r="U340" s="160"/>
      <c r="V340" s="160"/>
    </row>
    <row r="341" spans="1:22" ht="81.75" customHeight="1" x14ac:dyDescent="0.25">
      <c r="A341" s="278"/>
      <c r="B341" s="278"/>
      <c r="C341" s="278"/>
      <c r="D341" s="278"/>
      <c r="E341" s="278"/>
      <c r="F341" s="278"/>
      <c r="G341" s="278"/>
      <c r="H341" s="278"/>
      <c r="I341" s="278"/>
      <c r="J341" s="278"/>
      <c r="K341" s="278"/>
      <c r="L341" s="278"/>
      <c r="M341" s="278"/>
      <c r="N341" s="278"/>
      <c r="O341" s="278"/>
      <c r="P341" s="278"/>
      <c r="Q341" s="10"/>
      <c r="R341" s="10"/>
      <c r="S341" s="10"/>
      <c r="T341" s="84"/>
    </row>
  </sheetData>
  <mergeCells count="688">
    <mergeCell ref="A339:O339"/>
    <mergeCell ref="N330:N331"/>
    <mergeCell ref="M330:M331"/>
    <mergeCell ref="L330:L331"/>
    <mergeCell ref="K330:K331"/>
    <mergeCell ref="A325:P325"/>
    <mergeCell ref="O327:P327"/>
    <mergeCell ref="O326:P326"/>
    <mergeCell ref="O335:P335"/>
    <mergeCell ref="O334:P334"/>
    <mergeCell ref="A328:H328"/>
    <mergeCell ref="O328:P328"/>
    <mergeCell ref="A330:A331"/>
    <mergeCell ref="B330:B331"/>
    <mergeCell ref="C330:C331"/>
    <mergeCell ref="D330:D331"/>
    <mergeCell ref="E330:E331"/>
    <mergeCell ref="F330:F331"/>
    <mergeCell ref="G330:G331"/>
    <mergeCell ref="H330:H331"/>
    <mergeCell ref="N308:N309"/>
    <mergeCell ref="M308:M309"/>
    <mergeCell ref="L308:L309"/>
    <mergeCell ref="K308:K309"/>
    <mergeCell ref="N322:N323"/>
    <mergeCell ref="M322:M323"/>
    <mergeCell ref="L322:L323"/>
    <mergeCell ref="K322:K323"/>
    <mergeCell ref="A338:O338"/>
    <mergeCell ref="N269:N270"/>
    <mergeCell ref="M269:M270"/>
    <mergeCell ref="L269:L270"/>
    <mergeCell ref="K269:K270"/>
    <mergeCell ref="N286:N287"/>
    <mergeCell ref="M286:M287"/>
    <mergeCell ref="L286:L287"/>
    <mergeCell ref="K286:K287"/>
    <mergeCell ref="N278:N279"/>
    <mergeCell ref="M278:M279"/>
    <mergeCell ref="L278:L279"/>
    <mergeCell ref="K278:K279"/>
    <mergeCell ref="N237:N238"/>
    <mergeCell ref="M237:M238"/>
    <mergeCell ref="L237:L238"/>
    <mergeCell ref="K237:K238"/>
    <mergeCell ref="N242:N243"/>
    <mergeCell ref="M242:M243"/>
    <mergeCell ref="L242:L243"/>
    <mergeCell ref="K242:K243"/>
    <mergeCell ref="N257:N258"/>
    <mergeCell ref="M257:M258"/>
    <mergeCell ref="L257:L258"/>
    <mergeCell ref="K257:K258"/>
    <mergeCell ref="N213:N214"/>
    <mergeCell ref="M213:M214"/>
    <mergeCell ref="L213:L214"/>
    <mergeCell ref="K213:K214"/>
    <mergeCell ref="N228:N229"/>
    <mergeCell ref="M228:M229"/>
    <mergeCell ref="L228:L229"/>
    <mergeCell ref="K228:K229"/>
    <mergeCell ref="N223:N224"/>
    <mergeCell ref="M223:M224"/>
    <mergeCell ref="L223:L224"/>
    <mergeCell ref="K223:K224"/>
    <mergeCell ref="A227:S227"/>
    <mergeCell ref="J223:J224"/>
    <mergeCell ref="A221:H221"/>
    <mergeCell ref="A223:A224"/>
    <mergeCell ref="B223:B224"/>
    <mergeCell ref="C223:C224"/>
    <mergeCell ref="D223:D224"/>
    <mergeCell ref="E223:E224"/>
    <mergeCell ref="F223:F224"/>
    <mergeCell ref="G223:G224"/>
    <mergeCell ref="A213:A214"/>
    <mergeCell ref="B213:B214"/>
    <mergeCell ref="N176:N177"/>
    <mergeCell ref="M176:M177"/>
    <mergeCell ref="L176:L177"/>
    <mergeCell ref="K176:K177"/>
    <mergeCell ref="K187:K188"/>
    <mergeCell ref="N205:N206"/>
    <mergeCell ref="M205:M206"/>
    <mergeCell ref="L205:L206"/>
    <mergeCell ref="K205:K206"/>
    <mergeCell ref="N194:N195"/>
    <mergeCell ref="M194:M195"/>
    <mergeCell ref="L194:L195"/>
    <mergeCell ref="K194:K195"/>
    <mergeCell ref="A179:S179"/>
    <mergeCell ref="Q177:S177"/>
    <mergeCell ref="O176:S176"/>
    <mergeCell ref="N140:N141"/>
    <mergeCell ref="M140:M141"/>
    <mergeCell ref="L140:L141"/>
    <mergeCell ref="K140:K141"/>
    <mergeCell ref="N148:N149"/>
    <mergeCell ref="M148:M149"/>
    <mergeCell ref="L148:L149"/>
    <mergeCell ref="K148:K149"/>
    <mergeCell ref="N157:N158"/>
    <mergeCell ref="M157:M158"/>
    <mergeCell ref="L157:L158"/>
    <mergeCell ref="K157:K158"/>
    <mergeCell ref="N116:N117"/>
    <mergeCell ref="M116:M117"/>
    <mergeCell ref="L116:L117"/>
    <mergeCell ref="K116:K117"/>
    <mergeCell ref="N124:N125"/>
    <mergeCell ref="M124:M125"/>
    <mergeCell ref="L124:L125"/>
    <mergeCell ref="K124:K125"/>
    <mergeCell ref="N132:N133"/>
    <mergeCell ref="M132:M133"/>
    <mergeCell ref="L132:L133"/>
    <mergeCell ref="K132:K133"/>
    <mergeCell ref="N90:N91"/>
    <mergeCell ref="M90:M91"/>
    <mergeCell ref="L90:L91"/>
    <mergeCell ref="K90:K91"/>
    <mergeCell ref="N98:N99"/>
    <mergeCell ref="M98:M99"/>
    <mergeCell ref="L98:L99"/>
    <mergeCell ref="K98:K99"/>
    <mergeCell ref="N108:N109"/>
    <mergeCell ref="M108:M109"/>
    <mergeCell ref="L108:L109"/>
    <mergeCell ref="K108:K109"/>
    <mergeCell ref="N75:N76"/>
    <mergeCell ref="M75:M76"/>
    <mergeCell ref="L75:L76"/>
    <mergeCell ref="K75:K76"/>
    <mergeCell ref="N80:N81"/>
    <mergeCell ref="M80:M81"/>
    <mergeCell ref="L80:L81"/>
    <mergeCell ref="K80:K81"/>
    <mergeCell ref="N85:N86"/>
    <mergeCell ref="M85:M86"/>
    <mergeCell ref="L85:L86"/>
    <mergeCell ref="K85:K86"/>
    <mergeCell ref="N43:N44"/>
    <mergeCell ref="M43:M44"/>
    <mergeCell ref="L43:L44"/>
    <mergeCell ref="K43:K44"/>
    <mergeCell ref="N59:N60"/>
    <mergeCell ref="M59:M60"/>
    <mergeCell ref="L59:L60"/>
    <mergeCell ref="K59:K60"/>
    <mergeCell ref="N67:N68"/>
    <mergeCell ref="M67:M68"/>
    <mergeCell ref="L67:L68"/>
    <mergeCell ref="K67:K68"/>
    <mergeCell ref="N17:N18"/>
    <mergeCell ref="M17:M18"/>
    <mergeCell ref="L17:L18"/>
    <mergeCell ref="K17:K18"/>
    <mergeCell ref="N22:N23"/>
    <mergeCell ref="M22:M23"/>
    <mergeCell ref="L22:L23"/>
    <mergeCell ref="K22:K23"/>
    <mergeCell ref="N33:N34"/>
    <mergeCell ref="M33:M34"/>
    <mergeCell ref="L33:L34"/>
    <mergeCell ref="K33:K34"/>
    <mergeCell ref="O166:S166"/>
    <mergeCell ref="A203:H203"/>
    <mergeCell ref="I330:I331"/>
    <mergeCell ref="J330:J331"/>
    <mergeCell ref="O330:P330"/>
    <mergeCell ref="O331:P331"/>
    <mergeCell ref="A341:P341"/>
    <mergeCell ref="A333:P333"/>
    <mergeCell ref="A336:H336"/>
    <mergeCell ref="O336:P336"/>
    <mergeCell ref="O332:P332"/>
    <mergeCell ref="N171:N172"/>
    <mergeCell ref="M171:M172"/>
    <mergeCell ref="L171:L172"/>
    <mergeCell ref="K171:K172"/>
    <mergeCell ref="N166:N167"/>
    <mergeCell ref="M166:M167"/>
    <mergeCell ref="L166:L167"/>
    <mergeCell ref="K166:K167"/>
    <mergeCell ref="N187:N188"/>
    <mergeCell ref="M187:M188"/>
    <mergeCell ref="L187:L188"/>
    <mergeCell ref="N181:N182"/>
    <mergeCell ref="O308:P308"/>
    <mergeCell ref="M7:M8"/>
    <mergeCell ref="L7:L8"/>
    <mergeCell ref="K7:K8"/>
    <mergeCell ref="A311:P311"/>
    <mergeCell ref="A143:Q143"/>
    <mergeCell ref="Q178:S178"/>
    <mergeCell ref="A197:Q197"/>
    <mergeCell ref="O207:P207"/>
    <mergeCell ref="O300:P300"/>
    <mergeCell ref="O310:P310"/>
    <mergeCell ref="A241:S241"/>
    <mergeCell ref="A306:H306"/>
    <mergeCell ref="A296:H296"/>
    <mergeCell ref="A255:H255"/>
    <mergeCell ref="A276:H276"/>
    <mergeCell ref="A284:H284"/>
    <mergeCell ref="A298:A299"/>
    <mergeCell ref="B298:B299"/>
    <mergeCell ref="A308:A309"/>
    <mergeCell ref="B308:B309"/>
    <mergeCell ref="I308:I309"/>
    <mergeCell ref="J308:J309"/>
    <mergeCell ref="R240:T240"/>
    <mergeCell ref="R273:S273"/>
    <mergeCell ref="R1:S1"/>
    <mergeCell ref="A3:S3"/>
    <mergeCell ref="A4:S4"/>
    <mergeCell ref="A211:H211"/>
    <mergeCell ref="A235:H235"/>
    <mergeCell ref="A15:H15"/>
    <mergeCell ref="A31:H31"/>
    <mergeCell ref="A41:H41"/>
    <mergeCell ref="I124:I125"/>
    <mergeCell ref="H148:H149"/>
    <mergeCell ref="I148:I149"/>
    <mergeCell ref="J148:J149"/>
    <mergeCell ref="A146:H146"/>
    <mergeCell ref="J171:J172"/>
    <mergeCell ref="A157:A158"/>
    <mergeCell ref="B80:B81"/>
    <mergeCell ref="D22:D23"/>
    <mergeCell ref="E22:E23"/>
    <mergeCell ref="A111:S111"/>
    <mergeCell ref="A65:H65"/>
    <mergeCell ref="A73:H73"/>
    <mergeCell ref="I85:I86"/>
    <mergeCell ref="J85:J86"/>
    <mergeCell ref="I90:I91"/>
    <mergeCell ref="G116:G117"/>
    <mergeCell ref="H116:H117"/>
    <mergeCell ref="A80:A81"/>
    <mergeCell ref="C308:C309"/>
    <mergeCell ref="D308:D309"/>
    <mergeCell ref="E308:E309"/>
    <mergeCell ref="F308:F309"/>
    <mergeCell ref="G308:G309"/>
    <mergeCell ref="H308:H309"/>
    <mergeCell ref="C298:C299"/>
    <mergeCell ref="D298:D299"/>
    <mergeCell ref="E298:E299"/>
    <mergeCell ref="F298:F299"/>
    <mergeCell ref="G298:G299"/>
    <mergeCell ref="A272:Q272"/>
    <mergeCell ref="O108:S108"/>
    <mergeCell ref="A138:H138"/>
    <mergeCell ref="A155:H155"/>
    <mergeCell ref="A96:H96"/>
    <mergeCell ref="I116:I117"/>
    <mergeCell ref="O309:P309"/>
    <mergeCell ref="A122:H122"/>
    <mergeCell ref="A130:H130"/>
    <mergeCell ref="C85:C86"/>
    <mergeCell ref="B85:B86"/>
    <mergeCell ref="A85:A86"/>
    <mergeCell ref="A98:A99"/>
    <mergeCell ref="H90:H91"/>
    <mergeCell ref="B132:B133"/>
    <mergeCell ref="C116:C117"/>
    <mergeCell ref="D116:D117"/>
    <mergeCell ref="E116:E117"/>
    <mergeCell ref="F116:F117"/>
    <mergeCell ref="A124:A125"/>
    <mergeCell ref="B124:B125"/>
    <mergeCell ref="C124:C125"/>
    <mergeCell ref="D124:D125"/>
    <mergeCell ref="E124:E125"/>
    <mergeCell ref="F124:F125"/>
    <mergeCell ref="G124:G125"/>
    <mergeCell ref="H85:H86"/>
    <mergeCell ref="G85:G86"/>
    <mergeCell ref="F85:F86"/>
    <mergeCell ref="E85:E86"/>
    <mergeCell ref="D85:D86"/>
    <mergeCell ref="C132:C133"/>
    <mergeCell ref="D132:D133"/>
    <mergeCell ref="E132:E133"/>
    <mergeCell ref="F59:F60"/>
    <mergeCell ref="D67:D68"/>
    <mergeCell ref="H67:H68"/>
    <mergeCell ref="G67:G68"/>
    <mergeCell ref="F67:F68"/>
    <mergeCell ref="E67:E68"/>
    <mergeCell ref="J108:J109"/>
    <mergeCell ref="C98:C99"/>
    <mergeCell ref="D98:D99"/>
    <mergeCell ref="E98:E99"/>
    <mergeCell ref="F75:F76"/>
    <mergeCell ref="G75:G76"/>
    <mergeCell ref="H75:H76"/>
    <mergeCell ref="I75:I76"/>
    <mergeCell ref="J75:J76"/>
    <mergeCell ref="J67:J68"/>
    <mergeCell ref="I67:I68"/>
    <mergeCell ref="F98:F99"/>
    <mergeCell ref="G98:G99"/>
    <mergeCell ref="H98:H99"/>
    <mergeCell ref="I98:I99"/>
    <mergeCell ref="J98:J99"/>
    <mergeCell ref="I59:I60"/>
    <mergeCell ref="J90:J91"/>
    <mergeCell ref="O75:S75"/>
    <mergeCell ref="G80:G81"/>
    <mergeCell ref="H80:H81"/>
    <mergeCell ref="I80:I81"/>
    <mergeCell ref="J80:J81"/>
    <mergeCell ref="F80:F81"/>
    <mergeCell ref="B67:B68"/>
    <mergeCell ref="A67:A68"/>
    <mergeCell ref="A90:A91"/>
    <mergeCell ref="B90:B91"/>
    <mergeCell ref="C90:C91"/>
    <mergeCell ref="D90:D91"/>
    <mergeCell ref="E90:E91"/>
    <mergeCell ref="F90:F91"/>
    <mergeCell ref="G90:G91"/>
    <mergeCell ref="C80:C81"/>
    <mergeCell ref="D80:D81"/>
    <mergeCell ref="A75:A76"/>
    <mergeCell ref="B75:B76"/>
    <mergeCell ref="C75:C76"/>
    <mergeCell ref="E80:E81"/>
    <mergeCell ref="C67:C68"/>
    <mergeCell ref="D75:D76"/>
    <mergeCell ref="E75:E76"/>
    <mergeCell ref="C213:C214"/>
    <mergeCell ref="D213:D214"/>
    <mergeCell ref="O181:S181"/>
    <mergeCell ref="Q180:S180"/>
    <mergeCell ref="D194:D195"/>
    <mergeCell ref="E194:E195"/>
    <mergeCell ref="F194:F195"/>
    <mergeCell ref="A194:A195"/>
    <mergeCell ref="B194:B195"/>
    <mergeCell ref="G194:G195"/>
    <mergeCell ref="H194:H195"/>
    <mergeCell ref="I194:I195"/>
    <mergeCell ref="C194:C195"/>
    <mergeCell ref="J181:J182"/>
    <mergeCell ref="A185:H185"/>
    <mergeCell ref="A187:A188"/>
    <mergeCell ref="B187:B188"/>
    <mergeCell ref="C187:C188"/>
    <mergeCell ref="O213:Q213"/>
    <mergeCell ref="M181:M182"/>
    <mergeCell ref="L181:L182"/>
    <mergeCell ref="K181:K182"/>
    <mergeCell ref="J194:J195"/>
    <mergeCell ref="H187:H188"/>
    <mergeCell ref="F132:F133"/>
    <mergeCell ref="G132:G133"/>
    <mergeCell ref="H132:H133"/>
    <mergeCell ref="C205:C206"/>
    <mergeCell ref="B205:B206"/>
    <mergeCell ref="A205:A206"/>
    <mergeCell ref="A166:A167"/>
    <mergeCell ref="B166:B167"/>
    <mergeCell ref="C166:C167"/>
    <mergeCell ref="D166:D167"/>
    <mergeCell ref="E166:E167"/>
    <mergeCell ref="F166:F167"/>
    <mergeCell ref="G166:G167"/>
    <mergeCell ref="H166:H167"/>
    <mergeCell ref="A140:A141"/>
    <mergeCell ref="B140:B141"/>
    <mergeCell ref="C140:C141"/>
    <mergeCell ref="D140:D141"/>
    <mergeCell ref="E140:E141"/>
    <mergeCell ref="F140:F141"/>
    <mergeCell ref="G140:G141"/>
    <mergeCell ref="H140:H141"/>
    <mergeCell ref="B148:B149"/>
    <mergeCell ref="D157:D158"/>
    <mergeCell ref="E157:E158"/>
    <mergeCell ref="F157:F158"/>
    <mergeCell ref="A171:A172"/>
    <mergeCell ref="B171:B172"/>
    <mergeCell ref="C171:C172"/>
    <mergeCell ref="D171:D172"/>
    <mergeCell ref="E171:E172"/>
    <mergeCell ref="F171:F172"/>
    <mergeCell ref="G171:G172"/>
    <mergeCell ref="H171:H172"/>
    <mergeCell ref="I171:I172"/>
    <mergeCell ref="J176:J177"/>
    <mergeCell ref="A176:A177"/>
    <mergeCell ref="B176:B177"/>
    <mergeCell ref="C176:C177"/>
    <mergeCell ref="D176:D177"/>
    <mergeCell ref="E176:E177"/>
    <mergeCell ref="F176:F177"/>
    <mergeCell ref="G176:G177"/>
    <mergeCell ref="H176:H177"/>
    <mergeCell ref="I176:I177"/>
    <mergeCell ref="A267:H267"/>
    <mergeCell ref="B269:B270"/>
    <mergeCell ref="E213:E214"/>
    <mergeCell ref="F213:F214"/>
    <mergeCell ref="G213:G214"/>
    <mergeCell ref="H213:H214"/>
    <mergeCell ref="I213:I214"/>
    <mergeCell ref="J213:J214"/>
    <mergeCell ref="J205:J206"/>
    <mergeCell ref="I205:I206"/>
    <mergeCell ref="H205:H206"/>
    <mergeCell ref="G205:G206"/>
    <mergeCell ref="F205:F206"/>
    <mergeCell ref="E205:E206"/>
    <mergeCell ref="J228:J229"/>
    <mergeCell ref="J237:J238"/>
    <mergeCell ref="E228:E229"/>
    <mergeCell ref="F228:F229"/>
    <mergeCell ref="G228:G229"/>
    <mergeCell ref="H228:H229"/>
    <mergeCell ref="I228:I229"/>
    <mergeCell ref="C237:C238"/>
    <mergeCell ref="D237:D238"/>
    <mergeCell ref="E237:E238"/>
    <mergeCell ref="F237:F238"/>
    <mergeCell ref="G237:G238"/>
    <mergeCell ref="H237:H238"/>
    <mergeCell ref="I237:I238"/>
    <mergeCell ref="A242:A243"/>
    <mergeCell ref="B242:B243"/>
    <mergeCell ref="C242:C243"/>
    <mergeCell ref="D242:D243"/>
    <mergeCell ref="E242:E243"/>
    <mergeCell ref="F242:F243"/>
    <mergeCell ref="C269:C270"/>
    <mergeCell ref="D269:D270"/>
    <mergeCell ref="E269:E270"/>
    <mergeCell ref="F269:F270"/>
    <mergeCell ref="G269:G270"/>
    <mergeCell ref="H269:H270"/>
    <mergeCell ref="I269:I270"/>
    <mergeCell ref="J269:J270"/>
    <mergeCell ref="I140:I141"/>
    <mergeCell ref="C157:C158"/>
    <mergeCell ref="H157:H158"/>
    <mergeCell ref="I157:I158"/>
    <mergeCell ref="D187:D188"/>
    <mergeCell ref="E187:E188"/>
    <mergeCell ref="I166:I167"/>
    <mergeCell ref="G157:G158"/>
    <mergeCell ref="D205:D206"/>
    <mergeCell ref="A260:Q260"/>
    <mergeCell ref="O269:Q269"/>
    <mergeCell ref="G242:G243"/>
    <mergeCell ref="H242:H243"/>
    <mergeCell ref="I242:I243"/>
    <mergeCell ref="J242:J243"/>
    <mergeCell ref="A237:A238"/>
    <mergeCell ref="O140:Q140"/>
    <mergeCell ref="J257:J258"/>
    <mergeCell ref="O148:Q148"/>
    <mergeCell ref="A151:Q151"/>
    <mergeCell ref="O157:Q157"/>
    <mergeCell ref="O171:Q171"/>
    <mergeCell ref="O187:Q187"/>
    <mergeCell ref="O194:Q194"/>
    <mergeCell ref="O211:P211"/>
    <mergeCell ref="O210:P210"/>
    <mergeCell ref="O209:P209"/>
    <mergeCell ref="O206:P206"/>
    <mergeCell ref="O205:P205"/>
    <mergeCell ref="A208:P208"/>
    <mergeCell ref="F187:F188"/>
    <mergeCell ref="G187:G188"/>
    <mergeCell ref="I187:I188"/>
    <mergeCell ref="J187:J188"/>
    <mergeCell ref="C148:C149"/>
    <mergeCell ref="D148:D149"/>
    <mergeCell ref="E148:E149"/>
    <mergeCell ref="F148:F149"/>
    <mergeCell ref="G148:G149"/>
    <mergeCell ref="B157:B158"/>
    <mergeCell ref="A269:A270"/>
    <mergeCell ref="A320:H320"/>
    <mergeCell ref="T63:U63"/>
    <mergeCell ref="I298:I299"/>
    <mergeCell ref="J298:J299"/>
    <mergeCell ref="A115:S115"/>
    <mergeCell ref="A181:A182"/>
    <mergeCell ref="B181:B182"/>
    <mergeCell ref="C181:C182"/>
    <mergeCell ref="D181:D182"/>
    <mergeCell ref="E181:E182"/>
    <mergeCell ref="F181:F182"/>
    <mergeCell ref="G181:G182"/>
    <mergeCell ref="H181:H182"/>
    <mergeCell ref="I181:I182"/>
    <mergeCell ref="A70:R70"/>
    <mergeCell ref="O67:R67"/>
    <mergeCell ref="O80:R80"/>
    <mergeCell ref="O85:Q85"/>
    <mergeCell ref="J166:J167"/>
    <mergeCell ref="J157:J158"/>
    <mergeCell ref="J140:J141"/>
    <mergeCell ref="J124:J125"/>
    <mergeCell ref="A148:A149"/>
    <mergeCell ref="J59:J60"/>
    <mergeCell ref="D33:D34"/>
    <mergeCell ref="E33:E34"/>
    <mergeCell ref="F33:F34"/>
    <mergeCell ref="G33:G34"/>
    <mergeCell ref="H33:H34"/>
    <mergeCell ref="I33:I34"/>
    <mergeCell ref="J33:J34"/>
    <mergeCell ref="I43:I44"/>
    <mergeCell ref="J43:J44"/>
    <mergeCell ref="A57:H57"/>
    <mergeCell ref="E43:E44"/>
    <mergeCell ref="F43:F44"/>
    <mergeCell ref="G43:G44"/>
    <mergeCell ref="A43:A44"/>
    <mergeCell ref="B43:B44"/>
    <mergeCell ref="C43:C44"/>
    <mergeCell ref="D43:D44"/>
    <mergeCell ref="H43:H44"/>
    <mergeCell ref="A59:A60"/>
    <mergeCell ref="B59:B60"/>
    <mergeCell ref="C59:C60"/>
    <mergeCell ref="D59:D60"/>
    <mergeCell ref="E59:E60"/>
    <mergeCell ref="O7:Q7"/>
    <mergeCell ref="A10:Q10"/>
    <mergeCell ref="A17:A18"/>
    <mergeCell ref="B17:B18"/>
    <mergeCell ref="C17:C18"/>
    <mergeCell ref="D17:D18"/>
    <mergeCell ref="E17:E18"/>
    <mergeCell ref="F17:F18"/>
    <mergeCell ref="G17:G18"/>
    <mergeCell ref="H17:H18"/>
    <mergeCell ref="I17:I18"/>
    <mergeCell ref="J17:J18"/>
    <mergeCell ref="O17:Q17"/>
    <mergeCell ref="A7:A8"/>
    <mergeCell ref="J7:J8"/>
    <mergeCell ref="I7:I8"/>
    <mergeCell ref="H7:H8"/>
    <mergeCell ref="G7:G8"/>
    <mergeCell ref="F7:F8"/>
    <mergeCell ref="E7:E8"/>
    <mergeCell ref="D7:D8"/>
    <mergeCell ref="C7:C8"/>
    <mergeCell ref="B7:B8"/>
    <mergeCell ref="N7:N8"/>
    <mergeCell ref="A22:A23"/>
    <mergeCell ref="B22:B23"/>
    <mergeCell ref="C22:C23"/>
    <mergeCell ref="O90:Q90"/>
    <mergeCell ref="A93:Q93"/>
    <mergeCell ref="O22:Q22"/>
    <mergeCell ref="A25:Q25"/>
    <mergeCell ref="O33:Q33"/>
    <mergeCell ref="A37:Q37"/>
    <mergeCell ref="A36:Q36"/>
    <mergeCell ref="O43:Q43"/>
    <mergeCell ref="A46:Q46"/>
    <mergeCell ref="O59:Q59"/>
    <mergeCell ref="A62:Q62"/>
    <mergeCell ref="F22:F23"/>
    <mergeCell ref="A33:A34"/>
    <mergeCell ref="B33:B34"/>
    <mergeCell ref="C33:C34"/>
    <mergeCell ref="G22:G23"/>
    <mergeCell ref="H22:H23"/>
    <mergeCell ref="I22:I23"/>
    <mergeCell ref="J22:J23"/>
    <mergeCell ref="G59:G60"/>
    <mergeCell ref="H59:H60"/>
    <mergeCell ref="O98:Q98"/>
    <mergeCell ref="O116:Q116"/>
    <mergeCell ref="A119:Q119"/>
    <mergeCell ref="O124:Q124"/>
    <mergeCell ref="A127:Q127"/>
    <mergeCell ref="O132:Q132"/>
    <mergeCell ref="A135:Q135"/>
    <mergeCell ref="H124:H125"/>
    <mergeCell ref="I132:I133"/>
    <mergeCell ref="J132:J133"/>
    <mergeCell ref="J116:J117"/>
    <mergeCell ref="A108:A109"/>
    <mergeCell ref="B108:B109"/>
    <mergeCell ref="C108:C109"/>
    <mergeCell ref="D108:D109"/>
    <mergeCell ref="E108:E109"/>
    <mergeCell ref="F108:F109"/>
    <mergeCell ref="G108:G109"/>
    <mergeCell ref="H108:H109"/>
    <mergeCell ref="I108:I109"/>
    <mergeCell ref="A116:A117"/>
    <mergeCell ref="B116:B117"/>
    <mergeCell ref="B98:B99"/>
    <mergeCell ref="A132:A133"/>
    <mergeCell ref="A216:Q216"/>
    <mergeCell ref="O223:Q223"/>
    <mergeCell ref="O228:Q228"/>
    <mergeCell ref="A231:Q231"/>
    <mergeCell ref="O237:Q237"/>
    <mergeCell ref="O242:Q242"/>
    <mergeCell ref="A245:Q245"/>
    <mergeCell ref="O257:Q257"/>
    <mergeCell ref="A257:A258"/>
    <mergeCell ref="B257:B258"/>
    <mergeCell ref="C257:C258"/>
    <mergeCell ref="D257:D258"/>
    <mergeCell ref="E257:E258"/>
    <mergeCell ref="F257:F258"/>
    <mergeCell ref="G257:G258"/>
    <mergeCell ref="H257:H258"/>
    <mergeCell ref="I257:I258"/>
    <mergeCell ref="H223:H224"/>
    <mergeCell ref="I223:I224"/>
    <mergeCell ref="A228:A229"/>
    <mergeCell ref="B228:B229"/>
    <mergeCell ref="C228:C229"/>
    <mergeCell ref="D228:D229"/>
    <mergeCell ref="B237:B238"/>
    <mergeCell ref="J278:J279"/>
    <mergeCell ref="A286:A287"/>
    <mergeCell ref="B286:B287"/>
    <mergeCell ref="C286:C287"/>
    <mergeCell ref="D286:D287"/>
    <mergeCell ref="E286:E287"/>
    <mergeCell ref="F286:F287"/>
    <mergeCell ref="G286:G287"/>
    <mergeCell ref="H286:H287"/>
    <mergeCell ref="I286:I287"/>
    <mergeCell ref="J286:J287"/>
    <mergeCell ref="A278:A279"/>
    <mergeCell ref="B278:B279"/>
    <mergeCell ref="C278:C279"/>
    <mergeCell ref="D278:D279"/>
    <mergeCell ref="E278:E279"/>
    <mergeCell ref="F278:F279"/>
    <mergeCell ref="G278:G279"/>
    <mergeCell ref="H278:H279"/>
    <mergeCell ref="I278:I279"/>
    <mergeCell ref="A281:Q281"/>
    <mergeCell ref="O286:Q286"/>
    <mergeCell ref="A293:Q293"/>
    <mergeCell ref="O306:P306"/>
    <mergeCell ref="O305:P305"/>
    <mergeCell ref="O304:P304"/>
    <mergeCell ref="O303:P303"/>
    <mergeCell ref="O302:P302"/>
    <mergeCell ref="O299:P299"/>
    <mergeCell ref="O298:P298"/>
    <mergeCell ref="A301:P301"/>
    <mergeCell ref="H298:H299"/>
    <mergeCell ref="N298:N299"/>
    <mergeCell ref="M298:M299"/>
    <mergeCell ref="L298:L299"/>
    <mergeCell ref="K298:K299"/>
    <mergeCell ref="N1:P1"/>
    <mergeCell ref="J322:J323"/>
    <mergeCell ref="O322:P322"/>
    <mergeCell ref="O323:P323"/>
    <mergeCell ref="O324:P324"/>
    <mergeCell ref="A322:A323"/>
    <mergeCell ref="B322:B323"/>
    <mergeCell ref="C322:C323"/>
    <mergeCell ref="D322:D323"/>
    <mergeCell ref="E322:E323"/>
    <mergeCell ref="F322:F323"/>
    <mergeCell ref="G322:G323"/>
    <mergeCell ref="H322:H323"/>
    <mergeCell ref="I322:I323"/>
    <mergeCell ref="O320:P320"/>
    <mergeCell ref="O319:P319"/>
    <mergeCell ref="O318:P318"/>
    <mergeCell ref="O317:P317"/>
    <mergeCell ref="O316:P316"/>
    <mergeCell ref="O315:P315"/>
    <mergeCell ref="O314:P314"/>
    <mergeCell ref="O313:P313"/>
    <mergeCell ref="O312:P312"/>
    <mergeCell ref="O278:Q278"/>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170"/>
      <c r="B1" s="170"/>
      <c r="C1" s="171"/>
      <c r="D1" s="171"/>
      <c r="E1" s="172"/>
      <c r="F1" s="298"/>
      <c r="G1" s="298"/>
      <c r="H1" s="298"/>
    </row>
    <row r="2" spans="1:8" ht="15.75" customHeight="1" x14ac:dyDescent="0.25">
      <c r="A2" s="297"/>
      <c r="B2" s="297"/>
      <c r="C2" s="297"/>
      <c r="D2" s="297"/>
      <c r="E2" s="297"/>
      <c r="F2" s="297"/>
      <c r="G2" s="297"/>
      <c r="H2" s="297"/>
    </row>
    <row r="3" spans="1:8" ht="150.75" customHeight="1" x14ac:dyDescent="0.25">
      <c r="A3" s="98"/>
      <c r="B3" s="98"/>
      <c r="C3" s="95"/>
      <c r="D3" s="95"/>
      <c r="E3" s="173"/>
      <c r="F3" s="296"/>
      <c r="G3" s="296"/>
      <c r="H3" s="296"/>
    </row>
    <row r="4" spans="1:8" ht="150.75" customHeight="1" x14ac:dyDescent="0.25">
      <c r="A4" s="98"/>
      <c r="B4" s="98"/>
      <c r="C4" s="95"/>
      <c r="D4" s="95"/>
      <c r="E4" s="173"/>
      <c r="F4" s="296"/>
      <c r="G4" s="296"/>
      <c r="H4" s="296"/>
    </row>
    <row r="5" spans="1:8" ht="153.75" customHeight="1" x14ac:dyDescent="0.25">
      <c r="A5" s="98"/>
      <c r="B5" s="98"/>
      <c r="C5" s="95"/>
      <c r="D5" s="95"/>
      <c r="E5" s="173"/>
      <c r="F5" s="296"/>
      <c r="G5" s="296"/>
      <c r="H5" s="296"/>
    </row>
    <row r="6" spans="1:8" ht="152.25" customHeight="1" x14ac:dyDescent="0.25">
      <c r="A6" s="98"/>
      <c r="B6" s="98"/>
      <c r="C6" s="95"/>
      <c r="D6" s="95"/>
      <c r="E6" s="173"/>
      <c r="F6" s="296"/>
      <c r="G6" s="296"/>
      <c r="H6" s="296"/>
    </row>
    <row r="7" spans="1:8" ht="154.5" customHeight="1" x14ac:dyDescent="0.25">
      <c r="A7" s="98"/>
      <c r="B7" s="98"/>
      <c r="C7" s="95"/>
      <c r="D7" s="95"/>
      <c r="E7" s="173"/>
      <c r="F7" s="296"/>
      <c r="G7" s="296"/>
      <c r="H7" s="296"/>
    </row>
    <row r="8" spans="1:8" ht="150" customHeight="1" x14ac:dyDescent="0.25">
      <c r="A8" s="98"/>
      <c r="B8" s="98"/>
      <c r="C8" s="95"/>
      <c r="D8" s="95"/>
      <c r="E8" s="173"/>
      <c r="F8" s="296"/>
      <c r="G8" s="296"/>
      <c r="H8" s="296"/>
    </row>
    <row r="9" spans="1:8" ht="151.5" customHeight="1" x14ac:dyDescent="0.25">
      <c r="A9" s="98"/>
      <c r="B9" s="98"/>
      <c r="C9" s="95"/>
      <c r="D9" s="95"/>
      <c r="E9" s="173"/>
      <c r="F9" s="296"/>
      <c r="G9" s="296"/>
      <c r="H9" s="296"/>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2022-09-02T06:53:08Z</cp:lastPrinted>
  <dcterms:created xsi:type="dcterms:W3CDTF">2018-10-15T07:32:09Z</dcterms:created>
  <dcterms:modified xsi:type="dcterms:W3CDTF">2022-10-11T08:42:56Z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