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uga_6\Desktop\"/>
    </mc:Choice>
  </mc:AlternateContent>
  <xr:revisionPtr revIDLastSave="0" documentId="8_{51F5EF22-8D12-404F-A485-470F97742F71}" xr6:coauthVersionLast="47" xr6:coauthVersionMax="47" xr10:uidLastSave="{00000000-0000-0000-0000-000000000000}"/>
  <bookViews>
    <workbookView xWindow="-110" yWindow="-110" windowWidth="19420" windowHeight="10420" xr2:uid="{6B921FD6-9AFF-4FDE-BF5D-5D9A2DBAD898}"/>
  </bookViews>
  <sheets>
    <sheet name="Lapas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F19" i="1"/>
  <c r="G19" i="1" s="1"/>
  <c r="I19" i="1" s="1"/>
  <c r="I42" i="1" l="1"/>
  <c r="H42" i="1"/>
  <c r="G42" i="1"/>
  <c r="F42" i="1" s="1"/>
  <c r="I116" i="1" l="1"/>
  <c r="H116" i="1"/>
  <c r="G116" i="1"/>
  <c r="F116" i="1"/>
  <c r="H115" i="1"/>
  <c r="G115" i="1"/>
  <c r="I115" i="1" s="1"/>
  <c r="F115" i="1"/>
  <c r="H112" i="1"/>
  <c r="G112" i="1"/>
  <c r="I112" i="1" s="1"/>
  <c r="F112" i="1"/>
  <c r="H111" i="1"/>
  <c r="G111" i="1"/>
  <c r="I111" i="1" s="1"/>
  <c r="F111" i="1"/>
  <c r="H110" i="1"/>
  <c r="G110" i="1"/>
  <c r="I110" i="1" s="1"/>
  <c r="F110" i="1"/>
  <c r="H109" i="1"/>
  <c r="G109" i="1"/>
  <c r="I109" i="1" s="1"/>
  <c r="F109" i="1"/>
  <c r="H108" i="1"/>
  <c r="G108" i="1"/>
  <c r="I108" i="1" s="1"/>
  <c r="F108" i="1"/>
  <c r="H107" i="1"/>
  <c r="G107" i="1"/>
  <c r="I107" i="1" s="1"/>
  <c r="F107" i="1"/>
  <c r="H106" i="1"/>
  <c r="G106" i="1"/>
  <c r="I106" i="1" s="1"/>
  <c r="F106" i="1"/>
  <c r="H105" i="1"/>
  <c r="G105" i="1"/>
  <c r="I105" i="1" s="1"/>
  <c r="F105" i="1"/>
  <c r="H104" i="1"/>
  <c r="G104" i="1"/>
  <c r="I104" i="1" s="1"/>
  <c r="F104" i="1"/>
  <c r="H103" i="1"/>
  <c r="G103" i="1"/>
  <c r="I103" i="1" s="1"/>
  <c r="F103" i="1"/>
  <c r="H102" i="1"/>
  <c r="G102" i="1"/>
  <c r="I102" i="1" s="1"/>
  <c r="F102" i="1"/>
  <c r="H101" i="1"/>
  <c r="G101" i="1"/>
  <c r="I101" i="1" s="1"/>
  <c r="F101" i="1"/>
  <c r="H100" i="1"/>
  <c r="G100" i="1"/>
  <c r="I100" i="1" s="1"/>
  <c r="F100" i="1"/>
  <c r="H99" i="1"/>
  <c r="G99" i="1"/>
  <c r="I99" i="1" s="1"/>
  <c r="F99" i="1"/>
  <c r="H98" i="1"/>
  <c r="G98" i="1"/>
  <c r="I98" i="1" s="1"/>
  <c r="F98" i="1"/>
  <c r="H97" i="1"/>
  <c r="G97" i="1"/>
  <c r="I97" i="1" s="1"/>
  <c r="F97" i="1"/>
  <c r="H96" i="1"/>
  <c r="G96" i="1"/>
  <c r="I96" i="1" s="1"/>
  <c r="F96" i="1"/>
  <c r="H95" i="1"/>
  <c r="G95" i="1"/>
  <c r="I95" i="1" s="1"/>
  <c r="F95" i="1"/>
  <c r="H94" i="1"/>
  <c r="G94" i="1"/>
  <c r="I94" i="1" s="1"/>
  <c r="F94" i="1"/>
  <c r="H93" i="1"/>
  <c r="G93" i="1"/>
  <c r="I93" i="1" s="1"/>
  <c r="F93" i="1"/>
  <c r="H92" i="1"/>
  <c r="G92" i="1"/>
  <c r="I92" i="1" s="1"/>
  <c r="F92" i="1"/>
  <c r="H91" i="1"/>
  <c r="G91" i="1"/>
  <c r="I91" i="1" s="1"/>
  <c r="F91" i="1"/>
  <c r="H90" i="1"/>
  <c r="G90" i="1"/>
  <c r="I90" i="1" s="1"/>
  <c r="F90" i="1"/>
  <c r="H89" i="1"/>
  <c r="G89" i="1"/>
  <c r="I89" i="1" s="1"/>
  <c r="F89" i="1"/>
  <c r="H88" i="1"/>
  <c r="G88" i="1"/>
  <c r="I88" i="1" s="1"/>
  <c r="F88" i="1"/>
  <c r="H87" i="1"/>
  <c r="G87" i="1"/>
  <c r="I87" i="1" s="1"/>
  <c r="F87" i="1"/>
  <c r="H86" i="1"/>
  <c r="G86" i="1"/>
  <c r="I86" i="1" s="1"/>
  <c r="F86" i="1"/>
  <c r="H85" i="1"/>
  <c r="G85" i="1"/>
  <c r="I85" i="1" s="1"/>
  <c r="F85" i="1"/>
  <c r="H84" i="1"/>
  <c r="G84" i="1"/>
  <c r="I84" i="1" s="1"/>
  <c r="F84" i="1"/>
  <c r="H83" i="1"/>
  <c r="G83" i="1"/>
  <c r="I83" i="1" s="1"/>
  <c r="F83" i="1"/>
  <c r="H82" i="1"/>
  <c r="G82" i="1"/>
  <c r="I82" i="1" s="1"/>
  <c r="F82" i="1"/>
  <c r="H81" i="1"/>
  <c r="G81" i="1"/>
  <c r="I81" i="1" s="1"/>
  <c r="F81" i="1"/>
  <c r="H80" i="1"/>
  <c r="G80" i="1"/>
  <c r="I80" i="1" s="1"/>
  <c r="F80" i="1"/>
  <c r="I73" i="1"/>
  <c r="H73" i="1"/>
  <c r="G73" i="1"/>
  <c r="F73" i="1"/>
  <c r="H72" i="1"/>
  <c r="G72" i="1"/>
  <c r="I72" i="1" s="1"/>
  <c r="F72" i="1"/>
  <c r="I71" i="1"/>
  <c r="H71" i="1"/>
  <c r="G71" i="1"/>
  <c r="F71" i="1"/>
  <c r="H70" i="1"/>
  <c r="G70" i="1"/>
  <c r="I70" i="1" s="1"/>
  <c r="F70" i="1"/>
  <c r="I69" i="1"/>
  <c r="H69" i="1"/>
  <c r="G69" i="1"/>
  <c r="F69" i="1"/>
  <c r="H68" i="1"/>
  <c r="G68" i="1"/>
  <c r="I68" i="1" s="1"/>
  <c r="F68" i="1"/>
  <c r="I67" i="1"/>
  <c r="H67" i="1"/>
  <c r="G67" i="1"/>
  <c r="F67" i="1"/>
  <c r="H66" i="1"/>
  <c r="G66" i="1"/>
  <c r="I66" i="1" s="1"/>
  <c r="F66" i="1"/>
  <c r="I65" i="1"/>
  <c r="H65" i="1"/>
  <c r="G65" i="1"/>
  <c r="F65" i="1"/>
  <c r="H64" i="1"/>
  <c r="G64" i="1"/>
  <c r="I64" i="1" s="1"/>
  <c r="F64" i="1"/>
  <c r="I63" i="1"/>
  <c r="H63" i="1"/>
  <c r="G63" i="1"/>
  <c r="F63" i="1"/>
  <c r="H62" i="1"/>
  <c r="G62" i="1"/>
  <c r="I62" i="1" s="1"/>
  <c r="F62" i="1"/>
  <c r="I61" i="1"/>
  <c r="H61" i="1"/>
  <c r="G61" i="1"/>
  <c r="F61" i="1"/>
  <c r="H60" i="1"/>
  <c r="G60" i="1"/>
  <c r="I60" i="1" s="1"/>
  <c r="F60" i="1"/>
  <c r="I59" i="1"/>
  <c r="H59" i="1"/>
  <c r="G59" i="1"/>
  <c r="F59" i="1"/>
  <c r="H58" i="1"/>
  <c r="G58" i="1"/>
  <c r="I58" i="1" s="1"/>
  <c r="F58" i="1"/>
  <c r="I57" i="1"/>
  <c r="H57" i="1"/>
  <c r="G57" i="1"/>
  <c r="F57" i="1"/>
  <c r="H44" i="1"/>
  <c r="G44" i="1"/>
  <c r="I44" i="1" s="1"/>
  <c r="F44" i="1"/>
  <c r="H43" i="1"/>
  <c r="G43" i="1"/>
  <c r="I43" i="1" s="1"/>
  <c r="F43" i="1"/>
  <c r="H26" i="1"/>
  <c r="G26" i="1"/>
  <c r="I26" i="1" s="1"/>
  <c r="F26" i="1"/>
  <c r="H25" i="1"/>
  <c r="G25" i="1"/>
  <c r="I25" i="1" s="1"/>
  <c r="F25" i="1"/>
  <c r="H24" i="1"/>
  <c r="G24" i="1"/>
  <c r="I24" i="1" s="1"/>
  <c r="F24" i="1"/>
  <c r="H22" i="1"/>
  <c r="G22" i="1"/>
  <c r="I22" i="1" s="1"/>
  <c r="F22" i="1"/>
  <c r="H21" i="1"/>
  <c r="G21" i="1"/>
  <c r="I21" i="1" s="1"/>
  <c r="F21" i="1"/>
  <c r="H20" i="1"/>
  <c r="G20" i="1"/>
  <c r="I20" i="1" s="1"/>
  <c r="F20" i="1"/>
  <c r="H13" i="1"/>
  <c r="G13" i="1"/>
  <c r="I13" i="1" s="1"/>
  <c r="F13" i="1"/>
  <c r="H76" i="1" l="1"/>
  <c r="G76" i="1"/>
  <c r="I76" i="1" s="1"/>
  <c r="H75" i="1"/>
  <c r="G75" i="1"/>
  <c r="I75" i="1" s="1"/>
  <c r="F75" i="1"/>
  <c r="H74" i="1"/>
  <c r="G74" i="1"/>
  <c r="I74" i="1" s="1"/>
  <c r="I39" i="1"/>
  <c r="H39" i="1"/>
  <c r="G39" i="1"/>
  <c r="F39" i="1" s="1"/>
  <c r="H38" i="1"/>
  <c r="G38" i="1"/>
  <c r="I38" i="1" s="1"/>
  <c r="F38" i="1"/>
  <c r="I37" i="1"/>
  <c r="H37" i="1"/>
  <c r="G37" i="1"/>
  <c r="F37" i="1" s="1"/>
  <c r="H36" i="1"/>
  <c r="G36" i="1"/>
  <c r="I36" i="1" s="1"/>
  <c r="F36" i="1"/>
  <c r="H29" i="1"/>
  <c r="G29" i="1"/>
  <c r="F29" i="1" s="1"/>
  <c r="H23" i="1"/>
  <c r="G23" i="1"/>
  <c r="F23" i="1" s="1"/>
  <c r="I29" i="1" l="1"/>
  <c r="F74" i="1"/>
  <c r="F76" i="1"/>
  <c r="I23" i="1"/>
  <c r="H120" i="1" l="1"/>
  <c r="F120" i="1"/>
  <c r="G120" i="1" s="1"/>
  <c r="I120" i="1" s="1"/>
  <c r="H119" i="1"/>
  <c r="F119" i="1"/>
  <c r="G119" i="1" s="1"/>
  <c r="I119" i="1" s="1"/>
  <c r="H118" i="1"/>
  <c r="F118" i="1"/>
  <c r="G118" i="1" s="1"/>
  <c r="I118" i="1" s="1"/>
  <c r="H117" i="1"/>
  <c r="F117" i="1"/>
  <c r="G117" i="1" s="1"/>
  <c r="I117" i="1" s="1"/>
  <c r="H51" i="1"/>
  <c r="F51" i="1"/>
  <c r="G51" i="1" s="1"/>
  <c r="I51" i="1" s="1"/>
  <c r="H50" i="1"/>
  <c r="F50" i="1"/>
  <c r="G50" i="1" s="1"/>
  <c r="I50" i="1" s="1"/>
  <c r="H49" i="1"/>
  <c r="F49" i="1"/>
  <c r="G49" i="1" s="1"/>
  <c r="I49" i="1" s="1"/>
  <c r="H48" i="1"/>
  <c r="F48" i="1"/>
  <c r="G48" i="1" s="1"/>
  <c r="I48" i="1" s="1"/>
  <c r="H47" i="1"/>
  <c r="F47" i="1"/>
  <c r="G47" i="1" s="1"/>
  <c r="I47" i="1" s="1"/>
  <c r="H12" i="1"/>
  <c r="F12" i="1"/>
  <c r="G12" i="1" s="1"/>
  <c r="I12" i="1" s="1"/>
  <c r="H11" i="1"/>
  <c r="F11" i="1"/>
  <c r="G11" i="1" s="1"/>
  <c r="I11" i="1" s="1"/>
  <c r="H10" i="1"/>
  <c r="F10" i="1"/>
  <c r="G10" i="1" s="1"/>
  <c r="I10" i="1" s="1"/>
  <c r="H9" i="1"/>
  <c r="F9" i="1"/>
  <c r="G9" i="1" s="1"/>
  <c r="I9" i="1" s="1"/>
  <c r="H8" i="1"/>
  <c r="F8" i="1"/>
  <c r="G8" i="1" s="1"/>
  <c r="I8" i="1" s="1"/>
  <c r="H35" i="1" l="1"/>
  <c r="F35" i="1"/>
  <c r="G35" i="1" s="1"/>
  <c r="I35" i="1" s="1"/>
  <c r="H15" i="1"/>
  <c r="F15" i="1"/>
  <c r="G15" i="1" s="1"/>
  <c r="I15" i="1" s="1"/>
  <c r="H14" i="1"/>
  <c r="F14" i="1"/>
  <c r="G14" i="1" s="1"/>
  <c r="I14" i="1" s="1"/>
  <c r="H56" i="1" l="1"/>
  <c r="G56" i="1"/>
  <c r="I56" i="1" s="1"/>
  <c r="H55" i="1"/>
  <c r="G55" i="1"/>
  <c r="I55" i="1" s="1"/>
  <c r="H54" i="1"/>
  <c r="G54" i="1"/>
  <c r="I54" i="1" s="1"/>
  <c r="I53" i="1"/>
  <c r="H53" i="1"/>
  <c r="G53" i="1"/>
  <c r="I52" i="1"/>
  <c r="H52" i="1"/>
  <c r="G52" i="1"/>
  <c r="H34" i="1"/>
  <c r="G34" i="1"/>
  <c r="I34" i="1" s="1"/>
  <c r="H33" i="1"/>
  <c r="G33" i="1"/>
  <c r="I33" i="1" s="1"/>
  <c r="H32" i="1"/>
  <c r="G32" i="1"/>
  <c r="I32" i="1" s="1"/>
  <c r="I31" i="1"/>
  <c r="H31" i="1"/>
  <c r="G31" i="1"/>
  <c r="I30" i="1"/>
  <c r="H30" i="1"/>
  <c r="G30" i="1"/>
  <c r="H79" i="1" l="1"/>
  <c r="F79" i="1"/>
  <c r="G79" i="1" s="1"/>
  <c r="I79" i="1" s="1"/>
  <c r="H78" i="1"/>
  <c r="F78" i="1"/>
  <c r="G78" i="1" s="1"/>
  <c r="I78" i="1" s="1"/>
  <c r="H77" i="1"/>
  <c r="F77" i="1"/>
  <c r="G77" i="1" s="1"/>
  <c r="I77" i="1" s="1"/>
  <c r="H114" i="1"/>
  <c r="G114" i="1"/>
  <c r="I114" i="1" s="1"/>
  <c r="F114" i="1"/>
  <c r="H113" i="1"/>
  <c r="F113" i="1"/>
  <c r="G113" i="1" s="1"/>
  <c r="I113" i="1" s="1"/>
  <c r="H46" i="1"/>
  <c r="F46" i="1"/>
  <c r="G46" i="1" s="1"/>
  <c r="I46" i="1" s="1"/>
  <c r="H45" i="1"/>
  <c r="F45" i="1"/>
  <c r="G45" i="1" s="1"/>
  <c r="I45" i="1" s="1"/>
  <c r="H41" i="1"/>
  <c r="F41" i="1"/>
  <c r="G41" i="1" s="1"/>
  <c r="I41" i="1" s="1"/>
  <c r="H40" i="1"/>
  <c r="F40" i="1"/>
  <c r="G40" i="1" s="1"/>
  <c r="I40" i="1" s="1"/>
  <c r="H28" i="1"/>
  <c r="F28" i="1"/>
  <c r="G28" i="1" s="1"/>
  <c r="I28" i="1" s="1"/>
  <c r="H27" i="1"/>
  <c r="F27" i="1"/>
  <c r="G27" i="1" s="1"/>
  <c r="I27" i="1" s="1"/>
  <c r="H18" i="1"/>
  <c r="F18" i="1"/>
  <c r="G18" i="1" s="1"/>
  <c r="I18" i="1" s="1"/>
  <c r="H17" i="1"/>
  <c r="F17" i="1"/>
  <c r="G17" i="1" s="1"/>
  <c r="I17" i="1" s="1"/>
  <c r="H16" i="1"/>
  <c r="F16" i="1"/>
  <c r="G16" i="1" s="1"/>
  <c r="I16" i="1" s="1"/>
  <c r="H7" i="1" l="1"/>
  <c r="G7" i="1"/>
  <c r="I7" i="1" s="1"/>
  <c r="H6" i="1"/>
  <c r="G6" i="1"/>
  <c r="I6" i="1" s="1"/>
  <c r="H5" i="1"/>
  <c r="G5" i="1"/>
  <c r="I5" i="1" s="1"/>
  <c r="H4" i="1"/>
  <c r="G4" i="1"/>
  <c r="I4" i="1" s="1"/>
  <c r="F4" i="1"/>
  <c r="E121" i="1"/>
  <c r="D121" i="1"/>
  <c r="F6" i="1" l="1"/>
  <c r="F5" i="1"/>
  <c r="F7" i="1"/>
  <c r="F121" i="1"/>
  <c r="H121" i="1"/>
  <c r="G121" i="1"/>
  <c r="I121" i="1"/>
</calcChain>
</file>

<file path=xl/sharedStrings.xml><?xml version="1.0" encoding="utf-8"?>
<sst xmlns="http://schemas.openxmlformats.org/spreadsheetml/2006/main" count="245" uniqueCount="148">
  <si>
    <t>Kiekis</t>
  </si>
  <si>
    <t>Suma be PVM</t>
  </si>
  <si>
    <t>Eil. Nr.</t>
  </si>
  <si>
    <t>2 priedas. Techninė specifikacija.</t>
  </si>
  <si>
    <t>Vnt kaina be PVM</t>
  </si>
  <si>
    <t>Vnt kaina su PVM</t>
  </si>
  <si>
    <t>PVM vienetui</t>
  </si>
  <si>
    <t>Suma su PVM</t>
  </si>
  <si>
    <t>Konteineris adatoms 0.7 l /KM/ (60/2880)</t>
  </si>
  <si>
    <t>Konteineris adatoms 1.5 l</t>
  </si>
  <si>
    <t>Konteineris adatoms 2 l (Eko) /KM/ (30/1440)</t>
  </si>
  <si>
    <t>Konteineris adatoms 3 l (Std) /KM/ (1/20/960)</t>
  </si>
  <si>
    <t>Nylon 3/0 45cm CE 24 3/8 CE 2443-N</t>
  </si>
  <si>
    <t>Nylon 3/0 75cm CE24 3/8 CE2443-75N /Atramat/ 1/12</t>
  </si>
  <si>
    <t>NYLON siūlas (DACLON) 2/0 75cm 30  mm pj.ad. 3/8 9301530 1/12</t>
  </si>
  <si>
    <t>NYLON siūlas (DACLON) 3/0 75cm 24mm pj.ad. 3/8 9201524 1/12</t>
  </si>
  <si>
    <t>NYLON siūlas (DACLON) 3/0 75cm 26mm pj.ad. 1/2 9201426 1/12</t>
  </si>
  <si>
    <t>Chirurginis apavas CPE polietileninis mėlynas 16x40cm (1;20) /CH/ N100</t>
  </si>
  <si>
    <t>EKG elektrodai krūtin. gumin. vakuumin. AG/AGCL, Ø 24mm (6vnt) 2062000324 /Fazz/</t>
  </si>
  <si>
    <t>EKG elektrodas-spaustukas galūninis, AG/AGCL, 2011000300 (rinkinys 4 vnt.)/Fazz//</t>
  </si>
  <si>
    <t>EKG gelis 250g (25) /Tvel/</t>
  </si>
  <si>
    <t>EKG gelis 260g  (Push-pull) /Ultragel/</t>
  </si>
  <si>
    <t>Ginekologinė mentelė, sterili, medinė/FL/27454 (200;5000)</t>
  </si>
  <si>
    <t>Hysterometras vienkartinis ch 10, 3,3mm, 01-510</t>
  </si>
  <si>
    <t>Kaukė su gumyte 3sl. mėlyna tipas IIR (1;40) /GR/ N50</t>
  </si>
  <si>
    <t>Kelnaitės kolonoskopijai nesterilios PP mėlynos BT-0023-40DB (10;200) /Zarys/</t>
  </si>
  <si>
    <t>Kepurė su gumyte, Beretės tipo, žalia (1;10) /GR/ N100</t>
  </si>
  <si>
    <t>Liežuvio mentelės (špadeliai) nesterilios N100 (100/5000) /Romed/</t>
  </si>
  <si>
    <t>Pagaliukai su vata nester. pak. dvipusiai  (1;250) /CH/ N200</t>
  </si>
  <si>
    <t>Pagaliukai su vata nester. pak. dvipusiai mediniai (1;250) /GR/ N200</t>
  </si>
  <si>
    <t>Pagaliukai su vata nester. pak. dvipusiai popieriniai  (1;500) /GR/ N200</t>
  </si>
  <si>
    <t>Popierius video printeriui Sony UPP110S 110x20</t>
  </si>
  <si>
    <t>Popierius video printeriui Sony UPP110S 110x20 (10) /Solar/</t>
  </si>
  <si>
    <t>Prezervatyvai (144/7200) /Romed/</t>
  </si>
  <si>
    <t>Skalpeliai vienkartiniai Nr.23 (10/500) /CH/</t>
  </si>
  <si>
    <t>Skalpeliai vienkartiniai Nr.23 (10/500) /HT/</t>
  </si>
  <si>
    <t>Skalpelio galvutės anglies plienas Nr.15 (100/5000) /HMD/ N100</t>
  </si>
  <si>
    <t>Skalpelio galvutės anglies plienas Nr.23 (100/5000) /HMD/ N100</t>
  </si>
  <si>
    <t>Skalpelio galvutės Nr.23 (100/5000)/ N100</t>
  </si>
  <si>
    <t>Termometras bekontaktis IR, 15cm atstumas, HTD8808C /Hetaida/ su patikra ir sertifikatu</t>
  </si>
  <si>
    <t>Termometras elektroninis (20/200) (su metrologine patikra)/J/</t>
  </si>
  <si>
    <t>Timpa mėlyna pastmasine galvute 40 cm, Servoprax, G2 1001</t>
  </si>
  <si>
    <t>Timpa plastmasine galvute (50/500) /GM/</t>
  </si>
  <si>
    <t>Timpa, CBC classic raudona /Kimetec/</t>
  </si>
  <si>
    <t>Ultragarsinis gelis 5.0kg ECO minkštas įpak. /Tvel/ (1/4)</t>
  </si>
  <si>
    <t>Ultragarsinis gelis 5.0kg minkštame įpak. ECO plus(4) /EP/Ultragel/</t>
  </si>
  <si>
    <t>Ultragarsinis gelis 5L G-15/5 Blue /Telic/ (1/4)</t>
  </si>
  <si>
    <t>Vienkartinė prijuostė PE balta 80x145cm (1;10) /W/ N100</t>
  </si>
  <si>
    <t>Vienkartinė prijuostė PE balta 80x160cm (1;10) /W/ N100</t>
  </si>
  <si>
    <t>Kilpelės sterilios 1 mikr.litr. (20) 30010 /FL Medical/N20</t>
  </si>
  <si>
    <t>Kilpelės sterilios 10 mikr.litr. (20) F.L.Medical N20</t>
  </si>
  <si>
    <t>CRILE-RANKIN spaustukas tiesus 14.0cm 490.14</t>
  </si>
  <si>
    <t>HALSTED-MOSQUITO spaustukas, lenktas 12.5cm 481.12</t>
  </si>
  <si>
    <t>Moskitas tiesus 12.5cm 480.12</t>
  </si>
  <si>
    <t>Mosquito spaustukas, lenktas 14.0cm</t>
  </si>
  <si>
    <t>Žirklės tiesios a/a 13cm 103.13 /CH/</t>
  </si>
  <si>
    <t>Pirštinės chirurginės ster. b/p 7.5 dengtos polim. Surgicare Premier (50/400) /Kanam/</t>
  </si>
  <si>
    <t>Pirštinės chirurginės ster. b/p 7.5 Sensiflex Plus /Adv/</t>
  </si>
  <si>
    <t>Pirštinės chirurginės ster. b/p 8.5 Surgicare Plus (50/400) /Kanam/</t>
  </si>
  <si>
    <t>Pirštinės chirurginės ster. polimeru dengtos b/p 8.0 Surgilex (50/400) /TZMO/Med</t>
  </si>
  <si>
    <t>Pirštinės chirurginės ster. polimeru dengtos b/p 8.5 Kaltex 16g (50/400) /Kanam/</t>
  </si>
  <si>
    <t>Pleistrai injekcijos vietai CURE Aid 2x4cm nester. N200 (60) /Pharm/</t>
  </si>
  <si>
    <t>Pleistrai injekcijos vietai CURE Aid medž. 19x38mm N100 (60) /Pharm/</t>
  </si>
  <si>
    <t>Pleistrai injekcijos vietai CURE Aid PE 19x72mm N100 (120) /Pharm/</t>
  </si>
  <si>
    <t>Pleistrai injekcijos vietai ster. CURE Aid neaust. 3.8x3.8cm N100 (60) /Pharm/</t>
  </si>
  <si>
    <t>Pleistras neaustinis (popierinis) 2.5cm (1;30) N12</t>
  </si>
  <si>
    <t>Pleistras neaustinis (popierinis) 2.5cmx9.1m (1;30) /GR/ N12</t>
  </si>
  <si>
    <t>Pleistras neaustinis (popierinis) Pharmamed 2.5cm (1;12) /PH/ N12</t>
  </si>
  <si>
    <t>Pleistras Pharmafix su dėž. 10cmx10m (1;36)</t>
  </si>
  <si>
    <t>Pleistras Pharmafix su dėž. 15cmx10m (1;36)</t>
  </si>
  <si>
    <t>Pleistras Pharmafix su dėž. 2.5cmx10m (2;144)</t>
  </si>
  <si>
    <t>Pleistras Pharmafix su dėž. 20cmx10m (1;18)</t>
  </si>
  <si>
    <t>Pleistras sterilus 5x7cm (1;24) /W,Hu/ N100</t>
  </si>
  <si>
    <t>Pleistras sterilus 8x10cm (1;24) /W,Hu/ N50</t>
  </si>
  <si>
    <t>Pleistras sterilus 9x15cm (1;24) /W,Hu/ N50</t>
  </si>
  <si>
    <t>Pleistras sterilus 9x20cm (1;16) /W,Hu/ N50</t>
  </si>
  <si>
    <t>Pleistras sterilus 9x25cm (1;16) /W,Hu/ N50</t>
  </si>
  <si>
    <t>Rudaven-Transparent I.V tvarstis kateteriams ster. 6x8cm (1;60) 072286 /Noba/ N50</t>
  </si>
  <si>
    <t>Servetėlės injekcijai 6.5x3 cm N100 /GM/</t>
  </si>
  <si>
    <t>Servetėlės injekcijai 6x3 cm N100 (100) /HT/</t>
  </si>
  <si>
    <t>Servetėlės injekcijai dėžutėje 44x44mm (155 vnt./dėž.) /Servo/</t>
  </si>
  <si>
    <t>Dengiamieji stikliukai 24x24mm (200) 10212424C/Citotest N200</t>
  </si>
  <si>
    <t>Objektyviniai stikleliai šlif. kraštu ir dvipusiu matiniu galu (50) 0302-2204 (227107)/ Citotest N50</t>
  </si>
  <si>
    <t>Objektyviniai stikleliai šlif. kraštu ir vienpusiu matiniu galu (50) 0302-2104 (227105)/ Citotest N50</t>
  </si>
  <si>
    <t>Gipsinis tvarstis 2.7mx10cm (1;120) /GR/</t>
  </si>
  <si>
    <t>Gipsinis tvarstis 2.7mx15cm (1;120) /GR/</t>
  </si>
  <si>
    <t>Gipsinis tvarstis 2.7mx15cm (12;120)  /W/</t>
  </si>
  <si>
    <t>Gipsinis tvarstis 2.7mx15cm GF</t>
  </si>
  <si>
    <t>Medicininė marlė nester. po 10m (1;40) /CH/</t>
  </si>
  <si>
    <t>Medicininė marlė nester. po 5m (1;100) /CH/</t>
  </si>
  <si>
    <t>Medicininė marlė nester. po 5m (1;100) /GR/</t>
  </si>
  <si>
    <t>Medicininė vata 100g (1;100) /CH/</t>
  </si>
  <si>
    <t>Medicininė vata 250g (1;50) /CH/</t>
  </si>
  <si>
    <t>Medicininė vata Zigzag 100g /Olko/</t>
  </si>
  <si>
    <t>Medicininė vata Zigzag 200g su įpjovomis (50) /GR/</t>
  </si>
  <si>
    <t>Medicininis aligninas fas. N1kg</t>
  </si>
  <si>
    <t>Medicininis aligninas fas. N5kg Baltas</t>
  </si>
  <si>
    <t>Nesterilus medvilninis bintas 5mx10cm (1;100)  /CH/ N12</t>
  </si>
  <si>
    <t>Nesterilus medvilninis bintas 7mx14cm (1;60) /CH/ N12</t>
  </si>
  <si>
    <t>Nesterilus medvilninis bintas 7mx14cm (didm.) (1;60) /W/ N12</t>
  </si>
  <si>
    <t>Sterilus medvilninis bintas (1;300) 5mx10cm  /CH/</t>
  </si>
  <si>
    <t>Sterilus medvilninis bintas 32'S 26x18 7mx14cm (1;300) /CH/</t>
  </si>
  <si>
    <t>Sterilus medvilninis bintas 7mx14cm (1;300)  /CH/</t>
  </si>
  <si>
    <t>Sterilus medvilninis bintas 7mx14cm (50)</t>
  </si>
  <si>
    <t>Tvarstis marlinis nester. 4sl. 7.5x7.5cm N100 (?;?) /CH/</t>
  </si>
  <si>
    <t>Tvarstis marlinis nester. 8sl. 10x10cm (1;50) /CH/ N100</t>
  </si>
  <si>
    <t>Tvarstis marlinis nester. 8sl. 10x10cm 863110 (1;10) /Noba/ N100</t>
  </si>
  <si>
    <t>Tvarstis marlinis nester. 8sl. 10x10cm N100 (1;100) /GR/</t>
  </si>
  <si>
    <t>Tvarstis marlinis nester. 8sl. 5x5cm 863055 (1;10) /Noba/ N100</t>
  </si>
  <si>
    <t>Tvarstis marlinis nester. 8sl. 7.5x7.5cm 863075 (1;10) /Noba/ N100</t>
  </si>
  <si>
    <t>Tvarstis marlinis ster. 8sl. 10x10cm N5 (1;20;480) /CH/</t>
  </si>
  <si>
    <t>Tvarstis marlinis ster. 8sl. 10x10cm N5 (1;50;500) /GR/</t>
  </si>
  <si>
    <t>Tvarstis neaust.nester. Nobatop 4sl.5x5cm 854005 (1;24) /Noba/ N200</t>
  </si>
  <si>
    <t>Tvarstis neaust.nester.Nobatop 4sl.7.5x7.5cm 854007 (1;30) /Noba/ N200</t>
  </si>
  <si>
    <t>Tvarstis neaust.ster. Nobatop 4sl. 5x5cm 704505 (1;18) /Noba/ N25 po N5</t>
  </si>
  <si>
    <t>Tvarstis neaustinis 4sl. nester. 10x10cm N100 (1;100) /GR/</t>
  </si>
  <si>
    <t>Tvarstis neaustinis 4sl. nester. 5x5cm  (1;200) /CH/ N100</t>
  </si>
  <si>
    <t>Šlapimo indai individualiai supak. sterilūs 60ml 25185 (500) /FL/</t>
  </si>
  <si>
    <t>Šlapimo indai nester. 120ml 25031 (500) /FL/</t>
  </si>
  <si>
    <t>Paklotas neaustinis rulone 60x100m (perf.50cm) ROT00012 (1/6) /Lacomes/</t>
  </si>
  <si>
    <t>Popierinis paklotas rulonais 50m 39cm (perf.30cm) 650539 (1;10) /Noba/</t>
  </si>
  <si>
    <t>Crile spaustukas lenktas 14.5cm 491.14</t>
  </si>
  <si>
    <t>Žirklės Delicate tiesios 10.5cm 160.10</t>
  </si>
  <si>
    <t>Žirklės lenktos a/b 16.5cm 112.16</t>
  </si>
  <si>
    <t>Žnyplės nagų odelėms Cuticle Cutter 4'' (10cm) 10.155.40 /Timesco/</t>
  </si>
  <si>
    <t>Prekės aprašymas, galima siūlyti lygiavertę. Šios prekės dabar naudojamos.</t>
  </si>
  <si>
    <t>Siūloma prekė, aprašymas</t>
  </si>
  <si>
    <t>Vienkartinės medžiagos ir reikmenys.</t>
  </si>
  <si>
    <t>Neuplast. Tvirto nepraduriamo geltono plastiko konteineriai aštrioms atliekoms. Dvigubas dangtelis. Turi pavojaus ženklą.</t>
  </si>
  <si>
    <t>Kilpelės sterilios 10 mikr.litr. (20) 30020 F.L.Medical N20</t>
  </si>
  <si>
    <t>Skalpeliai vienkartiniai Nr.23</t>
  </si>
  <si>
    <t>Skalpelio galvutės anglies plienas Nr.15</t>
  </si>
  <si>
    <t>Skalpelio galvutės anglies plienas Nr.23</t>
  </si>
  <si>
    <t>Skalpelio galvutės Nr.23</t>
  </si>
  <si>
    <t>Pirštinės chirurginės ster. b/p 7.5 dengtos polim.</t>
  </si>
  <si>
    <t>Pirštinės chirurginės ster. b/p 7.5</t>
  </si>
  <si>
    <t>Pirštinės chirurginės ster. b/p 8.5</t>
  </si>
  <si>
    <t>Pirštinės chirurginės ster. polimeru dengtos b/p 8.0</t>
  </si>
  <si>
    <t>Pirštinės chirurginės ster. polimeru dengtos b/p 8.5</t>
  </si>
  <si>
    <t>Liežuvio mentelės (špadeliai) nesterilios, N100</t>
  </si>
  <si>
    <t>Prezervatyvai iš natūralaus latekso</t>
  </si>
  <si>
    <t>Termometras elektroninis, su metrologine patikra</t>
  </si>
  <si>
    <t>Timpa mėlyna pastmasine galvute 40 cm</t>
  </si>
  <si>
    <t xml:space="preserve">Timpa plastmasine galvute </t>
  </si>
  <si>
    <t>Timpa, CBC classic raudona</t>
  </si>
  <si>
    <t xml:space="preserve">Injekcinės servetėlės, impregnuotos 70% Isopropyl Alcohol, 65 x 30 mm </t>
  </si>
  <si>
    <t>Injekcinės servetėlės dėžutėje, 44x44mm</t>
  </si>
  <si>
    <t>Ultragarsinis gelis 5L, mėlynas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</si>
</sst>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164" fontId="5" fillId="2" borderId="0" xfId="0" applyNumberFormat="1" applyFont="1" applyFill="1" applyAlignment="1">
      <alignment horizontal="center" vertical="top"/>
    </xf>
    <xf numFmtId="2" fontId="5" fillId="2" borderId="0" xfId="0" applyNumberFormat="1" applyFont="1" applyFill="1" applyAlignment="1">
      <alignment horizontal="center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2" fontId="2" fillId="2" borderId="1" xfId="1" applyNumberFormat="1" applyFont="1" applyFill="1" applyBorder="1" applyAlignment="1">
      <alignment horizontal="center" vertical="top" wrapText="1"/>
    </xf>
    <xf numFmtId="164" fontId="2" fillId="2" borderId="3" xfId="1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164" fontId="3" fillId="2" borderId="3" xfId="1" applyNumberFormat="1" applyFont="1" applyFill="1" applyBorder="1" applyAlignment="1">
      <alignment horizontal="center" vertical="top" wrapText="1"/>
    </xf>
    <xf numFmtId="2" fontId="5" fillId="2" borderId="2" xfId="0" applyNumberFormat="1" applyFont="1" applyFill="1" applyBorder="1" applyAlignment="1">
      <alignment horizontal="center" vertical="top"/>
    </xf>
    <xf numFmtId="164" fontId="3" fillId="2" borderId="1" xfId="2" applyNumberFormat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/>
    </xf>
    <xf numFmtId="2" fontId="4" fillId="2" borderId="2" xfId="0" applyNumberFormat="1" applyFont="1" applyFill="1" applyBorder="1" applyAlignment="1">
      <alignment horizontal="center" vertical="top"/>
    </xf>
  </cellXfs>
  <cellStyles count="3">
    <cellStyle name="Įprastas 2" xfId="1" xr:uid="{066AEFD5-BD06-4769-B607-B38D243F7AC5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6F5E8-60D1-41F8-9020-9BC6724F44EE}">
  <dimension ref="A1:J121"/>
  <sheetViews>
    <sheetView tabSelected="1" zoomScale="94" zoomScaleNormal="94" workbookViewId="0">
      <selection activeCell="K125" sqref="K125"/>
    </sheetView>
  </sheetViews>
  <sheetFormatPr defaultColWidth="9.453125" defaultRowHeight="12" customHeight="1" x14ac:dyDescent="0.35"/>
  <cols>
    <col min="1" max="1" width="6.6328125" style="1" customWidth="1"/>
    <col min="2" max="2" width="41.6328125" style="1" customWidth="1"/>
    <col min="3" max="3" width="41.6328125" style="2" customWidth="1"/>
    <col min="4" max="4" width="6.90625" style="3" customWidth="1"/>
    <col min="5" max="5" width="8.453125" style="4" customWidth="1"/>
    <col min="6" max="6" width="7.54296875" style="5" customWidth="1"/>
    <col min="7" max="7" width="8.36328125" style="4" customWidth="1"/>
    <col min="8" max="8" width="7.54296875" style="5" customWidth="1"/>
    <col min="9" max="9" width="9.08984375" style="5" customWidth="1"/>
    <col min="10" max="10" width="9.453125" style="3"/>
    <col min="11" max="16384" width="9.453125" style="1"/>
  </cols>
  <sheetData>
    <row r="1" spans="1:9" ht="12" customHeight="1" x14ac:dyDescent="0.35">
      <c r="B1" s="1" t="s">
        <v>3</v>
      </c>
      <c r="C1" s="2" t="s">
        <v>127</v>
      </c>
    </row>
    <row r="3" spans="1:9" ht="24.65" customHeight="1" x14ac:dyDescent="0.35">
      <c r="A3" s="6" t="s">
        <v>2</v>
      </c>
      <c r="B3" s="7" t="s">
        <v>125</v>
      </c>
      <c r="C3" s="7" t="s">
        <v>126</v>
      </c>
      <c r="D3" s="7" t="s">
        <v>0</v>
      </c>
      <c r="E3" s="8" t="s">
        <v>4</v>
      </c>
      <c r="F3" s="9" t="s">
        <v>6</v>
      </c>
      <c r="G3" s="10" t="s">
        <v>5</v>
      </c>
      <c r="H3" s="11" t="s">
        <v>1</v>
      </c>
      <c r="I3" s="11" t="s">
        <v>7</v>
      </c>
    </row>
    <row r="4" spans="1:9" ht="12" customHeight="1" x14ac:dyDescent="0.35">
      <c r="A4" s="12">
        <v>1</v>
      </c>
      <c r="B4" s="12" t="s">
        <v>8</v>
      </c>
      <c r="C4" s="12" t="s">
        <v>128</v>
      </c>
      <c r="D4" s="13">
        <v>9</v>
      </c>
      <c r="E4" s="14">
        <v>0.55000000000000004</v>
      </c>
      <c r="F4" s="14">
        <f>G4-E4</f>
        <v>0.11550000000000001</v>
      </c>
      <c r="G4" s="15">
        <f>E4*1.21</f>
        <v>0.66549999999999998</v>
      </c>
      <c r="H4" s="16">
        <f>E4*D4</f>
        <v>4.95</v>
      </c>
      <c r="I4" s="16">
        <f>G4*D4</f>
        <v>5.99</v>
      </c>
    </row>
    <row r="5" spans="1:9" ht="12" customHeight="1" x14ac:dyDescent="0.35">
      <c r="A5" s="12">
        <v>2</v>
      </c>
      <c r="B5" s="12" t="s">
        <v>9</v>
      </c>
      <c r="C5" s="12" t="s">
        <v>128</v>
      </c>
      <c r="D5" s="13">
        <v>10</v>
      </c>
      <c r="E5" s="14">
        <v>0.7</v>
      </c>
      <c r="F5" s="14">
        <f>G5-E5</f>
        <v>0.14699999999999999</v>
      </c>
      <c r="G5" s="15">
        <f>E5*1.21</f>
        <v>0.84699999999999998</v>
      </c>
      <c r="H5" s="16">
        <f>E5*D5</f>
        <v>7</v>
      </c>
      <c r="I5" s="16">
        <f>G5*D5</f>
        <v>8.4700000000000006</v>
      </c>
    </row>
    <row r="6" spans="1:9" ht="12" customHeight="1" x14ac:dyDescent="0.35">
      <c r="A6" s="12">
        <v>3</v>
      </c>
      <c r="B6" s="12" t="s">
        <v>10</v>
      </c>
      <c r="C6" s="12" t="s">
        <v>128</v>
      </c>
      <c r="D6" s="13">
        <v>25</v>
      </c>
      <c r="E6" s="14">
        <v>0.75</v>
      </c>
      <c r="F6" s="14">
        <f>G6-E6</f>
        <v>0.1575</v>
      </c>
      <c r="G6" s="15">
        <f>E6*1.21</f>
        <v>0.90749999999999997</v>
      </c>
      <c r="H6" s="16">
        <f>E6*D6</f>
        <v>18.75</v>
      </c>
      <c r="I6" s="16">
        <f>G6*D6</f>
        <v>22.69</v>
      </c>
    </row>
    <row r="7" spans="1:9" ht="12" customHeight="1" x14ac:dyDescent="0.35">
      <c r="A7" s="12">
        <v>4</v>
      </c>
      <c r="B7" s="12" t="s">
        <v>11</v>
      </c>
      <c r="C7" s="12" t="s">
        <v>128</v>
      </c>
      <c r="D7" s="13">
        <v>40</v>
      </c>
      <c r="E7" s="14">
        <v>1.55</v>
      </c>
      <c r="F7" s="14">
        <f>G7-E7</f>
        <v>0.32550000000000001</v>
      </c>
      <c r="G7" s="15">
        <f>E7*1.21</f>
        <v>1.8754999999999999</v>
      </c>
      <c r="H7" s="16">
        <f>E7*D7</f>
        <v>62</v>
      </c>
      <c r="I7" s="16">
        <f>G7*D7</f>
        <v>75.02</v>
      </c>
    </row>
    <row r="8" spans="1:9" ht="12" customHeight="1" x14ac:dyDescent="0.35">
      <c r="A8" s="12">
        <v>5</v>
      </c>
      <c r="B8" s="12" t="s">
        <v>12</v>
      </c>
      <c r="C8" s="12" t="s">
        <v>12</v>
      </c>
      <c r="D8" s="13">
        <v>24</v>
      </c>
      <c r="E8" s="14">
        <v>1</v>
      </c>
      <c r="F8" s="14">
        <f>E8*1.05-E8</f>
        <v>0.05</v>
      </c>
      <c r="G8" s="15">
        <f t="shared" ref="G8:G12" si="0">E8+F8</f>
        <v>1.05</v>
      </c>
      <c r="H8" s="16">
        <f t="shared" ref="H8:H12" si="1">E8*D8</f>
        <v>24</v>
      </c>
      <c r="I8" s="16">
        <f t="shared" ref="I8:I12" si="2">G8*D8</f>
        <v>25.2</v>
      </c>
    </row>
    <row r="9" spans="1:9" ht="12" customHeight="1" x14ac:dyDescent="0.35">
      <c r="A9" s="12">
        <v>6</v>
      </c>
      <c r="B9" s="12" t="s">
        <v>13</v>
      </c>
      <c r="C9" s="12" t="s">
        <v>13</v>
      </c>
      <c r="D9" s="13">
        <v>24</v>
      </c>
      <c r="E9" s="14">
        <v>1</v>
      </c>
      <c r="F9" s="14">
        <f t="shared" ref="F9:F12" si="3">E9*1.05-E9</f>
        <v>0.05</v>
      </c>
      <c r="G9" s="15">
        <f t="shared" si="0"/>
        <v>1.05</v>
      </c>
      <c r="H9" s="16">
        <f t="shared" si="1"/>
        <v>24</v>
      </c>
      <c r="I9" s="16">
        <f t="shared" si="2"/>
        <v>25.2</v>
      </c>
    </row>
    <row r="10" spans="1:9" ht="12" customHeight="1" x14ac:dyDescent="0.35">
      <c r="A10" s="12">
        <v>7</v>
      </c>
      <c r="B10" s="12" t="s">
        <v>14</v>
      </c>
      <c r="C10" s="12" t="s">
        <v>14</v>
      </c>
      <c r="D10" s="13">
        <v>24</v>
      </c>
      <c r="E10" s="14">
        <v>1</v>
      </c>
      <c r="F10" s="14">
        <f t="shared" si="3"/>
        <v>0.05</v>
      </c>
      <c r="G10" s="15">
        <f t="shared" si="0"/>
        <v>1.05</v>
      </c>
      <c r="H10" s="16">
        <f t="shared" si="1"/>
        <v>24</v>
      </c>
      <c r="I10" s="16">
        <f t="shared" si="2"/>
        <v>25.2</v>
      </c>
    </row>
    <row r="11" spans="1:9" ht="12" customHeight="1" x14ac:dyDescent="0.35">
      <c r="A11" s="12">
        <v>8</v>
      </c>
      <c r="B11" s="12" t="s">
        <v>15</v>
      </c>
      <c r="C11" s="12" t="s">
        <v>15</v>
      </c>
      <c r="D11" s="13">
        <v>24</v>
      </c>
      <c r="E11" s="14">
        <v>1</v>
      </c>
      <c r="F11" s="14">
        <f t="shared" si="3"/>
        <v>0.05</v>
      </c>
      <c r="G11" s="15">
        <f t="shared" si="0"/>
        <v>1.05</v>
      </c>
      <c r="H11" s="16">
        <f t="shared" si="1"/>
        <v>24</v>
      </c>
      <c r="I11" s="16">
        <f t="shared" si="2"/>
        <v>25.2</v>
      </c>
    </row>
    <row r="12" spans="1:9" ht="12" customHeight="1" x14ac:dyDescent="0.35">
      <c r="A12" s="12">
        <v>9</v>
      </c>
      <c r="B12" s="12" t="s">
        <v>16</v>
      </c>
      <c r="C12" s="12" t="s">
        <v>16</v>
      </c>
      <c r="D12" s="13">
        <v>24</v>
      </c>
      <c r="E12" s="14">
        <v>1</v>
      </c>
      <c r="F12" s="14">
        <f t="shared" si="3"/>
        <v>0.05</v>
      </c>
      <c r="G12" s="15">
        <f t="shared" si="0"/>
        <v>1.05</v>
      </c>
      <c r="H12" s="16">
        <f t="shared" si="1"/>
        <v>24</v>
      </c>
      <c r="I12" s="16">
        <f t="shared" si="2"/>
        <v>25.2</v>
      </c>
    </row>
    <row r="13" spans="1:9" ht="12" customHeight="1" x14ac:dyDescent="0.35">
      <c r="A13" s="12">
        <v>10</v>
      </c>
      <c r="B13" s="12" t="s">
        <v>17</v>
      </c>
      <c r="C13" s="12" t="s">
        <v>17</v>
      </c>
      <c r="D13" s="13">
        <v>10</v>
      </c>
      <c r="E13" s="14">
        <v>4</v>
      </c>
      <c r="F13" s="17">
        <f>E13*0.05</f>
        <v>0.2</v>
      </c>
      <c r="G13" s="15">
        <f>E13*1.05</f>
        <v>4.2</v>
      </c>
      <c r="H13" s="16">
        <f>E13*D13</f>
        <v>40</v>
      </c>
      <c r="I13" s="16">
        <f>G13*D13</f>
        <v>42</v>
      </c>
    </row>
    <row r="14" spans="1:9" ht="12" customHeight="1" x14ac:dyDescent="0.35">
      <c r="A14" s="12">
        <v>11</v>
      </c>
      <c r="B14" s="12" t="s">
        <v>18</v>
      </c>
      <c r="C14" s="12" t="s">
        <v>18</v>
      </c>
      <c r="D14" s="13">
        <v>2</v>
      </c>
      <c r="E14" s="14">
        <v>29</v>
      </c>
      <c r="F14" s="14">
        <f>E14*0.21</f>
        <v>6.09</v>
      </c>
      <c r="G14" s="15">
        <f t="shared" ref="G14:G56" si="4">E14+F14</f>
        <v>35.090000000000003</v>
      </c>
      <c r="H14" s="16">
        <f t="shared" ref="H14:H73" si="5">E14*D14</f>
        <v>58</v>
      </c>
      <c r="I14" s="16">
        <f t="shared" ref="I14:I73" si="6">G14*D14</f>
        <v>70.180000000000007</v>
      </c>
    </row>
    <row r="15" spans="1:9" ht="12" customHeight="1" x14ac:dyDescent="0.35">
      <c r="A15" s="12">
        <v>12</v>
      </c>
      <c r="B15" s="12" t="s">
        <v>19</v>
      </c>
      <c r="C15" s="12" t="s">
        <v>19</v>
      </c>
      <c r="D15" s="13">
        <v>1</v>
      </c>
      <c r="E15" s="14">
        <v>20</v>
      </c>
      <c r="F15" s="14">
        <f>E15*0.21</f>
        <v>4.2</v>
      </c>
      <c r="G15" s="15">
        <f t="shared" si="4"/>
        <v>24.2</v>
      </c>
      <c r="H15" s="16">
        <f t="shared" si="5"/>
        <v>20</v>
      </c>
      <c r="I15" s="16">
        <f t="shared" si="6"/>
        <v>24.2</v>
      </c>
    </row>
    <row r="16" spans="1:9" ht="12" customHeight="1" x14ac:dyDescent="0.35">
      <c r="A16" s="12">
        <v>13</v>
      </c>
      <c r="B16" s="12" t="s">
        <v>20</v>
      </c>
      <c r="C16" s="12" t="s">
        <v>20</v>
      </c>
      <c r="D16" s="13">
        <v>7</v>
      </c>
      <c r="E16" s="14">
        <v>0.56999999999999995</v>
      </c>
      <c r="F16" s="14">
        <f>(E16*1.05)-E16</f>
        <v>2.8500000000000001E-2</v>
      </c>
      <c r="G16" s="15">
        <f t="shared" si="4"/>
        <v>0.59850000000000003</v>
      </c>
      <c r="H16" s="16">
        <f t="shared" si="5"/>
        <v>3.99</v>
      </c>
      <c r="I16" s="16">
        <f t="shared" si="6"/>
        <v>4.1900000000000004</v>
      </c>
    </row>
    <row r="17" spans="1:9" ht="12" customHeight="1" x14ac:dyDescent="0.35">
      <c r="A17" s="12">
        <v>14</v>
      </c>
      <c r="B17" s="12" t="s">
        <v>21</v>
      </c>
      <c r="C17" s="12" t="s">
        <v>21</v>
      </c>
      <c r="D17" s="13">
        <v>4</v>
      </c>
      <c r="E17" s="14">
        <v>0.55000000000000004</v>
      </c>
      <c r="F17" s="14">
        <f>(E17*1.05)-E17</f>
        <v>2.75E-2</v>
      </c>
      <c r="G17" s="15">
        <f t="shared" si="4"/>
        <v>0.57750000000000001</v>
      </c>
      <c r="H17" s="16">
        <f t="shared" si="5"/>
        <v>2.2000000000000002</v>
      </c>
      <c r="I17" s="16">
        <f t="shared" si="6"/>
        <v>2.31</v>
      </c>
    </row>
    <row r="18" spans="1:9" ht="12" customHeight="1" x14ac:dyDescent="0.35">
      <c r="A18" s="12">
        <v>15</v>
      </c>
      <c r="B18" s="12" t="s">
        <v>22</v>
      </c>
      <c r="C18" s="12" t="s">
        <v>22</v>
      </c>
      <c r="D18" s="13">
        <v>5391</v>
      </c>
      <c r="E18" s="14">
        <v>0.08</v>
      </c>
      <c r="F18" s="14">
        <f>(E18*1.05)-E18</f>
        <v>4.0000000000000001E-3</v>
      </c>
      <c r="G18" s="15">
        <f t="shared" si="4"/>
        <v>8.4000000000000005E-2</v>
      </c>
      <c r="H18" s="16">
        <f t="shared" si="5"/>
        <v>431.28</v>
      </c>
      <c r="I18" s="16">
        <f t="shared" si="6"/>
        <v>452.84</v>
      </c>
    </row>
    <row r="19" spans="1:9" ht="12" customHeight="1" x14ac:dyDescent="0.35">
      <c r="A19" s="12">
        <v>16</v>
      </c>
      <c r="B19" s="12" t="s">
        <v>23</v>
      </c>
      <c r="C19" s="12" t="s">
        <v>23</v>
      </c>
      <c r="D19" s="13">
        <v>50</v>
      </c>
      <c r="E19" s="14">
        <v>1.2</v>
      </c>
      <c r="F19" s="14">
        <f>(E19*1.05)-E19</f>
        <v>0.06</v>
      </c>
      <c r="G19" s="15">
        <f t="shared" si="4"/>
        <v>1.26</v>
      </c>
      <c r="H19" s="16">
        <f t="shared" si="5"/>
        <v>60</v>
      </c>
      <c r="I19" s="16">
        <f t="shared" si="6"/>
        <v>63</v>
      </c>
    </row>
    <row r="20" spans="1:9" ht="12" customHeight="1" x14ac:dyDescent="0.35">
      <c r="A20" s="12">
        <v>17</v>
      </c>
      <c r="B20" s="12" t="s">
        <v>24</v>
      </c>
      <c r="C20" s="12" t="s">
        <v>24</v>
      </c>
      <c r="D20" s="13">
        <v>100</v>
      </c>
      <c r="E20" s="14">
        <v>1.75</v>
      </c>
      <c r="F20" s="17">
        <f>E20*0.05</f>
        <v>8.7499999999999994E-2</v>
      </c>
      <c r="G20" s="15">
        <f t="shared" ref="G20:G26" si="7">E20*1.05</f>
        <v>1.8374999999999999</v>
      </c>
      <c r="H20" s="16">
        <f t="shared" si="5"/>
        <v>175</v>
      </c>
      <c r="I20" s="16">
        <f t="shared" si="6"/>
        <v>183.75</v>
      </c>
    </row>
    <row r="21" spans="1:9" ht="12" customHeight="1" x14ac:dyDescent="0.35">
      <c r="A21" s="12">
        <v>18</v>
      </c>
      <c r="B21" s="12" t="s">
        <v>25</v>
      </c>
      <c r="C21" s="12" t="s">
        <v>25</v>
      </c>
      <c r="D21" s="13">
        <v>200</v>
      </c>
      <c r="E21" s="14">
        <v>0.8</v>
      </c>
      <c r="F21" s="17">
        <f t="shared" ref="F21:F22" si="8">E21*0.05</f>
        <v>0.04</v>
      </c>
      <c r="G21" s="15">
        <f t="shared" si="7"/>
        <v>0.84</v>
      </c>
      <c r="H21" s="16">
        <f t="shared" si="5"/>
        <v>160</v>
      </c>
      <c r="I21" s="16">
        <f t="shared" si="6"/>
        <v>168</v>
      </c>
    </row>
    <row r="22" spans="1:9" ht="12" customHeight="1" x14ac:dyDescent="0.35">
      <c r="A22" s="12">
        <v>19</v>
      </c>
      <c r="B22" s="12" t="s">
        <v>26</v>
      </c>
      <c r="C22" s="12" t="s">
        <v>26</v>
      </c>
      <c r="D22" s="13">
        <v>5</v>
      </c>
      <c r="E22" s="14">
        <v>3.4</v>
      </c>
      <c r="F22" s="17">
        <f t="shared" si="8"/>
        <v>0.17</v>
      </c>
      <c r="G22" s="15">
        <f t="shared" si="7"/>
        <v>3.57</v>
      </c>
      <c r="H22" s="16">
        <f t="shared" si="5"/>
        <v>17</v>
      </c>
      <c r="I22" s="16">
        <f t="shared" si="6"/>
        <v>17.850000000000001</v>
      </c>
    </row>
    <row r="23" spans="1:9" ht="12" customHeight="1" x14ac:dyDescent="0.35">
      <c r="A23" s="12">
        <v>20</v>
      </c>
      <c r="B23" s="12" t="s">
        <v>27</v>
      </c>
      <c r="C23" s="12" t="s">
        <v>139</v>
      </c>
      <c r="D23" s="13">
        <v>90</v>
      </c>
      <c r="E23" s="14">
        <v>1</v>
      </c>
      <c r="F23" s="14">
        <f>G23-E23</f>
        <v>0.05</v>
      </c>
      <c r="G23" s="15">
        <f t="shared" si="7"/>
        <v>1.05</v>
      </c>
      <c r="H23" s="16">
        <f>E23*D23</f>
        <v>90</v>
      </c>
      <c r="I23" s="16">
        <f>G23*D23</f>
        <v>94.5</v>
      </c>
    </row>
    <row r="24" spans="1:9" ht="12" customHeight="1" x14ac:dyDescent="0.35">
      <c r="A24" s="12">
        <v>21</v>
      </c>
      <c r="B24" s="12" t="s">
        <v>28</v>
      </c>
      <c r="C24" s="12" t="s">
        <v>28</v>
      </c>
      <c r="D24" s="13">
        <v>3</v>
      </c>
      <c r="E24" s="14">
        <v>1.05</v>
      </c>
      <c r="F24" s="17">
        <f>E24*0.05</f>
        <v>5.2499999999999998E-2</v>
      </c>
      <c r="G24" s="15">
        <f t="shared" si="7"/>
        <v>1.1025</v>
      </c>
      <c r="H24" s="16">
        <f t="shared" ref="H24:H26" si="9">E24*D24</f>
        <v>3.15</v>
      </c>
      <c r="I24" s="16">
        <f t="shared" ref="I24:I26" si="10">G24*D24</f>
        <v>3.31</v>
      </c>
    </row>
    <row r="25" spans="1:9" ht="12" customHeight="1" x14ac:dyDescent="0.35">
      <c r="A25" s="12">
        <v>22</v>
      </c>
      <c r="B25" s="12" t="s">
        <v>29</v>
      </c>
      <c r="C25" s="12" t="s">
        <v>29</v>
      </c>
      <c r="D25" s="13">
        <v>3</v>
      </c>
      <c r="E25" s="14">
        <v>1.05</v>
      </c>
      <c r="F25" s="17">
        <f t="shared" ref="F25:F26" si="11">E25*0.05</f>
        <v>5.2499999999999998E-2</v>
      </c>
      <c r="G25" s="15">
        <f t="shared" si="7"/>
        <v>1.1025</v>
      </c>
      <c r="H25" s="16">
        <f t="shared" si="9"/>
        <v>3.15</v>
      </c>
      <c r="I25" s="16">
        <f t="shared" si="10"/>
        <v>3.31</v>
      </c>
    </row>
    <row r="26" spans="1:9" ht="12" customHeight="1" x14ac:dyDescent="0.35">
      <c r="A26" s="12">
        <v>23</v>
      </c>
      <c r="B26" s="12" t="s">
        <v>30</v>
      </c>
      <c r="C26" s="12" t="s">
        <v>30</v>
      </c>
      <c r="D26" s="13">
        <v>1</v>
      </c>
      <c r="E26" s="14">
        <v>1.05</v>
      </c>
      <c r="F26" s="17">
        <f t="shared" si="11"/>
        <v>5.2499999999999998E-2</v>
      </c>
      <c r="G26" s="15">
        <f t="shared" si="7"/>
        <v>1.1025</v>
      </c>
      <c r="H26" s="16">
        <f t="shared" si="9"/>
        <v>1.05</v>
      </c>
      <c r="I26" s="16">
        <f t="shared" si="10"/>
        <v>1.1000000000000001</v>
      </c>
    </row>
    <row r="27" spans="1:9" ht="12" customHeight="1" x14ac:dyDescent="0.35">
      <c r="A27" s="12">
        <v>24</v>
      </c>
      <c r="B27" s="12" t="s">
        <v>31</v>
      </c>
      <c r="C27" s="12" t="s">
        <v>31</v>
      </c>
      <c r="D27" s="13">
        <v>5</v>
      </c>
      <c r="E27" s="14">
        <v>9.1999999999999993</v>
      </c>
      <c r="F27" s="14">
        <f>(E27*1.05)-E27</f>
        <v>0.46</v>
      </c>
      <c r="G27" s="15">
        <f t="shared" si="4"/>
        <v>9.66</v>
      </c>
      <c r="H27" s="16">
        <f t="shared" si="5"/>
        <v>46</v>
      </c>
      <c r="I27" s="16">
        <f t="shared" si="6"/>
        <v>48.3</v>
      </c>
    </row>
    <row r="28" spans="1:9" ht="12" customHeight="1" x14ac:dyDescent="0.35">
      <c r="A28" s="12">
        <v>25</v>
      </c>
      <c r="B28" s="12" t="s">
        <v>32</v>
      </c>
      <c r="C28" s="12" t="s">
        <v>32</v>
      </c>
      <c r="D28" s="13">
        <v>30</v>
      </c>
      <c r="E28" s="14">
        <v>9.1</v>
      </c>
      <c r="F28" s="14">
        <f>(E28*1.05)-E28</f>
        <v>0.45500000000000002</v>
      </c>
      <c r="G28" s="15">
        <f t="shared" si="4"/>
        <v>9.5549999999999997</v>
      </c>
      <c r="H28" s="16">
        <f t="shared" si="5"/>
        <v>273</v>
      </c>
      <c r="I28" s="16">
        <f t="shared" si="6"/>
        <v>286.64999999999998</v>
      </c>
    </row>
    <row r="29" spans="1:9" ht="12" customHeight="1" x14ac:dyDescent="0.35">
      <c r="A29" s="12">
        <v>26</v>
      </c>
      <c r="B29" s="12" t="s">
        <v>33</v>
      </c>
      <c r="C29" s="12" t="s">
        <v>140</v>
      </c>
      <c r="D29" s="13">
        <v>5040</v>
      </c>
      <c r="E29" s="14">
        <v>7.0000000000000007E-2</v>
      </c>
      <c r="F29" s="14">
        <f>G29-E29</f>
        <v>3.5000000000000001E-3</v>
      </c>
      <c r="G29" s="15">
        <f>E29*1.05</f>
        <v>7.3499999999999996E-2</v>
      </c>
      <c r="H29" s="16">
        <f>E29*D29</f>
        <v>352.8</v>
      </c>
      <c r="I29" s="16">
        <f>G29*D29</f>
        <v>370.44</v>
      </c>
    </row>
    <row r="30" spans="1:9" ht="12" customHeight="1" x14ac:dyDescent="0.35">
      <c r="A30" s="12">
        <v>27</v>
      </c>
      <c r="B30" s="12" t="s">
        <v>34</v>
      </c>
      <c r="C30" s="12" t="s">
        <v>130</v>
      </c>
      <c r="D30" s="13">
        <v>90</v>
      </c>
      <c r="E30" s="14">
        <v>0.2</v>
      </c>
      <c r="F30" s="14">
        <v>0.01</v>
      </c>
      <c r="G30" s="15">
        <f t="shared" si="4"/>
        <v>0.21</v>
      </c>
      <c r="H30" s="16">
        <f t="shared" si="5"/>
        <v>18</v>
      </c>
      <c r="I30" s="16">
        <f t="shared" si="6"/>
        <v>18.899999999999999</v>
      </c>
    </row>
    <row r="31" spans="1:9" ht="12" customHeight="1" x14ac:dyDescent="0.35">
      <c r="A31" s="12">
        <v>28</v>
      </c>
      <c r="B31" s="12" t="s">
        <v>35</v>
      </c>
      <c r="C31" s="12" t="s">
        <v>130</v>
      </c>
      <c r="D31" s="13">
        <v>50</v>
      </c>
      <c r="E31" s="14">
        <v>0.2</v>
      </c>
      <c r="F31" s="14">
        <v>0.01</v>
      </c>
      <c r="G31" s="15">
        <f t="shared" si="4"/>
        <v>0.21</v>
      </c>
      <c r="H31" s="16">
        <f t="shared" si="5"/>
        <v>10</v>
      </c>
      <c r="I31" s="16">
        <f t="shared" si="6"/>
        <v>10.5</v>
      </c>
    </row>
    <row r="32" spans="1:9" ht="14.4" customHeight="1" x14ac:dyDescent="0.35">
      <c r="A32" s="12">
        <v>29</v>
      </c>
      <c r="B32" s="12" t="s">
        <v>36</v>
      </c>
      <c r="C32" s="12" t="s">
        <v>131</v>
      </c>
      <c r="D32" s="13">
        <v>2</v>
      </c>
      <c r="E32" s="14">
        <v>7</v>
      </c>
      <c r="F32" s="14">
        <v>0.35</v>
      </c>
      <c r="G32" s="15">
        <f t="shared" si="4"/>
        <v>7.35</v>
      </c>
      <c r="H32" s="16">
        <f t="shared" si="5"/>
        <v>14</v>
      </c>
      <c r="I32" s="16">
        <f t="shared" si="6"/>
        <v>14.7</v>
      </c>
    </row>
    <row r="33" spans="1:10" ht="12" customHeight="1" x14ac:dyDescent="0.35">
      <c r="A33" s="12">
        <v>30</v>
      </c>
      <c r="B33" s="12" t="s">
        <v>37</v>
      </c>
      <c r="C33" s="12" t="s">
        <v>132</v>
      </c>
      <c r="D33" s="13">
        <v>11</v>
      </c>
      <c r="E33" s="14">
        <v>7</v>
      </c>
      <c r="F33" s="14">
        <v>0.35</v>
      </c>
      <c r="G33" s="15">
        <f t="shared" si="4"/>
        <v>7.35</v>
      </c>
      <c r="H33" s="16">
        <f t="shared" si="5"/>
        <v>77</v>
      </c>
      <c r="I33" s="16">
        <f t="shared" si="6"/>
        <v>80.849999999999994</v>
      </c>
    </row>
    <row r="34" spans="1:10" ht="12" customHeight="1" x14ac:dyDescent="0.35">
      <c r="A34" s="12">
        <v>31</v>
      </c>
      <c r="B34" s="12" t="s">
        <v>38</v>
      </c>
      <c r="C34" s="12" t="s">
        <v>133</v>
      </c>
      <c r="D34" s="13">
        <v>5</v>
      </c>
      <c r="E34" s="14">
        <v>7</v>
      </c>
      <c r="F34" s="14">
        <v>0.35</v>
      </c>
      <c r="G34" s="15">
        <f t="shared" si="4"/>
        <v>7.35</v>
      </c>
      <c r="H34" s="16">
        <f t="shared" si="5"/>
        <v>35</v>
      </c>
      <c r="I34" s="16">
        <f t="shared" si="6"/>
        <v>36.75</v>
      </c>
    </row>
    <row r="35" spans="1:10" ht="12" customHeight="1" x14ac:dyDescent="0.35">
      <c r="A35" s="12">
        <v>32</v>
      </c>
      <c r="B35" s="12" t="s">
        <v>39</v>
      </c>
      <c r="C35" s="12" t="s">
        <v>39</v>
      </c>
      <c r="D35" s="13">
        <v>6</v>
      </c>
      <c r="E35" s="14">
        <v>30</v>
      </c>
      <c r="F35" s="14">
        <f>E35*0.21</f>
        <v>6.3</v>
      </c>
      <c r="G35" s="15">
        <f t="shared" si="4"/>
        <v>36.299999999999997</v>
      </c>
      <c r="H35" s="16">
        <f t="shared" si="5"/>
        <v>180</v>
      </c>
      <c r="I35" s="16">
        <f t="shared" si="6"/>
        <v>217.8</v>
      </c>
    </row>
    <row r="36" spans="1:10" ht="12" customHeight="1" x14ac:dyDescent="0.35">
      <c r="A36" s="12">
        <v>33</v>
      </c>
      <c r="B36" s="12" t="s">
        <v>40</v>
      </c>
      <c r="C36" s="12" t="s">
        <v>141</v>
      </c>
      <c r="D36" s="13">
        <v>35</v>
      </c>
      <c r="E36" s="14">
        <v>11</v>
      </c>
      <c r="F36" s="14">
        <f>G36-E36</f>
        <v>2.31</v>
      </c>
      <c r="G36" s="15">
        <f>E36*1.21</f>
        <v>13.31</v>
      </c>
      <c r="H36" s="16">
        <f>E36*D36</f>
        <v>385</v>
      </c>
      <c r="I36" s="16">
        <f>G36*D36</f>
        <v>465.85</v>
      </c>
    </row>
    <row r="37" spans="1:10" ht="12" customHeight="1" x14ac:dyDescent="0.35">
      <c r="A37" s="12">
        <v>34</v>
      </c>
      <c r="B37" s="12" t="s">
        <v>41</v>
      </c>
      <c r="C37" s="12" t="s">
        <v>142</v>
      </c>
      <c r="D37" s="13">
        <v>10</v>
      </c>
      <c r="E37" s="14">
        <v>4.5</v>
      </c>
      <c r="F37" s="14">
        <f>G37-E37</f>
        <v>0.94499999999999995</v>
      </c>
      <c r="G37" s="15">
        <f>E37*1.21</f>
        <v>5.4450000000000003</v>
      </c>
      <c r="H37" s="16">
        <f t="shared" ref="H37:H39" si="12">E37*D37</f>
        <v>45</v>
      </c>
      <c r="I37" s="16">
        <f>G37*D37</f>
        <v>54.45</v>
      </c>
    </row>
    <row r="38" spans="1:10" ht="12" customHeight="1" x14ac:dyDescent="0.35">
      <c r="A38" s="12">
        <v>35</v>
      </c>
      <c r="B38" s="12" t="s">
        <v>42</v>
      </c>
      <c r="C38" s="12" t="s">
        <v>143</v>
      </c>
      <c r="D38" s="13">
        <v>3</v>
      </c>
      <c r="E38" s="14">
        <v>2.9</v>
      </c>
      <c r="F38" s="14">
        <f>G38-E38</f>
        <v>0.60899999999999999</v>
      </c>
      <c r="G38" s="15">
        <f>E38*1.21</f>
        <v>3.5089999999999999</v>
      </c>
      <c r="H38" s="16">
        <f>E38*D38</f>
        <v>8.6999999999999993</v>
      </c>
      <c r="I38" s="16">
        <f>G38*D38</f>
        <v>10.53</v>
      </c>
    </row>
    <row r="39" spans="1:10" ht="12.65" customHeight="1" x14ac:dyDescent="0.35">
      <c r="A39" s="12">
        <v>36</v>
      </c>
      <c r="B39" s="12" t="s">
        <v>43</v>
      </c>
      <c r="C39" s="12" t="s">
        <v>144</v>
      </c>
      <c r="D39" s="13">
        <v>5</v>
      </c>
      <c r="E39" s="14">
        <v>4.5</v>
      </c>
      <c r="F39" s="14">
        <f>G39-E39</f>
        <v>0.94499999999999995</v>
      </c>
      <c r="G39" s="15">
        <f>E39*1.21</f>
        <v>5.4450000000000003</v>
      </c>
      <c r="H39" s="16">
        <f t="shared" si="12"/>
        <v>22.5</v>
      </c>
      <c r="I39" s="16">
        <f>G39*D39</f>
        <v>27.23</v>
      </c>
    </row>
    <row r="40" spans="1:10" ht="12" customHeight="1" x14ac:dyDescent="0.35">
      <c r="A40" s="12">
        <v>37</v>
      </c>
      <c r="B40" s="12" t="s">
        <v>44</v>
      </c>
      <c r="C40" s="12" t="s">
        <v>44</v>
      </c>
      <c r="D40" s="13">
        <v>5</v>
      </c>
      <c r="E40" s="14">
        <v>4.5199999999999996</v>
      </c>
      <c r="F40" s="14">
        <f>(E40*1.05)-E40</f>
        <v>0.22600000000000001</v>
      </c>
      <c r="G40" s="15">
        <f t="shared" si="4"/>
        <v>4.7460000000000004</v>
      </c>
      <c r="H40" s="16">
        <f t="shared" si="5"/>
        <v>22.6</v>
      </c>
      <c r="I40" s="16">
        <f t="shared" si="6"/>
        <v>23.73</v>
      </c>
    </row>
    <row r="41" spans="1:10" ht="12" customHeight="1" x14ac:dyDescent="0.35">
      <c r="A41" s="12">
        <v>38</v>
      </c>
      <c r="B41" s="12" t="s">
        <v>45</v>
      </c>
      <c r="C41" s="12" t="s">
        <v>45</v>
      </c>
      <c r="D41" s="13">
        <v>12</v>
      </c>
      <c r="E41" s="14">
        <v>4.5199999999999996</v>
      </c>
      <c r="F41" s="14">
        <f>(E41*1.05)-E41</f>
        <v>0.22600000000000001</v>
      </c>
      <c r="G41" s="15">
        <f t="shared" si="4"/>
        <v>4.7460000000000004</v>
      </c>
      <c r="H41" s="16">
        <f t="shared" si="5"/>
        <v>54.24</v>
      </c>
      <c r="I41" s="16">
        <f t="shared" si="6"/>
        <v>56.95</v>
      </c>
    </row>
    <row r="42" spans="1:10" ht="12" customHeight="1" x14ac:dyDescent="0.35">
      <c r="A42" s="12">
        <v>39</v>
      </c>
      <c r="B42" s="12" t="s">
        <v>46</v>
      </c>
      <c r="C42" s="12" t="s">
        <v>147</v>
      </c>
      <c r="D42" s="13">
        <v>5</v>
      </c>
      <c r="E42" s="14">
        <v>6</v>
      </c>
      <c r="F42" s="14">
        <f>G42-E42</f>
        <v>0.3</v>
      </c>
      <c r="G42" s="15">
        <f>E42*1.05</f>
        <v>6.3</v>
      </c>
      <c r="H42" s="16">
        <f t="shared" si="5"/>
        <v>30</v>
      </c>
      <c r="I42" s="16">
        <f t="shared" si="6"/>
        <v>31.5</v>
      </c>
    </row>
    <row r="43" spans="1:10" ht="12" customHeight="1" x14ac:dyDescent="0.35">
      <c r="A43" s="12">
        <v>40</v>
      </c>
      <c r="B43" s="12" t="s">
        <v>47</v>
      </c>
      <c r="C43" s="12" t="s">
        <v>47</v>
      </c>
      <c r="D43" s="13">
        <v>10</v>
      </c>
      <c r="E43" s="14">
        <v>5</v>
      </c>
      <c r="F43" s="17">
        <f t="shared" ref="F43:F44" si="13">E43*0.05</f>
        <v>0.25</v>
      </c>
      <c r="G43" s="15">
        <f>E43*1.05</f>
        <v>5.25</v>
      </c>
      <c r="H43" s="16">
        <f t="shared" si="5"/>
        <v>50</v>
      </c>
      <c r="I43" s="16">
        <f t="shared" si="6"/>
        <v>52.5</v>
      </c>
    </row>
    <row r="44" spans="1:10" ht="12" customHeight="1" x14ac:dyDescent="0.35">
      <c r="A44" s="12">
        <v>41</v>
      </c>
      <c r="B44" s="12" t="s">
        <v>48</v>
      </c>
      <c r="C44" s="12" t="s">
        <v>48</v>
      </c>
      <c r="D44" s="13">
        <v>9</v>
      </c>
      <c r="E44" s="14">
        <v>5.4</v>
      </c>
      <c r="F44" s="17">
        <f t="shared" si="13"/>
        <v>0.27</v>
      </c>
      <c r="G44" s="15">
        <f>E44*1.05</f>
        <v>5.67</v>
      </c>
      <c r="H44" s="16">
        <f t="shared" si="5"/>
        <v>48.6</v>
      </c>
      <c r="I44" s="16">
        <f t="shared" si="6"/>
        <v>51.03</v>
      </c>
    </row>
    <row r="45" spans="1:10" ht="12" customHeight="1" x14ac:dyDescent="0.35">
      <c r="A45" s="12">
        <v>42</v>
      </c>
      <c r="B45" s="12" t="s">
        <v>49</v>
      </c>
      <c r="C45" s="12" t="s">
        <v>49</v>
      </c>
      <c r="D45" s="13">
        <v>1</v>
      </c>
      <c r="E45" s="14">
        <v>0.6</v>
      </c>
      <c r="F45" s="14">
        <f>(E45*1.05)-E45</f>
        <v>0.03</v>
      </c>
      <c r="G45" s="15">
        <f t="shared" si="4"/>
        <v>0.63</v>
      </c>
      <c r="H45" s="16">
        <f t="shared" si="5"/>
        <v>0.6</v>
      </c>
      <c r="I45" s="16">
        <f t="shared" si="6"/>
        <v>0.63</v>
      </c>
    </row>
    <row r="46" spans="1:10" ht="12" customHeight="1" x14ac:dyDescent="0.35">
      <c r="A46" s="12">
        <v>43</v>
      </c>
      <c r="B46" s="12" t="s">
        <v>50</v>
      </c>
      <c r="C46" s="12" t="s">
        <v>129</v>
      </c>
      <c r="D46" s="13">
        <v>1</v>
      </c>
      <c r="E46" s="14">
        <v>0.6</v>
      </c>
      <c r="F46" s="14">
        <f>(E46*1.05)-E46</f>
        <v>0.03</v>
      </c>
      <c r="G46" s="15">
        <f t="shared" si="4"/>
        <v>0.63</v>
      </c>
      <c r="H46" s="16">
        <f t="shared" si="5"/>
        <v>0.6</v>
      </c>
      <c r="I46" s="16">
        <f t="shared" si="6"/>
        <v>0.63</v>
      </c>
    </row>
    <row r="47" spans="1:10" ht="12" customHeight="1" x14ac:dyDescent="0.35">
      <c r="A47" s="12">
        <v>44</v>
      </c>
      <c r="B47" s="12" t="s">
        <v>51</v>
      </c>
      <c r="C47" s="12" t="s">
        <v>51</v>
      </c>
      <c r="D47" s="13">
        <v>3</v>
      </c>
      <c r="E47" s="14">
        <v>5</v>
      </c>
      <c r="F47" s="14">
        <f>E47*1.21-E47</f>
        <v>1.05</v>
      </c>
      <c r="G47" s="15">
        <f t="shared" si="4"/>
        <v>6.05</v>
      </c>
      <c r="H47" s="16">
        <f t="shared" si="5"/>
        <v>15</v>
      </c>
      <c r="I47" s="16">
        <f t="shared" si="6"/>
        <v>18.149999999999999</v>
      </c>
      <c r="J47" s="1"/>
    </row>
    <row r="48" spans="1:10" ht="12" customHeight="1" x14ac:dyDescent="0.35">
      <c r="A48" s="12">
        <v>45</v>
      </c>
      <c r="B48" s="12" t="s">
        <v>52</v>
      </c>
      <c r="C48" s="12" t="s">
        <v>52</v>
      </c>
      <c r="D48" s="13">
        <v>1</v>
      </c>
      <c r="E48" s="14">
        <v>5</v>
      </c>
      <c r="F48" s="14">
        <f t="shared" ref="F48:F51" si="14">E48*1.21-E48</f>
        <v>1.05</v>
      </c>
      <c r="G48" s="15">
        <f t="shared" si="4"/>
        <v>6.05</v>
      </c>
      <c r="H48" s="16">
        <f t="shared" si="5"/>
        <v>5</v>
      </c>
      <c r="I48" s="16">
        <f t="shared" si="6"/>
        <v>6.05</v>
      </c>
      <c r="J48" s="1"/>
    </row>
    <row r="49" spans="1:10" ht="12" customHeight="1" x14ac:dyDescent="0.35">
      <c r="A49" s="12">
        <v>46</v>
      </c>
      <c r="B49" s="12" t="s">
        <v>53</v>
      </c>
      <c r="C49" s="12" t="s">
        <v>53</v>
      </c>
      <c r="D49" s="13">
        <v>1</v>
      </c>
      <c r="E49" s="14">
        <v>5</v>
      </c>
      <c r="F49" s="14">
        <f t="shared" si="14"/>
        <v>1.05</v>
      </c>
      <c r="G49" s="15">
        <f t="shared" si="4"/>
        <v>6.05</v>
      </c>
      <c r="H49" s="16">
        <f t="shared" si="5"/>
        <v>5</v>
      </c>
      <c r="I49" s="16">
        <f t="shared" si="6"/>
        <v>6.05</v>
      </c>
      <c r="J49" s="1"/>
    </row>
    <row r="50" spans="1:10" ht="12" customHeight="1" x14ac:dyDescent="0.35">
      <c r="A50" s="12">
        <v>47</v>
      </c>
      <c r="B50" s="12" t="s">
        <v>54</v>
      </c>
      <c r="C50" s="12" t="s">
        <v>54</v>
      </c>
      <c r="D50" s="13">
        <v>4</v>
      </c>
      <c r="E50" s="14">
        <v>5</v>
      </c>
      <c r="F50" s="14">
        <f t="shared" si="14"/>
        <v>1.05</v>
      </c>
      <c r="G50" s="15">
        <f t="shared" si="4"/>
        <v>6.05</v>
      </c>
      <c r="H50" s="16">
        <f t="shared" si="5"/>
        <v>20</v>
      </c>
      <c r="I50" s="16">
        <f t="shared" si="6"/>
        <v>24.2</v>
      </c>
      <c r="J50" s="1"/>
    </row>
    <row r="51" spans="1:10" ht="12" customHeight="1" x14ac:dyDescent="0.35">
      <c r="A51" s="12">
        <v>48</v>
      </c>
      <c r="B51" s="12" t="s">
        <v>55</v>
      </c>
      <c r="C51" s="12" t="s">
        <v>55</v>
      </c>
      <c r="D51" s="13">
        <v>3</v>
      </c>
      <c r="E51" s="14">
        <v>4</v>
      </c>
      <c r="F51" s="14">
        <f t="shared" si="14"/>
        <v>0.84</v>
      </c>
      <c r="G51" s="15">
        <f t="shared" si="4"/>
        <v>4.84</v>
      </c>
      <c r="H51" s="16">
        <f t="shared" si="5"/>
        <v>12</v>
      </c>
      <c r="I51" s="16">
        <f t="shared" si="6"/>
        <v>14.52</v>
      </c>
      <c r="J51" s="1"/>
    </row>
    <row r="52" spans="1:10" ht="12" customHeight="1" x14ac:dyDescent="0.35">
      <c r="A52" s="12">
        <v>49</v>
      </c>
      <c r="B52" s="12" t="s">
        <v>56</v>
      </c>
      <c r="C52" s="12" t="s">
        <v>134</v>
      </c>
      <c r="D52" s="13">
        <v>520</v>
      </c>
      <c r="E52" s="14">
        <v>0.45</v>
      </c>
      <c r="F52" s="14">
        <v>2.2499999999999999E-2</v>
      </c>
      <c r="G52" s="15">
        <f t="shared" si="4"/>
        <v>0.47249999999999998</v>
      </c>
      <c r="H52" s="16">
        <f t="shared" si="5"/>
        <v>234</v>
      </c>
      <c r="I52" s="16">
        <f t="shared" si="6"/>
        <v>245.7</v>
      </c>
    </row>
    <row r="53" spans="1:10" ht="12" customHeight="1" x14ac:dyDescent="0.35">
      <c r="A53" s="12">
        <v>50</v>
      </c>
      <c r="B53" s="12" t="s">
        <v>57</v>
      </c>
      <c r="C53" s="12" t="s">
        <v>135</v>
      </c>
      <c r="D53" s="13">
        <v>100</v>
      </c>
      <c r="E53" s="14">
        <v>0.65</v>
      </c>
      <c r="F53" s="14">
        <v>3.2500000000000001E-2</v>
      </c>
      <c r="G53" s="15">
        <f t="shared" si="4"/>
        <v>0.6825</v>
      </c>
      <c r="H53" s="16">
        <f t="shared" si="5"/>
        <v>65</v>
      </c>
      <c r="I53" s="16">
        <f t="shared" si="6"/>
        <v>68.25</v>
      </c>
    </row>
    <row r="54" spans="1:10" ht="12" customHeight="1" x14ac:dyDescent="0.35">
      <c r="A54" s="12">
        <v>51</v>
      </c>
      <c r="B54" s="12" t="s">
        <v>58</v>
      </c>
      <c r="C54" s="12" t="s">
        <v>136</v>
      </c>
      <c r="D54" s="13">
        <v>10</v>
      </c>
      <c r="E54" s="14">
        <v>0.45</v>
      </c>
      <c r="F54" s="14">
        <v>2.2499999999999999E-2</v>
      </c>
      <c r="G54" s="15">
        <f t="shared" si="4"/>
        <v>0.47249999999999998</v>
      </c>
      <c r="H54" s="16">
        <f t="shared" si="5"/>
        <v>4.5</v>
      </c>
      <c r="I54" s="16">
        <f t="shared" si="6"/>
        <v>4.7300000000000004</v>
      </c>
    </row>
    <row r="55" spans="1:10" ht="12" customHeight="1" x14ac:dyDescent="0.35">
      <c r="A55" s="12">
        <v>52</v>
      </c>
      <c r="B55" s="12" t="s">
        <v>59</v>
      </c>
      <c r="C55" s="12" t="s">
        <v>137</v>
      </c>
      <c r="D55" s="13">
        <v>50</v>
      </c>
      <c r="E55" s="14">
        <v>0.45</v>
      </c>
      <c r="F55" s="14">
        <v>2.2499999999999999E-2</v>
      </c>
      <c r="G55" s="15">
        <f t="shared" si="4"/>
        <v>0.47249999999999998</v>
      </c>
      <c r="H55" s="16">
        <f t="shared" si="5"/>
        <v>22.5</v>
      </c>
      <c r="I55" s="16">
        <f t="shared" si="6"/>
        <v>23.63</v>
      </c>
    </row>
    <row r="56" spans="1:10" ht="12" customHeight="1" x14ac:dyDescent="0.35">
      <c r="A56" s="12">
        <v>53</v>
      </c>
      <c r="B56" s="12" t="s">
        <v>60</v>
      </c>
      <c r="C56" s="12" t="s">
        <v>138</v>
      </c>
      <c r="D56" s="13">
        <v>10</v>
      </c>
      <c r="E56" s="14">
        <v>0.45</v>
      </c>
      <c r="F56" s="14">
        <v>2.2499999999999999E-2</v>
      </c>
      <c r="G56" s="15">
        <f t="shared" si="4"/>
        <v>0.47249999999999998</v>
      </c>
      <c r="H56" s="16">
        <f t="shared" si="5"/>
        <v>4.5</v>
      </c>
      <c r="I56" s="16">
        <f t="shared" si="6"/>
        <v>4.7300000000000004</v>
      </c>
    </row>
    <row r="57" spans="1:10" ht="12" customHeight="1" x14ac:dyDescent="0.35">
      <c r="A57" s="12">
        <v>54</v>
      </c>
      <c r="B57" s="12" t="s">
        <v>61</v>
      </c>
      <c r="C57" s="12" t="s">
        <v>61</v>
      </c>
      <c r="D57" s="13">
        <v>5</v>
      </c>
      <c r="E57" s="14">
        <v>4</v>
      </c>
      <c r="F57" s="17">
        <f t="shared" ref="F57:F73" si="15">E57*0.05</f>
        <v>0.2</v>
      </c>
      <c r="G57" s="15">
        <f>E57*1.05</f>
        <v>4.2</v>
      </c>
      <c r="H57" s="16">
        <f t="shared" si="5"/>
        <v>20</v>
      </c>
      <c r="I57" s="16">
        <f t="shared" si="6"/>
        <v>21</v>
      </c>
    </row>
    <row r="58" spans="1:10" ht="12" customHeight="1" x14ac:dyDescent="0.35">
      <c r="A58" s="12">
        <v>55</v>
      </c>
      <c r="B58" s="12" t="s">
        <v>62</v>
      </c>
      <c r="C58" s="12" t="s">
        <v>62</v>
      </c>
      <c r="D58" s="13">
        <v>1</v>
      </c>
      <c r="E58" s="14">
        <v>2</v>
      </c>
      <c r="F58" s="17">
        <f t="shared" si="15"/>
        <v>0.1</v>
      </c>
      <c r="G58" s="15">
        <f t="shared" ref="G58:G73" si="16">E58*1.05</f>
        <v>2.1</v>
      </c>
      <c r="H58" s="16">
        <f t="shared" si="5"/>
        <v>2</v>
      </c>
      <c r="I58" s="16">
        <f t="shared" si="6"/>
        <v>2.1</v>
      </c>
    </row>
    <row r="59" spans="1:10" ht="12" customHeight="1" x14ac:dyDescent="0.35">
      <c r="A59" s="12">
        <v>56</v>
      </c>
      <c r="B59" s="12" t="s">
        <v>63</v>
      </c>
      <c r="C59" s="12" t="s">
        <v>63</v>
      </c>
      <c r="D59" s="13">
        <v>6</v>
      </c>
      <c r="E59" s="14">
        <v>2</v>
      </c>
      <c r="F59" s="17">
        <f t="shared" si="15"/>
        <v>0.1</v>
      </c>
      <c r="G59" s="15">
        <f t="shared" si="16"/>
        <v>2.1</v>
      </c>
      <c r="H59" s="16">
        <f t="shared" si="5"/>
        <v>12</v>
      </c>
      <c r="I59" s="16">
        <f t="shared" si="6"/>
        <v>12.6</v>
      </c>
    </row>
    <row r="60" spans="1:10" ht="23.4" customHeight="1" x14ac:dyDescent="0.35">
      <c r="A60" s="12">
        <v>57</v>
      </c>
      <c r="B60" s="12" t="s">
        <v>64</v>
      </c>
      <c r="C60" s="12" t="s">
        <v>64</v>
      </c>
      <c r="D60" s="13">
        <v>2</v>
      </c>
      <c r="E60" s="14">
        <v>2</v>
      </c>
      <c r="F60" s="17">
        <f t="shared" si="15"/>
        <v>0.1</v>
      </c>
      <c r="G60" s="15">
        <f t="shared" si="16"/>
        <v>2.1</v>
      </c>
      <c r="H60" s="16">
        <f t="shared" si="5"/>
        <v>4</v>
      </c>
      <c r="I60" s="16">
        <f t="shared" si="6"/>
        <v>4.2</v>
      </c>
    </row>
    <row r="61" spans="1:10" ht="12" customHeight="1" x14ac:dyDescent="0.35">
      <c r="A61" s="12">
        <v>58</v>
      </c>
      <c r="B61" s="12" t="s">
        <v>65</v>
      </c>
      <c r="C61" s="12" t="s">
        <v>65</v>
      </c>
      <c r="D61" s="13">
        <v>1</v>
      </c>
      <c r="E61" s="14">
        <v>4</v>
      </c>
      <c r="F61" s="17">
        <f t="shared" si="15"/>
        <v>0.2</v>
      </c>
      <c r="G61" s="15">
        <f t="shared" si="16"/>
        <v>4.2</v>
      </c>
      <c r="H61" s="16">
        <f t="shared" si="5"/>
        <v>4</v>
      </c>
      <c r="I61" s="16">
        <f t="shared" si="6"/>
        <v>4.2</v>
      </c>
    </row>
    <row r="62" spans="1:10" ht="12" customHeight="1" x14ac:dyDescent="0.35">
      <c r="A62" s="12">
        <v>59</v>
      </c>
      <c r="B62" s="12" t="s">
        <v>66</v>
      </c>
      <c r="C62" s="12" t="s">
        <v>66</v>
      </c>
      <c r="D62" s="13">
        <v>22</v>
      </c>
      <c r="E62" s="14">
        <v>4</v>
      </c>
      <c r="F62" s="17">
        <f t="shared" si="15"/>
        <v>0.2</v>
      </c>
      <c r="G62" s="15">
        <f t="shared" si="16"/>
        <v>4.2</v>
      </c>
      <c r="H62" s="16">
        <f t="shared" si="5"/>
        <v>88</v>
      </c>
      <c r="I62" s="16">
        <f t="shared" si="6"/>
        <v>92.4</v>
      </c>
    </row>
    <row r="63" spans="1:10" ht="12" customHeight="1" x14ac:dyDescent="0.35">
      <c r="A63" s="12">
        <v>60</v>
      </c>
      <c r="B63" s="12" t="s">
        <v>67</v>
      </c>
      <c r="C63" s="12" t="s">
        <v>67</v>
      </c>
      <c r="D63" s="13">
        <v>5</v>
      </c>
      <c r="E63" s="14">
        <v>4</v>
      </c>
      <c r="F63" s="17">
        <f t="shared" si="15"/>
        <v>0.2</v>
      </c>
      <c r="G63" s="15">
        <f t="shared" si="16"/>
        <v>4.2</v>
      </c>
      <c r="H63" s="16">
        <f t="shared" si="5"/>
        <v>20</v>
      </c>
      <c r="I63" s="16">
        <f t="shared" si="6"/>
        <v>21</v>
      </c>
    </row>
    <row r="64" spans="1:10" ht="12" customHeight="1" x14ac:dyDescent="0.35">
      <c r="A64" s="12">
        <v>61</v>
      </c>
      <c r="B64" s="12" t="s">
        <v>68</v>
      </c>
      <c r="C64" s="12" t="s">
        <v>68</v>
      </c>
      <c r="D64" s="13">
        <v>5</v>
      </c>
      <c r="E64" s="14">
        <v>1.65</v>
      </c>
      <c r="F64" s="17">
        <f t="shared" si="15"/>
        <v>8.2500000000000004E-2</v>
      </c>
      <c r="G64" s="15">
        <f t="shared" si="16"/>
        <v>1.7324999999999999</v>
      </c>
      <c r="H64" s="16">
        <f t="shared" si="5"/>
        <v>8.25</v>
      </c>
      <c r="I64" s="16">
        <f t="shared" si="6"/>
        <v>8.66</v>
      </c>
    </row>
    <row r="65" spans="1:9" ht="12" customHeight="1" x14ac:dyDescent="0.35">
      <c r="A65" s="12">
        <v>62</v>
      </c>
      <c r="B65" s="12" t="s">
        <v>69</v>
      </c>
      <c r="C65" s="12" t="s">
        <v>69</v>
      </c>
      <c r="D65" s="13">
        <v>38</v>
      </c>
      <c r="E65" s="14">
        <v>2.15</v>
      </c>
      <c r="F65" s="17">
        <f t="shared" si="15"/>
        <v>0.1075</v>
      </c>
      <c r="G65" s="15">
        <f t="shared" si="16"/>
        <v>2.2574999999999998</v>
      </c>
      <c r="H65" s="16">
        <f t="shared" si="5"/>
        <v>81.7</v>
      </c>
      <c r="I65" s="16">
        <f t="shared" si="6"/>
        <v>85.79</v>
      </c>
    </row>
    <row r="66" spans="1:9" ht="12" customHeight="1" x14ac:dyDescent="0.35">
      <c r="A66" s="12">
        <v>63</v>
      </c>
      <c r="B66" s="12" t="s">
        <v>70</v>
      </c>
      <c r="C66" s="12" t="s">
        <v>70</v>
      </c>
      <c r="D66" s="13">
        <v>6</v>
      </c>
      <c r="E66" s="14">
        <v>0.45</v>
      </c>
      <c r="F66" s="17">
        <f t="shared" si="15"/>
        <v>2.2499999999999999E-2</v>
      </c>
      <c r="G66" s="15">
        <f t="shared" si="16"/>
        <v>0.47249999999999998</v>
      </c>
      <c r="H66" s="16">
        <f t="shared" si="5"/>
        <v>2.7</v>
      </c>
      <c r="I66" s="16">
        <f t="shared" si="6"/>
        <v>2.84</v>
      </c>
    </row>
    <row r="67" spans="1:9" ht="12" customHeight="1" x14ac:dyDescent="0.35">
      <c r="A67" s="12">
        <v>64</v>
      </c>
      <c r="B67" s="12" t="s">
        <v>71</v>
      </c>
      <c r="C67" s="12" t="s">
        <v>71</v>
      </c>
      <c r="D67" s="13">
        <v>12</v>
      </c>
      <c r="E67" s="14">
        <v>3.2</v>
      </c>
      <c r="F67" s="17">
        <f t="shared" si="15"/>
        <v>0.16</v>
      </c>
      <c r="G67" s="15">
        <f t="shared" si="16"/>
        <v>3.36</v>
      </c>
      <c r="H67" s="16">
        <f t="shared" si="5"/>
        <v>38.4</v>
      </c>
      <c r="I67" s="16">
        <f t="shared" si="6"/>
        <v>40.32</v>
      </c>
    </row>
    <row r="68" spans="1:9" ht="12" customHeight="1" x14ac:dyDescent="0.35">
      <c r="A68" s="12">
        <v>65</v>
      </c>
      <c r="B68" s="12" t="s">
        <v>72</v>
      </c>
      <c r="C68" s="12" t="s">
        <v>72</v>
      </c>
      <c r="D68" s="13">
        <v>9</v>
      </c>
      <c r="E68" s="14">
        <v>3.5</v>
      </c>
      <c r="F68" s="17">
        <f t="shared" si="15"/>
        <v>0.17499999999999999</v>
      </c>
      <c r="G68" s="15">
        <f t="shared" si="16"/>
        <v>3.6749999999999998</v>
      </c>
      <c r="H68" s="16">
        <f t="shared" si="5"/>
        <v>31.5</v>
      </c>
      <c r="I68" s="16">
        <f t="shared" si="6"/>
        <v>33.08</v>
      </c>
    </row>
    <row r="69" spans="1:9" ht="12" customHeight="1" x14ac:dyDescent="0.35">
      <c r="A69" s="12">
        <v>66</v>
      </c>
      <c r="B69" s="12" t="s">
        <v>73</v>
      </c>
      <c r="C69" s="12" t="s">
        <v>73</v>
      </c>
      <c r="D69" s="13">
        <v>3</v>
      </c>
      <c r="E69" s="14">
        <v>3.5</v>
      </c>
      <c r="F69" s="17">
        <f t="shared" si="15"/>
        <v>0.17499999999999999</v>
      </c>
      <c r="G69" s="15">
        <f t="shared" si="16"/>
        <v>3.6749999999999998</v>
      </c>
      <c r="H69" s="16">
        <f t="shared" si="5"/>
        <v>10.5</v>
      </c>
      <c r="I69" s="16">
        <f t="shared" si="6"/>
        <v>11.03</v>
      </c>
    </row>
    <row r="70" spans="1:9" ht="12" customHeight="1" x14ac:dyDescent="0.35">
      <c r="A70" s="12">
        <v>67</v>
      </c>
      <c r="B70" s="12" t="s">
        <v>74</v>
      </c>
      <c r="C70" s="12" t="s">
        <v>74</v>
      </c>
      <c r="D70" s="13">
        <v>2</v>
      </c>
      <c r="E70" s="14">
        <v>4.8</v>
      </c>
      <c r="F70" s="17">
        <f t="shared" si="15"/>
        <v>0.24</v>
      </c>
      <c r="G70" s="15">
        <f t="shared" si="16"/>
        <v>5.04</v>
      </c>
      <c r="H70" s="16">
        <f t="shared" si="5"/>
        <v>9.6</v>
      </c>
      <c r="I70" s="16">
        <f t="shared" si="6"/>
        <v>10.08</v>
      </c>
    </row>
    <row r="71" spans="1:9" ht="12" customHeight="1" x14ac:dyDescent="0.35">
      <c r="A71" s="12">
        <v>68</v>
      </c>
      <c r="B71" s="12" t="s">
        <v>75</v>
      </c>
      <c r="C71" s="12" t="s">
        <v>75</v>
      </c>
      <c r="D71" s="13">
        <v>2</v>
      </c>
      <c r="E71" s="14">
        <v>6.5</v>
      </c>
      <c r="F71" s="17">
        <f t="shared" si="15"/>
        <v>0.32500000000000001</v>
      </c>
      <c r="G71" s="15">
        <f t="shared" si="16"/>
        <v>6.8250000000000002</v>
      </c>
      <c r="H71" s="16">
        <f t="shared" si="5"/>
        <v>13</v>
      </c>
      <c r="I71" s="16">
        <f t="shared" si="6"/>
        <v>13.65</v>
      </c>
    </row>
    <row r="72" spans="1:9" ht="12" customHeight="1" x14ac:dyDescent="0.35">
      <c r="A72" s="12">
        <v>69</v>
      </c>
      <c r="B72" s="12" t="s">
        <v>76</v>
      </c>
      <c r="C72" s="12" t="s">
        <v>76</v>
      </c>
      <c r="D72" s="13">
        <v>1</v>
      </c>
      <c r="E72" s="14">
        <v>7.2</v>
      </c>
      <c r="F72" s="17">
        <f t="shared" si="15"/>
        <v>0.36</v>
      </c>
      <c r="G72" s="15">
        <f t="shared" si="16"/>
        <v>7.56</v>
      </c>
      <c r="H72" s="16">
        <f t="shared" si="5"/>
        <v>7.2</v>
      </c>
      <c r="I72" s="16">
        <f t="shared" si="6"/>
        <v>7.56</v>
      </c>
    </row>
    <row r="73" spans="1:9" ht="12" customHeight="1" x14ac:dyDescent="0.35">
      <c r="A73" s="12">
        <v>70</v>
      </c>
      <c r="B73" s="12" t="s">
        <v>77</v>
      </c>
      <c r="C73" s="12" t="s">
        <v>77</v>
      </c>
      <c r="D73" s="13">
        <v>1</v>
      </c>
      <c r="E73" s="14">
        <v>4</v>
      </c>
      <c r="F73" s="17">
        <f t="shared" si="15"/>
        <v>0.2</v>
      </c>
      <c r="G73" s="15">
        <f t="shared" si="16"/>
        <v>4.2</v>
      </c>
      <c r="H73" s="16">
        <f t="shared" si="5"/>
        <v>4</v>
      </c>
      <c r="I73" s="16">
        <f t="shared" si="6"/>
        <v>4.2</v>
      </c>
    </row>
    <row r="74" spans="1:9" ht="12" customHeight="1" x14ac:dyDescent="0.35">
      <c r="A74" s="12">
        <v>71</v>
      </c>
      <c r="B74" s="12" t="s">
        <v>78</v>
      </c>
      <c r="C74" s="12" t="s">
        <v>145</v>
      </c>
      <c r="D74" s="13">
        <v>770</v>
      </c>
      <c r="E74" s="14">
        <v>1.1499999999999999</v>
      </c>
      <c r="F74" s="14">
        <f>G74-E74</f>
        <v>5.7500000000000002E-2</v>
      </c>
      <c r="G74" s="15">
        <f>E74*1.05</f>
        <v>1.2075</v>
      </c>
      <c r="H74" s="16">
        <f t="shared" ref="H74:H120" si="17">E74*D74</f>
        <v>885.5</v>
      </c>
      <c r="I74" s="16">
        <f t="shared" ref="I74:I120" si="18">G74*D74</f>
        <v>929.78</v>
      </c>
    </row>
    <row r="75" spans="1:9" ht="12" customHeight="1" x14ac:dyDescent="0.35">
      <c r="A75" s="12">
        <v>72</v>
      </c>
      <c r="B75" s="12" t="s">
        <v>79</v>
      </c>
      <c r="C75" s="12" t="s">
        <v>145</v>
      </c>
      <c r="D75" s="13">
        <v>40</v>
      </c>
      <c r="E75" s="14">
        <v>1.1499999999999999</v>
      </c>
      <c r="F75" s="14">
        <f>G75-E75</f>
        <v>5.7500000000000002E-2</v>
      </c>
      <c r="G75" s="15">
        <f t="shared" ref="G75" si="19">E75*1.05</f>
        <v>1.2075</v>
      </c>
      <c r="H75" s="16">
        <f t="shared" si="17"/>
        <v>46</v>
      </c>
      <c r="I75" s="16">
        <f t="shared" si="18"/>
        <v>48.3</v>
      </c>
    </row>
    <row r="76" spans="1:9" ht="12" customHeight="1" x14ac:dyDescent="0.35">
      <c r="A76" s="12">
        <v>73</v>
      </c>
      <c r="B76" s="12" t="s">
        <v>80</v>
      </c>
      <c r="C76" s="12" t="s">
        <v>146</v>
      </c>
      <c r="D76" s="13">
        <v>130</v>
      </c>
      <c r="E76" s="14">
        <v>2.6</v>
      </c>
      <c r="F76" s="14">
        <f>G76-E76</f>
        <v>0.13</v>
      </c>
      <c r="G76" s="15">
        <f>E76*1.05</f>
        <v>2.73</v>
      </c>
      <c r="H76" s="16">
        <f t="shared" si="17"/>
        <v>338</v>
      </c>
      <c r="I76" s="16">
        <f t="shared" si="18"/>
        <v>354.9</v>
      </c>
    </row>
    <row r="77" spans="1:9" ht="12" customHeight="1" x14ac:dyDescent="0.35">
      <c r="A77" s="12">
        <v>74</v>
      </c>
      <c r="B77" s="12" t="s">
        <v>81</v>
      </c>
      <c r="C77" s="12" t="s">
        <v>81</v>
      </c>
      <c r="D77" s="13">
        <v>25</v>
      </c>
      <c r="E77" s="14">
        <v>2</v>
      </c>
      <c r="F77" s="14">
        <f>(E77*1.05)-E77</f>
        <v>0.1</v>
      </c>
      <c r="G77" s="15">
        <f t="shared" ref="G77:G120" si="20">E77+F77</f>
        <v>2.1</v>
      </c>
      <c r="H77" s="16">
        <f t="shared" si="17"/>
        <v>50</v>
      </c>
      <c r="I77" s="16">
        <f t="shared" si="18"/>
        <v>52.5</v>
      </c>
    </row>
    <row r="78" spans="1:9" ht="12" customHeight="1" x14ac:dyDescent="0.35">
      <c r="A78" s="12">
        <v>75</v>
      </c>
      <c r="B78" s="12" t="s">
        <v>82</v>
      </c>
      <c r="C78" s="12" t="s">
        <v>82</v>
      </c>
      <c r="D78" s="13">
        <v>30</v>
      </c>
      <c r="E78" s="14">
        <v>2.0499999999999998</v>
      </c>
      <c r="F78" s="14">
        <f t="shared" ref="F78:F79" si="21">(E78*1.05)-E78</f>
        <v>0.10249999999999999</v>
      </c>
      <c r="G78" s="15">
        <f t="shared" si="20"/>
        <v>2.1524999999999999</v>
      </c>
      <c r="H78" s="16">
        <f t="shared" si="17"/>
        <v>61.5</v>
      </c>
      <c r="I78" s="16">
        <f t="shared" si="18"/>
        <v>64.58</v>
      </c>
    </row>
    <row r="79" spans="1:9" ht="12" customHeight="1" x14ac:dyDescent="0.35">
      <c r="A79" s="12">
        <v>76</v>
      </c>
      <c r="B79" s="12" t="s">
        <v>83</v>
      </c>
      <c r="C79" s="12" t="s">
        <v>83</v>
      </c>
      <c r="D79" s="13">
        <v>100</v>
      </c>
      <c r="E79" s="14">
        <v>1.8</v>
      </c>
      <c r="F79" s="14">
        <f t="shared" si="21"/>
        <v>0.09</v>
      </c>
      <c r="G79" s="15">
        <f t="shared" si="20"/>
        <v>1.89</v>
      </c>
      <c r="H79" s="16">
        <f t="shared" si="17"/>
        <v>180</v>
      </c>
      <c r="I79" s="16">
        <f t="shared" si="18"/>
        <v>189</v>
      </c>
    </row>
    <row r="80" spans="1:9" ht="12" customHeight="1" x14ac:dyDescent="0.35">
      <c r="A80" s="12">
        <v>77</v>
      </c>
      <c r="B80" s="12" t="s">
        <v>84</v>
      </c>
      <c r="C80" s="12" t="s">
        <v>84</v>
      </c>
      <c r="D80" s="13">
        <v>60</v>
      </c>
      <c r="E80" s="14">
        <v>0.39</v>
      </c>
      <c r="F80" s="17">
        <f t="shared" ref="F80:F112" si="22">E80*0.05</f>
        <v>1.95E-2</v>
      </c>
      <c r="G80" s="15">
        <f t="shared" ref="G80:G112" si="23">E80*1.05</f>
        <v>0.40949999999999998</v>
      </c>
      <c r="H80" s="16">
        <f t="shared" si="17"/>
        <v>23.4</v>
      </c>
      <c r="I80" s="16">
        <f t="shared" si="18"/>
        <v>24.57</v>
      </c>
    </row>
    <row r="81" spans="1:9" ht="12" customHeight="1" x14ac:dyDescent="0.35">
      <c r="A81" s="12">
        <v>78</v>
      </c>
      <c r="B81" s="12" t="s">
        <v>85</v>
      </c>
      <c r="C81" s="12" t="s">
        <v>85</v>
      </c>
      <c r="D81" s="13">
        <v>66</v>
      </c>
      <c r="E81" s="14">
        <v>0.52</v>
      </c>
      <c r="F81" s="17">
        <f t="shared" si="22"/>
        <v>2.5999999999999999E-2</v>
      </c>
      <c r="G81" s="15">
        <f t="shared" si="23"/>
        <v>0.54600000000000004</v>
      </c>
      <c r="H81" s="16">
        <f t="shared" si="17"/>
        <v>34.32</v>
      </c>
      <c r="I81" s="16">
        <f t="shared" si="18"/>
        <v>36.04</v>
      </c>
    </row>
    <row r="82" spans="1:9" ht="12" customHeight="1" x14ac:dyDescent="0.35">
      <c r="A82" s="12">
        <v>79</v>
      </c>
      <c r="B82" s="12" t="s">
        <v>86</v>
      </c>
      <c r="C82" s="12" t="s">
        <v>86</v>
      </c>
      <c r="D82" s="13">
        <v>60</v>
      </c>
      <c r="E82" s="14">
        <v>0.52</v>
      </c>
      <c r="F82" s="17">
        <f t="shared" si="22"/>
        <v>2.5999999999999999E-2</v>
      </c>
      <c r="G82" s="15">
        <f>E82*1.05</f>
        <v>0.54600000000000004</v>
      </c>
      <c r="H82" s="16">
        <f t="shared" si="17"/>
        <v>31.2</v>
      </c>
      <c r="I82" s="16">
        <f t="shared" si="18"/>
        <v>32.76</v>
      </c>
    </row>
    <row r="83" spans="1:9" ht="12" customHeight="1" x14ac:dyDescent="0.35">
      <c r="A83" s="12">
        <v>80</v>
      </c>
      <c r="B83" s="12" t="s">
        <v>87</v>
      </c>
      <c r="C83" s="12" t="s">
        <v>87</v>
      </c>
      <c r="D83" s="13">
        <v>36</v>
      </c>
      <c r="E83" s="14">
        <v>0.52</v>
      </c>
      <c r="F83" s="17">
        <f t="shared" si="22"/>
        <v>2.5999999999999999E-2</v>
      </c>
      <c r="G83" s="15">
        <f t="shared" si="23"/>
        <v>0.54600000000000004</v>
      </c>
      <c r="H83" s="16">
        <f t="shared" si="17"/>
        <v>18.72</v>
      </c>
      <c r="I83" s="16">
        <f t="shared" si="18"/>
        <v>19.66</v>
      </c>
    </row>
    <row r="84" spans="1:9" ht="12" customHeight="1" x14ac:dyDescent="0.35">
      <c r="A84" s="12">
        <v>81</v>
      </c>
      <c r="B84" s="12" t="s">
        <v>88</v>
      </c>
      <c r="C84" s="12" t="s">
        <v>88</v>
      </c>
      <c r="D84" s="13">
        <v>26</v>
      </c>
      <c r="E84" s="14">
        <v>2.25</v>
      </c>
      <c r="F84" s="17">
        <f t="shared" si="22"/>
        <v>0.1125</v>
      </c>
      <c r="G84" s="15">
        <f t="shared" si="23"/>
        <v>2.3624999999999998</v>
      </c>
      <c r="H84" s="16">
        <f t="shared" si="17"/>
        <v>58.5</v>
      </c>
      <c r="I84" s="16">
        <f t="shared" si="18"/>
        <v>61.43</v>
      </c>
    </row>
    <row r="85" spans="1:9" ht="12" customHeight="1" x14ac:dyDescent="0.35">
      <c r="A85" s="12">
        <v>82</v>
      </c>
      <c r="B85" s="12" t="s">
        <v>89</v>
      </c>
      <c r="C85" s="12" t="s">
        <v>89</v>
      </c>
      <c r="D85" s="13">
        <v>1</v>
      </c>
      <c r="E85" s="14">
        <v>1.2</v>
      </c>
      <c r="F85" s="17">
        <f t="shared" si="22"/>
        <v>0.06</v>
      </c>
      <c r="G85" s="15">
        <f t="shared" si="23"/>
        <v>1.26</v>
      </c>
      <c r="H85" s="16">
        <f t="shared" si="17"/>
        <v>1.2</v>
      </c>
      <c r="I85" s="16">
        <f t="shared" si="18"/>
        <v>1.26</v>
      </c>
    </row>
    <row r="86" spans="1:9" ht="12" customHeight="1" x14ac:dyDescent="0.35">
      <c r="A86" s="12">
        <v>83</v>
      </c>
      <c r="B86" s="12" t="s">
        <v>90</v>
      </c>
      <c r="C86" s="12" t="s">
        <v>90</v>
      </c>
      <c r="D86" s="13">
        <v>4</v>
      </c>
      <c r="E86" s="14">
        <v>1.2</v>
      </c>
      <c r="F86" s="17">
        <f t="shared" si="22"/>
        <v>0.06</v>
      </c>
      <c r="G86" s="15">
        <f t="shared" si="23"/>
        <v>1.26</v>
      </c>
      <c r="H86" s="16">
        <f t="shared" si="17"/>
        <v>4.8</v>
      </c>
      <c r="I86" s="16">
        <f t="shared" si="18"/>
        <v>5.04</v>
      </c>
    </row>
    <row r="87" spans="1:9" ht="12" customHeight="1" x14ac:dyDescent="0.35">
      <c r="A87" s="12">
        <v>84</v>
      </c>
      <c r="B87" s="12" t="s">
        <v>91</v>
      </c>
      <c r="C87" s="12" t="s">
        <v>91</v>
      </c>
      <c r="D87" s="13">
        <v>50</v>
      </c>
      <c r="E87" s="14">
        <v>0.75</v>
      </c>
      <c r="F87" s="17">
        <f t="shared" si="22"/>
        <v>3.7499999999999999E-2</v>
      </c>
      <c r="G87" s="15">
        <f t="shared" si="23"/>
        <v>0.78749999999999998</v>
      </c>
      <c r="H87" s="16">
        <f t="shared" si="17"/>
        <v>37.5</v>
      </c>
      <c r="I87" s="16">
        <f t="shared" si="18"/>
        <v>39.380000000000003</v>
      </c>
    </row>
    <row r="88" spans="1:9" ht="12" customHeight="1" x14ac:dyDescent="0.35">
      <c r="A88" s="12">
        <v>85</v>
      </c>
      <c r="B88" s="12" t="s">
        <v>92</v>
      </c>
      <c r="C88" s="12" t="s">
        <v>92</v>
      </c>
      <c r="D88" s="13">
        <v>5</v>
      </c>
      <c r="E88" s="14">
        <v>1.35</v>
      </c>
      <c r="F88" s="17">
        <f t="shared" si="22"/>
        <v>6.7500000000000004E-2</v>
      </c>
      <c r="G88" s="15">
        <f t="shared" si="23"/>
        <v>1.4175</v>
      </c>
      <c r="H88" s="16">
        <f t="shared" si="17"/>
        <v>6.75</v>
      </c>
      <c r="I88" s="16">
        <f t="shared" si="18"/>
        <v>7.09</v>
      </c>
    </row>
    <row r="89" spans="1:9" ht="12" customHeight="1" x14ac:dyDescent="0.35">
      <c r="A89" s="12">
        <v>86</v>
      </c>
      <c r="B89" s="12" t="s">
        <v>93</v>
      </c>
      <c r="C89" s="12" t="s">
        <v>93</v>
      </c>
      <c r="D89" s="13">
        <v>20</v>
      </c>
      <c r="E89" s="14">
        <v>0.7</v>
      </c>
      <c r="F89" s="17">
        <f t="shared" si="22"/>
        <v>3.5000000000000003E-2</v>
      </c>
      <c r="G89" s="15">
        <f t="shared" si="23"/>
        <v>0.73499999999999999</v>
      </c>
      <c r="H89" s="16">
        <f t="shared" si="17"/>
        <v>14</v>
      </c>
      <c r="I89" s="16">
        <f t="shared" si="18"/>
        <v>14.7</v>
      </c>
    </row>
    <row r="90" spans="1:9" ht="12" customHeight="1" x14ac:dyDescent="0.35">
      <c r="A90" s="12">
        <v>87</v>
      </c>
      <c r="B90" s="12" t="s">
        <v>94</v>
      </c>
      <c r="C90" s="12" t="s">
        <v>94</v>
      </c>
      <c r="D90" s="13">
        <v>10</v>
      </c>
      <c r="E90" s="14">
        <v>1.3</v>
      </c>
      <c r="F90" s="17">
        <f t="shared" si="22"/>
        <v>6.5000000000000002E-2</v>
      </c>
      <c r="G90" s="15">
        <f t="shared" si="23"/>
        <v>1.365</v>
      </c>
      <c r="H90" s="16">
        <f t="shared" si="17"/>
        <v>13</v>
      </c>
      <c r="I90" s="16">
        <f t="shared" si="18"/>
        <v>13.65</v>
      </c>
    </row>
    <row r="91" spans="1:9" ht="12" customHeight="1" x14ac:dyDescent="0.35">
      <c r="A91" s="12">
        <v>88</v>
      </c>
      <c r="B91" s="12" t="s">
        <v>95</v>
      </c>
      <c r="C91" s="12" t="s">
        <v>95</v>
      </c>
      <c r="D91" s="13">
        <v>45</v>
      </c>
      <c r="E91" s="14">
        <v>4.0999999999999996</v>
      </c>
      <c r="F91" s="17">
        <f t="shared" si="22"/>
        <v>0.20499999999999999</v>
      </c>
      <c r="G91" s="15">
        <f t="shared" si="23"/>
        <v>4.3049999999999997</v>
      </c>
      <c r="H91" s="16">
        <f t="shared" si="17"/>
        <v>184.5</v>
      </c>
      <c r="I91" s="16">
        <f t="shared" si="18"/>
        <v>193.73</v>
      </c>
    </row>
    <row r="92" spans="1:9" ht="12" customHeight="1" x14ac:dyDescent="0.35">
      <c r="A92" s="12">
        <v>89</v>
      </c>
      <c r="B92" s="12" t="s">
        <v>96</v>
      </c>
      <c r="C92" s="12" t="s">
        <v>96</v>
      </c>
      <c r="D92" s="13">
        <v>29</v>
      </c>
      <c r="E92" s="14">
        <v>20</v>
      </c>
      <c r="F92" s="17">
        <f t="shared" si="22"/>
        <v>1</v>
      </c>
      <c r="G92" s="15">
        <f t="shared" si="23"/>
        <v>21</v>
      </c>
      <c r="H92" s="16">
        <f t="shared" si="17"/>
        <v>580</v>
      </c>
      <c r="I92" s="16">
        <f t="shared" si="18"/>
        <v>609</v>
      </c>
    </row>
    <row r="93" spans="1:9" ht="12" customHeight="1" x14ac:dyDescent="0.35">
      <c r="A93" s="12">
        <v>90</v>
      </c>
      <c r="B93" s="12" t="s">
        <v>97</v>
      </c>
      <c r="C93" s="12" t="s">
        <v>97</v>
      </c>
      <c r="D93" s="13">
        <v>41</v>
      </c>
      <c r="E93" s="14">
        <v>1.7</v>
      </c>
      <c r="F93" s="17">
        <f t="shared" si="22"/>
        <v>8.5000000000000006E-2</v>
      </c>
      <c r="G93" s="15">
        <f t="shared" si="23"/>
        <v>1.7849999999999999</v>
      </c>
      <c r="H93" s="16">
        <f t="shared" si="17"/>
        <v>69.7</v>
      </c>
      <c r="I93" s="16">
        <f t="shared" si="18"/>
        <v>73.19</v>
      </c>
    </row>
    <row r="94" spans="1:9" ht="12" customHeight="1" x14ac:dyDescent="0.35">
      <c r="A94" s="12">
        <v>91</v>
      </c>
      <c r="B94" s="12" t="s">
        <v>98</v>
      </c>
      <c r="C94" s="12" t="s">
        <v>98</v>
      </c>
      <c r="D94" s="13">
        <v>105</v>
      </c>
      <c r="E94" s="14">
        <v>2.8</v>
      </c>
      <c r="F94" s="17">
        <f t="shared" si="22"/>
        <v>0.14000000000000001</v>
      </c>
      <c r="G94" s="15">
        <f t="shared" si="23"/>
        <v>2.94</v>
      </c>
      <c r="H94" s="16">
        <f t="shared" si="17"/>
        <v>294</v>
      </c>
      <c r="I94" s="16">
        <f t="shared" si="18"/>
        <v>308.7</v>
      </c>
    </row>
    <row r="95" spans="1:9" ht="12" customHeight="1" x14ac:dyDescent="0.35">
      <c r="A95" s="12">
        <v>92</v>
      </c>
      <c r="B95" s="12" t="s">
        <v>99</v>
      </c>
      <c r="C95" s="12" t="s">
        <v>99</v>
      </c>
      <c r="D95" s="13">
        <v>22</v>
      </c>
      <c r="E95" s="14">
        <v>2.8</v>
      </c>
      <c r="F95" s="17">
        <f t="shared" si="22"/>
        <v>0.14000000000000001</v>
      </c>
      <c r="G95" s="15">
        <f t="shared" si="23"/>
        <v>2.94</v>
      </c>
      <c r="H95" s="16">
        <f t="shared" si="17"/>
        <v>61.6</v>
      </c>
      <c r="I95" s="16">
        <f t="shared" si="18"/>
        <v>64.680000000000007</v>
      </c>
    </row>
    <row r="96" spans="1:9" ht="12" customHeight="1" x14ac:dyDescent="0.35">
      <c r="A96" s="12">
        <v>93</v>
      </c>
      <c r="B96" s="12" t="s">
        <v>100</v>
      </c>
      <c r="C96" s="12" t="s">
        <v>100</v>
      </c>
      <c r="D96" s="13">
        <v>10</v>
      </c>
      <c r="E96" s="14">
        <v>0.25</v>
      </c>
      <c r="F96" s="17">
        <f t="shared" si="22"/>
        <v>1.2500000000000001E-2</v>
      </c>
      <c r="G96" s="15">
        <f t="shared" si="23"/>
        <v>0.26250000000000001</v>
      </c>
      <c r="H96" s="16">
        <f t="shared" si="17"/>
        <v>2.5</v>
      </c>
      <c r="I96" s="16">
        <f t="shared" si="18"/>
        <v>2.63</v>
      </c>
    </row>
    <row r="97" spans="1:9" ht="12" customHeight="1" x14ac:dyDescent="0.35">
      <c r="A97" s="12">
        <v>94</v>
      </c>
      <c r="B97" s="12" t="s">
        <v>101</v>
      </c>
      <c r="C97" s="12" t="s">
        <v>101</v>
      </c>
      <c r="D97" s="13">
        <v>12</v>
      </c>
      <c r="E97" s="14">
        <v>0.35</v>
      </c>
      <c r="F97" s="17">
        <f t="shared" si="22"/>
        <v>1.7500000000000002E-2</v>
      </c>
      <c r="G97" s="15">
        <f t="shared" si="23"/>
        <v>0.36749999999999999</v>
      </c>
      <c r="H97" s="16">
        <f t="shared" si="17"/>
        <v>4.2</v>
      </c>
      <c r="I97" s="16">
        <f t="shared" si="18"/>
        <v>4.41</v>
      </c>
    </row>
    <row r="98" spans="1:9" ht="12" customHeight="1" x14ac:dyDescent="0.35">
      <c r="A98" s="12">
        <v>95</v>
      </c>
      <c r="B98" s="12" t="s">
        <v>102</v>
      </c>
      <c r="C98" s="12" t="s">
        <v>102</v>
      </c>
      <c r="D98" s="13">
        <v>21</v>
      </c>
      <c r="E98" s="14">
        <v>0.35</v>
      </c>
      <c r="F98" s="17">
        <f t="shared" si="22"/>
        <v>1.7500000000000002E-2</v>
      </c>
      <c r="G98" s="15">
        <f t="shared" si="23"/>
        <v>0.36749999999999999</v>
      </c>
      <c r="H98" s="16">
        <f t="shared" si="17"/>
        <v>7.35</v>
      </c>
      <c r="I98" s="16">
        <f t="shared" si="18"/>
        <v>7.72</v>
      </c>
    </row>
    <row r="99" spans="1:9" ht="12" customHeight="1" x14ac:dyDescent="0.35">
      <c r="A99" s="12">
        <v>96</v>
      </c>
      <c r="B99" s="12" t="s">
        <v>103</v>
      </c>
      <c r="C99" s="12" t="s">
        <v>103</v>
      </c>
      <c r="D99" s="13">
        <v>15</v>
      </c>
      <c r="E99" s="14">
        <v>0.35</v>
      </c>
      <c r="F99" s="17">
        <f t="shared" si="22"/>
        <v>1.7500000000000002E-2</v>
      </c>
      <c r="G99" s="15">
        <f t="shared" si="23"/>
        <v>0.36749999999999999</v>
      </c>
      <c r="H99" s="16">
        <f t="shared" si="17"/>
        <v>5.25</v>
      </c>
      <c r="I99" s="16">
        <f t="shared" si="18"/>
        <v>5.51</v>
      </c>
    </row>
    <row r="100" spans="1:9" ht="12" customHeight="1" x14ac:dyDescent="0.35">
      <c r="A100" s="12">
        <v>97</v>
      </c>
      <c r="B100" s="12" t="s">
        <v>104</v>
      </c>
      <c r="C100" s="12" t="s">
        <v>104</v>
      </c>
      <c r="D100" s="13">
        <v>60</v>
      </c>
      <c r="E100" s="14">
        <v>0.95</v>
      </c>
      <c r="F100" s="17">
        <f t="shared" si="22"/>
        <v>4.7500000000000001E-2</v>
      </c>
      <c r="G100" s="15">
        <f t="shared" si="23"/>
        <v>0.99750000000000005</v>
      </c>
      <c r="H100" s="16">
        <f t="shared" si="17"/>
        <v>57</v>
      </c>
      <c r="I100" s="16">
        <f t="shared" si="18"/>
        <v>59.85</v>
      </c>
    </row>
    <row r="101" spans="1:9" ht="12" customHeight="1" x14ac:dyDescent="0.35">
      <c r="A101" s="12">
        <v>98</v>
      </c>
      <c r="B101" s="12" t="s">
        <v>105</v>
      </c>
      <c r="C101" s="12" t="s">
        <v>105</v>
      </c>
      <c r="D101" s="13">
        <v>20</v>
      </c>
      <c r="E101" s="14">
        <v>2.63</v>
      </c>
      <c r="F101" s="17">
        <f t="shared" si="22"/>
        <v>0.13150000000000001</v>
      </c>
      <c r="G101" s="15">
        <f t="shared" si="23"/>
        <v>2.7614999999999998</v>
      </c>
      <c r="H101" s="16">
        <f t="shared" si="17"/>
        <v>52.6</v>
      </c>
      <c r="I101" s="16">
        <f t="shared" si="18"/>
        <v>55.23</v>
      </c>
    </row>
    <row r="102" spans="1:9" ht="12" customHeight="1" x14ac:dyDescent="0.35">
      <c r="A102" s="12">
        <v>99</v>
      </c>
      <c r="B102" s="12" t="s">
        <v>106</v>
      </c>
      <c r="C102" s="12" t="s">
        <v>106</v>
      </c>
      <c r="D102" s="13">
        <v>5</v>
      </c>
      <c r="E102" s="14">
        <v>2.63</v>
      </c>
      <c r="F102" s="17">
        <f t="shared" si="22"/>
        <v>0.13150000000000001</v>
      </c>
      <c r="G102" s="15">
        <f t="shared" si="23"/>
        <v>2.7614999999999998</v>
      </c>
      <c r="H102" s="16">
        <f t="shared" si="17"/>
        <v>13.15</v>
      </c>
      <c r="I102" s="16">
        <f t="shared" si="18"/>
        <v>13.81</v>
      </c>
    </row>
    <row r="103" spans="1:9" ht="12" customHeight="1" x14ac:dyDescent="0.35">
      <c r="A103" s="12">
        <v>100</v>
      </c>
      <c r="B103" s="12" t="s">
        <v>107</v>
      </c>
      <c r="C103" s="12" t="s">
        <v>107</v>
      </c>
      <c r="D103" s="13">
        <v>1</v>
      </c>
      <c r="E103" s="14">
        <v>2.63</v>
      </c>
      <c r="F103" s="17">
        <f t="shared" si="22"/>
        <v>0.13150000000000001</v>
      </c>
      <c r="G103" s="15">
        <f t="shared" si="23"/>
        <v>2.7614999999999998</v>
      </c>
      <c r="H103" s="16">
        <f t="shared" si="17"/>
        <v>2.63</v>
      </c>
      <c r="I103" s="16">
        <f t="shared" si="18"/>
        <v>2.76</v>
      </c>
    </row>
    <row r="104" spans="1:9" ht="12" customHeight="1" x14ac:dyDescent="0.35">
      <c r="A104" s="12">
        <v>101</v>
      </c>
      <c r="B104" s="12" t="s">
        <v>108</v>
      </c>
      <c r="C104" s="12" t="s">
        <v>108</v>
      </c>
      <c r="D104" s="13">
        <v>20</v>
      </c>
      <c r="E104" s="14">
        <v>0.8</v>
      </c>
      <c r="F104" s="17">
        <f t="shared" si="22"/>
        <v>0.04</v>
      </c>
      <c r="G104" s="15">
        <f t="shared" si="23"/>
        <v>0.84</v>
      </c>
      <c r="H104" s="16">
        <f t="shared" si="17"/>
        <v>16</v>
      </c>
      <c r="I104" s="16">
        <f t="shared" si="18"/>
        <v>16.8</v>
      </c>
    </row>
    <row r="105" spans="1:9" ht="12" customHeight="1" x14ac:dyDescent="0.35">
      <c r="A105" s="12">
        <v>102</v>
      </c>
      <c r="B105" s="12" t="s">
        <v>109</v>
      </c>
      <c r="C105" s="12" t="s">
        <v>109</v>
      </c>
      <c r="D105" s="13">
        <v>40</v>
      </c>
      <c r="E105" s="14">
        <v>1.45</v>
      </c>
      <c r="F105" s="17">
        <f t="shared" si="22"/>
        <v>7.2499999999999995E-2</v>
      </c>
      <c r="G105" s="15">
        <f t="shared" si="23"/>
        <v>1.5225</v>
      </c>
      <c r="H105" s="16">
        <f t="shared" si="17"/>
        <v>58</v>
      </c>
      <c r="I105" s="16">
        <f t="shared" si="18"/>
        <v>60.9</v>
      </c>
    </row>
    <row r="106" spans="1:9" ht="12" customHeight="1" x14ac:dyDescent="0.35">
      <c r="A106" s="12">
        <v>103</v>
      </c>
      <c r="B106" s="12" t="s">
        <v>110</v>
      </c>
      <c r="C106" s="12" t="s">
        <v>110</v>
      </c>
      <c r="D106" s="13">
        <v>200</v>
      </c>
      <c r="E106" s="14">
        <v>0.23</v>
      </c>
      <c r="F106" s="17">
        <f t="shared" si="22"/>
        <v>1.15E-2</v>
      </c>
      <c r="G106" s="15">
        <f t="shared" si="23"/>
        <v>0.24149999999999999</v>
      </c>
      <c r="H106" s="16">
        <f t="shared" si="17"/>
        <v>46</v>
      </c>
      <c r="I106" s="16">
        <f t="shared" si="18"/>
        <v>48.3</v>
      </c>
    </row>
    <row r="107" spans="1:9" ht="12" customHeight="1" x14ac:dyDescent="0.35">
      <c r="A107" s="12">
        <v>104</v>
      </c>
      <c r="B107" s="12" t="s">
        <v>111</v>
      </c>
      <c r="C107" s="12" t="s">
        <v>111</v>
      </c>
      <c r="D107" s="13">
        <v>10</v>
      </c>
      <c r="E107" s="14">
        <v>0.23</v>
      </c>
      <c r="F107" s="17">
        <f t="shared" si="22"/>
        <v>1.15E-2</v>
      </c>
      <c r="G107" s="15">
        <f t="shared" si="23"/>
        <v>0.24149999999999999</v>
      </c>
      <c r="H107" s="16">
        <f t="shared" si="17"/>
        <v>2.2999999999999998</v>
      </c>
      <c r="I107" s="16">
        <f t="shared" si="18"/>
        <v>2.42</v>
      </c>
    </row>
    <row r="108" spans="1:9" ht="12" customHeight="1" x14ac:dyDescent="0.35">
      <c r="A108" s="12">
        <v>105</v>
      </c>
      <c r="B108" s="12" t="s">
        <v>112</v>
      </c>
      <c r="C108" s="12" t="s">
        <v>112</v>
      </c>
      <c r="D108" s="13">
        <v>141</v>
      </c>
      <c r="E108" s="14">
        <v>0.8</v>
      </c>
      <c r="F108" s="17">
        <f t="shared" si="22"/>
        <v>0.04</v>
      </c>
      <c r="G108" s="15">
        <f t="shared" si="23"/>
        <v>0.84</v>
      </c>
      <c r="H108" s="16">
        <f t="shared" si="17"/>
        <v>112.8</v>
      </c>
      <c r="I108" s="16">
        <f t="shared" si="18"/>
        <v>118.44</v>
      </c>
    </row>
    <row r="109" spans="1:9" ht="12" customHeight="1" x14ac:dyDescent="0.35">
      <c r="A109" s="12">
        <v>106</v>
      </c>
      <c r="B109" s="12" t="s">
        <v>113</v>
      </c>
      <c r="C109" s="12" t="s">
        <v>113</v>
      </c>
      <c r="D109" s="13">
        <v>20</v>
      </c>
      <c r="E109" s="14">
        <v>1</v>
      </c>
      <c r="F109" s="17">
        <f t="shared" si="22"/>
        <v>0.05</v>
      </c>
      <c r="G109" s="15">
        <f t="shared" si="23"/>
        <v>1.05</v>
      </c>
      <c r="H109" s="16">
        <f t="shared" si="17"/>
        <v>20</v>
      </c>
      <c r="I109" s="16">
        <f t="shared" si="18"/>
        <v>21</v>
      </c>
    </row>
    <row r="110" spans="1:9" ht="12" customHeight="1" x14ac:dyDescent="0.35">
      <c r="A110" s="12">
        <v>107</v>
      </c>
      <c r="B110" s="12" t="s">
        <v>114</v>
      </c>
      <c r="C110" s="12" t="s">
        <v>114</v>
      </c>
      <c r="D110" s="13">
        <v>5</v>
      </c>
      <c r="E110" s="14">
        <v>1.25</v>
      </c>
      <c r="F110" s="17">
        <f t="shared" si="22"/>
        <v>6.25E-2</v>
      </c>
      <c r="G110" s="15">
        <f t="shared" si="23"/>
        <v>1.3125</v>
      </c>
      <c r="H110" s="16">
        <f t="shared" si="17"/>
        <v>6.25</v>
      </c>
      <c r="I110" s="16">
        <f t="shared" si="18"/>
        <v>6.56</v>
      </c>
    </row>
    <row r="111" spans="1:9" ht="12" customHeight="1" x14ac:dyDescent="0.35">
      <c r="A111" s="12">
        <v>108</v>
      </c>
      <c r="B111" s="12" t="s">
        <v>115</v>
      </c>
      <c r="C111" s="12" t="s">
        <v>115</v>
      </c>
      <c r="D111" s="13">
        <v>17</v>
      </c>
      <c r="E111" s="14">
        <v>1.4</v>
      </c>
      <c r="F111" s="17">
        <f t="shared" si="22"/>
        <v>7.0000000000000007E-2</v>
      </c>
      <c r="G111" s="15">
        <f t="shared" si="23"/>
        <v>1.47</v>
      </c>
      <c r="H111" s="16">
        <f t="shared" si="17"/>
        <v>23.8</v>
      </c>
      <c r="I111" s="16">
        <f t="shared" si="18"/>
        <v>24.99</v>
      </c>
    </row>
    <row r="112" spans="1:9" ht="12" customHeight="1" x14ac:dyDescent="0.35">
      <c r="A112" s="12">
        <v>109</v>
      </c>
      <c r="B112" s="12" t="s">
        <v>116</v>
      </c>
      <c r="C112" s="12" t="s">
        <v>116</v>
      </c>
      <c r="D112" s="13">
        <v>50</v>
      </c>
      <c r="E112" s="14">
        <v>0.4</v>
      </c>
      <c r="F112" s="17">
        <f t="shared" si="22"/>
        <v>0.02</v>
      </c>
      <c r="G112" s="15">
        <f t="shared" si="23"/>
        <v>0.42</v>
      </c>
      <c r="H112" s="16">
        <f t="shared" si="17"/>
        <v>20</v>
      </c>
      <c r="I112" s="16">
        <f t="shared" si="18"/>
        <v>21</v>
      </c>
    </row>
    <row r="113" spans="1:10" ht="12" customHeight="1" x14ac:dyDescent="0.35">
      <c r="A113" s="12">
        <v>110</v>
      </c>
      <c r="B113" s="12" t="s">
        <v>117</v>
      </c>
      <c r="C113" s="12" t="s">
        <v>117</v>
      </c>
      <c r="D113" s="13">
        <v>500</v>
      </c>
      <c r="E113" s="14">
        <v>0.105</v>
      </c>
      <c r="F113" s="14">
        <f t="shared" ref="F113:F114" si="24">(E113*1.05)-E113</f>
        <v>5.3E-3</v>
      </c>
      <c r="G113" s="15">
        <f t="shared" si="20"/>
        <v>0.1103</v>
      </c>
      <c r="H113" s="16">
        <f t="shared" si="17"/>
        <v>52.5</v>
      </c>
      <c r="I113" s="16">
        <f t="shared" si="18"/>
        <v>55.15</v>
      </c>
    </row>
    <row r="114" spans="1:10" ht="12" customHeight="1" x14ac:dyDescent="0.35">
      <c r="A114" s="12">
        <v>111</v>
      </c>
      <c r="B114" s="12" t="s">
        <v>118</v>
      </c>
      <c r="C114" s="12" t="s">
        <v>118</v>
      </c>
      <c r="D114" s="13">
        <v>1181</v>
      </c>
      <c r="E114" s="14">
        <v>0.11</v>
      </c>
      <c r="F114" s="14">
        <f t="shared" si="24"/>
        <v>5.4999999999999997E-3</v>
      </c>
      <c r="G114" s="15">
        <f t="shared" si="20"/>
        <v>0.11550000000000001</v>
      </c>
      <c r="H114" s="16">
        <f t="shared" si="17"/>
        <v>129.91</v>
      </c>
      <c r="I114" s="16">
        <f t="shared" si="18"/>
        <v>136.41</v>
      </c>
    </row>
    <row r="115" spans="1:10" ht="12" customHeight="1" x14ac:dyDescent="0.35">
      <c r="A115" s="12">
        <v>112</v>
      </c>
      <c r="B115" s="12" t="s">
        <v>119</v>
      </c>
      <c r="C115" s="12" t="s">
        <v>119</v>
      </c>
      <c r="D115" s="13">
        <v>19</v>
      </c>
      <c r="E115" s="14">
        <v>9.5</v>
      </c>
      <c r="F115" s="17">
        <f>E115*0.21</f>
        <v>1.9950000000000001</v>
      </c>
      <c r="G115" s="15">
        <f>E115*1.21</f>
        <v>11.494999999999999</v>
      </c>
      <c r="H115" s="16">
        <f t="shared" si="17"/>
        <v>180.5</v>
      </c>
      <c r="I115" s="16">
        <f t="shared" si="18"/>
        <v>218.41</v>
      </c>
    </row>
    <row r="116" spans="1:10" ht="12" customHeight="1" x14ac:dyDescent="0.35">
      <c r="A116" s="12">
        <v>113</v>
      </c>
      <c r="B116" s="12" t="s">
        <v>120</v>
      </c>
      <c r="C116" s="12" t="s">
        <v>120</v>
      </c>
      <c r="D116" s="13">
        <v>40</v>
      </c>
      <c r="E116" s="14">
        <v>4.62</v>
      </c>
      <c r="F116" s="17">
        <f>E116*0.21</f>
        <v>0.97019999999999995</v>
      </c>
      <c r="G116" s="15">
        <f>E116*1.21</f>
        <v>5.5902000000000003</v>
      </c>
      <c r="H116" s="16">
        <f t="shared" si="17"/>
        <v>184.8</v>
      </c>
      <c r="I116" s="16">
        <f t="shared" si="18"/>
        <v>223.61</v>
      </c>
    </row>
    <row r="117" spans="1:10" ht="12" customHeight="1" x14ac:dyDescent="0.35">
      <c r="A117" s="12">
        <v>114</v>
      </c>
      <c r="B117" s="12" t="s">
        <v>121</v>
      </c>
      <c r="C117" s="12" t="s">
        <v>121</v>
      </c>
      <c r="D117" s="13">
        <v>2</v>
      </c>
      <c r="E117" s="14">
        <v>5</v>
      </c>
      <c r="F117" s="14">
        <f>E117*1.21-E117</f>
        <v>1.05</v>
      </c>
      <c r="G117" s="15">
        <f t="shared" si="20"/>
        <v>6.05</v>
      </c>
      <c r="H117" s="16">
        <f t="shared" si="17"/>
        <v>10</v>
      </c>
      <c r="I117" s="16">
        <f t="shared" si="18"/>
        <v>12.1</v>
      </c>
    </row>
    <row r="118" spans="1:10" ht="12" customHeight="1" x14ac:dyDescent="0.35">
      <c r="A118" s="12">
        <v>115</v>
      </c>
      <c r="B118" s="12" t="s">
        <v>122</v>
      </c>
      <c r="C118" s="12" t="s">
        <v>122</v>
      </c>
      <c r="D118" s="13">
        <v>2</v>
      </c>
      <c r="E118" s="14">
        <v>5</v>
      </c>
      <c r="F118" s="14">
        <f t="shared" ref="F118:F120" si="25">E118*1.21-E118</f>
        <v>1.05</v>
      </c>
      <c r="G118" s="15">
        <f t="shared" si="20"/>
        <v>6.05</v>
      </c>
      <c r="H118" s="16">
        <f t="shared" si="17"/>
        <v>10</v>
      </c>
      <c r="I118" s="16">
        <f t="shared" si="18"/>
        <v>12.1</v>
      </c>
    </row>
    <row r="119" spans="1:10" ht="12" customHeight="1" x14ac:dyDescent="0.35">
      <c r="A119" s="12">
        <v>116</v>
      </c>
      <c r="B119" s="12" t="s">
        <v>123</v>
      </c>
      <c r="C119" s="12" t="s">
        <v>123</v>
      </c>
      <c r="D119" s="13">
        <v>1</v>
      </c>
      <c r="E119" s="14">
        <v>5</v>
      </c>
      <c r="F119" s="14">
        <f t="shared" si="25"/>
        <v>1.05</v>
      </c>
      <c r="G119" s="15">
        <f t="shared" si="20"/>
        <v>6.05</v>
      </c>
      <c r="H119" s="16">
        <f t="shared" si="17"/>
        <v>5</v>
      </c>
      <c r="I119" s="16">
        <f t="shared" si="18"/>
        <v>6.05</v>
      </c>
    </row>
    <row r="120" spans="1:10" ht="12" customHeight="1" x14ac:dyDescent="0.35">
      <c r="A120" s="12">
        <v>117</v>
      </c>
      <c r="B120" s="12" t="s">
        <v>124</v>
      </c>
      <c r="C120" s="12" t="s">
        <v>124</v>
      </c>
      <c r="D120" s="18">
        <v>2</v>
      </c>
      <c r="E120" s="14">
        <v>24</v>
      </c>
      <c r="F120" s="14">
        <f t="shared" si="25"/>
        <v>5.04</v>
      </c>
      <c r="G120" s="15">
        <f t="shared" si="20"/>
        <v>29.04</v>
      </c>
      <c r="H120" s="16">
        <f t="shared" si="17"/>
        <v>48</v>
      </c>
      <c r="I120" s="16">
        <f t="shared" si="18"/>
        <v>58.08</v>
      </c>
    </row>
    <row r="121" spans="1:10" ht="12" customHeight="1" x14ac:dyDescent="0.35">
      <c r="D121" s="3">
        <f>SUM(D4:D120)</f>
        <v>16298</v>
      </c>
      <c r="E121" s="19">
        <f>SUM(E4:E120)</f>
        <v>402.64499999999998</v>
      </c>
      <c r="F121" s="19">
        <f t="shared" ref="F121:I121" si="26">SUM(F4:F120)</f>
        <v>49.343499999999999</v>
      </c>
      <c r="G121" s="19">
        <f t="shared" si="26"/>
        <v>451.98849999999999</v>
      </c>
      <c r="H121" s="20">
        <f t="shared" si="26"/>
        <v>7760.24</v>
      </c>
      <c r="I121" s="20">
        <f t="shared" si="26"/>
        <v>8357.5300000000007</v>
      </c>
      <c r="J121" s="5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Slauga_6</cp:lastModifiedBy>
  <dcterms:created xsi:type="dcterms:W3CDTF">2023-01-25T15:49:41Z</dcterms:created>
  <dcterms:modified xsi:type="dcterms:W3CDTF">2023-02-19T08:47:01Z</dcterms:modified>
</cp:coreProperties>
</file>