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dvar\Documents\Dvaranauskas Marius\2022 m. darbai\Marių g\Indeksavimas\"/>
    </mc:Choice>
  </mc:AlternateContent>
  <bookViews>
    <workbookView xWindow="-105" yWindow="-105" windowWidth="23250" windowHeight="12450" activeTab="1"/>
  </bookViews>
  <sheets>
    <sheet name="Lapas1" sheetId="1" r:id="rId1"/>
    <sheet name="Lapas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7" i="2" l="1"/>
  <c r="H11" i="2"/>
  <c r="I11" i="2" s="1"/>
  <c r="H12" i="2"/>
  <c r="I12" i="2" s="1"/>
  <c r="H13" i="2"/>
  <c r="I13" i="2" s="1"/>
  <c r="H14" i="2"/>
  <c r="I14" i="2"/>
  <c r="H15" i="2"/>
  <c r="I15" i="2" s="1"/>
  <c r="H16" i="2"/>
  <c r="I16" i="2" s="1"/>
  <c r="H17" i="2"/>
  <c r="I17" i="2" s="1"/>
  <c r="H18" i="2"/>
  <c r="I18" i="2"/>
  <c r="H19" i="2"/>
  <c r="I19" i="2" s="1"/>
  <c r="H20" i="2"/>
  <c r="I20" i="2" s="1"/>
  <c r="H21" i="2"/>
  <c r="I21" i="2" s="1"/>
  <c r="H22" i="2"/>
  <c r="I22" i="2"/>
  <c r="H23" i="2"/>
  <c r="I23" i="2" s="1"/>
  <c r="H24" i="2"/>
  <c r="I24" i="2" s="1"/>
  <c r="H25" i="2"/>
  <c r="I25" i="2" s="1"/>
  <c r="H26" i="2"/>
  <c r="I26" i="2"/>
  <c r="H27" i="2"/>
  <c r="I27" i="2" s="1"/>
  <c r="H28" i="2"/>
  <c r="I28" i="2" s="1"/>
  <c r="H29" i="2"/>
  <c r="I29" i="2" s="1"/>
  <c r="H30" i="2"/>
  <c r="I30" i="2"/>
  <c r="H31" i="2"/>
  <c r="I31" i="2" s="1"/>
  <c r="H33" i="2"/>
  <c r="I33" i="2" s="1"/>
  <c r="H34" i="2"/>
  <c r="I34" i="2"/>
  <c r="H35" i="2"/>
  <c r="I35" i="2" s="1"/>
  <c r="H36" i="2"/>
  <c r="I36" i="2" s="1"/>
  <c r="H37" i="2"/>
  <c r="I37" i="2" s="1"/>
  <c r="H38" i="2"/>
  <c r="I38" i="2"/>
  <c r="H39" i="2"/>
  <c r="I39" i="2" s="1"/>
  <c r="H40" i="2"/>
  <c r="I40" i="2" s="1"/>
  <c r="H41" i="2"/>
  <c r="I41" i="2" s="1"/>
  <c r="H43" i="2"/>
  <c r="I43" i="2" s="1"/>
  <c r="H44" i="2"/>
  <c r="I44" i="2" s="1"/>
  <c r="H45" i="2"/>
  <c r="I45" i="2" s="1"/>
  <c r="H46" i="2"/>
  <c r="I46" i="2"/>
  <c r="I10" i="2"/>
  <c r="H10" i="2"/>
  <c r="G46" i="2" l="1"/>
  <c r="G45" i="2"/>
  <c r="G44" i="2"/>
  <c r="G43" i="2"/>
  <c r="G41" i="2"/>
  <c r="G40" i="2"/>
  <c r="G39" i="2"/>
  <c r="G38" i="2"/>
  <c r="G37" i="2"/>
  <c r="G36" i="2"/>
  <c r="G35" i="2"/>
  <c r="G34" i="2"/>
  <c r="G33" i="2"/>
  <c r="G31" i="2"/>
  <c r="G30" i="2"/>
  <c r="G29" i="2"/>
  <c r="G28" i="2"/>
  <c r="G27" i="2"/>
  <c r="G26" i="2"/>
  <c r="G25" i="2"/>
  <c r="G24" i="2"/>
  <c r="G23" i="2"/>
  <c r="G22" i="2"/>
  <c r="G21" i="2"/>
  <c r="G20" i="2"/>
  <c r="G19" i="2"/>
  <c r="G18" i="2"/>
  <c r="G17" i="2"/>
  <c r="G16" i="2"/>
  <c r="G15" i="2"/>
  <c r="G14" i="2"/>
  <c r="G13" i="2"/>
  <c r="G12" i="2"/>
  <c r="G11" i="2"/>
  <c r="G10" i="2"/>
  <c r="G44" i="1"/>
  <c r="G45" i="1"/>
  <c r="G46" i="1"/>
  <c r="G43" i="1"/>
  <c r="G34" i="1"/>
  <c r="G35" i="1"/>
  <c r="G36" i="1"/>
  <c r="G37" i="1"/>
  <c r="G38" i="1"/>
  <c r="G39" i="1"/>
  <c r="G40" i="1"/>
  <c r="G41" i="1"/>
  <c r="G33" i="1"/>
  <c r="G11" i="1"/>
  <c r="G12" i="1"/>
  <c r="G13" i="1"/>
  <c r="G14" i="1"/>
  <c r="G15" i="1"/>
  <c r="G16" i="1"/>
  <c r="G17" i="1"/>
  <c r="G18" i="1"/>
  <c r="G19" i="1"/>
  <c r="G20" i="1"/>
  <c r="G21" i="1"/>
  <c r="G22" i="1"/>
  <c r="G23" i="1"/>
  <c r="G24" i="1"/>
  <c r="G25" i="1"/>
  <c r="G26" i="1"/>
  <c r="G27" i="1"/>
  <c r="G28" i="1"/>
  <c r="G29" i="1"/>
  <c r="G30" i="1"/>
  <c r="G31" i="1"/>
  <c r="G10" i="1"/>
  <c r="G47" i="2" l="1"/>
  <c r="G48" i="1"/>
  <c r="G49" i="1" s="1"/>
  <c r="G50" i="1" s="1"/>
</calcChain>
</file>

<file path=xl/sharedStrings.xml><?xml version="1.0" encoding="utf-8"?>
<sst xmlns="http://schemas.openxmlformats.org/spreadsheetml/2006/main" count="250" uniqueCount="98">
  <si>
    <t xml:space="preserve">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
</t>
  </si>
  <si>
    <t xml:space="preserve">Eil.nr </t>
  </si>
  <si>
    <t xml:space="preserve">Pavadinimas ir techninės charakteristikos </t>
  </si>
  <si>
    <t xml:space="preserve">Mato vnt. </t>
  </si>
  <si>
    <t>Kiekis</t>
  </si>
  <si>
    <t>Kaina, Eur be PVM</t>
  </si>
  <si>
    <t>Vieneto kaina</t>
  </si>
  <si>
    <t>Iš viso</t>
  </si>
  <si>
    <t>1.</t>
  </si>
  <si>
    <t>LIETAUS NUOTEKŲ TINKLAI</t>
  </si>
  <si>
    <t>kompl.</t>
  </si>
  <si>
    <t>vnt.</t>
  </si>
  <si>
    <t>2.</t>
  </si>
  <si>
    <t>3.</t>
  </si>
  <si>
    <t>ŽEMĖS DARBAI</t>
  </si>
  <si>
    <t xml:space="preserve">Bendra vertė be PVM: </t>
  </si>
  <si>
    <t xml:space="preserve">PVM 21% : </t>
  </si>
  <si>
    <t xml:space="preserve">Bendra vertė su PVM: </t>
  </si>
  <si>
    <t xml:space="preserve">Pastaba: Visų medžiagų sąnaudos turi būti vertinamos su pilnu darbu / įgyvendinimo / atlikimo įkainiu. Atskiras darbų kiekių žiniaraštis nebus pateikiamas.
</t>
  </si>
  <si>
    <t>Savitakiniai nuotekų vamzdynai iš PVC vamzdžių D500 ''S'' kl. ir jų paklojimas su visomis reikalingomis jungtimis sumontavimas žemėje, hidraulinis išbandymas ir vamzdynų ir sandūrų apžiūrėjimas televizine aparatūra.</t>
  </si>
  <si>
    <t>Savitakiniai nuotekų vamzdynai iš PVC vamzdžių D400 ''N'' kl. ir jų paklojimas su visomis reikalingomis jungtimis sumontavimas žemėje, hidraulinis išbandymas ir vamzdynų ir sandūrų apžiūrėjimas televizine aparatūra.</t>
  </si>
  <si>
    <t>Savitakiniai nuotekų vamzdynai iš PVC vamzdžių D315 ''N'' kl. ir jų paklojimas su visomis reikalingomis jungtimis sumontavimas žemėje, hidraulinis išbandymas ir vamzdynų ir sandūrų apžiūrėjimas televizine aparatūra.</t>
  </si>
  <si>
    <t>Savitakiniai nuotekų vamzdynai iš PVC vamzdžių D250 ''N'' kl. ir jų paklojimas su visomis reikalingomis jungtimis sumontavimas žemėje, hidraulinis išbandymas ir vamzdynų ir sandūrų apžiūrėjimas televizine aparatūra.</t>
  </si>
  <si>
    <t>Savitakiniai nuotekų vamzdynai iš PVC vamzdžių D200 ''N'' kl. ir jų paklojimas su visomis reikalingomis jungtimis sumontavimas žemėje, hidraulinis išbandymas ir vamzdynų ir sandūrų apžiūrėjimas televizine aparatūra.</t>
  </si>
  <si>
    <t>Savitakiniai nuotekų vamzdynai iš PVC vamzdžių D250 ''N'' kl. ir jų paklojimas su visomis reikalingomis jungtimis (Kritimo stovams)</t>
  </si>
  <si>
    <t>Savitakiniai nuotekų vamzdynai iš PVC vamzdžių D200 ''N'' kl. ir jų paklojimas su visomis reikalingomis jungtimis (Kritimo stovams)</t>
  </si>
  <si>
    <t>Apvalus surenkamas g/b šulinys D1500mm šlapiuose gruntuose, Hdmin= 1,80m</t>
  </si>
  <si>
    <t>Apvalus surenkamas g/b šulinys D1000mm šlapiuose gruntuose, Hd = 1,80m</t>
  </si>
  <si>
    <t>Ketiniai dangčiai d700mm 40,0t apkrovai, pragumuota tarpine, automatiniu fiksavimu, rakinami.</t>
  </si>
  <si>
    <t>PP apžiūros šulinys D1000, komplekte su dugnu, sandarinimo žiedu, dangčiu (sunkaus tipo) ir visomis kitomis reikalingomis jungtimis.</t>
  </si>
  <si>
    <t>Šulinių žymėjimo ženklai, ant žemų metalinių stulpelių.</t>
  </si>
  <si>
    <t>Lietaus surinkimo šulinėlis iš polipropileno PP (kinetė, sandarinimo žiedas ir gofruotas vamzdis D425mm) Hb-1.4m su apkrovos sumažinimo kūgiu ir lietaus surinkimo grotelėmis.</t>
  </si>
  <si>
    <t>Protarpiniai trumpo tipo D500mm vamzdžiams.</t>
  </si>
  <si>
    <t>Protarpiniai trumpo tipo D400mm vamzdžiams.</t>
  </si>
  <si>
    <t>Protarpiniai trumpo tipo D315mm vamzdžiams.</t>
  </si>
  <si>
    <t>Protarpiniai trumpo tipo D250mm vamzdžiams.</t>
  </si>
  <si>
    <t>PVC nuotėkų vamzdžiams D200-D250 aklės.</t>
  </si>
  <si>
    <t>Sutankinto smėlio pagrindo įrengimas po vamzdžiais.</t>
  </si>
  <si>
    <t>Pasijungimas prie ankščiau suprojektuotų tinklų.</t>
  </si>
  <si>
    <t>Esamų tinklų perjungimas.</t>
  </si>
  <si>
    <t>Esamų lietaus nuotėkų šulinėlių ir esamų lietaus nuotėkų tinklų nuo šulinėlio iki pasijungimo šulinio demontavimas.</t>
  </si>
  <si>
    <r>
      <t>II gr. sauso grunto kasimas 0,5 m</t>
    </r>
    <r>
      <rPr>
        <vertAlign val="superscript"/>
        <sz val="12"/>
        <color theme="1"/>
        <rFont val="Times New Roman"/>
        <family val="1"/>
        <charset val="186"/>
      </rPr>
      <t>3</t>
    </r>
    <r>
      <rPr>
        <sz val="12"/>
        <color theme="1"/>
        <rFont val="Times New Roman"/>
        <family val="1"/>
        <charset val="186"/>
      </rPr>
      <t xml:space="preserve"> ekskavatoriumi, pervežant 1 km atstumu.</t>
    </r>
  </si>
  <si>
    <t>II gr. sauso grunto kasimas rankiniu būdu.</t>
  </si>
  <si>
    <t>II gr. sauso grunto kasimas rankiniu būdu, iškeliant kranu.</t>
  </si>
  <si>
    <t>Tranšėjos išramstymas metaliniais skydais.</t>
  </si>
  <si>
    <t>Tranšėjos užpylimas rankiniu būdu.</t>
  </si>
  <si>
    <r>
      <t>II gr. grunto kasimas 0,5 m</t>
    </r>
    <r>
      <rPr>
        <vertAlign val="superscript"/>
        <sz val="12"/>
        <color theme="1"/>
        <rFont val="Times New Roman"/>
        <family val="1"/>
        <charset val="186"/>
      </rPr>
      <t>3</t>
    </r>
    <r>
      <rPr>
        <sz val="12"/>
        <color theme="1"/>
        <rFont val="Times New Roman"/>
        <family val="1"/>
        <charset val="186"/>
      </rPr>
      <t xml:space="preserve"> ekskavatoriumi, pakrovimas ir atvežimas 1 km atstumu.</t>
    </r>
  </si>
  <si>
    <r>
      <t>Tranšėjos užpylimas 0,5 m</t>
    </r>
    <r>
      <rPr>
        <vertAlign val="superscript"/>
        <sz val="12"/>
        <color theme="1"/>
        <rFont val="Times New Roman"/>
        <family val="1"/>
        <charset val="186"/>
      </rPr>
      <t>3</t>
    </r>
    <r>
      <rPr>
        <sz val="12"/>
        <color theme="1"/>
        <rFont val="Times New Roman"/>
        <family val="1"/>
        <charset val="186"/>
      </rPr>
      <t xml:space="preserve"> ekskavatoriumi, gruntą tankinant rankiniais plūktuvais.</t>
    </r>
  </si>
  <si>
    <t>m</t>
  </si>
  <si>
    <t>Siurbimo kolektoriaus surinkimas ir išardymas pl. vamzdžiais D159x6 mm.</t>
  </si>
  <si>
    <t>Adatiniai filtrai II gr. grunte 7 m ilgio (įsmeigimas ir ištraukimas).</t>
  </si>
  <si>
    <t>Vandens siurbimo agregato montavimas ir išmontavimas.</t>
  </si>
  <si>
    <t>kartai</t>
  </si>
  <si>
    <t>Lengvų adatinių filtrų įrenginio eksploatacija.</t>
  </si>
  <si>
    <t>val.</t>
  </si>
  <si>
    <t>ADATINIAI FILTRAI</t>
  </si>
  <si>
    <t>STATINIO PROJEKTO PAVADINIMAS:
MARIŲ G. KAUNE REKONSTRAVIMO PROJEKTAS
Lietaus nuotekų šalinimo dalies kiekių žiniaraščiai</t>
  </si>
  <si>
    <t>LIETAUS NUOTEKŲ ŠALINIMO DALIS</t>
  </si>
  <si>
    <t>1.1</t>
  </si>
  <si>
    <t>1.2</t>
  </si>
  <si>
    <t>1.3</t>
  </si>
  <si>
    <t>1.4</t>
  </si>
  <si>
    <t>1.5</t>
  </si>
  <si>
    <t>1.6</t>
  </si>
  <si>
    <t>1.7</t>
  </si>
  <si>
    <t>1.8</t>
  </si>
  <si>
    <t>1.9</t>
  </si>
  <si>
    <t>1.10</t>
  </si>
  <si>
    <t>1.11</t>
  </si>
  <si>
    <t>1.12</t>
  </si>
  <si>
    <t>1.13</t>
  </si>
  <si>
    <t>1.14</t>
  </si>
  <si>
    <t>1.15</t>
  </si>
  <si>
    <t>1.16</t>
  </si>
  <si>
    <t>1.17</t>
  </si>
  <si>
    <t>1.18</t>
  </si>
  <si>
    <t>1.19</t>
  </si>
  <si>
    <t>1.20</t>
  </si>
  <si>
    <t>1.21</t>
  </si>
  <si>
    <t>1.22</t>
  </si>
  <si>
    <t>2.1</t>
  </si>
  <si>
    <t>2.2</t>
  </si>
  <si>
    <t>2.3</t>
  </si>
  <si>
    <t>2.4</t>
  </si>
  <si>
    <t>2.5</t>
  </si>
  <si>
    <t>2.6</t>
  </si>
  <si>
    <t>2.7</t>
  </si>
  <si>
    <t>2.8</t>
  </si>
  <si>
    <t>2.9</t>
  </si>
  <si>
    <t>3.1</t>
  </si>
  <si>
    <t>3.2</t>
  </si>
  <si>
    <t>3.3</t>
  </si>
  <si>
    <t>3.4</t>
  </si>
  <si>
    <r>
      <t>m</t>
    </r>
    <r>
      <rPr>
        <vertAlign val="superscript"/>
        <sz val="12"/>
        <color theme="1"/>
        <rFont val="Times New Roman"/>
        <family val="1"/>
        <charset val="186"/>
      </rPr>
      <t>3</t>
    </r>
  </si>
  <si>
    <r>
      <t>I gr. sauso grunto kasimas 0,5 m</t>
    </r>
    <r>
      <rPr>
        <vertAlign val="superscript"/>
        <sz val="12"/>
        <color theme="1"/>
        <rFont val="Times New Roman"/>
        <family val="1"/>
        <charset val="186"/>
      </rPr>
      <t>3</t>
    </r>
    <r>
      <rPr>
        <sz val="12"/>
        <color theme="1"/>
        <rFont val="Times New Roman"/>
        <family val="1"/>
        <charset val="186"/>
      </rPr>
      <t xml:space="preserve"> ekskavatoriumi, išvežant į rangovo pasirinktą vietą.</t>
    </r>
  </si>
  <si>
    <r>
      <t>II gr. sauso grunto kasimas 0,5 m</t>
    </r>
    <r>
      <rPr>
        <vertAlign val="superscript"/>
        <sz val="12"/>
        <color theme="1"/>
        <rFont val="Times New Roman"/>
        <family val="1"/>
        <charset val="186"/>
      </rPr>
      <t>3</t>
    </r>
    <r>
      <rPr>
        <sz val="12"/>
        <color theme="1"/>
        <rFont val="Times New Roman"/>
        <family val="1"/>
        <charset val="186"/>
      </rPr>
      <t xml:space="preserve"> ekskavatoriumi, išvežant į rangovo pasirinktą vietą.</t>
    </r>
  </si>
  <si>
    <t xml:space="preserve"> Vieneto kaina po įkainių perskaičiavimo, koeficienas 1,1074</t>
  </si>
  <si>
    <t>Indeksuotų darbų įkainių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</si>
</sst>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b/>
      <sz val="11"/>
      <color theme="1"/>
      <name val="Verdana"/>
      <family val="2"/>
      <charset val="186"/>
    </font>
    <font>
      <b/>
      <sz val="11"/>
      <color rgb="FFFF0000"/>
      <name val="Arial Baltic"/>
      <charset val="186"/>
    </font>
    <font>
      <b/>
      <sz val="14"/>
      <color theme="1"/>
      <name val="Calibri"/>
      <family val="2"/>
      <charset val="186"/>
      <scheme val="minor"/>
    </font>
    <font>
      <b/>
      <i/>
      <sz val="12"/>
      <color theme="1"/>
      <name val="Times New Roman"/>
      <family val="1"/>
      <charset val="186"/>
    </font>
    <font>
      <b/>
      <sz val="12"/>
      <color theme="1"/>
      <name val="Times New Roman"/>
      <family val="1"/>
      <charset val="186"/>
    </font>
    <font>
      <sz val="12"/>
      <color theme="1"/>
      <name val="Times New Roman"/>
      <family val="1"/>
      <charset val="186"/>
    </font>
    <font>
      <sz val="11"/>
      <color theme="1"/>
      <name val="Times New Roman"/>
      <family val="1"/>
      <charset val="186"/>
    </font>
    <font>
      <b/>
      <sz val="12"/>
      <name val="Times New Roman"/>
      <family val="1"/>
      <charset val="186"/>
    </font>
    <font>
      <b/>
      <i/>
      <u/>
      <sz val="12"/>
      <name val="Times New Roman"/>
      <family val="1"/>
      <charset val="186"/>
    </font>
    <font>
      <sz val="11"/>
      <color theme="1"/>
      <name val="Times New Roman"/>
      <family val="1"/>
    </font>
    <font>
      <sz val="9"/>
      <color theme="1"/>
      <name val="Verdana"/>
      <family val="2"/>
      <charset val="186"/>
    </font>
    <font>
      <sz val="12"/>
      <color theme="1"/>
      <name val="Verdana"/>
      <family val="2"/>
      <charset val="186"/>
    </font>
    <font>
      <vertAlign val="superscript"/>
      <sz val="12"/>
      <color theme="1"/>
      <name val="Times New Roman"/>
      <family val="1"/>
      <charset val="186"/>
    </font>
    <font>
      <b/>
      <sz val="14"/>
      <color theme="1"/>
      <name val="Times New Roman"/>
      <family val="1"/>
      <charset val="186"/>
    </font>
    <font>
      <b/>
      <sz val="11"/>
      <color theme="1"/>
      <name val="Times New Roman"/>
      <family val="1"/>
      <charset val="186"/>
    </font>
    <font>
      <sz val="11"/>
      <color theme="1"/>
      <name val="Calibri"/>
      <family val="2"/>
      <scheme val="minor"/>
    </font>
    <font>
      <b/>
      <sz val="11"/>
      <color theme="1"/>
      <name val="Calibri"/>
      <family val="2"/>
      <charset val="186"/>
      <scheme val="minor"/>
    </font>
  </fonts>
  <fills count="3">
    <fill>
      <patternFill patternType="none"/>
    </fill>
    <fill>
      <patternFill patternType="gray125"/>
    </fill>
    <fill>
      <patternFill patternType="solid">
        <fgColor theme="4" tint="0.59999389629810485"/>
        <bgColor indexed="64"/>
      </patternFill>
    </fill>
  </fills>
  <borders count="17">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medium">
        <color rgb="FF000000"/>
      </right>
      <top/>
      <bottom style="medium">
        <color rgb="FF000000"/>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72">
    <xf numFmtId="0" fontId="0" fillId="0" borderId="0" xfId="0"/>
    <xf numFmtId="0" fontId="0" fillId="0" borderId="0" xfId="0" applyProtection="1">
      <protection hidden="1"/>
    </xf>
    <xf numFmtId="0" fontId="0" fillId="0" borderId="0" xfId="0" applyAlignment="1" applyProtection="1">
      <alignment horizontal="left"/>
      <protection hidden="1"/>
    </xf>
    <xf numFmtId="0" fontId="2" fillId="0" borderId="0" xfId="0" applyFont="1" applyAlignment="1" applyProtection="1">
      <alignment vertical="top"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hidden="1"/>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vertical="center"/>
      <protection hidden="1"/>
    </xf>
    <xf numFmtId="0" fontId="7" fillId="0" borderId="4" xfId="0" applyFont="1" applyBorder="1" applyProtection="1">
      <protection hidden="1"/>
    </xf>
    <xf numFmtId="0" fontId="7" fillId="0" borderId="5" xfId="0" applyFont="1" applyBorder="1" applyAlignment="1" applyProtection="1">
      <alignment horizontal="center" vertical="center"/>
      <protection hidden="1"/>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6" fillId="0" borderId="7" xfId="0" applyFont="1" applyBorder="1" applyProtection="1">
      <protection hidden="1"/>
    </xf>
    <xf numFmtId="0" fontId="6" fillId="0" borderId="8" xfId="0" applyFont="1" applyBorder="1" applyProtection="1">
      <protection hidden="1"/>
    </xf>
    <xf numFmtId="0" fontId="8" fillId="2" borderId="5"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justify" vertical="center" wrapText="1"/>
      <protection hidden="1"/>
    </xf>
    <xf numFmtId="0" fontId="0" fillId="2" borderId="3" xfId="0" applyFill="1" applyBorder="1" applyProtection="1">
      <protection hidden="1"/>
    </xf>
    <xf numFmtId="0" fontId="0" fillId="2" borderId="4" xfId="0" applyFill="1" applyBorder="1" applyProtection="1">
      <protection hidden="1"/>
    </xf>
    <xf numFmtId="0" fontId="6" fillId="0" borderId="10" xfId="0" applyFont="1" applyBorder="1" applyAlignment="1" applyProtection="1">
      <alignment horizontal="center" vertical="center" wrapText="1"/>
      <protection hidden="1"/>
    </xf>
    <xf numFmtId="0" fontId="6" fillId="0" borderId="6" xfId="0" applyFont="1" applyBorder="1" applyAlignment="1" applyProtection="1">
      <alignment horizontal="justify" vertical="center" wrapText="1"/>
      <protection hidden="1"/>
    </xf>
    <xf numFmtId="0" fontId="6" fillId="0" borderId="6"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11" fillId="0" borderId="0" xfId="0" applyFont="1"/>
    <xf numFmtId="0" fontId="6" fillId="0" borderId="9" xfId="0" applyFont="1" applyBorder="1" applyAlignment="1" applyProtection="1">
      <alignment horizontal="center" vertical="center" wrapText="1"/>
      <protection hidden="1"/>
    </xf>
    <xf numFmtId="0" fontId="7" fillId="0" borderId="0" xfId="0" applyFont="1" applyProtection="1">
      <protection hidden="1"/>
    </xf>
    <xf numFmtId="0" fontId="6" fillId="0" borderId="14" xfId="0" applyFont="1" applyBorder="1" applyAlignment="1" applyProtection="1">
      <alignment horizontal="center" vertical="center"/>
      <protection hidden="1"/>
    </xf>
    <xf numFmtId="0" fontId="6" fillId="0" borderId="12" xfId="0" applyFont="1" applyBorder="1" applyAlignment="1" applyProtection="1">
      <alignment horizontal="justify" vertical="center" wrapText="1"/>
      <protection hidden="1"/>
    </xf>
    <xf numFmtId="0" fontId="6" fillId="0" borderId="3" xfId="0" applyFont="1" applyBorder="1" applyAlignment="1" applyProtection="1">
      <alignment horizontal="center" vertical="center" wrapText="1"/>
      <protection hidden="1"/>
    </xf>
    <xf numFmtId="0" fontId="12" fillId="0" borderId="0" xfId="0" applyFont="1"/>
    <xf numFmtId="0" fontId="6" fillId="0" borderId="4" xfId="0" applyFont="1" applyBorder="1" applyAlignment="1" applyProtection="1">
      <alignment horizontal="justify" vertical="center" wrapText="1"/>
      <protection hidden="1"/>
    </xf>
    <xf numFmtId="0" fontId="6" fillId="0" borderId="11" xfId="0" applyFont="1" applyBorder="1" applyAlignment="1" applyProtection="1">
      <alignment horizontal="justify" vertical="center" wrapText="1"/>
      <protection hidden="1"/>
    </xf>
    <xf numFmtId="0" fontId="12" fillId="0" borderId="0" xfId="0" applyFont="1" applyAlignment="1">
      <alignment horizontal="center" vertical="center" wrapText="1"/>
    </xf>
    <xf numFmtId="0" fontId="0" fillId="0" borderId="0" xfId="0" applyAlignment="1">
      <alignment horizontal="left"/>
    </xf>
    <xf numFmtId="0" fontId="5" fillId="0" borderId="0" xfId="0" applyFont="1" applyAlignment="1">
      <alignment vertical="center" wrapText="1"/>
    </xf>
    <xf numFmtId="0" fontId="5" fillId="2" borderId="13"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6" fillId="0" borderId="16" xfId="0" applyFont="1" applyBorder="1" applyAlignment="1" applyProtection="1">
      <alignment horizontal="justify"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 fillId="0" borderId="0" xfId="0" applyFont="1" applyAlignment="1" applyProtection="1">
      <alignment horizontal="left" wrapText="1"/>
      <protection hidden="1"/>
    </xf>
    <xf numFmtId="0" fontId="14" fillId="0" borderId="0" xfId="0" applyFont="1" applyAlignment="1" applyProtection="1">
      <alignment vertical="center" wrapText="1"/>
      <protection hidden="1"/>
    </xf>
    <xf numFmtId="2" fontId="10" fillId="0" borderId="12"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wrapText="1"/>
      <protection locked="0"/>
    </xf>
    <xf numFmtId="2" fontId="15" fillId="2" borderId="3" xfId="0" applyNumberFormat="1" applyFont="1" applyFill="1" applyBorder="1" applyAlignment="1" applyProtection="1">
      <alignment horizontal="center" vertical="center" wrapText="1"/>
      <protection hidden="1"/>
    </xf>
    <xf numFmtId="2" fontId="15" fillId="2" borderId="4" xfId="0" applyNumberFormat="1" applyFont="1" applyFill="1" applyBorder="1" applyAlignment="1" applyProtection="1">
      <alignment horizontal="center" vertical="center" wrapText="1"/>
      <protection hidden="1"/>
    </xf>
    <xf numFmtId="2" fontId="16" fillId="0" borderId="0" xfId="0" applyNumberFormat="1" applyFont="1" applyAlignment="1" applyProtection="1">
      <alignment horizontal="center" vertical="center"/>
      <protection locked="0"/>
    </xf>
    <xf numFmtId="2" fontId="10" fillId="2" borderId="3" xfId="0" applyNumberFormat="1" applyFont="1" applyFill="1" applyBorder="1" applyAlignment="1" applyProtection="1">
      <alignment horizontal="center" vertical="center" wrapText="1"/>
      <protection hidden="1"/>
    </xf>
    <xf numFmtId="2" fontId="10" fillId="2" borderId="4" xfId="0" applyNumberFormat="1" applyFont="1" applyFill="1" applyBorder="1" applyAlignment="1" applyProtection="1">
      <alignment horizontal="center" vertical="center"/>
      <protection hidden="1"/>
    </xf>
    <xf numFmtId="2" fontId="17" fillId="0" borderId="0" xfId="0" applyNumberFormat="1" applyFont="1" applyAlignment="1" applyProtection="1">
      <alignment horizontal="center" vertical="center"/>
      <protection locked="0"/>
    </xf>
    <xf numFmtId="0" fontId="6" fillId="0" borderId="7"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2" fontId="15" fillId="0" borderId="12"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hidden="1"/>
    </xf>
    <xf numFmtId="2" fontId="0" fillId="0" borderId="0" xfId="0" applyNumberFormat="1"/>
    <xf numFmtId="0" fontId="7" fillId="0" borderId="0" xfId="0" applyFont="1" applyAlignment="1">
      <alignment horizontal="left" wrapText="1"/>
    </xf>
    <xf numFmtId="0" fontId="1" fillId="0" borderId="0" xfId="0" applyFont="1" applyAlignment="1" applyProtection="1">
      <alignment horizontal="left" wrapText="1"/>
      <protection hidden="1"/>
    </xf>
    <xf numFmtId="0" fontId="2" fillId="0" borderId="0" xfId="0" applyFont="1" applyAlignment="1" applyProtection="1">
      <alignment horizontal="left" vertical="top" wrapText="1"/>
      <protection hidden="1"/>
    </xf>
    <xf numFmtId="0" fontId="4" fillId="0" borderId="0" xfId="0" applyFont="1" applyAlignment="1" applyProtection="1">
      <alignment horizontal="center" wrapText="1"/>
      <protection hidden="1"/>
    </xf>
    <xf numFmtId="0" fontId="5" fillId="2" borderId="15"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6" fillId="0" borderId="1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1" fillId="0" borderId="0" xfId="0" applyFont="1" applyAlignment="1" applyProtection="1">
      <alignment horizontal="left" vertical="center" wrapText="1"/>
      <protection hidden="1"/>
    </xf>
    <xf numFmtId="0" fontId="0" fillId="0" borderId="0" xfId="0" applyBorder="1" applyAlignment="1">
      <alignment horizontal="center" vertical="center" wrapText="1"/>
    </xf>
    <xf numFmtId="0" fontId="0" fillId="0" borderId="0" xfId="0" applyBorder="1"/>
    <xf numFmtId="0" fontId="6" fillId="0" borderId="0" xfId="0" applyFont="1" applyBorder="1" applyAlignment="1" applyProtection="1">
      <alignment horizontal="center"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86" zoomScaleNormal="86" workbookViewId="0">
      <selection sqref="A1:G1048576"/>
    </sheetView>
  </sheetViews>
  <sheetFormatPr defaultRowHeight="15" x14ac:dyDescent="0.25"/>
  <cols>
    <col min="1" max="1" width="6.140625" customWidth="1"/>
    <col min="2" max="2" width="6.7109375" customWidth="1"/>
    <col min="3" max="3" width="69.28515625" style="35" customWidth="1"/>
    <col min="4" max="4" width="10.85546875" customWidth="1"/>
    <col min="5" max="5" width="12.28515625" customWidth="1"/>
    <col min="6" max="6" width="14.42578125" customWidth="1"/>
    <col min="7" max="7" width="13" customWidth="1"/>
  </cols>
  <sheetData>
    <row r="1" spans="1:8" x14ac:dyDescent="0.25">
      <c r="A1" s="1"/>
      <c r="B1" s="1"/>
      <c r="C1" s="2"/>
      <c r="D1" s="1"/>
      <c r="E1" s="1"/>
      <c r="F1" s="1"/>
      <c r="G1" s="1"/>
    </row>
    <row r="2" spans="1:8" ht="72.75" customHeight="1" x14ac:dyDescent="0.25">
      <c r="A2" s="1"/>
      <c r="B2" s="1"/>
      <c r="C2" s="61" t="s">
        <v>56</v>
      </c>
      <c r="D2" s="61"/>
      <c r="E2" s="61"/>
      <c r="F2" s="1"/>
      <c r="G2" s="1"/>
    </row>
    <row r="3" spans="1:8" ht="21.75" customHeight="1" x14ac:dyDescent="0.25">
      <c r="A3" s="1"/>
      <c r="B3" s="1"/>
      <c r="C3" s="42"/>
      <c r="D3" s="42"/>
      <c r="E3" s="42"/>
      <c r="F3" s="1"/>
      <c r="G3" s="1"/>
    </row>
    <row r="4" spans="1:8" ht="64.5" customHeight="1" x14ac:dyDescent="0.25">
      <c r="A4" s="1"/>
      <c r="B4" s="62" t="s">
        <v>0</v>
      </c>
      <c r="C4" s="62"/>
      <c r="D4" s="62"/>
      <c r="E4" s="62"/>
      <c r="F4" s="62"/>
      <c r="G4" s="62"/>
      <c r="H4" s="3"/>
    </row>
    <row r="5" spans="1:8" ht="33" customHeight="1" x14ac:dyDescent="0.3">
      <c r="A5" s="1"/>
      <c r="B5" s="1"/>
      <c r="C5" s="4" t="s">
        <v>57</v>
      </c>
      <c r="D5" s="63"/>
      <c r="E5" s="63"/>
      <c r="F5" s="1"/>
      <c r="G5" s="1"/>
    </row>
    <row r="6" spans="1:8" ht="18.75" customHeight="1" thickBot="1" x14ac:dyDescent="0.3">
      <c r="A6" s="1"/>
      <c r="B6" s="5"/>
      <c r="C6" s="2"/>
      <c r="D6" s="63"/>
      <c r="E6" s="63"/>
      <c r="F6" s="1"/>
      <c r="G6" s="1"/>
    </row>
    <row r="7" spans="1:8" ht="27" customHeight="1" thickBot="1" x14ac:dyDescent="0.3">
      <c r="A7" s="1"/>
      <c r="B7" s="6" t="s">
        <v>1</v>
      </c>
      <c r="C7" s="7" t="s">
        <v>2</v>
      </c>
      <c r="D7" s="7" t="s">
        <v>3</v>
      </c>
      <c r="E7" s="8" t="s">
        <v>4</v>
      </c>
      <c r="F7" s="9" t="s">
        <v>5</v>
      </c>
      <c r="G7" s="10"/>
    </row>
    <row r="8" spans="1:8" ht="20.25" customHeight="1" thickBot="1" x14ac:dyDescent="0.3">
      <c r="A8" s="1"/>
      <c r="B8" s="11"/>
      <c r="C8" s="12"/>
      <c r="D8" s="12"/>
      <c r="E8" s="13"/>
      <c r="F8" s="14" t="s">
        <v>6</v>
      </c>
      <c r="G8" s="15" t="s">
        <v>7</v>
      </c>
    </row>
    <row r="9" spans="1:8" ht="21" customHeight="1" thickBot="1" x14ac:dyDescent="0.3">
      <c r="A9" s="1"/>
      <c r="B9" s="16" t="s">
        <v>8</v>
      </c>
      <c r="C9" s="16" t="s">
        <v>9</v>
      </c>
      <c r="D9" s="17"/>
      <c r="E9" s="17"/>
      <c r="F9" s="18"/>
      <c r="G9" s="19"/>
    </row>
    <row r="10" spans="1:8" ht="63" customHeight="1" thickBot="1" x14ac:dyDescent="0.3">
      <c r="A10" s="1"/>
      <c r="B10" s="20" t="s">
        <v>58</v>
      </c>
      <c r="C10" s="21" t="s">
        <v>19</v>
      </c>
      <c r="D10" s="22" t="s">
        <v>48</v>
      </c>
      <c r="E10" s="23">
        <v>1607</v>
      </c>
      <c r="F10" s="44">
        <v>425</v>
      </c>
      <c r="G10" s="45">
        <f>ROUND(F10*E10,2)</f>
        <v>682975</v>
      </c>
    </row>
    <row r="11" spans="1:8" ht="63" customHeight="1" thickBot="1" x14ac:dyDescent="0.3">
      <c r="A11" s="1"/>
      <c r="B11" s="20" t="s">
        <v>59</v>
      </c>
      <c r="C11" s="21" t="s">
        <v>20</v>
      </c>
      <c r="D11" s="22" t="s">
        <v>48</v>
      </c>
      <c r="E11" s="23">
        <v>151</v>
      </c>
      <c r="F11" s="44">
        <v>410</v>
      </c>
      <c r="G11" s="45">
        <f t="shared" ref="G11:G46" si="0">ROUND(F11*E11,2)</f>
        <v>61910</v>
      </c>
    </row>
    <row r="12" spans="1:8" ht="63" customHeight="1" thickBot="1" x14ac:dyDescent="0.3">
      <c r="A12" s="1"/>
      <c r="B12" s="20" t="s">
        <v>60</v>
      </c>
      <c r="C12" s="21" t="s">
        <v>21</v>
      </c>
      <c r="D12" s="22" t="s">
        <v>48</v>
      </c>
      <c r="E12" s="23">
        <v>169</v>
      </c>
      <c r="F12" s="44">
        <v>390</v>
      </c>
      <c r="G12" s="45">
        <f t="shared" si="0"/>
        <v>65910</v>
      </c>
    </row>
    <row r="13" spans="1:8" ht="63" customHeight="1" thickBot="1" x14ac:dyDescent="0.3">
      <c r="A13" s="1"/>
      <c r="B13" s="20" t="s">
        <v>61</v>
      </c>
      <c r="C13" s="21" t="s">
        <v>22</v>
      </c>
      <c r="D13" s="22" t="s">
        <v>48</v>
      </c>
      <c r="E13" s="23">
        <v>121</v>
      </c>
      <c r="F13" s="44">
        <v>380</v>
      </c>
      <c r="G13" s="45">
        <f t="shared" si="0"/>
        <v>45980</v>
      </c>
    </row>
    <row r="14" spans="1:8" ht="63" customHeight="1" thickBot="1" x14ac:dyDescent="0.3">
      <c r="A14" s="1"/>
      <c r="B14" s="20" t="s">
        <v>62</v>
      </c>
      <c r="C14" s="21" t="s">
        <v>23</v>
      </c>
      <c r="D14" s="22" t="s">
        <v>48</v>
      </c>
      <c r="E14" s="23">
        <v>447</v>
      </c>
      <c r="F14" s="44">
        <v>370</v>
      </c>
      <c r="G14" s="45">
        <f t="shared" si="0"/>
        <v>165390</v>
      </c>
    </row>
    <row r="15" spans="1:8" ht="36" customHeight="1" thickBot="1" x14ac:dyDescent="0.3">
      <c r="A15" s="1"/>
      <c r="B15" s="20" t="s">
        <v>63</v>
      </c>
      <c r="C15" s="21" t="s">
        <v>24</v>
      </c>
      <c r="D15" s="22" t="s">
        <v>48</v>
      </c>
      <c r="E15" s="23">
        <v>15</v>
      </c>
      <c r="F15" s="44">
        <v>80</v>
      </c>
      <c r="G15" s="45">
        <f t="shared" si="0"/>
        <v>1200</v>
      </c>
    </row>
    <row r="16" spans="1:8" ht="36" customHeight="1" thickBot="1" x14ac:dyDescent="0.3">
      <c r="A16" s="1"/>
      <c r="B16" s="20" t="s">
        <v>64</v>
      </c>
      <c r="C16" s="21" t="s">
        <v>25</v>
      </c>
      <c r="D16" s="22" t="s">
        <v>48</v>
      </c>
      <c r="E16" s="23">
        <v>300</v>
      </c>
      <c r="F16" s="44">
        <v>35</v>
      </c>
      <c r="G16" s="45">
        <f t="shared" si="0"/>
        <v>10500</v>
      </c>
    </row>
    <row r="17" spans="1:8" ht="36" customHeight="1" thickBot="1" x14ac:dyDescent="0.3">
      <c r="A17" s="1"/>
      <c r="B17" s="20" t="s">
        <v>65</v>
      </c>
      <c r="C17" s="21" t="s">
        <v>26</v>
      </c>
      <c r="D17" s="22" t="s">
        <v>11</v>
      </c>
      <c r="E17" s="23">
        <v>45</v>
      </c>
      <c r="F17" s="44">
        <v>1200</v>
      </c>
      <c r="G17" s="45">
        <f t="shared" si="0"/>
        <v>54000</v>
      </c>
    </row>
    <row r="18" spans="1:8" ht="27" customHeight="1" thickBot="1" x14ac:dyDescent="0.3">
      <c r="A18" s="1"/>
      <c r="B18" s="20" t="s">
        <v>66</v>
      </c>
      <c r="C18" s="21" t="s">
        <v>27</v>
      </c>
      <c r="D18" s="22" t="s">
        <v>11</v>
      </c>
      <c r="E18" s="23">
        <v>16</v>
      </c>
      <c r="F18" s="44">
        <v>600</v>
      </c>
      <c r="G18" s="45">
        <f t="shared" si="0"/>
        <v>9600</v>
      </c>
    </row>
    <row r="19" spans="1:8" ht="36" customHeight="1" thickBot="1" x14ac:dyDescent="0.3">
      <c r="A19" s="1"/>
      <c r="B19" s="20" t="s">
        <v>67</v>
      </c>
      <c r="C19" s="21" t="s">
        <v>28</v>
      </c>
      <c r="D19" s="22" t="s">
        <v>11</v>
      </c>
      <c r="E19" s="23">
        <v>61</v>
      </c>
      <c r="F19" s="44">
        <v>204</v>
      </c>
      <c r="G19" s="45">
        <f t="shared" si="0"/>
        <v>12444</v>
      </c>
    </row>
    <row r="20" spans="1:8" ht="36" customHeight="1" thickBot="1" x14ac:dyDescent="0.3">
      <c r="A20" s="1"/>
      <c r="B20" s="20" t="s">
        <v>68</v>
      </c>
      <c r="C20" s="21" t="s">
        <v>29</v>
      </c>
      <c r="D20" s="22" t="s">
        <v>10</v>
      </c>
      <c r="E20" s="23">
        <v>4</v>
      </c>
      <c r="F20" s="44">
        <v>4000</v>
      </c>
      <c r="G20" s="45">
        <f t="shared" si="0"/>
        <v>16000</v>
      </c>
    </row>
    <row r="21" spans="1:8" ht="27" customHeight="1" thickBot="1" x14ac:dyDescent="0.3">
      <c r="A21" s="1"/>
      <c r="B21" s="20" t="s">
        <v>69</v>
      </c>
      <c r="C21" s="21" t="s">
        <v>30</v>
      </c>
      <c r="D21" s="22" t="s">
        <v>11</v>
      </c>
      <c r="E21" s="23">
        <v>65</v>
      </c>
      <c r="F21" s="44">
        <v>45</v>
      </c>
      <c r="G21" s="45">
        <f t="shared" si="0"/>
        <v>2925</v>
      </c>
    </row>
    <row r="22" spans="1:8" ht="54.75" customHeight="1" thickBot="1" x14ac:dyDescent="0.3">
      <c r="A22" s="1"/>
      <c r="B22" s="20" t="s">
        <v>70</v>
      </c>
      <c r="C22" s="21" t="s">
        <v>31</v>
      </c>
      <c r="D22" s="22" t="s">
        <v>10</v>
      </c>
      <c r="E22" s="23">
        <v>93</v>
      </c>
      <c r="F22" s="44">
        <v>300</v>
      </c>
      <c r="G22" s="45">
        <f t="shared" si="0"/>
        <v>27900</v>
      </c>
    </row>
    <row r="23" spans="1:8" ht="27" customHeight="1" thickBot="1" x14ac:dyDescent="0.3">
      <c r="A23" s="1"/>
      <c r="B23" s="20" t="s">
        <v>71</v>
      </c>
      <c r="C23" s="21" t="s">
        <v>32</v>
      </c>
      <c r="D23" s="22" t="s">
        <v>11</v>
      </c>
      <c r="E23" s="23">
        <v>95</v>
      </c>
      <c r="F23" s="44">
        <v>150</v>
      </c>
      <c r="G23" s="45">
        <f t="shared" si="0"/>
        <v>14250</v>
      </c>
    </row>
    <row r="24" spans="1:8" ht="27" customHeight="1" thickBot="1" x14ac:dyDescent="0.3">
      <c r="A24" s="1"/>
      <c r="B24" s="20" t="s">
        <v>72</v>
      </c>
      <c r="C24" s="21" t="s">
        <v>33</v>
      </c>
      <c r="D24" s="22" t="s">
        <v>11</v>
      </c>
      <c r="E24" s="23">
        <v>12</v>
      </c>
      <c r="F24" s="44">
        <v>26</v>
      </c>
      <c r="G24" s="45">
        <f t="shared" si="0"/>
        <v>312</v>
      </c>
    </row>
    <row r="25" spans="1:8" ht="27" customHeight="1" thickBot="1" x14ac:dyDescent="0.3">
      <c r="A25" s="1"/>
      <c r="B25" s="20" t="s">
        <v>73</v>
      </c>
      <c r="C25" s="21" t="s">
        <v>34</v>
      </c>
      <c r="D25" s="22" t="s">
        <v>11</v>
      </c>
      <c r="E25" s="23">
        <v>10</v>
      </c>
      <c r="F25" s="44">
        <v>19</v>
      </c>
      <c r="G25" s="45">
        <f t="shared" si="0"/>
        <v>190</v>
      </c>
      <c r="H25" s="25"/>
    </row>
    <row r="26" spans="1:8" ht="27" customHeight="1" thickBot="1" x14ac:dyDescent="0.3">
      <c r="A26" s="1"/>
      <c r="B26" s="20" t="s">
        <v>74</v>
      </c>
      <c r="C26" s="21" t="s">
        <v>35</v>
      </c>
      <c r="D26" s="22" t="s">
        <v>11</v>
      </c>
      <c r="E26" s="23">
        <v>10</v>
      </c>
      <c r="F26" s="44">
        <v>14</v>
      </c>
      <c r="G26" s="45">
        <f t="shared" si="0"/>
        <v>140</v>
      </c>
    </row>
    <row r="27" spans="1:8" ht="27" customHeight="1" thickBot="1" x14ac:dyDescent="0.3">
      <c r="A27" s="1"/>
      <c r="B27" s="20" t="s">
        <v>75</v>
      </c>
      <c r="C27" s="21" t="s">
        <v>36</v>
      </c>
      <c r="D27" s="22" t="s">
        <v>11</v>
      </c>
      <c r="E27" s="23">
        <v>18</v>
      </c>
      <c r="F27" s="44">
        <v>7</v>
      </c>
      <c r="G27" s="45">
        <f t="shared" si="0"/>
        <v>126</v>
      </c>
    </row>
    <row r="28" spans="1:8" ht="27" customHeight="1" thickBot="1" x14ac:dyDescent="0.3">
      <c r="A28" s="1"/>
      <c r="B28" s="20" t="s">
        <v>76</v>
      </c>
      <c r="C28" s="21" t="s">
        <v>37</v>
      </c>
      <c r="D28" s="22" t="s">
        <v>93</v>
      </c>
      <c r="E28" s="23">
        <v>105</v>
      </c>
      <c r="F28" s="44">
        <v>12</v>
      </c>
      <c r="G28" s="45">
        <f t="shared" si="0"/>
        <v>1260</v>
      </c>
    </row>
    <row r="29" spans="1:8" ht="27" customHeight="1" thickBot="1" x14ac:dyDescent="0.3">
      <c r="A29" s="1"/>
      <c r="B29" s="20" t="s">
        <v>77</v>
      </c>
      <c r="C29" s="21" t="s">
        <v>38</v>
      </c>
      <c r="D29" s="22" t="s">
        <v>11</v>
      </c>
      <c r="E29" s="23">
        <v>1</v>
      </c>
      <c r="F29" s="44">
        <v>82.5</v>
      </c>
      <c r="G29" s="45">
        <f t="shared" si="0"/>
        <v>82.5</v>
      </c>
    </row>
    <row r="30" spans="1:8" ht="27" customHeight="1" thickBot="1" x14ac:dyDescent="0.3">
      <c r="A30" s="1"/>
      <c r="B30" s="20" t="s">
        <v>78</v>
      </c>
      <c r="C30" s="21" t="s">
        <v>39</v>
      </c>
      <c r="D30" s="22" t="s">
        <v>10</v>
      </c>
      <c r="E30" s="26">
        <v>2</v>
      </c>
      <c r="F30" s="44">
        <v>80</v>
      </c>
      <c r="G30" s="45">
        <f t="shared" si="0"/>
        <v>160</v>
      </c>
    </row>
    <row r="31" spans="1:8" ht="36" customHeight="1" thickBot="1" x14ac:dyDescent="0.3">
      <c r="A31" s="1"/>
      <c r="B31" s="20" t="s">
        <v>79</v>
      </c>
      <c r="C31" s="39" t="s">
        <v>40</v>
      </c>
      <c r="D31" s="40" t="s">
        <v>10</v>
      </c>
      <c r="E31" s="41">
        <v>5</v>
      </c>
      <c r="F31" s="44">
        <v>400</v>
      </c>
      <c r="G31" s="45">
        <f t="shared" si="0"/>
        <v>2000</v>
      </c>
    </row>
    <row r="32" spans="1:8" ht="21" customHeight="1" thickBot="1" x14ac:dyDescent="0.3">
      <c r="A32" s="1"/>
      <c r="B32" s="38" t="s">
        <v>12</v>
      </c>
      <c r="C32" s="64" t="s">
        <v>14</v>
      </c>
      <c r="D32" s="65"/>
      <c r="E32" s="65"/>
      <c r="F32" s="50"/>
      <c r="G32" s="51"/>
    </row>
    <row r="33" spans="1:8" ht="36" customHeight="1" thickBot="1" x14ac:dyDescent="0.3">
      <c r="A33" s="27"/>
      <c r="B33" s="28" t="s">
        <v>80</v>
      </c>
      <c r="C33" s="21" t="s">
        <v>95</v>
      </c>
      <c r="D33" s="22" t="s">
        <v>93</v>
      </c>
      <c r="E33" s="26">
        <v>2583</v>
      </c>
      <c r="F33" s="46">
        <v>6</v>
      </c>
      <c r="G33" s="45">
        <f t="shared" si="0"/>
        <v>15498</v>
      </c>
    </row>
    <row r="34" spans="1:8" ht="36" customHeight="1" thickBot="1" x14ac:dyDescent="0.3">
      <c r="A34" s="27"/>
      <c r="B34" s="28" t="s">
        <v>81</v>
      </c>
      <c r="C34" s="29" t="s">
        <v>94</v>
      </c>
      <c r="D34" s="22" t="s">
        <v>93</v>
      </c>
      <c r="E34" s="26">
        <v>160</v>
      </c>
      <c r="F34" s="46">
        <v>5</v>
      </c>
      <c r="G34" s="45">
        <f t="shared" si="0"/>
        <v>800</v>
      </c>
    </row>
    <row r="35" spans="1:8" ht="33.75" customHeight="1" thickBot="1" x14ac:dyDescent="0.3">
      <c r="A35" s="27"/>
      <c r="B35" s="28" t="s">
        <v>82</v>
      </c>
      <c r="C35" s="29" t="s">
        <v>41</v>
      </c>
      <c r="D35" s="22" t="s">
        <v>93</v>
      </c>
      <c r="E35" s="26">
        <v>11760</v>
      </c>
      <c r="F35" s="46">
        <v>4</v>
      </c>
      <c r="G35" s="45">
        <f t="shared" si="0"/>
        <v>47040</v>
      </c>
    </row>
    <row r="36" spans="1:8" ht="27" customHeight="1" thickBot="1" x14ac:dyDescent="0.3">
      <c r="A36" s="27"/>
      <c r="B36" s="28" t="s">
        <v>83</v>
      </c>
      <c r="C36" s="29" t="s">
        <v>42</v>
      </c>
      <c r="D36" s="22" t="s">
        <v>93</v>
      </c>
      <c r="E36" s="26">
        <v>65</v>
      </c>
      <c r="F36" s="46">
        <v>15</v>
      </c>
      <c r="G36" s="45">
        <f t="shared" si="0"/>
        <v>975</v>
      </c>
      <c r="H36" s="31"/>
    </row>
    <row r="37" spans="1:8" ht="27" customHeight="1" thickBot="1" x14ac:dyDescent="0.3">
      <c r="A37" s="27"/>
      <c r="B37" s="28" t="s">
        <v>84</v>
      </c>
      <c r="C37" s="29" t="s">
        <v>43</v>
      </c>
      <c r="D37" s="22" t="s">
        <v>93</v>
      </c>
      <c r="E37" s="26">
        <v>698</v>
      </c>
      <c r="F37" s="46">
        <v>20</v>
      </c>
      <c r="G37" s="45">
        <f t="shared" si="0"/>
        <v>13960</v>
      </c>
    </row>
    <row r="38" spans="1:8" ht="27" customHeight="1" thickBot="1" x14ac:dyDescent="0.3">
      <c r="A38" s="27"/>
      <c r="B38" s="28" t="s">
        <v>85</v>
      </c>
      <c r="C38" s="32" t="s">
        <v>44</v>
      </c>
      <c r="D38" s="22" t="s">
        <v>93</v>
      </c>
      <c r="E38" s="30">
        <v>14777</v>
      </c>
      <c r="F38" s="46">
        <v>1.5</v>
      </c>
      <c r="G38" s="45">
        <f t="shared" si="0"/>
        <v>22165.5</v>
      </c>
    </row>
    <row r="39" spans="1:8" ht="27" customHeight="1" thickBot="1" x14ac:dyDescent="0.3">
      <c r="A39" s="27"/>
      <c r="B39" s="28" t="s">
        <v>86</v>
      </c>
      <c r="C39" s="33" t="s">
        <v>45</v>
      </c>
      <c r="D39" s="22" t="s">
        <v>93</v>
      </c>
      <c r="E39" s="26">
        <v>1833</v>
      </c>
      <c r="F39" s="46">
        <v>6</v>
      </c>
      <c r="G39" s="45">
        <f t="shared" si="0"/>
        <v>10998</v>
      </c>
    </row>
    <row r="40" spans="1:8" ht="36" customHeight="1" thickBot="1" x14ac:dyDescent="0.3">
      <c r="A40" s="27"/>
      <c r="B40" s="28" t="s">
        <v>87</v>
      </c>
      <c r="C40" s="29" t="s">
        <v>46</v>
      </c>
      <c r="D40" s="22" t="s">
        <v>93</v>
      </c>
      <c r="E40" s="26">
        <v>11760</v>
      </c>
      <c r="F40" s="46">
        <v>4</v>
      </c>
      <c r="G40" s="45">
        <f t="shared" si="0"/>
        <v>47040</v>
      </c>
      <c r="H40" s="34"/>
    </row>
    <row r="41" spans="1:8" ht="36" customHeight="1" thickBot="1" x14ac:dyDescent="0.3">
      <c r="A41" s="27"/>
      <c r="B41" s="28" t="s">
        <v>88</v>
      </c>
      <c r="C41" s="29" t="s">
        <v>47</v>
      </c>
      <c r="D41" s="22" t="s">
        <v>93</v>
      </c>
      <c r="E41" s="26">
        <v>12523</v>
      </c>
      <c r="F41" s="46">
        <v>3</v>
      </c>
      <c r="G41" s="45">
        <f t="shared" si="0"/>
        <v>37569</v>
      </c>
    </row>
    <row r="42" spans="1:8" ht="21" customHeight="1" thickBot="1" x14ac:dyDescent="0.3">
      <c r="A42" s="27"/>
      <c r="B42" s="37" t="s">
        <v>13</v>
      </c>
      <c r="C42" s="64" t="s">
        <v>55</v>
      </c>
      <c r="D42" s="65"/>
      <c r="E42" s="65"/>
      <c r="F42" s="47"/>
      <c r="G42" s="48"/>
    </row>
    <row r="43" spans="1:8" ht="27" customHeight="1" thickBot="1" x14ac:dyDescent="0.3">
      <c r="A43" s="27"/>
      <c r="B43" s="24" t="s">
        <v>89</v>
      </c>
      <c r="C43" s="33" t="s">
        <v>49</v>
      </c>
      <c r="D43" s="22" t="s">
        <v>48</v>
      </c>
      <c r="E43" s="26">
        <v>2100</v>
      </c>
      <c r="F43" s="44">
        <v>60</v>
      </c>
      <c r="G43" s="45">
        <f t="shared" si="0"/>
        <v>126000</v>
      </c>
      <c r="H43" s="31"/>
    </row>
    <row r="44" spans="1:8" ht="27" customHeight="1" thickBot="1" x14ac:dyDescent="0.3">
      <c r="A44" s="27"/>
      <c r="B44" s="24" t="s">
        <v>90</v>
      </c>
      <c r="C44" s="33" t="s">
        <v>50</v>
      </c>
      <c r="D44" s="22" t="s">
        <v>11</v>
      </c>
      <c r="E44" s="26">
        <v>1500</v>
      </c>
      <c r="F44" s="44">
        <v>5</v>
      </c>
      <c r="G44" s="45">
        <f t="shared" si="0"/>
        <v>7500</v>
      </c>
    </row>
    <row r="45" spans="1:8" ht="27" customHeight="1" thickBot="1" x14ac:dyDescent="0.3">
      <c r="A45" s="27"/>
      <c r="B45" s="24" t="s">
        <v>91</v>
      </c>
      <c r="C45" s="33" t="s">
        <v>51</v>
      </c>
      <c r="D45" s="22" t="s">
        <v>52</v>
      </c>
      <c r="E45" s="26">
        <v>30</v>
      </c>
      <c r="F45" s="44">
        <v>80</v>
      </c>
      <c r="G45" s="45">
        <f t="shared" si="0"/>
        <v>2400</v>
      </c>
    </row>
    <row r="46" spans="1:8" ht="27" customHeight="1" thickBot="1" x14ac:dyDescent="0.3">
      <c r="A46" s="27"/>
      <c r="B46" s="24" t="s">
        <v>92</v>
      </c>
      <c r="C46" s="33" t="s">
        <v>53</v>
      </c>
      <c r="D46" s="22" t="s">
        <v>54</v>
      </c>
      <c r="E46" s="23">
        <v>3600</v>
      </c>
      <c r="F46" s="44">
        <v>3</v>
      </c>
      <c r="G46" s="45">
        <f t="shared" si="0"/>
        <v>10800</v>
      </c>
    </row>
    <row r="47" spans="1:8" ht="17.25" customHeight="1" x14ac:dyDescent="0.25">
      <c r="A47" s="1"/>
      <c r="B47" s="1"/>
      <c r="C47" s="2"/>
      <c r="D47" s="1"/>
      <c r="E47" s="1"/>
      <c r="F47" s="49"/>
      <c r="G47" s="49"/>
    </row>
    <row r="48" spans="1:8" ht="18.75" x14ac:dyDescent="0.25">
      <c r="A48" s="1"/>
      <c r="B48" s="1"/>
      <c r="C48" s="43" t="s">
        <v>15</v>
      </c>
      <c r="D48" s="1"/>
      <c r="E48" s="1"/>
      <c r="F48" s="49"/>
      <c r="G48" s="52">
        <f>SUM(G10:G46)</f>
        <v>1518000</v>
      </c>
    </row>
    <row r="49" spans="1:7" ht="18.75" x14ac:dyDescent="0.25">
      <c r="A49" s="1"/>
      <c r="B49" s="1"/>
      <c r="C49" s="43" t="s">
        <v>16</v>
      </c>
      <c r="D49" s="1"/>
      <c r="E49" s="1"/>
      <c r="F49" s="49"/>
      <c r="G49" s="52">
        <f>ROUND(G48*0.21,2)</f>
        <v>318780</v>
      </c>
    </row>
    <row r="50" spans="1:7" ht="18.75" x14ac:dyDescent="0.25">
      <c r="A50" s="1"/>
      <c r="B50" s="1"/>
      <c r="C50" s="43" t="s">
        <v>17</v>
      </c>
      <c r="D50" s="1"/>
      <c r="E50" s="1"/>
      <c r="F50" s="49"/>
      <c r="G50" s="52">
        <f>G49+G48</f>
        <v>1836780</v>
      </c>
    </row>
    <row r="51" spans="1:7" ht="15.75" x14ac:dyDescent="0.25">
      <c r="C51" s="36"/>
    </row>
    <row r="52" spans="1:7" ht="30" customHeight="1" x14ac:dyDescent="0.25">
      <c r="C52" s="60" t="s">
        <v>18</v>
      </c>
      <c r="D52" s="60"/>
      <c r="E52" s="60"/>
      <c r="F52" s="60"/>
      <c r="G52" s="60"/>
    </row>
  </sheetData>
  <sheetProtection algorithmName="SHA-512" hashValue="5NYz6sR6n3cb2iBpvrbvIacWGK4Dk8duZ67yAmCqoJ6tC1NkPZXBC3vF+RhbL+DSuJycLrCkMWskTF5/MGG34w==" saltValue="6uHKkoAxaTxvVWtjU9zxdg==" spinCount="100000" sheet="1" objects="1" scenarios="1" formatCells="0" formatColumns="0" formatRows="0"/>
  <mergeCells count="7">
    <mergeCell ref="C52:G52"/>
    <mergeCell ref="C2:E2"/>
    <mergeCell ref="B4:G4"/>
    <mergeCell ref="D5:E5"/>
    <mergeCell ref="D6:E6"/>
    <mergeCell ref="C42:E42"/>
    <mergeCell ref="C32:E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86" zoomScaleNormal="86" workbookViewId="0">
      <selection activeCell="C2" sqref="C2:E2"/>
    </sheetView>
  </sheetViews>
  <sheetFormatPr defaultRowHeight="15" x14ac:dyDescent="0.25"/>
  <cols>
    <col min="1" max="1" width="6.140625" customWidth="1"/>
    <col min="2" max="2" width="6.7109375" customWidth="1"/>
    <col min="3" max="3" width="69.28515625" style="35" customWidth="1"/>
    <col min="4" max="4" width="10.85546875" customWidth="1"/>
    <col min="5" max="5" width="12.28515625" customWidth="1"/>
    <col min="6" max="9" width="16" customWidth="1"/>
    <col min="12" max="14" width="10.85546875" customWidth="1"/>
  </cols>
  <sheetData>
    <row r="1" spans="1:15" x14ac:dyDescent="0.25">
      <c r="A1" s="1"/>
      <c r="B1" s="1"/>
      <c r="C1" s="2"/>
      <c r="D1" s="1"/>
      <c r="E1" s="1"/>
      <c r="F1" s="1"/>
      <c r="G1" s="1"/>
    </row>
    <row r="2" spans="1:15" ht="61.15" customHeight="1" x14ac:dyDescent="0.25">
      <c r="A2" s="1"/>
      <c r="B2" s="1"/>
      <c r="C2" s="68" t="s">
        <v>56</v>
      </c>
      <c r="D2" s="68"/>
      <c r="E2" s="68"/>
      <c r="F2" s="1"/>
      <c r="G2" s="1"/>
    </row>
    <row r="3" spans="1:15" x14ac:dyDescent="0.25">
      <c r="A3" s="1"/>
      <c r="B3" s="1"/>
      <c r="C3" s="42"/>
      <c r="D3" s="42"/>
      <c r="E3" s="42"/>
      <c r="F3" s="1"/>
      <c r="G3" s="1"/>
    </row>
    <row r="4" spans="1:15" ht="32.450000000000003" customHeight="1" x14ac:dyDescent="0.25">
      <c r="A4" s="1"/>
      <c r="B4" s="3"/>
      <c r="C4" s="68" t="s">
        <v>97</v>
      </c>
      <c r="D4" s="68"/>
      <c r="E4" s="68"/>
      <c r="F4" s="3"/>
      <c r="G4" s="3"/>
    </row>
    <row r="5" spans="1:15" ht="18.75" x14ac:dyDescent="0.3">
      <c r="A5" s="1"/>
      <c r="B5" s="1"/>
      <c r="C5" s="4" t="s">
        <v>57</v>
      </c>
      <c r="D5" s="63"/>
      <c r="E5" s="63"/>
      <c r="F5" s="1"/>
      <c r="G5" s="1"/>
    </row>
    <row r="6" spans="1:15" ht="16.5" thickBot="1" x14ac:dyDescent="0.3">
      <c r="A6" s="1"/>
      <c r="B6" s="5"/>
      <c r="C6" s="2"/>
      <c r="D6" s="63"/>
      <c r="E6" s="63"/>
      <c r="F6" s="1"/>
      <c r="G6" s="1"/>
    </row>
    <row r="7" spans="1:15" ht="16.5" thickBot="1" x14ac:dyDescent="0.3">
      <c r="A7" s="1"/>
      <c r="B7" s="6" t="s">
        <v>1</v>
      </c>
      <c r="C7" s="7" t="s">
        <v>2</v>
      </c>
      <c r="D7" s="7" t="s">
        <v>3</v>
      </c>
      <c r="E7" s="8" t="s">
        <v>4</v>
      </c>
      <c r="F7" s="66" t="s">
        <v>5</v>
      </c>
      <c r="G7" s="67"/>
      <c r="H7" s="66" t="s">
        <v>5</v>
      </c>
      <c r="I7" s="67"/>
    </row>
    <row r="8" spans="1:15" ht="79.5" thickBot="1" x14ac:dyDescent="0.3">
      <c r="A8" s="1"/>
      <c r="B8" s="11"/>
      <c r="C8" s="12"/>
      <c r="D8" s="12"/>
      <c r="E8" s="13"/>
      <c r="F8" s="54" t="s">
        <v>6</v>
      </c>
      <c r="G8" s="55" t="s">
        <v>7</v>
      </c>
      <c r="H8" s="53" t="s">
        <v>96</v>
      </c>
      <c r="I8" s="55" t="s">
        <v>7</v>
      </c>
      <c r="L8" s="69"/>
      <c r="M8" s="69"/>
      <c r="N8" s="69"/>
      <c r="O8" s="70"/>
    </row>
    <row r="9" spans="1:15" ht="16.5" thickBot="1" x14ac:dyDescent="0.3">
      <c r="A9" s="1"/>
      <c r="B9" s="16" t="s">
        <v>8</v>
      </c>
      <c r="C9" s="16" t="s">
        <v>9</v>
      </c>
      <c r="D9" s="17"/>
      <c r="E9" s="17"/>
      <c r="F9" s="18"/>
      <c r="G9" s="19"/>
      <c r="H9" s="19"/>
      <c r="I9" s="19"/>
      <c r="L9" s="70"/>
      <c r="M9" s="70"/>
      <c r="N9" s="70"/>
      <c r="O9" s="70"/>
    </row>
    <row r="10" spans="1:15" ht="63.75" thickBot="1" x14ac:dyDescent="0.3">
      <c r="A10" s="1"/>
      <c r="B10" s="20" t="s">
        <v>58</v>
      </c>
      <c r="C10" s="21" t="s">
        <v>19</v>
      </c>
      <c r="D10" s="22" t="s">
        <v>48</v>
      </c>
      <c r="E10" s="58">
        <v>808</v>
      </c>
      <c r="F10" s="44">
        <v>425</v>
      </c>
      <c r="G10" s="45">
        <f>ROUND(F10*E10,2)</f>
        <v>343400</v>
      </c>
      <c r="H10" s="44">
        <f>ROUND(F10*1.1074,2)</f>
        <v>470.65</v>
      </c>
      <c r="I10" s="45">
        <f>ROUND(H10*E10,2)</f>
        <v>380285.2</v>
      </c>
      <c r="L10" s="71"/>
      <c r="M10" s="71"/>
      <c r="N10" s="71"/>
      <c r="O10" s="70"/>
    </row>
    <row r="11" spans="1:15" ht="63.75" thickBot="1" x14ac:dyDescent="0.3">
      <c r="A11" s="1"/>
      <c r="B11" s="20" t="s">
        <v>59</v>
      </c>
      <c r="C11" s="21" t="s">
        <v>20</v>
      </c>
      <c r="D11" s="22" t="s">
        <v>48</v>
      </c>
      <c r="E11" s="58">
        <v>30</v>
      </c>
      <c r="F11" s="44">
        <v>410</v>
      </c>
      <c r="G11" s="45">
        <f t="shared" ref="G11:G46" si="0">ROUND(F11*E11,2)</f>
        <v>12300</v>
      </c>
      <c r="H11" s="44">
        <f t="shared" ref="H11:H46" si="1">ROUND(F11*1.1074,2)</f>
        <v>454.03</v>
      </c>
      <c r="I11" s="45">
        <f t="shared" ref="I11:I46" si="2">ROUND(H11*E11,2)</f>
        <v>13620.9</v>
      </c>
      <c r="L11" s="71"/>
      <c r="M11" s="71"/>
      <c r="N11" s="71"/>
      <c r="O11" s="70"/>
    </row>
    <row r="12" spans="1:15" ht="63.75" thickBot="1" x14ac:dyDescent="0.3">
      <c r="A12" s="1"/>
      <c r="B12" s="20" t="s">
        <v>60</v>
      </c>
      <c r="C12" s="21" t="s">
        <v>21</v>
      </c>
      <c r="D12" s="22" t="s">
        <v>48</v>
      </c>
      <c r="E12" s="58">
        <v>169</v>
      </c>
      <c r="F12" s="44">
        <v>390</v>
      </c>
      <c r="G12" s="45">
        <f t="shared" si="0"/>
        <v>65910</v>
      </c>
      <c r="H12" s="44">
        <f t="shared" si="1"/>
        <v>431.89</v>
      </c>
      <c r="I12" s="45">
        <f t="shared" si="2"/>
        <v>72989.41</v>
      </c>
      <c r="L12" s="71"/>
      <c r="M12" s="71"/>
      <c r="N12" s="71"/>
      <c r="O12" s="70"/>
    </row>
    <row r="13" spans="1:15" ht="63.75" thickBot="1" x14ac:dyDescent="0.3">
      <c r="A13" s="1"/>
      <c r="B13" s="20" t="s">
        <v>61</v>
      </c>
      <c r="C13" s="21" t="s">
        <v>22</v>
      </c>
      <c r="D13" s="22" t="s">
        <v>48</v>
      </c>
      <c r="E13" s="58">
        <v>121</v>
      </c>
      <c r="F13" s="44">
        <v>380</v>
      </c>
      <c r="G13" s="45">
        <f t="shared" si="0"/>
        <v>45980</v>
      </c>
      <c r="H13" s="44">
        <f t="shared" si="1"/>
        <v>420.81</v>
      </c>
      <c r="I13" s="45">
        <f t="shared" si="2"/>
        <v>50918.01</v>
      </c>
      <c r="L13" s="71"/>
      <c r="M13" s="71"/>
      <c r="N13" s="71"/>
      <c r="O13" s="70"/>
    </row>
    <row r="14" spans="1:15" ht="63.75" thickBot="1" x14ac:dyDescent="0.3">
      <c r="A14" s="1"/>
      <c r="B14" s="20" t="s">
        <v>62</v>
      </c>
      <c r="C14" s="21" t="s">
        <v>23</v>
      </c>
      <c r="D14" s="22" t="s">
        <v>48</v>
      </c>
      <c r="E14" s="58">
        <v>447</v>
      </c>
      <c r="F14" s="44">
        <v>370</v>
      </c>
      <c r="G14" s="45">
        <f t="shared" si="0"/>
        <v>165390</v>
      </c>
      <c r="H14" s="44">
        <f t="shared" si="1"/>
        <v>409.74</v>
      </c>
      <c r="I14" s="45">
        <f t="shared" si="2"/>
        <v>183153.78</v>
      </c>
      <c r="L14" s="71"/>
      <c r="M14" s="71"/>
      <c r="N14" s="71"/>
      <c r="O14" s="70"/>
    </row>
    <row r="15" spans="1:15" ht="32.25" thickBot="1" x14ac:dyDescent="0.3">
      <c r="A15" s="1"/>
      <c r="B15" s="20" t="s">
        <v>63</v>
      </c>
      <c r="C15" s="21" t="s">
        <v>24</v>
      </c>
      <c r="D15" s="22" t="s">
        <v>48</v>
      </c>
      <c r="E15" s="58">
        <v>15</v>
      </c>
      <c r="F15" s="44">
        <v>80</v>
      </c>
      <c r="G15" s="45">
        <f t="shared" si="0"/>
        <v>1200</v>
      </c>
      <c r="H15" s="44">
        <f t="shared" si="1"/>
        <v>88.59</v>
      </c>
      <c r="I15" s="45">
        <f t="shared" si="2"/>
        <v>1328.85</v>
      </c>
      <c r="L15" s="71"/>
      <c r="M15" s="71"/>
      <c r="N15" s="71"/>
      <c r="O15" s="70"/>
    </row>
    <row r="16" spans="1:15" ht="32.25" thickBot="1" x14ac:dyDescent="0.3">
      <c r="A16" s="1"/>
      <c r="B16" s="20" t="s">
        <v>64</v>
      </c>
      <c r="C16" s="21" t="s">
        <v>25</v>
      </c>
      <c r="D16" s="22" t="s">
        <v>48</v>
      </c>
      <c r="E16" s="58">
        <v>300</v>
      </c>
      <c r="F16" s="44">
        <v>35</v>
      </c>
      <c r="G16" s="45">
        <f t="shared" si="0"/>
        <v>10500</v>
      </c>
      <c r="H16" s="44">
        <f t="shared" si="1"/>
        <v>38.76</v>
      </c>
      <c r="I16" s="45">
        <f t="shared" si="2"/>
        <v>11628</v>
      </c>
      <c r="L16" s="71"/>
      <c r="M16" s="71"/>
      <c r="N16" s="71"/>
      <c r="O16" s="70"/>
    </row>
    <row r="17" spans="1:15" ht="32.25" thickBot="1" x14ac:dyDescent="0.3">
      <c r="A17" s="1"/>
      <c r="B17" s="20" t="s">
        <v>65</v>
      </c>
      <c r="C17" s="21" t="s">
        <v>26</v>
      </c>
      <c r="D17" s="22" t="s">
        <v>11</v>
      </c>
      <c r="E17" s="58">
        <v>26</v>
      </c>
      <c r="F17" s="44">
        <v>1200</v>
      </c>
      <c r="G17" s="45">
        <f t="shared" si="0"/>
        <v>31200</v>
      </c>
      <c r="H17" s="44">
        <f t="shared" si="1"/>
        <v>1328.88</v>
      </c>
      <c r="I17" s="45">
        <f t="shared" si="2"/>
        <v>34550.879999999997</v>
      </c>
      <c r="L17" s="71"/>
      <c r="M17" s="71"/>
      <c r="N17" s="71"/>
      <c r="O17" s="70"/>
    </row>
    <row r="18" spans="1:15" ht="16.5" thickBot="1" x14ac:dyDescent="0.3">
      <c r="A18" s="1"/>
      <c r="B18" s="20" t="s">
        <v>66</v>
      </c>
      <c r="C18" s="21" t="s">
        <v>27</v>
      </c>
      <c r="D18" s="22" t="s">
        <v>11</v>
      </c>
      <c r="E18" s="58">
        <v>10</v>
      </c>
      <c r="F18" s="44">
        <v>600</v>
      </c>
      <c r="G18" s="45">
        <f t="shared" si="0"/>
        <v>6000</v>
      </c>
      <c r="H18" s="44">
        <f t="shared" si="1"/>
        <v>664.44</v>
      </c>
      <c r="I18" s="45">
        <f t="shared" si="2"/>
        <v>6644.4</v>
      </c>
      <c r="L18" s="71"/>
      <c r="M18" s="71"/>
      <c r="N18" s="71"/>
      <c r="O18" s="70"/>
    </row>
    <row r="19" spans="1:15" ht="32.25" thickBot="1" x14ac:dyDescent="0.3">
      <c r="A19" s="1"/>
      <c r="B19" s="20" t="s">
        <v>67</v>
      </c>
      <c r="C19" s="21" t="s">
        <v>28</v>
      </c>
      <c r="D19" s="22" t="s">
        <v>11</v>
      </c>
      <c r="E19" s="58">
        <v>42</v>
      </c>
      <c r="F19" s="44">
        <v>204</v>
      </c>
      <c r="G19" s="45">
        <f t="shared" si="0"/>
        <v>8568</v>
      </c>
      <c r="H19" s="44">
        <f t="shared" si="1"/>
        <v>225.91</v>
      </c>
      <c r="I19" s="45">
        <f t="shared" si="2"/>
        <v>9488.2199999999993</v>
      </c>
      <c r="L19" s="71"/>
      <c r="M19" s="71"/>
      <c r="N19" s="71"/>
      <c r="O19" s="70"/>
    </row>
    <row r="20" spans="1:15" ht="32.25" thickBot="1" x14ac:dyDescent="0.3">
      <c r="A20" s="1"/>
      <c r="B20" s="20" t="s">
        <v>68</v>
      </c>
      <c r="C20" s="21" t="s">
        <v>29</v>
      </c>
      <c r="D20" s="22" t="s">
        <v>10</v>
      </c>
      <c r="E20" s="58">
        <v>4</v>
      </c>
      <c r="F20" s="44">
        <v>4000</v>
      </c>
      <c r="G20" s="45">
        <f t="shared" si="0"/>
        <v>16000</v>
      </c>
      <c r="H20" s="44">
        <f t="shared" si="1"/>
        <v>4429.6000000000004</v>
      </c>
      <c r="I20" s="45">
        <f t="shared" si="2"/>
        <v>17718.400000000001</v>
      </c>
      <c r="L20" s="71"/>
      <c r="M20" s="71"/>
      <c r="N20" s="71"/>
      <c r="O20" s="70"/>
    </row>
    <row r="21" spans="1:15" ht="16.5" thickBot="1" x14ac:dyDescent="0.3">
      <c r="A21" s="1"/>
      <c r="B21" s="20" t="s">
        <v>69</v>
      </c>
      <c r="C21" s="21" t="s">
        <v>30</v>
      </c>
      <c r="D21" s="22" t="s">
        <v>11</v>
      </c>
      <c r="E21" s="58">
        <v>65</v>
      </c>
      <c r="F21" s="44">
        <v>45</v>
      </c>
      <c r="G21" s="45">
        <f t="shared" si="0"/>
        <v>2925</v>
      </c>
      <c r="H21" s="44">
        <f t="shared" si="1"/>
        <v>49.83</v>
      </c>
      <c r="I21" s="45">
        <f t="shared" si="2"/>
        <v>3238.95</v>
      </c>
      <c r="L21" s="71"/>
      <c r="M21" s="71"/>
      <c r="N21" s="71"/>
      <c r="O21" s="70"/>
    </row>
    <row r="22" spans="1:15" ht="48" thickBot="1" x14ac:dyDescent="0.3">
      <c r="A22" s="1"/>
      <c r="B22" s="20" t="s">
        <v>70</v>
      </c>
      <c r="C22" s="21" t="s">
        <v>31</v>
      </c>
      <c r="D22" s="22" t="s">
        <v>10</v>
      </c>
      <c r="E22" s="58">
        <v>93</v>
      </c>
      <c r="F22" s="44">
        <v>300</v>
      </c>
      <c r="G22" s="45">
        <f t="shared" si="0"/>
        <v>27900</v>
      </c>
      <c r="H22" s="44">
        <f t="shared" si="1"/>
        <v>332.22</v>
      </c>
      <c r="I22" s="45">
        <f t="shared" si="2"/>
        <v>30896.46</v>
      </c>
      <c r="L22" s="71"/>
      <c r="M22" s="71"/>
      <c r="N22" s="71"/>
      <c r="O22" s="70"/>
    </row>
    <row r="23" spans="1:15" ht="16.5" thickBot="1" x14ac:dyDescent="0.3">
      <c r="A23" s="1"/>
      <c r="B23" s="20" t="s">
        <v>71</v>
      </c>
      <c r="C23" s="21" t="s">
        <v>32</v>
      </c>
      <c r="D23" s="22" t="s">
        <v>11</v>
      </c>
      <c r="E23" s="58">
        <v>43</v>
      </c>
      <c r="F23" s="44">
        <v>150</v>
      </c>
      <c r="G23" s="45">
        <f t="shared" si="0"/>
        <v>6450</v>
      </c>
      <c r="H23" s="44">
        <f t="shared" si="1"/>
        <v>166.11</v>
      </c>
      <c r="I23" s="45">
        <f t="shared" si="2"/>
        <v>7142.73</v>
      </c>
      <c r="L23" s="71"/>
      <c r="M23" s="71"/>
      <c r="N23" s="71"/>
      <c r="O23" s="70"/>
    </row>
    <row r="24" spans="1:15" ht="16.5" thickBot="1" x14ac:dyDescent="0.3">
      <c r="A24" s="1"/>
      <c r="B24" s="20" t="s">
        <v>72</v>
      </c>
      <c r="C24" s="21" t="s">
        <v>33</v>
      </c>
      <c r="D24" s="22" t="s">
        <v>11</v>
      </c>
      <c r="E24" s="58">
        <v>0</v>
      </c>
      <c r="F24" s="44">
        <v>26</v>
      </c>
      <c r="G24" s="45">
        <f t="shared" si="0"/>
        <v>0</v>
      </c>
      <c r="H24" s="44">
        <f t="shared" si="1"/>
        <v>28.79</v>
      </c>
      <c r="I24" s="45">
        <f t="shared" si="2"/>
        <v>0</v>
      </c>
      <c r="L24" s="71"/>
      <c r="M24" s="71"/>
      <c r="N24" s="71"/>
      <c r="O24" s="70"/>
    </row>
    <row r="25" spans="1:15" ht="16.5" thickBot="1" x14ac:dyDescent="0.3">
      <c r="A25" s="1"/>
      <c r="B25" s="20" t="s">
        <v>73</v>
      </c>
      <c r="C25" s="21" t="s">
        <v>34</v>
      </c>
      <c r="D25" s="22" t="s">
        <v>11</v>
      </c>
      <c r="E25" s="58">
        <v>10</v>
      </c>
      <c r="F25" s="44">
        <v>19</v>
      </c>
      <c r="G25" s="45">
        <f t="shared" si="0"/>
        <v>190</v>
      </c>
      <c r="H25" s="44">
        <f t="shared" si="1"/>
        <v>21.04</v>
      </c>
      <c r="I25" s="45">
        <f t="shared" si="2"/>
        <v>210.4</v>
      </c>
      <c r="L25" s="71"/>
      <c r="M25" s="71"/>
      <c r="N25" s="71"/>
      <c r="O25" s="70"/>
    </row>
    <row r="26" spans="1:15" ht="16.5" thickBot="1" x14ac:dyDescent="0.3">
      <c r="A26" s="1"/>
      <c r="B26" s="20" t="s">
        <v>74</v>
      </c>
      <c r="C26" s="21" t="s">
        <v>35</v>
      </c>
      <c r="D26" s="22" t="s">
        <v>11</v>
      </c>
      <c r="E26" s="58">
        <v>10</v>
      </c>
      <c r="F26" s="44">
        <v>14</v>
      </c>
      <c r="G26" s="45">
        <f t="shared" si="0"/>
        <v>140</v>
      </c>
      <c r="H26" s="44">
        <f t="shared" si="1"/>
        <v>15.5</v>
      </c>
      <c r="I26" s="45">
        <f t="shared" si="2"/>
        <v>155</v>
      </c>
      <c r="L26" s="71"/>
      <c r="M26" s="71"/>
      <c r="N26" s="71"/>
      <c r="O26" s="70"/>
    </row>
    <row r="27" spans="1:15" ht="16.5" thickBot="1" x14ac:dyDescent="0.3">
      <c r="A27" s="1"/>
      <c r="B27" s="20" t="s">
        <v>75</v>
      </c>
      <c r="C27" s="21" t="s">
        <v>36</v>
      </c>
      <c r="D27" s="22" t="s">
        <v>11</v>
      </c>
      <c r="E27" s="58">
        <v>18</v>
      </c>
      <c r="F27" s="44">
        <v>7</v>
      </c>
      <c r="G27" s="45">
        <f t="shared" si="0"/>
        <v>126</v>
      </c>
      <c r="H27" s="44">
        <f t="shared" si="1"/>
        <v>7.75</v>
      </c>
      <c r="I27" s="45">
        <f t="shared" si="2"/>
        <v>139.5</v>
      </c>
      <c r="L27" s="71"/>
      <c r="M27" s="71"/>
      <c r="N27" s="71"/>
      <c r="O27" s="70"/>
    </row>
    <row r="28" spans="1:15" ht="19.5" thickBot="1" x14ac:dyDescent="0.3">
      <c r="A28" s="1"/>
      <c r="B28" s="20" t="s">
        <v>76</v>
      </c>
      <c r="C28" s="21" t="s">
        <v>37</v>
      </c>
      <c r="D28" s="22" t="s">
        <v>93</v>
      </c>
      <c r="E28" s="58">
        <v>63</v>
      </c>
      <c r="F28" s="44">
        <v>12</v>
      </c>
      <c r="G28" s="45">
        <f t="shared" si="0"/>
        <v>756</v>
      </c>
      <c r="H28" s="44">
        <f t="shared" si="1"/>
        <v>13.29</v>
      </c>
      <c r="I28" s="45">
        <f t="shared" si="2"/>
        <v>837.27</v>
      </c>
      <c r="L28" s="71"/>
      <c r="M28" s="71"/>
      <c r="N28" s="71"/>
      <c r="O28" s="70"/>
    </row>
    <row r="29" spans="1:15" ht="16.5" thickBot="1" x14ac:dyDescent="0.3">
      <c r="A29" s="1"/>
      <c r="B29" s="20" t="s">
        <v>77</v>
      </c>
      <c r="C29" s="21" t="s">
        <v>38</v>
      </c>
      <c r="D29" s="22" t="s">
        <v>11</v>
      </c>
      <c r="E29" s="58">
        <v>0</v>
      </c>
      <c r="F29" s="44">
        <v>82.5</v>
      </c>
      <c r="G29" s="45">
        <f t="shared" si="0"/>
        <v>0</v>
      </c>
      <c r="H29" s="44">
        <f t="shared" si="1"/>
        <v>91.36</v>
      </c>
      <c r="I29" s="45">
        <f t="shared" si="2"/>
        <v>0</v>
      </c>
      <c r="L29" s="71"/>
      <c r="M29" s="71"/>
      <c r="N29" s="71"/>
      <c r="O29" s="70"/>
    </row>
    <row r="30" spans="1:15" ht="16.5" thickBot="1" x14ac:dyDescent="0.3">
      <c r="A30" s="1"/>
      <c r="B30" s="20" t="s">
        <v>78</v>
      </c>
      <c r="C30" s="21" t="s">
        <v>39</v>
      </c>
      <c r="D30" s="22" t="s">
        <v>10</v>
      </c>
      <c r="E30" s="58">
        <v>2</v>
      </c>
      <c r="F30" s="44">
        <v>80</v>
      </c>
      <c r="G30" s="45">
        <f t="shared" si="0"/>
        <v>160</v>
      </c>
      <c r="H30" s="44">
        <f t="shared" si="1"/>
        <v>88.59</v>
      </c>
      <c r="I30" s="45">
        <f t="shared" si="2"/>
        <v>177.18</v>
      </c>
      <c r="L30" s="71"/>
      <c r="M30" s="71"/>
      <c r="N30" s="71"/>
      <c r="O30" s="70"/>
    </row>
    <row r="31" spans="1:15" ht="32.25" thickBot="1" x14ac:dyDescent="0.3">
      <c r="A31" s="1"/>
      <c r="B31" s="20" t="s">
        <v>79</v>
      </c>
      <c r="C31" s="39" t="s">
        <v>40</v>
      </c>
      <c r="D31" s="40" t="s">
        <v>10</v>
      </c>
      <c r="E31" s="58">
        <v>5</v>
      </c>
      <c r="F31" s="44">
        <v>400</v>
      </c>
      <c r="G31" s="45">
        <f t="shared" si="0"/>
        <v>2000</v>
      </c>
      <c r="H31" s="44">
        <f t="shared" si="1"/>
        <v>442.96</v>
      </c>
      <c r="I31" s="45">
        <f t="shared" si="2"/>
        <v>2214.8000000000002</v>
      </c>
      <c r="L31" s="71"/>
      <c r="M31" s="71"/>
      <c r="N31" s="71"/>
      <c r="O31" s="70"/>
    </row>
    <row r="32" spans="1:15" ht="16.5" thickBot="1" x14ac:dyDescent="0.3">
      <c r="A32" s="1"/>
      <c r="B32" s="38" t="s">
        <v>12</v>
      </c>
      <c r="C32" s="64" t="s">
        <v>14</v>
      </c>
      <c r="D32" s="65"/>
      <c r="E32" s="65"/>
      <c r="F32" s="50"/>
      <c r="G32" s="51"/>
      <c r="H32" s="51"/>
      <c r="I32" s="51"/>
      <c r="L32" s="70"/>
      <c r="M32" s="71"/>
      <c r="N32" s="71"/>
      <c r="O32" s="70"/>
    </row>
    <row r="33" spans="1:15" ht="35.25" thickBot="1" x14ac:dyDescent="0.3">
      <c r="A33" s="27"/>
      <c r="B33" s="28" t="s">
        <v>80</v>
      </c>
      <c r="C33" s="21" t="s">
        <v>95</v>
      </c>
      <c r="D33" s="22" t="s">
        <v>93</v>
      </c>
      <c r="E33" s="58">
        <v>1573</v>
      </c>
      <c r="F33" s="46">
        <v>6</v>
      </c>
      <c r="G33" s="45">
        <f t="shared" si="0"/>
        <v>9438</v>
      </c>
      <c r="H33" s="44">
        <f t="shared" si="1"/>
        <v>6.64</v>
      </c>
      <c r="I33" s="45">
        <f t="shared" si="2"/>
        <v>10444.719999999999</v>
      </c>
      <c r="L33" s="71"/>
      <c r="M33" s="71"/>
      <c r="N33" s="71"/>
      <c r="O33" s="70"/>
    </row>
    <row r="34" spans="1:15" ht="35.25" thickBot="1" x14ac:dyDescent="0.3">
      <c r="A34" s="27"/>
      <c r="B34" s="28" t="s">
        <v>81</v>
      </c>
      <c r="C34" s="29" t="s">
        <v>94</v>
      </c>
      <c r="D34" s="22" t="s">
        <v>93</v>
      </c>
      <c r="E34" s="58">
        <v>142</v>
      </c>
      <c r="F34" s="46">
        <v>5</v>
      </c>
      <c r="G34" s="45">
        <f t="shared" si="0"/>
        <v>710</v>
      </c>
      <c r="H34" s="44">
        <f t="shared" si="1"/>
        <v>5.54</v>
      </c>
      <c r="I34" s="45">
        <f t="shared" si="2"/>
        <v>786.68</v>
      </c>
      <c r="L34" s="71"/>
      <c r="M34" s="71"/>
      <c r="N34" s="71"/>
      <c r="O34" s="70"/>
    </row>
    <row r="35" spans="1:15" ht="19.5" thickBot="1" x14ac:dyDescent="0.3">
      <c r="A35" s="27"/>
      <c r="B35" s="28" t="s">
        <v>82</v>
      </c>
      <c r="C35" s="29" t="s">
        <v>41</v>
      </c>
      <c r="D35" s="22" t="s">
        <v>93</v>
      </c>
      <c r="E35" s="58">
        <v>6710</v>
      </c>
      <c r="F35" s="46">
        <v>4</v>
      </c>
      <c r="G35" s="45">
        <f t="shared" si="0"/>
        <v>26840</v>
      </c>
      <c r="H35" s="44">
        <f t="shared" si="1"/>
        <v>4.43</v>
      </c>
      <c r="I35" s="45">
        <f t="shared" si="2"/>
        <v>29725.3</v>
      </c>
      <c r="L35" s="71"/>
      <c r="M35" s="71"/>
      <c r="N35" s="71"/>
      <c r="O35" s="70"/>
    </row>
    <row r="36" spans="1:15" ht="19.5" thickBot="1" x14ac:dyDescent="0.3">
      <c r="A36" s="27"/>
      <c r="B36" s="28" t="s">
        <v>83</v>
      </c>
      <c r="C36" s="29" t="s">
        <v>42</v>
      </c>
      <c r="D36" s="22" t="s">
        <v>93</v>
      </c>
      <c r="E36" s="58">
        <v>58</v>
      </c>
      <c r="F36" s="46">
        <v>15</v>
      </c>
      <c r="G36" s="45">
        <f t="shared" si="0"/>
        <v>870</v>
      </c>
      <c r="H36" s="44">
        <f t="shared" si="1"/>
        <v>16.61</v>
      </c>
      <c r="I36" s="45">
        <f t="shared" si="2"/>
        <v>963.38</v>
      </c>
      <c r="L36" s="71"/>
      <c r="M36" s="71"/>
      <c r="N36" s="71"/>
      <c r="O36" s="70"/>
    </row>
    <row r="37" spans="1:15" ht="19.5" thickBot="1" x14ac:dyDescent="0.3">
      <c r="A37" s="27"/>
      <c r="B37" s="28" t="s">
        <v>84</v>
      </c>
      <c r="C37" s="29" t="s">
        <v>43</v>
      </c>
      <c r="D37" s="22" t="s">
        <v>93</v>
      </c>
      <c r="E37" s="58">
        <v>333</v>
      </c>
      <c r="F37" s="46">
        <v>20</v>
      </c>
      <c r="G37" s="45">
        <f t="shared" si="0"/>
        <v>6660</v>
      </c>
      <c r="H37" s="44">
        <f t="shared" si="1"/>
        <v>22.15</v>
      </c>
      <c r="I37" s="45">
        <f t="shared" si="2"/>
        <v>7375.95</v>
      </c>
      <c r="L37" s="71"/>
      <c r="M37" s="71"/>
      <c r="N37" s="71"/>
      <c r="O37" s="70"/>
    </row>
    <row r="38" spans="1:15" ht="19.5" thickBot="1" x14ac:dyDescent="0.3">
      <c r="A38" s="27"/>
      <c r="B38" s="28" t="s">
        <v>85</v>
      </c>
      <c r="C38" s="32" t="s">
        <v>44</v>
      </c>
      <c r="D38" s="22" t="s">
        <v>93</v>
      </c>
      <c r="E38" s="58">
        <v>8487</v>
      </c>
      <c r="F38" s="46">
        <v>1.5</v>
      </c>
      <c r="G38" s="45">
        <f t="shared" si="0"/>
        <v>12730.5</v>
      </c>
      <c r="H38" s="44">
        <f t="shared" si="1"/>
        <v>1.66</v>
      </c>
      <c r="I38" s="45">
        <f t="shared" si="2"/>
        <v>14088.42</v>
      </c>
      <c r="L38" s="71"/>
      <c r="M38" s="71"/>
      <c r="N38" s="71"/>
      <c r="O38" s="70"/>
    </row>
    <row r="39" spans="1:15" ht="19.5" thickBot="1" x14ac:dyDescent="0.3">
      <c r="A39" s="27"/>
      <c r="B39" s="28" t="s">
        <v>86</v>
      </c>
      <c r="C39" s="33" t="s">
        <v>45</v>
      </c>
      <c r="D39" s="22" t="s">
        <v>93</v>
      </c>
      <c r="E39" s="58">
        <v>1627</v>
      </c>
      <c r="F39" s="46">
        <v>6</v>
      </c>
      <c r="G39" s="45">
        <f t="shared" si="0"/>
        <v>9762</v>
      </c>
      <c r="H39" s="44">
        <f t="shared" si="1"/>
        <v>6.64</v>
      </c>
      <c r="I39" s="45">
        <f t="shared" si="2"/>
        <v>10803.28</v>
      </c>
      <c r="L39" s="71"/>
      <c r="M39" s="71"/>
      <c r="N39" s="71"/>
      <c r="O39" s="70"/>
    </row>
    <row r="40" spans="1:15" ht="35.25" thickBot="1" x14ac:dyDescent="0.3">
      <c r="A40" s="27"/>
      <c r="B40" s="28" t="s">
        <v>87</v>
      </c>
      <c r="C40" s="29" t="s">
        <v>46</v>
      </c>
      <c r="D40" s="22" t="s">
        <v>93</v>
      </c>
      <c r="E40" s="58">
        <v>6740</v>
      </c>
      <c r="F40" s="46">
        <v>4</v>
      </c>
      <c r="G40" s="45">
        <f t="shared" si="0"/>
        <v>26960</v>
      </c>
      <c r="H40" s="44">
        <f t="shared" si="1"/>
        <v>4.43</v>
      </c>
      <c r="I40" s="45">
        <f t="shared" si="2"/>
        <v>29858.2</v>
      </c>
      <c r="L40" s="71"/>
      <c r="M40" s="71"/>
      <c r="N40" s="71"/>
      <c r="O40" s="70"/>
    </row>
    <row r="41" spans="1:15" ht="35.25" thickBot="1" x14ac:dyDescent="0.3">
      <c r="A41" s="27"/>
      <c r="B41" s="28" t="s">
        <v>88</v>
      </c>
      <c r="C41" s="29" t="s">
        <v>47</v>
      </c>
      <c r="D41" s="22" t="s">
        <v>93</v>
      </c>
      <c r="E41" s="58">
        <v>7183</v>
      </c>
      <c r="F41" s="46">
        <v>3</v>
      </c>
      <c r="G41" s="45">
        <f t="shared" si="0"/>
        <v>21549</v>
      </c>
      <c r="H41" s="44">
        <f t="shared" si="1"/>
        <v>3.32</v>
      </c>
      <c r="I41" s="45">
        <f t="shared" si="2"/>
        <v>23847.56</v>
      </c>
      <c r="L41" s="71"/>
      <c r="M41" s="71"/>
      <c r="N41" s="71"/>
      <c r="O41" s="70"/>
    </row>
    <row r="42" spans="1:15" ht="16.5" thickBot="1" x14ac:dyDescent="0.3">
      <c r="A42" s="27"/>
      <c r="B42" s="37" t="s">
        <v>13</v>
      </c>
      <c r="C42" s="64" t="s">
        <v>55</v>
      </c>
      <c r="D42" s="65"/>
      <c r="E42" s="65"/>
      <c r="F42" s="47"/>
      <c r="G42" s="48"/>
      <c r="H42" s="48"/>
      <c r="I42" s="48"/>
      <c r="L42" s="70"/>
      <c r="M42" s="71"/>
      <c r="N42" s="71"/>
      <c r="O42" s="70"/>
    </row>
    <row r="43" spans="1:15" ht="16.5" thickBot="1" x14ac:dyDescent="0.3">
      <c r="A43" s="27"/>
      <c r="B43" s="24" t="s">
        <v>89</v>
      </c>
      <c r="C43" s="33" t="s">
        <v>49</v>
      </c>
      <c r="D43" s="22" t="s">
        <v>48</v>
      </c>
      <c r="E43" s="58">
        <v>1353</v>
      </c>
      <c r="F43" s="44">
        <v>60</v>
      </c>
      <c r="G43" s="45">
        <f t="shared" si="0"/>
        <v>81180</v>
      </c>
      <c r="H43" s="44">
        <f t="shared" si="1"/>
        <v>66.44</v>
      </c>
      <c r="I43" s="45">
        <f t="shared" si="2"/>
        <v>89893.32</v>
      </c>
      <c r="L43" s="71"/>
      <c r="M43" s="71"/>
      <c r="N43" s="71"/>
      <c r="O43" s="70"/>
    </row>
    <row r="44" spans="1:15" ht="16.5" thickBot="1" x14ac:dyDescent="0.3">
      <c r="A44" s="27"/>
      <c r="B44" s="24" t="s">
        <v>90</v>
      </c>
      <c r="C44" s="33" t="s">
        <v>50</v>
      </c>
      <c r="D44" s="22" t="s">
        <v>11</v>
      </c>
      <c r="E44" s="58">
        <v>974</v>
      </c>
      <c r="F44" s="44">
        <v>5</v>
      </c>
      <c r="G44" s="45">
        <f t="shared" si="0"/>
        <v>4870</v>
      </c>
      <c r="H44" s="44">
        <f t="shared" si="1"/>
        <v>5.54</v>
      </c>
      <c r="I44" s="45">
        <f t="shared" si="2"/>
        <v>5395.96</v>
      </c>
      <c r="L44" s="71"/>
      <c r="M44" s="71"/>
      <c r="N44" s="71"/>
      <c r="O44" s="70"/>
    </row>
    <row r="45" spans="1:15" ht="16.5" thickBot="1" x14ac:dyDescent="0.3">
      <c r="A45" s="27"/>
      <c r="B45" s="24" t="s">
        <v>91</v>
      </c>
      <c r="C45" s="33" t="s">
        <v>51</v>
      </c>
      <c r="D45" s="22" t="s">
        <v>52</v>
      </c>
      <c r="E45" s="58">
        <v>18</v>
      </c>
      <c r="F45" s="44">
        <v>80</v>
      </c>
      <c r="G45" s="45">
        <f t="shared" si="0"/>
        <v>1440</v>
      </c>
      <c r="H45" s="44">
        <f t="shared" si="1"/>
        <v>88.59</v>
      </c>
      <c r="I45" s="45">
        <f t="shared" si="2"/>
        <v>1594.62</v>
      </c>
      <c r="L45" s="71"/>
      <c r="M45" s="71"/>
      <c r="N45" s="71"/>
      <c r="O45" s="70"/>
    </row>
    <row r="46" spans="1:15" ht="16.5" thickBot="1" x14ac:dyDescent="0.3">
      <c r="A46" s="27"/>
      <c r="B46" s="24" t="s">
        <v>92</v>
      </c>
      <c r="C46" s="33" t="s">
        <v>53</v>
      </c>
      <c r="D46" s="22" t="s">
        <v>54</v>
      </c>
      <c r="E46" s="58">
        <v>2330</v>
      </c>
      <c r="F46" s="44">
        <v>3</v>
      </c>
      <c r="G46" s="45">
        <f t="shared" si="0"/>
        <v>6990</v>
      </c>
      <c r="H46" s="44">
        <f t="shared" si="1"/>
        <v>3.32</v>
      </c>
      <c r="I46" s="45">
        <f t="shared" si="2"/>
        <v>7735.6</v>
      </c>
      <c r="L46" s="71"/>
      <c r="M46" s="71"/>
      <c r="N46" s="71"/>
      <c r="O46" s="70"/>
    </row>
    <row r="47" spans="1:15" ht="16.5" thickBot="1" x14ac:dyDescent="0.3">
      <c r="A47" s="1"/>
      <c r="B47" s="24"/>
      <c r="C47" s="56" t="s">
        <v>15</v>
      </c>
      <c r="D47" s="22"/>
      <c r="E47" s="23"/>
      <c r="F47" s="44"/>
      <c r="G47" s="57">
        <f>SUM(G10:G46)</f>
        <v>957094.5</v>
      </c>
      <c r="H47" s="44"/>
      <c r="I47" s="57">
        <f>SUM(I10:I46)</f>
        <v>1059851.3300000003</v>
      </c>
      <c r="L47" s="70"/>
      <c r="M47" s="70"/>
      <c r="N47" s="70"/>
      <c r="O47" s="70"/>
    </row>
    <row r="48" spans="1:15" x14ac:dyDescent="0.25">
      <c r="L48" s="70"/>
      <c r="M48" s="70"/>
      <c r="N48" s="70"/>
      <c r="O48" s="70"/>
    </row>
    <row r="49" spans="8:15" x14ac:dyDescent="0.25">
      <c r="L49" s="70"/>
      <c r="M49" s="70"/>
      <c r="N49" s="70"/>
      <c r="O49" s="70"/>
    </row>
    <row r="50" spans="8:15" x14ac:dyDescent="0.25">
      <c r="H50" s="59"/>
      <c r="L50" s="70"/>
      <c r="M50" s="70"/>
      <c r="N50" s="70"/>
      <c r="O50" s="70"/>
    </row>
    <row r="51" spans="8:15" x14ac:dyDescent="0.25">
      <c r="L51" s="70"/>
      <c r="M51" s="70"/>
      <c r="N51" s="70"/>
      <c r="O51" s="70"/>
    </row>
    <row r="52" spans="8:15" x14ac:dyDescent="0.25">
      <c r="L52" s="70"/>
      <c r="M52" s="70"/>
      <c r="N52" s="70"/>
      <c r="O52" s="70"/>
    </row>
  </sheetData>
  <mergeCells count="8">
    <mergeCell ref="C32:E32"/>
    <mergeCell ref="C42:E42"/>
    <mergeCell ref="F7:G7"/>
    <mergeCell ref="H7:I7"/>
    <mergeCell ref="C4:E4"/>
    <mergeCell ref="C2:E2"/>
    <mergeCell ref="D5:E5"/>
    <mergeCell ref="D6:E6"/>
  </mergeCells>
  <pageMargins left="0.7" right="0.7"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Company>INF-MIND-2005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2023-03-22T10:36:59Z</cp:lastPrinted>
  <dcterms:created xsi:type="dcterms:W3CDTF">2022-02-02T14:22:36Z</dcterms:created>
  <dcterms:modified xsi:type="dcterms:W3CDTF">2023-03-22T10:37:24Z</dcterms:modified>
</cp:coreProperties>
</file>