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TB31304\Desktop\"/>
    </mc:Choice>
  </mc:AlternateContent>
  <xr:revisionPtr revIDLastSave="0" documentId="8_{01F8E4DB-B8B2-4C53-A4F1-A84D30329F8B}" xr6:coauthVersionLast="47" xr6:coauthVersionMax="47" xr10:uidLastSave="{00000000-0000-0000-0000-000000000000}"/>
  <bookViews>
    <workbookView xWindow="-28920" yWindow="-120" windowWidth="29040" windowHeight="15840" tabRatio="695" xr2:uid="{00000000-000D-0000-FFFF-FFFF00000000}"/>
  </bookViews>
  <sheets>
    <sheet name="3 Klaipėdos Final" sheetId="24" r:id="rId1"/>
    <sheet name="4 Šiaulių Final" sheetId="25" r:id="rId2"/>
  </sheets>
  <definedNames>
    <definedName name="_xlnm._FilterDatabase" localSheetId="0" hidden="1">'3 Klaipėdos Final'!$A$6:$W$21</definedName>
    <definedName name="_xlnm._FilterDatabase" localSheetId="1" hidden="1">'4 Šiaulių Final'!$A$6:$W$22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25" l="1"/>
  <c r="Z10" i="25"/>
  <c r="Z11" i="25"/>
  <c r="Z12" i="25"/>
  <c r="Z13" i="25"/>
  <c r="Z14" i="25"/>
  <c r="Z15" i="25"/>
  <c r="Z16" i="25"/>
  <c r="Z17" i="25"/>
  <c r="Z18" i="25"/>
  <c r="Z19" i="25"/>
  <c r="Z20" i="25"/>
  <c r="Z21" i="25"/>
  <c r="Z8" i="25"/>
  <c r="Z9" i="24"/>
  <c r="Z10" i="24"/>
  <c r="Z11" i="24"/>
  <c r="Z12" i="24"/>
  <c r="Z13" i="24"/>
  <c r="Z14" i="24"/>
  <c r="Z15" i="24"/>
  <c r="Z16" i="24"/>
  <c r="Z17" i="24"/>
  <c r="Z18" i="24"/>
  <c r="Z19" i="24"/>
  <c r="Z20" i="24"/>
  <c r="Z8" i="24"/>
  <c r="J42" i="25" l="1"/>
  <c r="J43" i="25"/>
  <c r="J44" i="25"/>
  <c r="J41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26" i="25"/>
  <c r="AB9" i="25"/>
  <c r="AB10" i="25"/>
  <c r="AB11" i="25"/>
  <c r="AB12" i="25"/>
  <c r="AB13" i="25"/>
  <c r="AB14" i="25"/>
  <c r="AB15" i="25"/>
  <c r="AB16" i="25"/>
  <c r="AB17" i="25"/>
  <c r="AB18" i="25"/>
  <c r="AB19" i="25"/>
  <c r="AB20" i="25"/>
  <c r="AB21" i="25"/>
  <c r="AB8" i="25"/>
  <c r="J41" i="24"/>
  <c r="J42" i="24"/>
  <c r="J43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AB8" i="24"/>
  <c r="AB9" i="24"/>
  <c r="AB10" i="24"/>
  <c r="AB11" i="24"/>
  <c r="AB12" i="24"/>
  <c r="AB13" i="24"/>
  <c r="AB14" i="24"/>
  <c r="AB15" i="24"/>
  <c r="AB16" i="24"/>
  <c r="AB17" i="24"/>
  <c r="AB18" i="24"/>
  <c r="AB19" i="24"/>
  <c r="AB20" i="24"/>
  <c r="AB21" i="24" l="1"/>
  <c r="AB22" i="25"/>
  <c r="J45" i="25"/>
  <c r="E52" i="25" l="1"/>
  <c r="E51" i="24"/>
  <c r="I51" i="24" s="1"/>
  <c r="J40" i="24"/>
  <c r="J25" i="24"/>
  <c r="J44" i="24" l="1"/>
  <c r="E52" i="24" s="1"/>
  <c r="I52" i="24" s="1"/>
  <c r="I53" i="24" s="1"/>
  <c r="E53" i="25"/>
  <c r="I53" i="25" s="1"/>
  <c r="I54" i="24" l="1"/>
  <c r="I55" i="24" s="1"/>
  <c r="I52" i="25" l="1"/>
  <c r="I54" i="25" s="1"/>
  <c r="I55" i="25" s="1"/>
  <c r="I56" i="25" s="1"/>
</calcChain>
</file>

<file path=xl/sharedStrings.xml><?xml version="1.0" encoding="utf-8"?>
<sst xmlns="http://schemas.openxmlformats.org/spreadsheetml/2006/main" count="814" uniqueCount="212">
  <si>
    <t>Valymo grupė</t>
  </si>
  <si>
    <t>Apskritis</t>
  </si>
  <si>
    <t>Objektas</t>
  </si>
  <si>
    <t>Adresas</t>
  </si>
  <si>
    <t>Pašto kodas</t>
  </si>
  <si>
    <t xml:space="preserve">Darbo laikas </t>
  </si>
  <si>
    <t>Miesas ar kaimas (M/K)</t>
  </si>
  <si>
    <t>Dviračiai pašte</t>
  </si>
  <si>
    <t>KAS patalpų plotas (kv.m)</t>
  </si>
  <si>
    <t>KAS valymo periodiškumas, kartai per savaitę (vasaros sezonu/žiemos sezonu)</t>
  </si>
  <si>
    <t>Kitų (laiškininkų paštuose ir logistikos centrų sandėliavimo, sanitarinių) patalpų plotas (kv.m)</t>
  </si>
  <si>
    <t>Kitų (laiškininkų paštuose ir logistikos centrų sandėliavimo + sanitarinių) patalpų valymo periodiškumas, kartai per savaitę (vasaros sezonu/žiemos sezonu)</t>
  </si>
  <si>
    <t>Administracinių patalpų plotas (kv.m)</t>
  </si>
  <si>
    <t>Administracinių patalpų valymo periodiškumas, kartai per savaitę (vasaros sezonu/žiemos sezonu)</t>
  </si>
  <si>
    <t xml:space="preserve">Reikalaujamas minimalus priimtinas kokybės lygis objektui ir patalpoms žr. © STAND 9100™ </t>
  </si>
  <si>
    <t>Teritorijos plotas (kv.m)</t>
  </si>
  <si>
    <t xml:space="preserve">Reikalaujamas minimalus priimtinas kokybės lygis teritorijai žr. © STAND 9100™ </t>
  </si>
  <si>
    <t>Ypatingos reikalaujamos sąlygos patalpų ir teritorijos valymui</t>
  </si>
  <si>
    <t>Švaros palaikymo paslauga</t>
  </si>
  <si>
    <t>A</t>
  </si>
  <si>
    <t>M</t>
  </si>
  <si>
    <t>3/5</t>
  </si>
  <si>
    <t>IV lygis, ≥75%</t>
  </si>
  <si>
    <t>2</t>
  </si>
  <si>
    <t>6</t>
  </si>
  <si>
    <t>V lygis, ≥80%</t>
  </si>
  <si>
    <t>-</t>
  </si>
  <si>
    <t>B</t>
  </si>
  <si>
    <t>2/3</t>
  </si>
  <si>
    <t>P-Pn 8.00-19.00</t>
  </si>
  <si>
    <t>C</t>
  </si>
  <si>
    <t>Taip</t>
  </si>
  <si>
    <t>3/3</t>
  </si>
  <si>
    <t>K</t>
  </si>
  <si>
    <t>1/3</t>
  </si>
  <si>
    <t>3</t>
  </si>
  <si>
    <t>Š 9:00-13:00</t>
  </si>
  <si>
    <t>Papildomos paslaugos</t>
  </si>
  <si>
    <t>Eil. Nr.</t>
  </si>
  <si>
    <t>Regionas</t>
  </si>
  <si>
    <t>Paslaugų pavadinimas</t>
  </si>
  <si>
    <t>Detalizacija</t>
  </si>
  <si>
    <t>Orientacinis paslaugos teikimo dažnis/periodiškumas</t>
  </si>
  <si>
    <t>Mato vienetas</t>
  </si>
  <si>
    <t>Pagal PO poreikį</t>
  </si>
  <si>
    <t xml:space="preserve">1 val. </t>
  </si>
  <si>
    <t>1 kv. m</t>
  </si>
  <si>
    <t xml:space="preserve">1 kv. m </t>
  </si>
  <si>
    <t>1 kv. m.</t>
  </si>
  <si>
    <t>100 kv. m.</t>
  </si>
  <si>
    <t>Terminalą sudarančių kolonų skaičius</t>
  </si>
  <si>
    <t>iki 10 kolonų</t>
  </si>
  <si>
    <t>1 vnt.</t>
  </si>
  <si>
    <t>Nuo 11 iki 19 kolonų</t>
  </si>
  <si>
    <t>Daugiau nei 20 kolonų</t>
  </si>
  <si>
    <t xml:space="preserve"> PASTABOS:</t>
  </si>
  <si>
    <t>P-Pn 10.00-19.00</t>
  </si>
  <si>
    <t>Š 9.00-14.00</t>
  </si>
  <si>
    <t>P-Pn 10.00-20.00</t>
  </si>
  <si>
    <t>Š 10.00-15.00</t>
  </si>
  <si>
    <t>Š 8.00-13.00</t>
  </si>
  <si>
    <t>D</t>
  </si>
  <si>
    <t>P-Pn 9.00-18.00</t>
  </si>
  <si>
    <t>Klaipėdos</t>
  </si>
  <si>
    <t>Klaipėdos Liepų siuntų centras</t>
  </si>
  <si>
    <t>Liepų g. 54, Klaipėda</t>
  </si>
  <si>
    <t>P-Pn 7.00-14.30</t>
  </si>
  <si>
    <t>Š 7.00-12.00</t>
  </si>
  <si>
    <t>Klaipėdos logistikos centras</t>
  </si>
  <si>
    <t>Mainų g. 6, Klaipėda</t>
  </si>
  <si>
    <t>Klaipėdos 19-asis paštas</t>
  </si>
  <si>
    <t>Taikos pr. 139, 94013 Klaipėda</t>
  </si>
  <si>
    <t>Š-S 10.00-15.00</t>
  </si>
  <si>
    <t>Klaipėdos 17-asis paštas</t>
  </si>
  <si>
    <t>Naujoji g. 29, Kalotės k., 92030 Klaipėdos r. sav.</t>
  </si>
  <si>
    <t>Š 8.30-14.00</t>
  </si>
  <si>
    <t>Malūno g. 10 Palanga</t>
  </si>
  <si>
    <t>Klaipėdos 2-asis paštas</t>
  </si>
  <si>
    <t>Taikos pr. 61, 92001 Klaipėda</t>
  </si>
  <si>
    <t>P-S 10.00-21.00</t>
  </si>
  <si>
    <t>Klaipėdos 8-asis paštas</t>
  </si>
  <si>
    <t>H.Manto g. 90-1, 92295 Klaipėda</t>
  </si>
  <si>
    <t>P-Š 10.00-20.00</t>
  </si>
  <si>
    <t>S 10.00-18.00</t>
  </si>
  <si>
    <t>Klaipėdos 18-asis paštas</t>
  </si>
  <si>
    <t>H.Manto g. 7, 91031 Klaipėda</t>
  </si>
  <si>
    <t>Priekulės paštas</t>
  </si>
  <si>
    <t>Žirgų g. 41, Priekulės II k., 96047 Klaipėdos r. sav.</t>
  </si>
  <si>
    <t>A-Pn 8.00-16.00</t>
  </si>
  <si>
    <t>Kretingos paštas</t>
  </si>
  <si>
    <t>Rotušės a. 10, 97001 Kretinga</t>
  </si>
  <si>
    <t>Šilutės paštas</t>
  </si>
  <si>
    <t>Lietuvininkų g. 23/ Gudobelių a. 2, 99001 Šilutė</t>
  </si>
  <si>
    <t>Gargždų paštas</t>
  </si>
  <si>
    <t>Kvietinių g. 4, Gargždai, 96001 Klaipėdos r. sav.</t>
  </si>
  <si>
    <t>Š 9.00-13.00</t>
  </si>
  <si>
    <t xml:space="preserve">Palangos Siuntų centras </t>
  </si>
  <si>
    <t>Š 8.30-12.30</t>
  </si>
  <si>
    <t>5</t>
  </si>
  <si>
    <t>Šiaulių</t>
  </si>
  <si>
    <t>Radviliškio g. 53, Šiauliai</t>
  </si>
  <si>
    <t>Šiaulių 15-asis paštas</t>
  </si>
  <si>
    <t>Tilžės g. 109, 76028 Šiauliai</t>
  </si>
  <si>
    <t>P-Š 9.00-20.00</t>
  </si>
  <si>
    <t>S 10.00-15.00</t>
  </si>
  <si>
    <t>Šiaulių 16-asis paštas</t>
  </si>
  <si>
    <t>Aido g. 8, 78014 Šiauliai</t>
  </si>
  <si>
    <t>Šiaulių Tilžės paštas</t>
  </si>
  <si>
    <t>Tilžės g. 225, Šiauliai</t>
  </si>
  <si>
    <t>Radviliškio paštas</t>
  </si>
  <si>
    <t>S. Dariaus ir S. Girėno g. 16, Radviliškis, 82001 Radviliškio r. sav.</t>
  </si>
  <si>
    <t>Š 9:00-12:00</t>
  </si>
  <si>
    <t>Šeduvos paštas</t>
  </si>
  <si>
    <t>Laisvės a. 8, Šeduva, 82007 Radviliškio r. sav.</t>
  </si>
  <si>
    <t>Kelmės paštas</t>
  </si>
  <si>
    <t>Vytauto Didžiojo g. 86, 86001 Kelmė</t>
  </si>
  <si>
    <t>Pakruojo paštas</t>
  </si>
  <si>
    <t>Vytauto Didžiojo g. 17, 83001, Pakruojis</t>
  </si>
  <si>
    <t>Linkuvos paštas</t>
  </si>
  <si>
    <t>Vienybės a. 7, Linkuva, 83046 Pakruojo r. sav.</t>
  </si>
  <si>
    <t>A-Š 8.00-13.00</t>
  </si>
  <si>
    <t>Naujosios Akmenės paštas</t>
  </si>
  <si>
    <t>L. Petravičiaus a. 3, 85001 Naujoji Akmenė</t>
  </si>
  <si>
    <t>Kuršėnų paštas</t>
  </si>
  <si>
    <t>Vilniaus g. 3, Kuršėnai, Šiaulių r. sav.</t>
  </si>
  <si>
    <t>Žagarės paštas</t>
  </si>
  <si>
    <t xml:space="preserve">Miesto a. 41, Žagarė, 84019 Joniškio r. sav. </t>
  </si>
  <si>
    <t>A-Pn 8.00-17.00</t>
  </si>
  <si>
    <t>A-Pn 8:00-17:00</t>
  </si>
  <si>
    <t>* Šie kiekiai ir periodiškumas yra tik planuojami ir paslaugos bus perkamos pagal faktinį Pirkėjo poreikį ir dažnį.</t>
  </si>
  <si>
    <t xml:space="preserve">3 pirkimo objekto dalis - paslaugos Klaipėdos regione  </t>
  </si>
  <si>
    <t xml:space="preserve">4 pirkimo objekto dalis - paslaugos Šiaulių regione  </t>
  </si>
  <si>
    <t>Paslaugų apimtis per visą Sutarties galiojimo laikotarpį*/**</t>
  </si>
  <si>
    <t>Teritorijos prie/ aplink terminalą valymas (įskaitant sniegą) 5 m. spinduliu***</t>
  </si>
  <si>
    <t>** Šis plotas paskaičiuojamas valomų objektų skaičių dauginant iš valomo objekto ploto ir dauginant iš Sutarties trukmės.</t>
  </si>
  <si>
    <t xml:space="preserve">*** Jei terminalas pastatytas nepaliekant tarpo tarp tarminalo ir pastato sienos/ fasado - paslaugos turi būti suteiktos iš 3 terminalo pusių. Tais atvejais, kai yra galimybė išvalyti tarpą tarp pastato fasado/ sienos ir terminalo galinės pusės - paslaugos turi būti suteiktos iš visų 4 terminalo pusių. Tais atvejais kai paslaugos teikiamos nukėlus terminalą - paslaugos turi apimti ir terminalo pado/ stovėjimo vietos tvarkymą. </t>
  </si>
  <si>
    <t>Pasiūlymo formos 1 priedas</t>
  </si>
  <si>
    <t>PASLAUGŲ ĮKAINIAI</t>
  </si>
  <si>
    <t>Paslaugų apimtis (mato vnt. skaičius) per visą pirkimo sutarties galiojimo laikotarpį*</t>
  </si>
  <si>
    <t xml:space="preserve">Eil Nr. </t>
  </si>
  <si>
    <t>Paslaugų kaina, EUR be PVM</t>
  </si>
  <si>
    <t>Perskaičiuota paslaugų kaina vertinimui, EUR be PVM</t>
  </si>
  <si>
    <t>Lyginamasis svoris****</t>
  </si>
  <si>
    <t>Bendra pasiūlymo kaina vertinimui EUR be PVM</t>
  </si>
  <si>
    <t>21 proc. PVM*****</t>
  </si>
  <si>
    <t>Bendra pasiūlymo kaina vertinimui EUR su 21 proc. PVM*****</t>
  </si>
  <si>
    <t xml:space="preserve">***** Tais atvejais, kai pagal galiojančius teisės aktus tiekėjui nereikia mokėti PVM, šių lentelės skilčių tiekėjas nepildo ir nurodo priežastis, dėl kurių PVM nemokamas (pvz. neapmokestinama, 0% tarifas ir kt.): ___________________________ . </t>
  </si>
  <si>
    <t>1.</t>
  </si>
  <si>
    <t>2.</t>
  </si>
  <si>
    <t xml:space="preserve">**** Lentelėje nurodyti lyginamieji svoriai yra nustatyti pagal paslaugų reikšmingumą Pirkėjui. Lyginamieji svoriai yra naudojimi tik palyginamosios kainos apskaičiavimui, pagal kurią bus vertinami ir palyginami tiekėjų pasiūlymai. Koeficientai į pirkimo sutartį nebus perkeliami ir su atsiskaitymu nesiejami. </t>
  </si>
  <si>
    <t>1 mėn.</t>
  </si>
  <si>
    <t>Pagrindinės paslaugos</t>
  </si>
  <si>
    <t xml:space="preserve">1 mėn. </t>
  </si>
  <si>
    <t>Viso per 9 mėn už papildomas paslaugas EUR be PVM:</t>
  </si>
  <si>
    <t>Viso per 9 mėn už pagrindines paslaugas EUR be PVM:</t>
  </si>
  <si>
    <t>Etatų skaičius</t>
  </si>
  <si>
    <t>A-Pn 9:00-18:00</t>
  </si>
  <si>
    <t>A-Pn 9:00-17:00</t>
  </si>
  <si>
    <t>A-Pn 10.00-19.00</t>
  </si>
  <si>
    <t>Š 9:00-15:00</t>
  </si>
  <si>
    <t>A-Pn 8.30-15.30</t>
  </si>
  <si>
    <t>A-Pn 7.30-8.30, 9.00-14.30</t>
  </si>
  <si>
    <t>Š 7.30-8.30, 9.00-13.30</t>
  </si>
  <si>
    <t>Š 9.00-12.00</t>
  </si>
  <si>
    <t>1 et.</t>
  </si>
  <si>
    <t>Klaipėdos pl. 62A, 00006 Palanga</t>
  </si>
  <si>
    <t xml:space="preserve">Palangos paštas </t>
  </si>
  <si>
    <t>Šiaulių siuntų ir logistikos centras</t>
  </si>
  <si>
    <t>Joniškio paštas</t>
  </si>
  <si>
    <t>Upytės g. 19, Joniškis</t>
  </si>
  <si>
    <t>Joniškio siuntų centras</t>
  </si>
  <si>
    <t>Livonijos g. 21, Joniškis</t>
  </si>
  <si>
    <t>Viso per 10 mėn už papildomas paslaugas EUR be PVM:</t>
  </si>
  <si>
    <t>Viso per 10 mėn už pagrindines paslaugas EUR be PVM:</t>
  </si>
  <si>
    <t>P 3:00- 21:30, A 3:00 - 20:00, T 3:00 - 22:30, K 3:00 - 20:00, P 3:00 - 21:30</t>
  </si>
  <si>
    <t>Š 3:00 - 18:00</t>
  </si>
  <si>
    <t>Ne</t>
  </si>
  <si>
    <t>P -Pn 2:00 - 19:00</t>
  </si>
  <si>
    <t>Š 2:00 - 17:30</t>
  </si>
  <si>
    <t>227,26</t>
  </si>
  <si>
    <t>Teritorijos valymo periodiškumas 12-03 mėnesiais, kartai per savaitę</t>
  </si>
  <si>
    <t>Teritorijos valymo periodiškumas 04-11 mėnesiais, kartai per mėnesį</t>
  </si>
  <si>
    <t>A-Š 7.30-12.00</t>
  </si>
  <si>
    <r>
      <t xml:space="preserve">Paslaugų įkainis 1  mato vnt. (EUR be PVM) be higienos priemonių - </t>
    </r>
    <r>
      <rPr>
        <b/>
        <sz val="10"/>
        <color rgb="FFFF0000"/>
        <rFont val="Calibri"/>
        <family val="2"/>
        <charset val="186"/>
        <scheme val="minor"/>
      </rPr>
      <t>pildo tiekėjas</t>
    </r>
  </si>
  <si>
    <t>11</t>
  </si>
  <si>
    <t>13</t>
  </si>
  <si>
    <t>15</t>
  </si>
  <si>
    <t>18</t>
  </si>
  <si>
    <t>19</t>
  </si>
  <si>
    <r>
      <t xml:space="preserve">Higienos priemonių įkainis nurodytam darbuotojų etatų skaičiui 1 mėn. (EUR be PVM) - </t>
    </r>
    <r>
      <rPr>
        <b/>
        <sz val="10"/>
        <color rgb="FFFF0000"/>
        <rFont val="Calibri"/>
        <family val="2"/>
        <charset val="186"/>
        <scheme val="minor"/>
      </rPr>
      <t>pildo tiekėjas</t>
    </r>
  </si>
  <si>
    <r>
      <t xml:space="preserve">Paslaugų įkainis 1  mato vnt. (EUR be PVM) </t>
    </r>
    <r>
      <rPr>
        <b/>
        <sz val="10"/>
        <color rgb="FFFF0000"/>
        <rFont val="Calibri"/>
        <family val="2"/>
        <charset val="186"/>
        <scheme val="minor"/>
      </rPr>
      <t>- pildo tiekėjas</t>
    </r>
  </si>
  <si>
    <r>
      <t xml:space="preserve">Viso suma  EUR be PVM per visą pirkimo sutarties galiojimo laikotarpį </t>
    </r>
    <r>
      <rPr>
        <b/>
        <sz val="10"/>
        <color rgb="FFFF0000"/>
        <rFont val="Calibri"/>
        <family val="2"/>
        <charset val="186"/>
        <scheme val="minor"/>
      </rPr>
      <t>- pildo tiekėjas</t>
    </r>
  </si>
  <si>
    <r>
      <t xml:space="preserve">Švaros palaikymo/ budėjimo paslauga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</si>
  <si>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Lauko ir vidaus langų valymas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</si>
  <si>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Tekstilinių baldų cheminis/ giluminis valymas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</si>
  <si>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Papildomos patalpų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</si>
  <si>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Kilimų cheminis/ giluminis valymas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</si>
  <si>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>Grindų valymas</t>
    </r>
    <r>
      <rPr>
        <i/>
        <sz val="10"/>
        <rFont val="Calibri"/>
        <family val="2"/>
        <charset val="186"/>
        <scheme val="minor"/>
      </rPr>
      <t xml:space="preserve"> (žr. techninę specifikaciją)</t>
    </r>
  </si>
  <si>
    <r>
      <t xml:space="preserve">Papildomos teritorijos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</si>
  <si>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>Patalpų valymas po statybų/ rekonstrukcijų</t>
    </r>
    <r>
      <rPr>
        <i/>
        <sz val="10"/>
        <rFont val="Calibri"/>
        <family val="2"/>
        <charset val="186"/>
        <scheme val="minor"/>
      </rPr>
      <t xml:space="preserve"> (žr. techninę specifikaciją)</t>
    </r>
  </si>
  <si>
    <r>
      <t xml:space="preserve">Papildomos reguliarios patalpų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</si>
  <si>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Žolės pjovimas ir krūmų genėjimas kituose objektuose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</si>
  <si>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Sniego nuvalymas kituose objektuose 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</si>
  <si>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Šiukšlių rinkimas, susikaupusių nešvarumų panaikinimas (purvo sankaupos ir t.t.) nuo lauko teritorijos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</si>
  <si>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Papildomos reguliarios teritorijos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</si>
  <si>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t>Higienos priemonių įkainis vienam etatui 1 mėn. (Eur be PVM)</t>
  </si>
  <si>
    <r>
      <t xml:space="preserve">Terminalų išorės ir stalčių valymas, teritorijos prie/ aplink terminalą valymą 5 m. spinduliu </t>
    </r>
    <r>
      <rPr>
        <i/>
        <sz val="10"/>
        <color theme="1"/>
        <rFont val="Calibri"/>
        <family val="2"/>
        <charset val="186"/>
        <scheme val="minor"/>
      </rPr>
      <t>(žr. techninę specifikaciją)</t>
    </r>
  </si>
  <si>
    <r>
      <t xml:space="preserve">Švaros palaikymo/budėjimo paslauga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</si>
  <si>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>Šiukšlių rinkimas, susikaupusių nešvarumų panaikinimas (purvo sankaupos ir t.t.) nuo lauko teritorijos</t>
    </r>
    <r>
      <rPr>
        <i/>
        <sz val="10"/>
        <rFont val="Calibri"/>
        <family val="2"/>
        <charset val="186"/>
        <scheme val="minor"/>
      </rPr>
      <t xml:space="preserve"> (žr. techninę specifikaciją)</t>
    </r>
  </si>
  <si>
    <r>
      <t>Terminalų išorės ir stalčių valymas, teritorijos prie/aplink terminalą valymą 5 m. spinduliu</t>
    </r>
    <r>
      <rPr>
        <i/>
        <sz val="10"/>
        <color theme="1"/>
        <rFont val="Calibri"/>
        <family val="2"/>
        <charset val="186"/>
        <scheme val="minor"/>
      </rPr>
      <t xml:space="preserve"> (žr. techninę specifikaciją)</t>
    </r>
  </si>
  <si>
    <r>
      <t>Viso suma EUR be PVM per visą pirkimo sutarties galiojimo laikotarpį ((24 + 25) * 10) -</t>
    </r>
    <r>
      <rPr>
        <b/>
        <sz val="10"/>
        <color rgb="FFFF0000"/>
        <rFont val="Calibri"/>
        <family val="2"/>
        <charset val="186"/>
        <scheme val="minor"/>
      </rPr>
      <t xml:space="preserve"> pildo tiekėjas</t>
    </r>
  </si>
  <si>
    <r>
      <t>Viso suma EUR be PVM per visą pirkimo sutarties galiojimo laikotarpį ((24 + 25) * 9) -</t>
    </r>
    <r>
      <rPr>
        <b/>
        <sz val="10"/>
        <color rgb="FFFF0000"/>
        <rFont val="Calibri"/>
        <family val="2"/>
        <charset val="186"/>
        <scheme val="minor"/>
      </rPr>
      <t xml:space="preserve"> pildo tiekėjas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</si>
</sst>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86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</cellStyleXfs>
  <cellXfs count="7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4" fillId="0" borderId="0" xfId="0" applyNumberFormat="1" applyFont="1"/>
    <xf numFmtId="164" fontId="1" fillId="0" borderId="10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4" fillId="0" borderId="0" xfId="0" applyNumberFormat="1" applyFont="1"/>
    <xf numFmtId="164" fontId="7" fillId="0" borderId="10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5" borderId="1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3" xr:uid="{7CDBEC46-A35F-41DC-97AF-DB6FBA196574}"/>
    <cellStyle name="Normal 4" xfId="4" xr:uid="{91E16D11-228B-4E25-A72C-118C714F1C15}"/>
    <cellStyle name="Normal 7" xfId="2" xr:uid="{00000000-0005-0000-0000-000002000000}"/>
  </cellStyles>
  <dxfs count="0"/>
  <tableStyles count="1" defaultTableStyle="TableStyleMedium2" defaultPivotStyle="PivotStyleLight16">
    <tableStyle name="Invisible" pivot="0" table="0" count="0" xr9:uid="{A04B5E92-1B53-47F6-A41B-2409D4168FE3}"/>
  </tableStyles>
  <colors>
    <mruColors>
      <color rgb="FFCCCC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9EFF-FA32-49A0-8C92-85D8CF50ED16}">
  <dimension ref="A1:AB58"/>
  <sheetViews>
    <sheetView tabSelected="1" zoomScale="96" zoomScaleNormal="96" workbookViewId="0">
      <selection activeCell="I40" sqref="I40:I42"/>
    </sheetView>
  </sheetViews>
  <sheetFormatPr defaultColWidth="9.109375" defaultRowHeight="13.8" x14ac:dyDescent="0.3"/>
  <cols>
    <col min="1" max="1" width="7.6640625" style="26" customWidth="1"/>
    <col min="2" max="2" width="10.5546875" style="26" customWidth="1"/>
    <col min="3" max="3" width="18.33203125" style="26" customWidth="1"/>
    <col min="4" max="4" width="11" style="26" customWidth="1"/>
    <col min="5" max="5" width="10.5546875" style="26" customWidth="1"/>
    <col min="6" max="6" width="8.109375" style="25" customWidth="1"/>
    <col min="7" max="7" width="7" style="25" customWidth="1"/>
    <col min="8" max="8" width="8.5546875" style="25" customWidth="1"/>
    <col min="9" max="9" width="11.33203125" style="25" customWidth="1"/>
    <col min="10" max="11" width="10.6640625" style="25" customWidth="1"/>
    <col min="12" max="14" width="18.109375" style="25" customWidth="1"/>
    <col min="15" max="15" width="14.6640625" style="25" customWidth="1"/>
    <col min="16" max="16" width="15.44140625" style="25" customWidth="1"/>
    <col min="17" max="18" width="12.44140625" style="25" customWidth="1"/>
    <col min="19" max="19" width="13.88671875" style="25" customWidth="1"/>
    <col min="20" max="20" width="14.44140625" style="25" customWidth="1"/>
    <col min="21" max="21" width="12.44140625" style="25" customWidth="1"/>
    <col min="22" max="22" width="13.109375" style="25" customWidth="1"/>
    <col min="23" max="23" width="11.109375" style="25" customWidth="1"/>
    <col min="24" max="24" width="10.33203125" style="26" customWidth="1"/>
    <col min="25" max="25" width="11.109375" style="26" customWidth="1"/>
    <col min="26" max="27" width="12.6640625" style="26" customWidth="1"/>
    <col min="28" max="28" width="15.33203125" style="26" customWidth="1"/>
    <col min="29" max="16384" width="9.109375" style="25"/>
  </cols>
  <sheetData>
    <row r="1" spans="1:28" x14ac:dyDescent="0.3">
      <c r="A1" s="68" t="s">
        <v>136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3" spans="1:28" x14ac:dyDescent="0.3">
      <c r="A3" s="69" t="s">
        <v>137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</row>
    <row r="4" spans="1:28" x14ac:dyDescent="0.3">
      <c r="A4" s="69" t="s">
        <v>130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6" spans="1:28" s="27" customFormat="1" ht="133.5" customHeight="1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56" t="s">
        <v>5</v>
      </c>
      <c r="G6" s="56"/>
      <c r="H6" s="1" t="s">
        <v>6</v>
      </c>
      <c r="I6" s="1" t="s">
        <v>155</v>
      </c>
      <c r="J6" s="1" t="s">
        <v>7</v>
      </c>
      <c r="K6" s="1" t="s">
        <v>8</v>
      </c>
      <c r="L6" s="2" t="s">
        <v>9</v>
      </c>
      <c r="M6" s="1" t="s">
        <v>10</v>
      </c>
      <c r="N6" s="2" t="s">
        <v>11</v>
      </c>
      <c r="O6" s="1" t="s">
        <v>12</v>
      </c>
      <c r="P6" s="2" t="s">
        <v>13</v>
      </c>
      <c r="Q6" s="1" t="s">
        <v>14</v>
      </c>
      <c r="R6" s="1" t="s">
        <v>15</v>
      </c>
      <c r="S6" s="2" t="s">
        <v>181</v>
      </c>
      <c r="T6" s="2" t="s">
        <v>180</v>
      </c>
      <c r="U6" s="1" t="s">
        <v>16</v>
      </c>
      <c r="V6" s="1" t="s">
        <v>17</v>
      </c>
      <c r="W6" s="1" t="s">
        <v>18</v>
      </c>
      <c r="X6" s="17" t="s">
        <v>43</v>
      </c>
      <c r="Y6" s="18" t="s">
        <v>183</v>
      </c>
      <c r="Z6" s="18" t="s">
        <v>189</v>
      </c>
      <c r="AA6" s="17" t="s">
        <v>138</v>
      </c>
      <c r="AB6" s="18" t="s">
        <v>211</v>
      </c>
    </row>
    <row r="7" spans="1:28" s="28" customFormat="1" ht="19.5" customHeight="1" x14ac:dyDescent="0.3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57">
        <v>6</v>
      </c>
      <c r="G7" s="58"/>
      <c r="H7" s="11">
        <v>7</v>
      </c>
      <c r="I7" s="11">
        <v>8</v>
      </c>
      <c r="J7" s="11">
        <v>9</v>
      </c>
      <c r="K7" s="11">
        <v>10</v>
      </c>
      <c r="L7" s="12" t="s">
        <v>184</v>
      </c>
      <c r="M7" s="11">
        <v>12</v>
      </c>
      <c r="N7" s="12" t="s">
        <v>185</v>
      </c>
      <c r="O7" s="11">
        <v>14</v>
      </c>
      <c r="P7" s="12" t="s">
        <v>186</v>
      </c>
      <c r="Q7" s="11">
        <v>16</v>
      </c>
      <c r="R7" s="11">
        <v>17</v>
      </c>
      <c r="S7" s="12" t="s">
        <v>187</v>
      </c>
      <c r="T7" s="12" t="s">
        <v>188</v>
      </c>
      <c r="U7" s="11">
        <v>20</v>
      </c>
      <c r="V7" s="11">
        <v>21</v>
      </c>
      <c r="W7" s="11">
        <v>22</v>
      </c>
      <c r="X7" s="19">
        <v>23</v>
      </c>
      <c r="Y7" s="20">
        <v>24</v>
      </c>
      <c r="Z7" s="20">
        <v>25</v>
      </c>
      <c r="AA7" s="20">
        <v>26</v>
      </c>
      <c r="AB7" s="20">
        <v>27</v>
      </c>
    </row>
    <row r="8" spans="1:28" ht="41.4" x14ac:dyDescent="0.3">
      <c r="A8" s="7" t="s">
        <v>19</v>
      </c>
      <c r="B8" s="3" t="s">
        <v>63</v>
      </c>
      <c r="C8" s="3" t="s">
        <v>68</v>
      </c>
      <c r="D8" s="3" t="s">
        <v>69</v>
      </c>
      <c r="E8" s="7">
        <v>94101</v>
      </c>
      <c r="F8" s="3" t="s">
        <v>177</v>
      </c>
      <c r="G8" s="3" t="s">
        <v>178</v>
      </c>
      <c r="H8" s="4" t="s">
        <v>20</v>
      </c>
      <c r="I8" s="4">
        <v>20.3</v>
      </c>
      <c r="J8" s="3" t="s">
        <v>176</v>
      </c>
      <c r="K8" s="3" t="s">
        <v>26</v>
      </c>
      <c r="L8" s="5" t="s">
        <v>26</v>
      </c>
      <c r="M8" s="4">
        <v>1187.8800000000001</v>
      </c>
      <c r="N8" s="5" t="s">
        <v>21</v>
      </c>
      <c r="O8" s="6" t="s">
        <v>26</v>
      </c>
      <c r="P8" s="6" t="s">
        <v>26</v>
      </c>
      <c r="Q8" s="3" t="s">
        <v>25</v>
      </c>
      <c r="R8" s="4">
        <v>1200</v>
      </c>
      <c r="S8" s="3">
        <v>2</v>
      </c>
      <c r="T8" s="3">
        <v>6</v>
      </c>
      <c r="U8" s="3" t="s">
        <v>25</v>
      </c>
      <c r="V8" s="10" t="s">
        <v>26</v>
      </c>
      <c r="W8" s="10" t="s">
        <v>26</v>
      </c>
      <c r="X8" s="4" t="s">
        <v>150</v>
      </c>
      <c r="Y8" s="29">
        <v>954.5</v>
      </c>
      <c r="Z8" s="29">
        <f>I8*3</f>
        <v>60.900000000000006</v>
      </c>
      <c r="AA8" s="30">
        <v>9</v>
      </c>
      <c r="AB8" s="29">
        <f>(Y8+Z8)*AA8</f>
        <v>9138.6</v>
      </c>
    </row>
    <row r="9" spans="1:28" ht="41.4" x14ac:dyDescent="0.3">
      <c r="A9" s="7" t="s">
        <v>30</v>
      </c>
      <c r="B9" s="3" t="s">
        <v>63</v>
      </c>
      <c r="C9" s="3" t="s">
        <v>89</v>
      </c>
      <c r="D9" s="3" t="s">
        <v>90</v>
      </c>
      <c r="E9" s="7">
        <v>97001</v>
      </c>
      <c r="F9" s="3" t="s">
        <v>156</v>
      </c>
      <c r="G9" s="3" t="s">
        <v>36</v>
      </c>
      <c r="H9" s="4" t="s">
        <v>20</v>
      </c>
      <c r="I9" s="4">
        <v>19</v>
      </c>
      <c r="J9" s="3" t="s">
        <v>176</v>
      </c>
      <c r="K9" s="3">
        <v>76.8</v>
      </c>
      <c r="L9" s="5" t="s">
        <v>28</v>
      </c>
      <c r="M9" s="4">
        <v>150</v>
      </c>
      <c r="N9" s="5" t="s">
        <v>32</v>
      </c>
      <c r="O9" s="6" t="s">
        <v>26</v>
      </c>
      <c r="P9" s="6" t="s">
        <v>26</v>
      </c>
      <c r="Q9" s="3" t="s">
        <v>25</v>
      </c>
      <c r="R9" s="4">
        <v>330</v>
      </c>
      <c r="S9" s="3">
        <v>2</v>
      </c>
      <c r="T9" s="3">
        <v>5</v>
      </c>
      <c r="U9" s="3" t="s">
        <v>22</v>
      </c>
      <c r="V9" s="4" t="s">
        <v>26</v>
      </c>
      <c r="W9" s="4" t="s">
        <v>26</v>
      </c>
      <c r="X9" s="4" t="s">
        <v>150</v>
      </c>
      <c r="Y9" s="29">
        <v>333.5</v>
      </c>
      <c r="Z9" s="29">
        <f t="shared" ref="Z9:Z20" si="0">I9*3</f>
        <v>57</v>
      </c>
      <c r="AA9" s="30">
        <v>9</v>
      </c>
      <c r="AB9" s="29">
        <f t="shared" ref="AB9:AB20" si="1">(Y9+Z9)*AA9</f>
        <v>3514.5</v>
      </c>
    </row>
    <row r="10" spans="1:28" ht="69" x14ac:dyDescent="0.3">
      <c r="A10" s="7" t="s">
        <v>30</v>
      </c>
      <c r="B10" s="3" t="s">
        <v>63</v>
      </c>
      <c r="C10" s="3" t="s">
        <v>93</v>
      </c>
      <c r="D10" s="3" t="s">
        <v>94</v>
      </c>
      <c r="E10" s="7">
        <v>96001</v>
      </c>
      <c r="F10" s="3" t="s">
        <v>127</v>
      </c>
      <c r="G10" s="3" t="s">
        <v>95</v>
      </c>
      <c r="H10" s="4" t="s">
        <v>20</v>
      </c>
      <c r="I10" s="4">
        <v>15.2</v>
      </c>
      <c r="J10" s="3" t="s">
        <v>176</v>
      </c>
      <c r="K10" s="3">
        <v>53</v>
      </c>
      <c r="L10" s="5" t="s">
        <v>28</v>
      </c>
      <c r="M10" s="4">
        <v>171</v>
      </c>
      <c r="N10" s="5" t="s">
        <v>32</v>
      </c>
      <c r="O10" s="6" t="s">
        <v>26</v>
      </c>
      <c r="P10" s="6" t="s">
        <v>26</v>
      </c>
      <c r="Q10" s="3" t="s">
        <v>25</v>
      </c>
      <c r="R10" s="4">
        <v>200.8</v>
      </c>
      <c r="S10" s="3">
        <v>2</v>
      </c>
      <c r="T10" s="3">
        <v>5</v>
      </c>
      <c r="U10" s="3" t="s">
        <v>22</v>
      </c>
      <c r="V10" s="4" t="s">
        <v>26</v>
      </c>
      <c r="W10" s="4" t="s">
        <v>26</v>
      </c>
      <c r="X10" s="4" t="s">
        <v>150</v>
      </c>
      <c r="Y10" s="29">
        <v>345</v>
      </c>
      <c r="Z10" s="29">
        <f t="shared" si="0"/>
        <v>45.599999999999994</v>
      </c>
      <c r="AA10" s="30">
        <v>9</v>
      </c>
      <c r="AB10" s="29">
        <f t="shared" si="1"/>
        <v>3515.4</v>
      </c>
    </row>
    <row r="11" spans="1:28" ht="87.75" customHeight="1" x14ac:dyDescent="0.3">
      <c r="A11" s="7" t="s">
        <v>30</v>
      </c>
      <c r="B11" s="3" t="s">
        <v>63</v>
      </c>
      <c r="C11" s="3" t="s">
        <v>91</v>
      </c>
      <c r="D11" s="3" t="s">
        <v>92</v>
      </c>
      <c r="E11" s="7">
        <v>99001</v>
      </c>
      <c r="F11" s="3" t="s">
        <v>156</v>
      </c>
      <c r="G11" s="3" t="s">
        <v>159</v>
      </c>
      <c r="H11" s="4" t="s">
        <v>20</v>
      </c>
      <c r="I11" s="4">
        <v>22.8</v>
      </c>
      <c r="J11" s="3" t="s">
        <v>176</v>
      </c>
      <c r="K11" s="3">
        <v>114.44</v>
      </c>
      <c r="L11" s="5" t="s">
        <v>28</v>
      </c>
      <c r="M11" s="4">
        <v>172</v>
      </c>
      <c r="N11" s="5" t="s">
        <v>32</v>
      </c>
      <c r="O11" s="6" t="s">
        <v>26</v>
      </c>
      <c r="P11" s="6" t="s">
        <v>26</v>
      </c>
      <c r="Q11" s="3" t="s">
        <v>25</v>
      </c>
      <c r="R11" s="4">
        <v>739</v>
      </c>
      <c r="S11" s="3">
        <v>2</v>
      </c>
      <c r="T11" s="3">
        <v>5</v>
      </c>
      <c r="U11" s="3" t="s">
        <v>22</v>
      </c>
      <c r="V11" s="4" t="s">
        <v>26</v>
      </c>
      <c r="W11" s="4" t="s">
        <v>26</v>
      </c>
      <c r="X11" s="4" t="s">
        <v>150</v>
      </c>
      <c r="Y11" s="29">
        <v>356.5</v>
      </c>
      <c r="Z11" s="29">
        <f t="shared" si="0"/>
        <v>68.400000000000006</v>
      </c>
      <c r="AA11" s="30">
        <v>9</v>
      </c>
      <c r="AB11" s="29">
        <f t="shared" si="1"/>
        <v>3824.1</v>
      </c>
    </row>
    <row r="12" spans="1:28" ht="25.5" customHeight="1" x14ac:dyDescent="0.3">
      <c r="A12" s="7" t="s">
        <v>19</v>
      </c>
      <c r="B12" s="3" t="s">
        <v>63</v>
      </c>
      <c r="C12" s="3" t="s">
        <v>64</v>
      </c>
      <c r="D12" s="3" t="s">
        <v>65</v>
      </c>
      <c r="E12" s="24">
        <v>91029</v>
      </c>
      <c r="F12" s="3" t="s">
        <v>66</v>
      </c>
      <c r="G12" s="3" t="s">
        <v>67</v>
      </c>
      <c r="H12" s="4" t="s">
        <v>20</v>
      </c>
      <c r="I12" s="4">
        <v>52.3</v>
      </c>
      <c r="J12" s="3" t="s">
        <v>176</v>
      </c>
      <c r="K12" s="3" t="s">
        <v>26</v>
      </c>
      <c r="L12" s="5" t="s">
        <v>26</v>
      </c>
      <c r="M12" s="4">
        <v>304.54000000000002</v>
      </c>
      <c r="N12" s="5" t="s">
        <v>21</v>
      </c>
      <c r="O12" s="6" t="s">
        <v>26</v>
      </c>
      <c r="P12" s="6" t="s">
        <v>26</v>
      </c>
      <c r="Q12" s="3" t="s">
        <v>25</v>
      </c>
      <c r="R12" s="4" t="s">
        <v>26</v>
      </c>
      <c r="S12" s="3" t="s">
        <v>26</v>
      </c>
      <c r="T12" s="3" t="s">
        <v>26</v>
      </c>
      <c r="U12" s="4" t="s">
        <v>26</v>
      </c>
      <c r="V12" s="4" t="s">
        <v>26</v>
      </c>
      <c r="W12" s="4" t="s">
        <v>26</v>
      </c>
      <c r="X12" s="4" t="s">
        <v>150</v>
      </c>
      <c r="Y12" s="29">
        <v>448.5</v>
      </c>
      <c r="Z12" s="29">
        <f t="shared" si="0"/>
        <v>156.89999999999998</v>
      </c>
      <c r="AA12" s="30">
        <v>9</v>
      </c>
      <c r="AB12" s="29">
        <f t="shared" si="1"/>
        <v>5448.5999999999995</v>
      </c>
    </row>
    <row r="13" spans="1:28" ht="63" customHeight="1" x14ac:dyDescent="0.3">
      <c r="A13" s="7" t="s">
        <v>30</v>
      </c>
      <c r="B13" s="3" t="s">
        <v>63</v>
      </c>
      <c r="C13" s="3" t="s">
        <v>86</v>
      </c>
      <c r="D13" s="3" t="s">
        <v>87</v>
      </c>
      <c r="E13" s="7">
        <v>96047</v>
      </c>
      <c r="F13" s="3" t="s">
        <v>88</v>
      </c>
      <c r="G13" s="3" t="s">
        <v>60</v>
      </c>
      <c r="H13" s="4" t="s">
        <v>33</v>
      </c>
      <c r="I13" s="4">
        <v>5.8</v>
      </c>
      <c r="J13" s="3" t="s">
        <v>176</v>
      </c>
      <c r="K13" s="3">
        <v>24.31</v>
      </c>
      <c r="L13" s="5" t="s">
        <v>28</v>
      </c>
      <c r="M13" s="4">
        <v>57.71</v>
      </c>
      <c r="N13" s="5" t="s">
        <v>34</v>
      </c>
      <c r="O13" s="6" t="s">
        <v>26</v>
      </c>
      <c r="P13" s="6" t="s">
        <v>26</v>
      </c>
      <c r="Q13" s="3" t="s">
        <v>25</v>
      </c>
      <c r="R13" s="4">
        <v>100</v>
      </c>
      <c r="S13" s="5" t="s">
        <v>23</v>
      </c>
      <c r="T13" s="5" t="s">
        <v>35</v>
      </c>
      <c r="U13" s="3" t="s">
        <v>22</v>
      </c>
      <c r="V13" s="4" t="s">
        <v>26</v>
      </c>
      <c r="W13" s="4" t="s">
        <v>26</v>
      </c>
      <c r="X13" s="4" t="s">
        <v>150</v>
      </c>
      <c r="Y13" s="29">
        <v>264.5</v>
      </c>
      <c r="Z13" s="29">
        <f t="shared" si="0"/>
        <v>17.399999999999999</v>
      </c>
      <c r="AA13" s="30">
        <v>9</v>
      </c>
      <c r="AB13" s="29">
        <f t="shared" si="1"/>
        <v>2537.1</v>
      </c>
    </row>
    <row r="14" spans="1:28" ht="41.4" x14ac:dyDescent="0.3">
      <c r="A14" s="7" t="s">
        <v>19</v>
      </c>
      <c r="B14" s="3" t="s">
        <v>63</v>
      </c>
      <c r="C14" s="3" t="s">
        <v>96</v>
      </c>
      <c r="D14" s="3" t="s">
        <v>165</v>
      </c>
      <c r="E14" s="24">
        <v>14</v>
      </c>
      <c r="F14" s="3" t="s">
        <v>160</v>
      </c>
      <c r="G14" s="3" t="s">
        <v>97</v>
      </c>
      <c r="H14" s="4" t="s">
        <v>20</v>
      </c>
      <c r="I14" s="4">
        <v>3</v>
      </c>
      <c r="J14" s="3" t="s">
        <v>31</v>
      </c>
      <c r="K14" s="3" t="s">
        <v>26</v>
      </c>
      <c r="L14" s="5" t="s">
        <v>26</v>
      </c>
      <c r="M14" s="4">
        <v>40</v>
      </c>
      <c r="N14" s="5" t="s">
        <v>34</v>
      </c>
      <c r="O14" s="6" t="s">
        <v>26</v>
      </c>
      <c r="P14" s="6" t="s">
        <v>26</v>
      </c>
      <c r="Q14" s="3" t="s">
        <v>25</v>
      </c>
      <c r="R14" s="4">
        <v>70</v>
      </c>
      <c r="S14" s="3">
        <v>1</v>
      </c>
      <c r="T14" s="3">
        <v>3</v>
      </c>
      <c r="U14" s="3" t="s">
        <v>22</v>
      </c>
      <c r="V14" s="4" t="s">
        <v>26</v>
      </c>
      <c r="W14" s="4" t="s">
        <v>26</v>
      </c>
      <c r="X14" s="4" t="s">
        <v>150</v>
      </c>
      <c r="Y14" s="29">
        <v>241.5</v>
      </c>
      <c r="Z14" s="29">
        <f t="shared" si="0"/>
        <v>9</v>
      </c>
      <c r="AA14" s="30">
        <v>9</v>
      </c>
      <c r="AB14" s="29">
        <f t="shared" si="1"/>
        <v>2254.5</v>
      </c>
    </row>
    <row r="15" spans="1:28" ht="42" customHeight="1" x14ac:dyDescent="0.3">
      <c r="A15" s="7" t="s">
        <v>27</v>
      </c>
      <c r="B15" s="3" t="s">
        <v>63</v>
      </c>
      <c r="C15" s="3" t="s">
        <v>84</v>
      </c>
      <c r="D15" s="3" t="s">
        <v>85</v>
      </c>
      <c r="E15" s="7">
        <v>91031</v>
      </c>
      <c r="F15" s="3" t="s">
        <v>29</v>
      </c>
      <c r="G15" s="3" t="s">
        <v>57</v>
      </c>
      <c r="H15" s="4" t="s">
        <v>20</v>
      </c>
      <c r="I15" s="4">
        <v>7</v>
      </c>
      <c r="J15" s="3" t="s">
        <v>176</v>
      </c>
      <c r="K15" s="3">
        <v>95.58</v>
      </c>
      <c r="L15" s="5" t="s">
        <v>28</v>
      </c>
      <c r="M15" s="4">
        <v>74.67</v>
      </c>
      <c r="N15" s="5" t="s">
        <v>28</v>
      </c>
      <c r="O15" s="6" t="s">
        <v>26</v>
      </c>
      <c r="P15" s="6" t="s">
        <v>26</v>
      </c>
      <c r="Q15" s="3" t="s">
        <v>25</v>
      </c>
      <c r="R15" s="4" t="s">
        <v>26</v>
      </c>
      <c r="S15" s="3" t="s">
        <v>26</v>
      </c>
      <c r="T15" s="3" t="s">
        <v>26</v>
      </c>
      <c r="U15" s="4" t="s">
        <v>26</v>
      </c>
      <c r="V15" s="4" t="s">
        <v>26</v>
      </c>
      <c r="W15" s="4" t="s">
        <v>26</v>
      </c>
      <c r="X15" s="4" t="s">
        <v>150</v>
      </c>
      <c r="Y15" s="29">
        <v>276</v>
      </c>
      <c r="Z15" s="29">
        <f t="shared" si="0"/>
        <v>21</v>
      </c>
      <c r="AA15" s="30">
        <v>9</v>
      </c>
      <c r="AB15" s="29">
        <f t="shared" si="1"/>
        <v>2673</v>
      </c>
    </row>
    <row r="16" spans="1:28" ht="96" customHeight="1" x14ac:dyDescent="0.3">
      <c r="A16" s="7" t="s">
        <v>27</v>
      </c>
      <c r="B16" s="3" t="s">
        <v>63</v>
      </c>
      <c r="C16" s="3" t="s">
        <v>80</v>
      </c>
      <c r="D16" s="3" t="s">
        <v>81</v>
      </c>
      <c r="E16" s="7">
        <v>92011</v>
      </c>
      <c r="F16" s="3" t="s">
        <v>82</v>
      </c>
      <c r="G16" s="3" t="s">
        <v>83</v>
      </c>
      <c r="H16" s="4" t="s">
        <v>20</v>
      </c>
      <c r="I16" s="4">
        <v>4</v>
      </c>
      <c r="J16" s="3" t="s">
        <v>176</v>
      </c>
      <c r="K16" s="3" t="s">
        <v>26</v>
      </c>
      <c r="L16" s="5" t="s">
        <v>26</v>
      </c>
      <c r="M16" s="4">
        <v>115.96</v>
      </c>
      <c r="N16" s="6" t="s">
        <v>28</v>
      </c>
      <c r="O16" s="6" t="s">
        <v>26</v>
      </c>
      <c r="P16" s="6" t="s">
        <v>26</v>
      </c>
      <c r="Q16" s="3" t="s">
        <v>25</v>
      </c>
      <c r="R16" s="4" t="s">
        <v>26</v>
      </c>
      <c r="S16" s="3" t="s">
        <v>26</v>
      </c>
      <c r="T16" s="3" t="s">
        <v>26</v>
      </c>
      <c r="U16" s="4" t="s">
        <v>26</v>
      </c>
      <c r="V16" s="4" t="s">
        <v>26</v>
      </c>
      <c r="W16" s="4" t="s">
        <v>26</v>
      </c>
      <c r="X16" s="4" t="s">
        <v>150</v>
      </c>
      <c r="Y16" s="29">
        <v>230</v>
      </c>
      <c r="Z16" s="29">
        <f t="shared" si="0"/>
        <v>12</v>
      </c>
      <c r="AA16" s="30">
        <v>9</v>
      </c>
      <c r="AB16" s="29">
        <f t="shared" si="1"/>
        <v>2178</v>
      </c>
    </row>
    <row r="17" spans="1:28" ht="80.25" customHeight="1" x14ac:dyDescent="0.3">
      <c r="A17" s="7" t="s">
        <v>30</v>
      </c>
      <c r="B17" s="3" t="s">
        <v>63</v>
      </c>
      <c r="C17" s="3" t="s">
        <v>77</v>
      </c>
      <c r="D17" s="3" t="s">
        <v>78</v>
      </c>
      <c r="E17" s="7">
        <v>92001</v>
      </c>
      <c r="F17" s="3" t="s">
        <v>79</v>
      </c>
      <c r="G17" s="3"/>
      <c r="H17" s="4" t="s">
        <v>20</v>
      </c>
      <c r="I17" s="4">
        <v>5</v>
      </c>
      <c r="J17" s="3" t="s">
        <v>176</v>
      </c>
      <c r="K17" s="3" t="s">
        <v>26</v>
      </c>
      <c r="L17" s="5" t="s">
        <v>26</v>
      </c>
      <c r="M17" s="3">
        <v>109.2</v>
      </c>
      <c r="N17" s="6" t="s">
        <v>28</v>
      </c>
      <c r="O17" s="6" t="s">
        <v>26</v>
      </c>
      <c r="P17" s="6" t="s">
        <v>26</v>
      </c>
      <c r="Q17" s="3" t="s">
        <v>25</v>
      </c>
      <c r="R17" s="4" t="s">
        <v>26</v>
      </c>
      <c r="S17" s="3" t="s">
        <v>26</v>
      </c>
      <c r="T17" s="3" t="s">
        <v>26</v>
      </c>
      <c r="U17" s="4" t="s">
        <v>26</v>
      </c>
      <c r="V17" s="4" t="s">
        <v>26</v>
      </c>
      <c r="W17" s="4" t="s">
        <v>26</v>
      </c>
      <c r="X17" s="4" t="s">
        <v>150</v>
      </c>
      <c r="Y17" s="29">
        <v>230</v>
      </c>
      <c r="Z17" s="29">
        <f t="shared" si="0"/>
        <v>15</v>
      </c>
      <c r="AA17" s="30">
        <v>9</v>
      </c>
      <c r="AB17" s="29">
        <f t="shared" si="1"/>
        <v>2205</v>
      </c>
    </row>
    <row r="18" spans="1:28" ht="41.4" x14ac:dyDescent="0.3">
      <c r="A18" s="7" t="s">
        <v>30</v>
      </c>
      <c r="B18" s="3" t="s">
        <v>63</v>
      </c>
      <c r="C18" s="3" t="s">
        <v>70</v>
      </c>
      <c r="D18" s="3" t="s">
        <v>71</v>
      </c>
      <c r="E18" s="7">
        <v>94013</v>
      </c>
      <c r="F18" s="3" t="s">
        <v>58</v>
      </c>
      <c r="G18" s="3" t="s">
        <v>72</v>
      </c>
      <c r="H18" s="4" t="s">
        <v>20</v>
      </c>
      <c r="I18" s="4">
        <v>5.4</v>
      </c>
      <c r="J18" s="3" t="s">
        <v>176</v>
      </c>
      <c r="K18" s="3" t="s">
        <v>26</v>
      </c>
      <c r="L18" s="5" t="s">
        <v>26</v>
      </c>
      <c r="M18" s="3">
        <v>104.24</v>
      </c>
      <c r="N18" s="6" t="s">
        <v>28</v>
      </c>
      <c r="O18" s="6" t="s">
        <v>26</v>
      </c>
      <c r="P18" s="6" t="s">
        <v>26</v>
      </c>
      <c r="Q18" s="3" t="s">
        <v>25</v>
      </c>
      <c r="R18" s="4" t="s">
        <v>26</v>
      </c>
      <c r="S18" s="3" t="s">
        <v>26</v>
      </c>
      <c r="T18" s="3" t="s">
        <v>26</v>
      </c>
      <c r="U18" s="4" t="s">
        <v>26</v>
      </c>
      <c r="V18" s="4" t="s">
        <v>26</v>
      </c>
      <c r="W18" s="4" t="s">
        <v>26</v>
      </c>
      <c r="X18" s="4" t="s">
        <v>150</v>
      </c>
      <c r="Y18" s="29">
        <v>264.5</v>
      </c>
      <c r="Z18" s="29">
        <f t="shared" si="0"/>
        <v>16.200000000000003</v>
      </c>
      <c r="AA18" s="30">
        <v>9</v>
      </c>
      <c r="AB18" s="29">
        <f t="shared" si="1"/>
        <v>2526.2999999999997</v>
      </c>
    </row>
    <row r="19" spans="1:28" ht="25.5" customHeight="1" x14ac:dyDescent="0.3">
      <c r="A19" s="7" t="s">
        <v>27</v>
      </c>
      <c r="B19" s="3" t="s">
        <v>63</v>
      </c>
      <c r="C19" s="3" t="s">
        <v>166</v>
      </c>
      <c r="D19" s="3" t="s">
        <v>76</v>
      </c>
      <c r="E19" s="40">
        <v>1</v>
      </c>
      <c r="F19" s="3" t="s">
        <v>62</v>
      </c>
      <c r="G19" s="3" t="s">
        <v>57</v>
      </c>
      <c r="H19" s="4" t="s">
        <v>20</v>
      </c>
      <c r="I19" s="4">
        <v>3</v>
      </c>
      <c r="J19" s="3" t="s">
        <v>176</v>
      </c>
      <c r="K19" s="3" t="s">
        <v>26</v>
      </c>
      <c r="L19" s="5" t="s">
        <v>26</v>
      </c>
      <c r="M19" s="3">
        <v>100</v>
      </c>
      <c r="N19" s="6" t="s">
        <v>28</v>
      </c>
      <c r="O19" s="6" t="s">
        <v>26</v>
      </c>
      <c r="P19" s="6" t="s">
        <v>26</v>
      </c>
      <c r="Q19" s="3" t="s">
        <v>25</v>
      </c>
      <c r="R19" s="4" t="s">
        <v>26</v>
      </c>
      <c r="S19" s="3" t="s">
        <v>26</v>
      </c>
      <c r="T19" s="3" t="s">
        <v>26</v>
      </c>
      <c r="U19" s="4" t="s">
        <v>26</v>
      </c>
      <c r="V19" s="4" t="s">
        <v>26</v>
      </c>
      <c r="W19" s="4" t="s">
        <v>26</v>
      </c>
      <c r="X19" s="4" t="s">
        <v>150</v>
      </c>
      <c r="Y19" s="29">
        <v>230</v>
      </c>
      <c r="Z19" s="29">
        <f t="shared" si="0"/>
        <v>9</v>
      </c>
      <c r="AA19" s="30">
        <v>9</v>
      </c>
      <c r="AB19" s="29">
        <f t="shared" si="1"/>
        <v>2151</v>
      </c>
    </row>
    <row r="20" spans="1:28" ht="46.5" customHeight="1" x14ac:dyDescent="0.3">
      <c r="A20" s="7" t="s">
        <v>27</v>
      </c>
      <c r="B20" s="3" t="s">
        <v>63</v>
      </c>
      <c r="C20" s="3" t="s">
        <v>73</v>
      </c>
      <c r="D20" s="3" t="s">
        <v>74</v>
      </c>
      <c r="E20" s="7">
        <v>92030</v>
      </c>
      <c r="F20" s="3" t="s">
        <v>158</v>
      </c>
      <c r="G20" s="3" t="s">
        <v>75</v>
      </c>
      <c r="H20" s="4" t="s">
        <v>33</v>
      </c>
      <c r="I20" s="4">
        <v>1</v>
      </c>
      <c r="J20" s="3" t="s">
        <v>176</v>
      </c>
      <c r="K20" s="3" t="s">
        <v>26</v>
      </c>
      <c r="L20" s="5" t="s">
        <v>26</v>
      </c>
      <c r="M20" s="3">
        <v>88.8</v>
      </c>
      <c r="N20" s="6" t="s">
        <v>28</v>
      </c>
      <c r="O20" s="6" t="s">
        <v>26</v>
      </c>
      <c r="P20" s="6" t="s">
        <v>26</v>
      </c>
      <c r="Q20" s="3" t="s">
        <v>25</v>
      </c>
      <c r="R20" s="4" t="s">
        <v>26</v>
      </c>
      <c r="S20" s="3" t="s">
        <v>26</v>
      </c>
      <c r="T20" s="3" t="s">
        <v>26</v>
      </c>
      <c r="U20" s="4" t="s">
        <v>26</v>
      </c>
      <c r="V20" s="4" t="s">
        <v>26</v>
      </c>
      <c r="W20" s="4" t="s">
        <v>26</v>
      </c>
      <c r="X20" s="4" t="s">
        <v>150</v>
      </c>
      <c r="Y20" s="29">
        <v>230</v>
      </c>
      <c r="Z20" s="29">
        <f t="shared" si="0"/>
        <v>3</v>
      </c>
      <c r="AA20" s="30">
        <v>9</v>
      </c>
      <c r="AB20" s="29">
        <f t="shared" si="1"/>
        <v>2097</v>
      </c>
    </row>
    <row r="21" spans="1:28" x14ac:dyDescent="0.3">
      <c r="A21" s="59" t="s">
        <v>154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71"/>
      <c r="AB21" s="13">
        <f>SUM(AB8:AB20)</f>
        <v>44063.1</v>
      </c>
    </row>
    <row r="23" spans="1:28" ht="15" customHeight="1" x14ac:dyDescent="0.3">
      <c r="A23" s="70" t="s">
        <v>37</v>
      </c>
      <c r="B23" s="70"/>
      <c r="C23" s="70"/>
      <c r="D23" s="70"/>
      <c r="E23" s="70"/>
      <c r="F23" s="70"/>
      <c r="G23" s="70"/>
      <c r="H23" s="70"/>
      <c r="I23" s="70"/>
      <c r="J23" s="70"/>
    </row>
    <row r="24" spans="1:28" s="31" customFormat="1" ht="116.25" customHeight="1" x14ac:dyDescent="0.3">
      <c r="A24" s="22" t="s">
        <v>38</v>
      </c>
      <c r="B24" s="22" t="s">
        <v>39</v>
      </c>
      <c r="C24" s="22" t="s">
        <v>40</v>
      </c>
      <c r="D24" s="22" t="s">
        <v>41</v>
      </c>
      <c r="E24" s="22" t="s">
        <v>42</v>
      </c>
      <c r="F24" s="21" t="s">
        <v>43</v>
      </c>
      <c r="G24" s="54" t="s">
        <v>132</v>
      </c>
      <c r="H24" s="55"/>
      <c r="I24" s="18" t="s">
        <v>190</v>
      </c>
      <c r="J24" s="17" t="s">
        <v>191</v>
      </c>
      <c r="L24" s="32"/>
      <c r="M24" s="32"/>
      <c r="X24" s="32"/>
      <c r="Y24" s="32"/>
      <c r="Z24" s="32"/>
      <c r="AA24" s="32"/>
      <c r="AB24" s="32"/>
    </row>
    <row r="25" spans="1:28" s="31" customFormat="1" ht="67.5" customHeight="1" x14ac:dyDescent="0.3">
      <c r="A25" s="8">
        <v>1</v>
      </c>
      <c r="B25" s="8" t="s">
        <v>63</v>
      </c>
      <c r="C25" s="8" t="s">
        <v>207</v>
      </c>
      <c r="D25" s="8" t="s">
        <v>26</v>
      </c>
      <c r="E25" s="8" t="s">
        <v>44</v>
      </c>
      <c r="F25" s="8" t="s">
        <v>45</v>
      </c>
      <c r="G25" s="42">
        <v>20</v>
      </c>
      <c r="H25" s="43">
        <v>50</v>
      </c>
      <c r="I25" s="14">
        <v>6.9</v>
      </c>
      <c r="J25" s="14">
        <f>G25*I25</f>
        <v>138</v>
      </c>
      <c r="L25" s="32"/>
      <c r="M25" s="32"/>
      <c r="X25" s="32"/>
      <c r="Y25" s="32"/>
      <c r="Z25" s="32"/>
      <c r="AA25" s="32"/>
      <c r="AB25" s="32"/>
    </row>
    <row r="26" spans="1:28" s="31" customFormat="1" ht="51" customHeight="1" x14ac:dyDescent="0.3">
      <c r="A26" s="8">
        <v>2</v>
      </c>
      <c r="B26" s="8" t="s">
        <v>63</v>
      </c>
      <c r="C26" s="8" t="s">
        <v>193</v>
      </c>
      <c r="D26" s="8" t="s">
        <v>26</v>
      </c>
      <c r="E26" s="8" t="s">
        <v>44</v>
      </c>
      <c r="F26" s="8" t="s">
        <v>46</v>
      </c>
      <c r="G26" s="42">
        <v>300</v>
      </c>
      <c r="H26" s="43">
        <v>300</v>
      </c>
      <c r="I26" s="14">
        <v>2</v>
      </c>
      <c r="J26" s="14">
        <f t="shared" ref="J26:J38" si="2">G26*I26</f>
        <v>600</v>
      </c>
      <c r="L26" s="32"/>
      <c r="M26" s="32"/>
      <c r="X26" s="32"/>
      <c r="Y26" s="32"/>
      <c r="Z26" s="32"/>
      <c r="AA26" s="32"/>
      <c r="AB26" s="32"/>
    </row>
    <row r="27" spans="1:28" s="31" customFormat="1" ht="66.75" customHeight="1" x14ac:dyDescent="0.3">
      <c r="A27" s="8">
        <v>3</v>
      </c>
      <c r="B27" s="8" t="s">
        <v>63</v>
      </c>
      <c r="C27" s="8" t="s">
        <v>194</v>
      </c>
      <c r="D27" s="8" t="s">
        <v>26</v>
      </c>
      <c r="E27" s="8" t="s">
        <v>44</v>
      </c>
      <c r="F27" s="8" t="s">
        <v>46</v>
      </c>
      <c r="G27" s="52">
        <v>5</v>
      </c>
      <c r="H27" s="53">
        <v>100</v>
      </c>
      <c r="I27" s="14">
        <v>3</v>
      </c>
      <c r="J27" s="14">
        <f t="shared" si="2"/>
        <v>15</v>
      </c>
      <c r="L27" s="32"/>
      <c r="M27" s="32"/>
      <c r="X27" s="32"/>
      <c r="Y27" s="32"/>
      <c r="Z27" s="32"/>
      <c r="AA27" s="32"/>
      <c r="AB27" s="32"/>
    </row>
    <row r="28" spans="1:28" s="31" customFormat="1" ht="56.25" customHeight="1" x14ac:dyDescent="0.3">
      <c r="A28" s="8">
        <v>4</v>
      </c>
      <c r="B28" s="8" t="s">
        <v>63</v>
      </c>
      <c r="C28" s="8" t="s">
        <v>195</v>
      </c>
      <c r="D28" s="8" t="s">
        <v>26</v>
      </c>
      <c r="E28" s="8" t="s">
        <v>44</v>
      </c>
      <c r="F28" s="8" t="s">
        <v>46</v>
      </c>
      <c r="G28" s="52">
        <v>600</v>
      </c>
      <c r="H28" s="53">
        <v>1000</v>
      </c>
      <c r="I28" s="14">
        <v>0.15</v>
      </c>
      <c r="J28" s="14">
        <f t="shared" si="2"/>
        <v>90</v>
      </c>
      <c r="L28" s="32"/>
      <c r="M28" s="32"/>
      <c r="X28" s="32"/>
      <c r="Y28" s="32"/>
      <c r="Z28" s="32"/>
      <c r="AA28" s="32"/>
      <c r="AB28" s="32"/>
    </row>
    <row r="29" spans="1:28" s="31" customFormat="1" ht="62.25" customHeight="1" x14ac:dyDescent="0.3">
      <c r="A29" s="8">
        <v>5</v>
      </c>
      <c r="B29" s="8" t="s">
        <v>63</v>
      </c>
      <c r="C29" s="8" t="s">
        <v>196</v>
      </c>
      <c r="D29" s="8" t="s">
        <v>26</v>
      </c>
      <c r="E29" s="8" t="s">
        <v>44</v>
      </c>
      <c r="F29" s="8" t="s">
        <v>47</v>
      </c>
      <c r="G29" s="52">
        <v>5</v>
      </c>
      <c r="H29" s="53">
        <v>100</v>
      </c>
      <c r="I29" s="14">
        <v>3</v>
      </c>
      <c r="J29" s="14">
        <f t="shared" si="2"/>
        <v>15</v>
      </c>
      <c r="L29" s="32"/>
      <c r="M29" s="32"/>
      <c r="X29" s="32"/>
      <c r="Y29" s="32"/>
      <c r="Z29" s="32"/>
      <c r="AA29" s="32"/>
      <c r="AB29" s="32"/>
    </row>
    <row r="30" spans="1:28" s="31" customFormat="1" ht="47.25" customHeight="1" x14ac:dyDescent="0.3">
      <c r="A30" s="8">
        <v>6</v>
      </c>
      <c r="B30" s="8" t="s">
        <v>63</v>
      </c>
      <c r="C30" s="8" t="s">
        <v>197</v>
      </c>
      <c r="D30" s="8" t="s">
        <v>26</v>
      </c>
      <c r="E30" s="8" t="s">
        <v>44</v>
      </c>
      <c r="F30" s="8" t="s">
        <v>46</v>
      </c>
      <c r="G30" s="52">
        <v>600</v>
      </c>
      <c r="H30" s="53">
        <v>1000</v>
      </c>
      <c r="I30" s="14">
        <v>0.1</v>
      </c>
      <c r="J30" s="14">
        <f t="shared" si="2"/>
        <v>60</v>
      </c>
      <c r="L30" s="32"/>
      <c r="M30" s="32"/>
      <c r="X30" s="32"/>
      <c r="Y30" s="32"/>
      <c r="Z30" s="32"/>
      <c r="AA30" s="32"/>
      <c r="AB30" s="32"/>
    </row>
    <row r="31" spans="1:28" s="31" customFormat="1" ht="48" customHeight="1" x14ac:dyDescent="0.3">
      <c r="A31" s="8">
        <v>7</v>
      </c>
      <c r="B31" s="8" t="s">
        <v>63</v>
      </c>
      <c r="C31" s="8" t="s">
        <v>198</v>
      </c>
      <c r="D31" s="8" t="s">
        <v>26</v>
      </c>
      <c r="E31" s="8" t="s">
        <v>44</v>
      </c>
      <c r="F31" s="8" t="s">
        <v>46</v>
      </c>
      <c r="G31" s="42">
        <v>600</v>
      </c>
      <c r="H31" s="43">
        <v>2000</v>
      </c>
      <c r="I31" s="14">
        <v>0.12</v>
      </c>
      <c r="J31" s="14">
        <f t="shared" si="2"/>
        <v>72</v>
      </c>
      <c r="L31" s="32"/>
      <c r="M31" s="32"/>
      <c r="X31" s="32"/>
      <c r="Y31" s="32"/>
      <c r="Z31" s="32"/>
      <c r="AA31" s="32"/>
      <c r="AB31" s="32"/>
    </row>
    <row r="32" spans="1:28" s="31" customFormat="1" ht="65.25" customHeight="1" x14ac:dyDescent="0.3">
      <c r="A32" s="8">
        <v>8</v>
      </c>
      <c r="B32" s="8" t="s">
        <v>63</v>
      </c>
      <c r="C32" s="8" t="s">
        <v>199</v>
      </c>
      <c r="D32" s="8" t="s">
        <v>26</v>
      </c>
      <c r="E32" s="8" t="s">
        <v>44</v>
      </c>
      <c r="F32" s="8" t="s">
        <v>48</v>
      </c>
      <c r="G32" s="42">
        <v>300</v>
      </c>
      <c r="H32" s="43">
        <v>300</v>
      </c>
      <c r="I32" s="14">
        <v>2</v>
      </c>
      <c r="J32" s="14">
        <f t="shared" si="2"/>
        <v>600</v>
      </c>
      <c r="L32" s="32"/>
      <c r="M32" s="32"/>
      <c r="X32" s="32"/>
      <c r="Y32" s="32"/>
      <c r="Z32" s="32"/>
      <c r="AA32" s="32"/>
      <c r="AB32" s="32"/>
    </row>
    <row r="33" spans="1:28" s="31" customFormat="1" ht="51.75" customHeight="1" x14ac:dyDescent="0.3">
      <c r="A33" s="8">
        <v>9</v>
      </c>
      <c r="B33" s="8" t="s">
        <v>63</v>
      </c>
      <c r="C33" s="8" t="s">
        <v>200</v>
      </c>
      <c r="D33" s="8" t="s">
        <v>26</v>
      </c>
      <c r="E33" s="8" t="s">
        <v>44</v>
      </c>
      <c r="F33" s="8" t="s">
        <v>48</v>
      </c>
      <c r="G33" s="42">
        <v>600</v>
      </c>
      <c r="H33" s="43">
        <v>5000</v>
      </c>
      <c r="I33" s="14">
        <v>0.1</v>
      </c>
      <c r="J33" s="14">
        <f t="shared" si="2"/>
        <v>60</v>
      </c>
      <c r="L33" s="32"/>
      <c r="M33" s="32"/>
      <c r="X33" s="32"/>
      <c r="Y33" s="32"/>
      <c r="Z33" s="32"/>
      <c r="AA33" s="32"/>
      <c r="AB33" s="32"/>
    </row>
    <row r="34" spans="1:28" s="31" customFormat="1" ht="59.25" customHeight="1" x14ac:dyDescent="0.3">
      <c r="A34" s="8">
        <v>10</v>
      </c>
      <c r="B34" s="8" t="s">
        <v>63</v>
      </c>
      <c r="C34" s="8" t="s">
        <v>201</v>
      </c>
      <c r="D34" s="8" t="s">
        <v>26</v>
      </c>
      <c r="E34" s="8" t="s">
        <v>44</v>
      </c>
      <c r="F34" s="8" t="s">
        <v>49</v>
      </c>
      <c r="G34" s="42">
        <v>350</v>
      </c>
      <c r="H34" s="43">
        <v>110</v>
      </c>
      <c r="I34" s="14">
        <v>8</v>
      </c>
      <c r="J34" s="14">
        <f t="shared" si="2"/>
        <v>2800</v>
      </c>
      <c r="L34" s="32"/>
      <c r="M34" s="32"/>
      <c r="X34" s="32"/>
      <c r="Y34" s="32"/>
      <c r="Z34" s="32"/>
      <c r="AA34" s="32"/>
      <c r="AB34" s="32"/>
    </row>
    <row r="35" spans="1:28" s="31" customFormat="1" ht="57" customHeight="1" x14ac:dyDescent="0.3">
      <c r="A35" s="8">
        <v>11</v>
      </c>
      <c r="B35" s="8" t="s">
        <v>63</v>
      </c>
      <c r="C35" s="8" t="s">
        <v>202</v>
      </c>
      <c r="D35" s="8" t="s">
        <v>26</v>
      </c>
      <c r="E35" s="8" t="s">
        <v>44</v>
      </c>
      <c r="F35" s="8" t="s">
        <v>49</v>
      </c>
      <c r="G35" s="42">
        <v>230</v>
      </c>
      <c r="H35" s="43">
        <v>150</v>
      </c>
      <c r="I35" s="14">
        <v>5</v>
      </c>
      <c r="J35" s="14">
        <f t="shared" si="2"/>
        <v>1150</v>
      </c>
      <c r="L35" s="32"/>
      <c r="M35" s="32"/>
      <c r="X35" s="32"/>
      <c r="Y35" s="32"/>
      <c r="Z35" s="32"/>
      <c r="AA35" s="32"/>
      <c r="AB35" s="32"/>
    </row>
    <row r="36" spans="1:28" s="31" customFormat="1" ht="89.25" customHeight="1" x14ac:dyDescent="0.3">
      <c r="A36" s="8">
        <v>12</v>
      </c>
      <c r="B36" s="8" t="s">
        <v>63</v>
      </c>
      <c r="C36" s="8" t="s">
        <v>208</v>
      </c>
      <c r="D36" s="8" t="s">
        <v>26</v>
      </c>
      <c r="E36" s="8" t="s">
        <v>44</v>
      </c>
      <c r="F36" s="8" t="s">
        <v>49</v>
      </c>
      <c r="G36" s="42">
        <v>300</v>
      </c>
      <c r="H36" s="43">
        <v>90</v>
      </c>
      <c r="I36" s="14">
        <v>10</v>
      </c>
      <c r="J36" s="14">
        <f t="shared" si="2"/>
        <v>3000</v>
      </c>
      <c r="L36" s="32"/>
      <c r="M36" s="32"/>
      <c r="X36" s="32"/>
      <c r="Y36" s="32"/>
      <c r="Z36" s="32"/>
      <c r="AA36" s="32"/>
      <c r="AB36" s="32"/>
    </row>
    <row r="37" spans="1:28" s="31" customFormat="1" ht="62.25" customHeight="1" x14ac:dyDescent="0.3">
      <c r="A37" s="8">
        <v>13</v>
      </c>
      <c r="B37" s="8" t="s">
        <v>63</v>
      </c>
      <c r="C37" s="8" t="s">
        <v>204</v>
      </c>
      <c r="D37" s="8" t="s">
        <v>26</v>
      </c>
      <c r="E37" s="8" t="s">
        <v>44</v>
      </c>
      <c r="F37" s="8" t="s">
        <v>48</v>
      </c>
      <c r="G37" s="42">
        <v>1000</v>
      </c>
      <c r="H37" s="43">
        <v>700</v>
      </c>
      <c r="I37" s="14">
        <v>0.3</v>
      </c>
      <c r="J37" s="14">
        <f t="shared" si="2"/>
        <v>300</v>
      </c>
      <c r="L37" s="32"/>
      <c r="M37" s="32"/>
      <c r="X37" s="32"/>
      <c r="Y37" s="32"/>
      <c r="Z37" s="32"/>
      <c r="AA37" s="32"/>
      <c r="AB37" s="32"/>
    </row>
    <row r="38" spans="1:28" s="31" customFormat="1" ht="62.25" customHeight="1" x14ac:dyDescent="0.3">
      <c r="A38" s="8">
        <v>14</v>
      </c>
      <c r="B38" s="15" t="s">
        <v>63</v>
      </c>
      <c r="C38" s="23" t="s">
        <v>205</v>
      </c>
      <c r="D38" s="8" t="s">
        <v>26</v>
      </c>
      <c r="E38" s="8" t="s">
        <v>44</v>
      </c>
      <c r="F38" s="8" t="s">
        <v>164</v>
      </c>
      <c r="G38" s="42">
        <v>100</v>
      </c>
      <c r="H38" s="43"/>
      <c r="I38" s="14">
        <v>3</v>
      </c>
      <c r="J38" s="14">
        <f t="shared" si="2"/>
        <v>300</v>
      </c>
      <c r="L38" s="32"/>
      <c r="M38" s="32"/>
      <c r="X38" s="32"/>
      <c r="Y38" s="32"/>
      <c r="Z38" s="32"/>
      <c r="AA38" s="32"/>
      <c r="AB38" s="32"/>
    </row>
    <row r="39" spans="1:28" s="31" customFormat="1" ht="21.75" customHeight="1" x14ac:dyDescent="0.3">
      <c r="A39" s="47">
        <v>15</v>
      </c>
      <c r="B39" s="48" t="s">
        <v>63</v>
      </c>
      <c r="C39" s="51" t="s">
        <v>209</v>
      </c>
      <c r="D39" s="73" t="s">
        <v>50</v>
      </c>
      <c r="E39" s="74"/>
      <c r="F39" s="74"/>
      <c r="G39" s="74"/>
      <c r="H39" s="74"/>
      <c r="I39" s="74"/>
      <c r="J39" s="74"/>
      <c r="L39" s="32"/>
      <c r="M39" s="32"/>
      <c r="X39" s="32"/>
      <c r="Y39" s="32"/>
      <c r="Z39" s="32"/>
      <c r="AA39" s="32"/>
      <c r="AB39" s="32"/>
    </row>
    <row r="40" spans="1:28" s="31" customFormat="1" ht="38.25" customHeight="1" x14ac:dyDescent="0.3">
      <c r="A40" s="47"/>
      <c r="B40" s="49"/>
      <c r="C40" s="51"/>
      <c r="D40" s="8" t="s">
        <v>51</v>
      </c>
      <c r="E40" s="8" t="s">
        <v>44</v>
      </c>
      <c r="F40" s="8" t="s">
        <v>52</v>
      </c>
      <c r="G40" s="52">
        <v>25</v>
      </c>
      <c r="H40" s="53"/>
      <c r="I40" s="14">
        <v>70</v>
      </c>
      <c r="J40" s="14">
        <f>G40*I40</f>
        <v>1750</v>
      </c>
      <c r="L40" s="32"/>
      <c r="M40" s="32"/>
      <c r="X40" s="32"/>
      <c r="Y40" s="32"/>
      <c r="Z40" s="32"/>
      <c r="AA40" s="32"/>
      <c r="AB40" s="32"/>
    </row>
    <row r="41" spans="1:28" s="31" customFormat="1" ht="38.25" customHeight="1" x14ac:dyDescent="0.3">
      <c r="A41" s="8">
        <v>16</v>
      </c>
      <c r="B41" s="49"/>
      <c r="C41" s="51"/>
      <c r="D41" s="8" t="s">
        <v>53</v>
      </c>
      <c r="E41" s="8" t="s">
        <v>44</v>
      </c>
      <c r="F41" s="8" t="s">
        <v>52</v>
      </c>
      <c r="G41" s="52">
        <v>22</v>
      </c>
      <c r="H41" s="53"/>
      <c r="I41" s="14">
        <v>90</v>
      </c>
      <c r="J41" s="14">
        <f t="shared" ref="J41:J43" si="3">G41*I41</f>
        <v>1980</v>
      </c>
      <c r="L41" s="32"/>
      <c r="M41" s="32"/>
      <c r="X41" s="32"/>
      <c r="Y41" s="32"/>
      <c r="Z41" s="32"/>
      <c r="AA41" s="32"/>
      <c r="AB41" s="32"/>
    </row>
    <row r="42" spans="1:28" s="31" customFormat="1" ht="38.25" customHeight="1" x14ac:dyDescent="0.3">
      <c r="A42" s="8">
        <v>17</v>
      </c>
      <c r="B42" s="49"/>
      <c r="C42" s="51"/>
      <c r="D42" s="8" t="s">
        <v>54</v>
      </c>
      <c r="E42" s="8" t="s">
        <v>44</v>
      </c>
      <c r="F42" s="8" t="s">
        <v>52</v>
      </c>
      <c r="G42" s="52">
        <v>12</v>
      </c>
      <c r="H42" s="53"/>
      <c r="I42" s="14">
        <v>120</v>
      </c>
      <c r="J42" s="14">
        <f t="shared" si="3"/>
        <v>1440</v>
      </c>
      <c r="L42" s="32"/>
      <c r="M42" s="32"/>
      <c r="X42" s="32"/>
      <c r="Y42" s="32"/>
      <c r="Z42" s="32"/>
      <c r="AA42" s="32"/>
      <c r="AB42" s="32"/>
    </row>
    <row r="43" spans="1:28" s="31" customFormat="1" ht="77.25" customHeight="1" x14ac:dyDescent="0.3">
      <c r="A43" s="8">
        <v>18</v>
      </c>
      <c r="B43" s="50"/>
      <c r="C43" s="8" t="s">
        <v>133</v>
      </c>
      <c r="D43" s="8" t="s">
        <v>26</v>
      </c>
      <c r="E43" s="8" t="s">
        <v>44</v>
      </c>
      <c r="F43" s="8" t="s">
        <v>52</v>
      </c>
      <c r="G43" s="52">
        <v>9</v>
      </c>
      <c r="H43" s="53"/>
      <c r="I43" s="14">
        <v>100</v>
      </c>
      <c r="J43" s="14">
        <f t="shared" si="3"/>
        <v>900</v>
      </c>
      <c r="L43" s="32"/>
      <c r="M43" s="32"/>
      <c r="X43" s="32"/>
      <c r="Y43" s="32"/>
      <c r="Z43" s="32"/>
      <c r="AA43" s="32"/>
      <c r="AB43" s="32"/>
    </row>
    <row r="44" spans="1:28" s="31" customFormat="1" ht="24.75" customHeight="1" x14ac:dyDescent="0.3">
      <c r="A44" s="65" t="s">
        <v>153</v>
      </c>
      <c r="B44" s="65"/>
      <c r="C44" s="65"/>
      <c r="D44" s="65"/>
      <c r="E44" s="65"/>
      <c r="F44" s="65"/>
      <c r="G44" s="65"/>
      <c r="H44" s="65"/>
      <c r="I44" s="65"/>
      <c r="J44" s="16">
        <f>SUM(J25:J38)+SUM(J40:J43)</f>
        <v>15270</v>
      </c>
      <c r="L44" s="32"/>
      <c r="M44" s="33"/>
      <c r="X44" s="32"/>
      <c r="Y44" s="32"/>
      <c r="Z44" s="32"/>
      <c r="AA44" s="32"/>
      <c r="AB44" s="32"/>
    </row>
    <row r="45" spans="1:28" s="31" customFormat="1" x14ac:dyDescent="0.3">
      <c r="A45" s="45" t="s">
        <v>55</v>
      </c>
      <c r="B45" s="45"/>
      <c r="C45" s="45"/>
      <c r="D45" s="45"/>
      <c r="E45" s="45"/>
      <c r="F45" s="45"/>
      <c r="G45" s="45"/>
      <c r="H45" s="45"/>
      <c r="I45" s="45"/>
      <c r="X45" s="32"/>
      <c r="Y45" s="32"/>
      <c r="Z45" s="32"/>
      <c r="AA45" s="32"/>
      <c r="AB45" s="32"/>
    </row>
    <row r="46" spans="1:28" s="31" customFormat="1" ht="19.5" customHeight="1" x14ac:dyDescent="0.3">
      <c r="A46" s="72" t="s">
        <v>129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X46" s="32"/>
      <c r="Y46" s="32"/>
      <c r="Z46" s="32"/>
      <c r="AA46" s="32"/>
      <c r="AB46" s="32"/>
    </row>
    <row r="47" spans="1:28" s="31" customFormat="1" ht="19.5" customHeight="1" x14ac:dyDescent="0.3">
      <c r="A47" s="41" t="s">
        <v>134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X47" s="32"/>
      <c r="Y47" s="32"/>
      <c r="Z47" s="32"/>
      <c r="AA47" s="32"/>
      <c r="AB47" s="32"/>
    </row>
    <row r="48" spans="1:28" ht="56.25" customHeight="1" x14ac:dyDescent="0.3">
      <c r="A48" s="41" t="s">
        <v>135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50" spans="1:13" ht="44.25" customHeight="1" x14ac:dyDescent="0.3">
      <c r="A50" s="34" t="s">
        <v>139</v>
      </c>
      <c r="B50" s="66" t="s">
        <v>40</v>
      </c>
      <c r="C50" s="66"/>
      <c r="D50" s="66"/>
      <c r="E50" s="66" t="s">
        <v>140</v>
      </c>
      <c r="F50" s="66"/>
      <c r="G50" s="66" t="s">
        <v>142</v>
      </c>
      <c r="H50" s="66"/>
      <c r="I50" s="66" t="s">
        <v>141</v>
      </c>
      <c r="J50" s="66"/>
    </row>
    <row r="51" spans="1:13" x14ac:dyDescent="0.3">
      <c r="A51" s="4" t="s">
        <v>147</v>
      </c>
      <c r="B51" s="46" t="s">
        <v>151</v>
      </c>
      <c r="C51" s="46"/>
      <c r="D51" s="46"/>
      <c r="E51" s="63">
        <f>AB21</f>
        <v>44063.1</v>
      </c>
      <c r="F51" s="63"/>
      <c r="G51" s="64">
        <v>0.8</v>
      </c>
      <c r="H51" s="64"/>
      <c r="I51" s="64">
        <f>E51*G51</f>
        <v>35250.480000000003</v>
      </c>
      <c r="J51" s="64"/>
      <c r="M51" s="35"/>
    </row>
    <row r="52" spans="1:13" x14ac:dyDescent="0.3">
      <c r="A52" s="4" t="s">
        <v>148</v>
      </c>
      <c r="B52" s="46" t="s">
        <v>37</v>
      </c>
      <c r="C52" s="46"/>
      <c r="D52" s="46"/>
      <c r="E52" s="63">
        <f>J44</f>
        <v>15270</v>
      </c>
      <c r="F52" s="63"/>
      <c r="G52" s="64">
        <v>0.2</v>
      </c>
      <c r="H52" s="64"/>
      <c r="I52" s="64">
        <f>E52*G52</f>
        <v>3054</v>
      </c>
      <c r="J52" s="64"/>
    </row>
    <row r="53" spans="1:13" x14ac:dyDescent="0.3">
      <c r="A53" s="44" t="s">
        <v>143</v>
      </c>
      <c r="B53" s="44"/>
      <c r="C53" s="44"/>
      <c r="D53" s="44"/>
      <c r="E53" s="44"/>
      <c r="F53" s="44"/>
      <c r="G53" s="44"/>
      <c r="H53" s="44"/>
      <c r="I53" s="61">
        <f>I51+I52</f>
        <v>38304.480000000003</v>
      </c>
      <c r="J53" s="61"/>
      <c r="M53" s="36"/>
    </row>
    <row r="54" spans="1:13" x14ac:dyDescent="0.3">
      <c r="A54" s="44" t="s">
        <v>144</v>
      </c>
      <c r="B54" s="44"/>
      <c r="C54" s="44"/>
      <c r="D54" s="44"/>
      <c r="E54" s="44"/>
      <c r="F54" s="44"/>
      <c r="G54" s="44"/>
      <c r="H54" s="44"/>
      <c r="I54" s="62">
        <f>I53*0.21</f>
        <v>8043.9408000000003</v>
      </c>
      <c r="J54" s="62"/>
    </row>
    <row r="55" spans="1:13" x14ac:dyDescent="0.3">
      <c r="A55" s="44" t="s">
        <v>145</v>
      </c>
      <c r="B55" s="44"/>
      <c r="C55" s="44"/>
      <c r="D55" s="44"/>
      <c r="E55" s="44"/>
      <c r="F55" s="44"/>
      <c r="G55" s="44"/>
      <c r="H55" s="44"/>
      <c r="I55" s="62">
        <f>I53+I54</f>
        <v>46348.420800000007</v>
      </c>
      <c r="J55" s="62"/>
    </row>
    <row r="57" spans="1:13" ht="34.5" customHeight="1" x14ac:dyDescent="0.3">
      <c r="A57" s="41" t="s">
        <v>149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3" ht="36.75" customHeight="1" x14ac:dyDescent="0.3">
      <c r="A58" s="41" t="s">
        <v>146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</row>
  </sheetData>
  <autoFilter ref="A6:W21" xr:uid="{00000000-0009-0000-0000-000002000000}">
    <filterColumn colId="5" showButton="0"/>
    <sortState xmlns:xlrd2="http://schemas.microsoft.com/office/spreadsheetml/2017/richdata2" ref="A7:W20">
      <sortCondition ref="A6:A20"/>
    </sortState>
  </autoFilter>
  <mergeCells count="55">
    <mergeCell ref="A1:AB1"/>
    <mergeCell ref="A3:W3"/>
    <mergeCell ref="A4:W4"/>
    <mergeCell ref="F6:G6"/>
    <mergeCell ref="A23:J23"/>
    <mergeCell ref="F7:G7"/>
    <mergeCell ref="G35:H35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6:H36"/>
    <mergeCell ref="G37:H37"/>
    <mergeCell ref="A39:A40"/>
    <mergeCell ref="B39:B43"/>
    <mergeCell ref="C39:C42"/>
    <mergeCell ref="D39:J39"/>
    <mergeCell ref="G40:H40"/>
    <mergeCell ref="G41:H41"/>
    <mergeCell ref="G42:H42"/>
    <mergeCell ref="G43:H43"/>
    <mergeCell ref="G52:H52"/>
    <mergeCell ref="I52:J52"/>
    <mergeCell ref="A44:I44"/>
    <mergeCell ref="A45:I45"/>
    <mergeCell ref="A46:K46"/>
    <mergeCell ref="A47:K47"/>
    <mergeCell ref="A48:K48"/>
    <mergeCell ref="B50:D50"/>
    <mergeCell ref="E50:F50"/>
    <mergeCell ref="G50:H50"/>
    <mergeCell ref="I50:J50"/>
    <mergeCell ref="A57:L57"/>
    <mergeCell ref="A58:L58"/>
    <mergeCell ref="A21:AA21"/>
    <mergeCell ref="G38:H38"/>
    <mergeCell ref="A53:H53"/>
    <mergeCell ref="I53:J53"/>
    <mergeCell ref="A54:H54"/>
    <mergeCell ref="I54:J54"/>
    <mergeCell ref="A55:H55"/>
    <mergeCell ref="I55:J55"/>
    <mergeCell ref="B51:D51"/>
    <mergeCell ref="E51:F51"/>
    <mergeCell ref="G51:H51"/>
    <mergeCell ref="I51:J51"/>
    <mergeCell ref="B52:D52"/>
    <mergeCell ref="E52:F5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F8917-0435-4403-BE83-34DED35E7E01}">
  <dimension ref="A1:AB59"/>
  <sheetViews>
    <sheetView zoomScale="85" zoomScaleNormal="85" workbookViewId="0">
      <selection activeCell="A22" sqref="A22:AA22"/>
    </sheetView>
  </sheetViews>
  <sheetFormatPr defaultColWidth="9.109375" defaultRowHeight="13.8" x14ac:dyDescent="0.3"/>
  <cols>
    <col min="1" max="1" width="8.109375" style="26" customWidth="1"/>
    <col min="2" max="2" width="9.109375" style="26"/>
    <col min="3" max="3" width="18.33203125" style="26" customWidth="1"/>
    <col min="4" max="4" width="10.44140625" style="26" customWidth="1"/>
    <col min="5" max="5" width="10.88671875" style="26" customWidth="1"/>
    <col min="6" max="6" width="9.5546875" style="25" customWidth="1"/>
    <col min="7" max="7" width="7" style="25" customWidth="1"/>
    <col min="8" max="8" width="7.44140625" style="25" customWidth="1"/>
    <col min="9" max="9" width="13.109375" style="25" customWidth="1"/>
    <col min="10" max="10" width="10.88671875" style="25" customWidth="1"/>
    <col min="11" max="11" width="10.6640625" style="25" customWidth="1"/>
    <col min="12" max="14" width="18.109375" style="25" customWidth="1"/>
    <col min="15" max="16" width="14.33203125" style="25" customWidth="1"/>
    <col min="17" max="18" width="12.44140625" style="25" customWidth="1"/>
    <col min="19" max="19" width="14.33203125" style="25" customWidth="1"/>
    <col min="20" max="20" width="14" style="25" customWidth="1"/>
    <col min="21" max="22" width="12.44140625" style="25" customWidth="1"/>
    <col min="23" max="23" width="10.33203125" style="25" customWidth="1"/>
    <col min="24" max="24" width="10.33203125" style="26" customWidth="1"/>
    <col min="25" max="25" width="11.5546875" style="26" customWidth="1"/>
    <col min="26" max="26" width="11.88671875" style="26" customWidth="1"/>
    <col min="27" max="27" width="12.44140625" style="26" customWidth="1"/>
    <col min="28" max="28" width="14.109375" style="26" customWidth="1"/>
    <col min="29" max="16384" width="9.109375" style="25"/>
  </cols>
  <sheetData>
    <row r="1" spans="1:28" x14ac:dyDescent="0.3">
      <c r="A1" s="68" t="s">
        <v>136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3" spans="1:28" x14ac:dyDescent="0.3">
      <c r="A3" s="69" t="s">
        <v>137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</row>
    <row r="4" spans="1:28" x14ac:dyDescent="0.3">
      <c r="A4" s="69" t="s">
        <v>131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6" spans="1:28" s="27" customFormat="1" ht="141" customHeight="1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56" t="s">
        <v>5</v>
      </c>
      <c r="G6" s="56"/>
      <c r="H6" s="1" t="s">
        <v>6</v>
      </c>
      <c r="I6" s="1" t="s">
        <v>155</v>
      </c>
      <c r="J6" s="1" t="s">
        <v>7</v>
      </c>
      <c r="K6" s="1" t="s">
        <v>8</v>
      </c>
      <c r="L6" s="2" t="s">
        <v>9</v>
      </c>
      <c r="M6" s="1" t="s">
        <v>10</v>
      </c>
      <c r="N6" s="2" t="s">
        <v>11</v>
      </c>
      <c r="O6" s="1" t="s">
        <v>12</v>
      </c>
      <c r="P6" s="2" t="s">
        <v>13</v>
      </c>
      <c r="Q6" s="1" t="s">
        <v>14</v>
      </c>
      <c r="R6" s="1" t="s">
        <v>15</v>
      </c>
      <c r="S6" s="2" t="s">
        <v>181</v>
      </c>
      <c r="T6" s="2" t="s">
        <v>180</v>
      </c>
      <c r="U6" s="1" t="s">
        <v>16</v>
      </c>
      <c r="V6" s="1" t="s">
        <v>17</v>
      </c>
      <c r="W6" s="1" t="s">
        <v>18</v>
      </c>
      <c r="X6" s="17" t="s">
        <v>43</v>
      </c>
      <c r="Y6" s="18" t="s">
        <v>183</v>
      </c>
      <c r="Z6" s="18" t="s">
        <v>189</v>
      </c>
      <c r="AA6" s="17" t="s">
        <v>138</v>
      </c>
      <c r="AB6" s="18" t="s">
        <v>210</v>
      </c>
    </row>
    <row r="7" spans="1:28" s="28" customFormat="1" ht="19.5" customHeight="1" x14ac:dyDescent="0.3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57">
        <v>6</v>
      </c>
      <c r="G7" s="58"/>
      <c r="H7" s="11">
        <v>7</v>
      </c>
      <c r="I7" s="11">
        <v>8</v>
      </c>
      <c r="J7" s="11">
        <v>9</v>
      </c>
      <c r="K7" s="11">
        <v>10</v>
      </c>
      <c r="L7" s="12" t="s">
        <v>184</v>
      </c>
      <c r="M7" s="11">
        <v>12</v>
      </c>
      <c r="N7" s="12" t="s">
        <v>185</v>
      </c>
      <c r="O7" s="11">
        <v>14</v>
      </c>
      <c r="P7" s="12" t="s">
        <v>186</v>
      </c>
      <c r="Q7" s="11">
        <v>16</v>
      </c>
      <c r="R7" s="11">
        <v>17</v>
      </c>
      <c r="S7" s="12" t="s">
        <v>187</v>
      </c>
      <c r="T7" s="12" t="s">
        <v>188</v>
      </c>
      <c r="U7" s="11">
        <v>20</v>
      </c>
      <c r="V7" s="11">
        <v>21</v>
      </c>
      <c r="W7" s="11">
        <v>22</v>
      </c>
      <c r="X7" s="19">
        <v>23</v>
      </c>
      <c r="Y7" s="20">
        <v>24</v>
      </c>
      <c r="Z7" s="20">
        <v>25</v>
      </c>
      <c r="AA7" s="20">
        <v>26</v>
      </c>
      <c r="AB7" s="20">
        <v>27</v>
      </c>
    </row>
    <row r="8" spans="1:28" ht="72" customHeight="1" x14ac:dyDescent="0.3">
      <c r="A8" s="7" t="s">
        <v>19</v>
      </c>
      <c r="B8" s="3" t="s">
        <v>99</v>
      </c>
      <c r="C8" s="3" t="s">
        <v>167</v>
      </c>
      <c r="D8" s="3" t="s">
        <v>100</v>
      </c>
      <c r="E8" s="7">
        <v>76371</v>
      </c>
      <c r="F8" s="7" t="s">
        <v>174</v>
      </c>
      <c r="G8" s="7" t="s">
        <v>175</v>
      </c>
      <c r="H8" s="4" t="s">
        <v>20</v>
      </c>
      <c r="I8" s="4">
        <v>70</v>
      </c>
      <c r="J8" s="3" t="s">
        <v>176</v>
      </c>
      <c r="K8" s="3" t="s">
        <v>26</v>
      </c>
      <c r="L8" s="5" t="s">
        <v>26</v>
      </c>
      <c r="M8" s="9">
        <v>1387.08</v>
      </c>
      <c r="N8" s="6" t="s">
        <v>21</v>
      </c>
      <c r="O8" s="6" t="s">
        <v>179</v>
      </c>
      <c r="P8" s="6" t="s">
        <v>32</v>
      </c>
      <c r="Q8" s="3" t="s">
        <v>22</v>
      </c>
      <c r="R8" s="4">
        <v>3786</v>
      </c>
      <c r="S8" s="5" t="s">
        <v>23</v>
      </c>
      <c r="T8" s="5" t="s">
        <v>24</v>
      </c>
      <c r="U8" s="3" t="s">
        <v>25</v>
      </c>
      <c r="V8" s="4" t="s">
        <v>26</v>
      </c>
      <c r="W8" s="4" t="s">
        <v>26</v>
      </c>
      <c r="X8" s="4" t="s">
        <v>150</v>
      </c>
      <c r="Y8" s="29">
        <v>1587</v>
      </c>
      <c r="Z8" s="29">
        <f>I8*3</f>
        <v>210</v>
      </c>
      <c r="AA8" s="30">
        <v>10</v>
      </c>
      <c r="AB8" s="29">
        <f>(Y8+Z8)*AA8</f>
        <v>17970</v>
      </c>
    </row>
    <row r="9" spans="1:28" ht="55.2" x14ac:dyDescent="0.3">
      <c r="A9" s="7" t="s">
        <v>30</v>
      </c>
      <c r="B9" s="3" t="s">
        <v>99</v>
      </c>
      <c r="C9" s="3" t="s">
        <v>114</v>
      </c>
      <c r="D9" s="3" t="s">
        <v>115</v>
      </c>
      <c r="E9" s="37">
        <v>86001</v>
      </c>
      <c r="F9" s="7" t="s">
        <v>128</v>
      </c>
      <c r="G9" s="7" t="s">
        <v>36</v>
      </c>
      <c r="H9" s="4" t="s">
        <v>20</v>
      </c>
      <c r="I9" s="4">
        <v>21.3</v>
      </c>
      <c r="J9" s="3" t="s">
        <v>176</v>
      </c>
      <c r="K9" s="3">
        <v>100</v>
      </c>
      <c r="L9" s="5" t="s">
        <v>28</v>
      </c>
      <c r="M9" s="4">
        <v>153</v>
      </c>
      <c r="N9" s="5" t="s">
        <v>28</v>
      </c>
      <c r="O9" s="6" t="s">
        <v>26</v>
      </c>
      <c r="P9" s="6" t="s">
        <v>26</v>
      </c>
      <c r="Q9" s="3" t="s">
        <v>25</v>
      </c>
      <c r="R9" s="4">
        <v>561</v>
      </c>
      <c r="S9" s="3">
        <v>2</v>
      </c>
      <c r="T9" s="3">
        <v>5</v>
      </c>
      <c r="U9" s="3" t="s">
        <v>22</v>
      </c>
      <c r="V9" s="4" t="s">
        <v>26</v>
      </c>
      <c r="W9" s="4" t="s">
        <v>26</v>
      </c>
      <c r="X9" s="4" t="s">
        <v>152</v>
      </c>
      <c r="Y9" s="29">
        <v>368</v>
      </c>
      <c r="Z9" s="29">
        <f t="shared" ref="Z9:Z21" si="0">I9*3</f>
        <v>63.900000000000006</v>
      </c>
      <c r="AA9" s="30">
        <v>10</v>
      </c>
      <c r="AB9" s="29">
        <f t="shared" ref="AB9:AB21" si="1">(Y9+Z9)*AA9</f>
        <v>4319</v>
      </c>
    </row>
    <row r="10" spans="1:28" ht="69" x14ac:dyDescent="0.3">
      <c r="A10" s="7" t="s">
        <v>30</v>
      </c>
      <c r="B10" s="3" t="s">
        <v>99</v>
      </c>
      <c r="C10" s="3" t="s">
        <v>121</v>
      </c>
      <c r="D10" s="3" t="s">
        <v>122</v>
      </c>
      <c r="E10" s="37">
        <v>85001</v>
      </c>
      <c r="F10" s="7" t="s">
        <v>156</v>
      </c>
      <c r="G10" s="7" t="s">
        <v>36</v>
      </c>
      <c r="H10" s="4" t="s">
        <v>20</v>
      </c>
      <c r="I10" s="4">
        <v>7.9</v>
      </c>
      <c r="J10" s="3" t="s">
        <v>31</v>
      </c>
      <c r="K10" s="3">
        <v>71</v>
      </c>
      <c r="L10" s="5" t="s">
        <v>28</v>
      </c>
      <c r="M10" s="4">
        <v>60</v>
      </c>
      <c r="N10" s="5" t="s">
        <v>28</v>
      </c>
      <c r="O10" s="6" t="s">
        <v>26</v>
      </c>
      <c r="P10" s="6" t="s">
        <v>26</v>
      </c>
      <c r="Q10" s="3" t="s">
        <v>25</v>
      </c>
      <c r="R10" s="4">
        <v>560</v>
      </c>
      <c r="S10" s="3">
        <v>2</v>
      </c>
      <c r="T10" s="3">
        <v>5</v>
      </c>
      <c r="U10" s="3" t="s">
        <v>22</v>
      </c>
      <c r="V10" s="4" t="s">
        <v>26</v>
      </c>
      <c r="W10" s="4" t="s">
        <v>26</v>
      </c>
      <c r="X10" s="4" t="s">
        <v>150</v>
      </c>
      <c r="Y10" s="29">
        <v>350</v>
      </c>
      <c r="Z10" s="29">
        <f t="shared" si="0"/>
        <v>23.700000000000003</v>
      </c>
      <c r="AA10" s="30">
        <v>10</v>
      </c>
      <c r="AB10" s="29">
        <f t="shared" si="1"/>
        <v>3737</v>
      </c>
    </row>
    <row r="11" spans="1:28" ht="96.6" x14ac:dyDescent="0.3">
      <c r="A11" s="7" t="s">
        <v>30</v>
      </c>
      <c r="B11" s="3" t="s">
        <v>99</v>
      </c>
      <c r="C11" s="3" t="s">
        <v>109</v>
      </c>
      <c r="D11" s="3" t="s">
        <v>110</v>
      </c>
      <c r="E11" s="7">
        <v>82001</v>
      </c>
      <c r="F11" s="7" t="s">
        <v>157</v>
      </c>
      <c r="G11" s="7" t="s">
        <v>111</v>
      </c>
      <c r="H11" s="4" t="s">
        <v>20</v>
      </c>
      <c r="I11" s="4">
        <v>12</v>
      </c>
      <c r="J11" s="3" t="s">
        <v>31</v>
      </c>
      <c r="K11" s="3">
        <v>102.67</v>
      </c>
      <c r="L11" s="5" t="s">
        <v>28</v>
      </c>
      <c r="M11" s="4">
        <v>115</v>
      </c>
      <c r="N11" s="5" t="s">
        <v>28</v>
      </c>
      <c r="O11" s="6" t="s">
        <v>26</v>
      </c>
      <c r="P11" s="6" t="s">
        <v>26</v>
      </c>
      <c r="Q11" s="3" t="s">
        <v>25</v>
      </c>
      <c r="R11" s="4">
        <v>400</v>
      </c>
      <c r="S11" s="3">
        <v>2</v>
      </c>
      <c r="T11" s="3">
        <v>5</v>
      </c>
      <c r="U11" s="3" t="s">
        <v>22</v>
      </c>
      <c r="V11" s="10" t="s">
        <v>26</v>
      </c>
      <c r="W11" s="10" t="s">
        <v>26</v>
      </c>
      <c r="X11" s="4" t="s">
        <v>150</v>
      </c>
      <c r="Y11" s="29">
        <v>345</v>
      </c>
      <c r="Z11" s="29">
        <f t="shared" si="0"/>
        <v>36</v>
      </c>
      <c r="AA11" s="30">
        <v>10</v>
      </c>
      <c r="AB11" s="29">
        <f t="shared" si="1"/>
        <v>3810</v>
      </c>
    </row>
    <row r="12" spans="1:28" ht="112.5" customHeight="1" x14ac:dyDescent="0.3">
      <c r="A12" s="7" t="s">
        <v>61</v>
      </c>
      <c r="B12" s="3" t="s">
        <v>99</v>
      </c>
      <c r="C12" s="3" t="s">
        <v>125</v>
      </c>
      <c r="D12" s="3" t="s">
        <v>126</v>
      </c>
      <c r="E12" s="7">
        <v>84019</v>
      </c>
      <c r="F12" s="7" t="s">
        <v>182</v>
      </c>
      <c r="G12" s="7"/>
      <c r="H12" s="4" t="s">
        <v>20</v>
      </c>
      <c r="I12" s="4">
        <v>0.6</v>
      </c>
      <c r="J12" s="3" t="s">
        <v>176</v>
      </c>
      <c r="K12" s="3">
        <v>75</v>
      </c>
      <c r="L12" s="5" t="s">
        <v>28</v>
      </c>
      <c r="M12" s="3">
        <v>30</v>
      </c>
      <c r="N12" s="6" t="s">
        <v>34</v>
      </c>
      <c r="O12" s="6" t="s">
        <v>26</v>
      </c>
      <c r="P12" s="6" t="s">
        <v>26</v>
      </c>
      <c r="Q12" s="3" t="s">
        <v>25</v>
      </c>
      <c r="R12" s="4">
        <v>280</v>
      </c>
      <c r="S12" s="3">
        <v>1</v>
      </c>
      <c r="T12" s="3">
        <v>3</v>
      </c>
      <c r="U12" s="3" t="s">
        <v>22</v>
      </c>
      <c r="V12" s="10" t="s">
        <v>26</v>
      </c>
      <c r="W12" s="10" t="s">
        <v>26</v>
      </c>
      <c r="X12" s="4" t="s">
        <v>150</v>
      </c>
      <c r="Y12" s="29">
        <v>241.5</v>
      </c>
      <c r="Z12" s="29">
        <f t="shared" si="0"/>
        <v>1.7999999999999998</v>
      </c>
      <c r="AA12" s="30">
        <v>10</v>
      </c>
      <c r="AB12" s="29">
        <f t="shared" si="1"/>
        <v>2433</v>
      </c>
    </row>
    <row r="13" spans="1:28" ht="25.5" customHeight="1" x14ac:dyDescent="0.3">
      <c r="A13" s="7" t="s">
        <v>27</v>
      </c>
      <c r="B13" s="3" t="s">
        <v>99</v>
      </c>
      <c r="C13" s="3" t="s">
        <v>168</v>
      </c>
      <c r="D13" s="3" t="s">
        <v>169</v>
      </c>
      <c r="E13" s="7">
        <v>84132</v>
      </c>
      <c r="F13" s="7" t="s">
        <v>128</v>
      </c>
      <c r="G13" s="7" t="s">
        <v>36</v>
      </c>
      <c r="H13" s="4" t="s">
        <v>20</v>
      </c>
      <c r="I13" s="4">
        <v>3.8</v>
      </c>
      <c r="J13" s="4" t="s">
        <v>176</v>
      </c>
      <c r="K13" s="6" t="s">
        <v>26</v>
      </c>
      <c r="L13" s="6" t="s">
        <v>26</v>
      </c>
      <c r="M13" s="4">
        <v>51.15</v>
      </c>
      <c r="N13" s="6" t="s">
        <v>28</v>
      </c>
      <c r="O13" s="6" t="s">
        <v>26</v>
      </c>
      <c r="P13" s="6" t="s">
        <v>26</v>
      </c>
      <c r="Q13" s="3" t="s">
        <v>25</v>
      </c>
      <c r="R13" s="4" t="s">
        <v>26</v>
      </c>
      <c r="S13" s="6" t="s">
        <v>26</v>
      </c>
      <c r="T13" s="6" t="s">
        <v>26</v>
      </c>
      <c r="U13" s="6" t="s">
        <v>26</v>
      </c>
      <c r="V13" s="6" t="s">
        <v>26</v>
      </c>
      <c r="W13" s="6" t="s">
        <v>26</v>
      </c>
      <c r="X13" s="4" t="s">
        <v>150</v>
      </c>
      <c r="Y13" s="29">
        <v>230</v>
      </c>
      <c r="Z13" s="29">
        <f t="shared" si="0"/>
        <v>11.399999999999999</v>
      </c>
      <c r="AA13" s="30">
        <v>10</v>
      </c>
      <c r="AB13" s="29">
        <f t="shared" si="1"/>
        <v>2414</v>
      </c>
    </row>
    <row r="14" spans="1:28" ht="27.6" x14ac:dyDescent="0.3">
      <c r="A14" s="7" t="s">
        <v>19</v>
      </c>
      <c r="B14" s="3" t="s">
        <v>99</v>
      </c>
      <c r="C14" s="3" t="s">
        <v>170</v>
      </c>
      <c r="D14" s="3" t="s">
        <v>171</v>
      </c>
      <c r="E14" s="7">
        <v>84115</v>
      </c>
      <c r="F14" s="7" t="s">
        <v>128</v>
      </c>
      <c r="G14" s="7" t="s">
        <v>36</v>
      </c>
      <c r="H14" s="4" t="s">
        <v>20</v>
      </c>
      <c r="I14" s="4">
        <v>17.5</v>
      </c>
      <c r="J14" s="3" t="s">
        <v>176</v>
      </c>
      <c r="K14" s="6" t="s">
        <v>26</v>
      </c>
      <c r="L14" s="6" t="s">
        <v>26</v>
      </c>
      <c r="M14" s="3">
        <v>61.46</v>
      </c>
      <c r="N14" s="6" t="s">
        <v>28</v>
      </c>
      <c r="O14" s="6" t="s">
        <v>26</v>
      </c>
      <c r="P14" s="6" t="s">
        <v>26</v>
      </c>
      <c r="Q14" s="3" t="s">
        <v>25</v>
      </c>
      <c r="R14" s="4">
        <v>163</v>
      </c>
      <c r="S14" s="3">
        <v>2</v>
      </c>
      <c r="T14" s="3">
        <v>5</v>
      </c>
      <c r="U14" s="3" t="s">
        <v>22</v>
      </c>
      <c r="V14" s="6" t="s">
        <v>26</v>
      </c>
      <c r="W14" s="6" t="s">
        <v>26</v>
      </c>
      <c r="X14" s="4" t="s">
        <v>150</v>
      </c>
      <c r="Y14" s="29">
        <v>276</v>
      </c>
      <c r="Z14" s="29">
        <f t="shared" si="0"/>
        <v>52.5</v>
      </c>
      <c r="AA14" s="30">
        <v>10</v>
      </c>
      <c r="AB14" s="29">
        <f t="shared" si="1"/>
        <v>3285</v>
      </c>
    </row>
    <row r="15" spans="1:28" ht="55.2" x14ac:dyDescent="0.3">
      <c r="A15" s="7" t="s">
        <v>30</v>
      </c>
      <c r="B15" s="3" t="s">
        <v>99</v>
      </c>
      <c r="C15" s="3" t="s">
        <v>116</v>
      </c>
      <c r="D15" s="3" t="s">
        <v>117</v>
      </c>
      <c r="E15" s="7">
        <v>83001</v>
      </c>
      <c r="F15" s="7" t="s">
        <v>157</v>
      </c>
      <c r="G15" s="7" t="s">
        <v>111</v>
      </c>
      <c r="H15" s="4" t="s">
        <v>20</v>
      </c>
      <c r="I15" s="4">
        <v>19.7</v>
      </c>
      <c r="J15" s="3" t="s">
        <v>31</v>
      </c>
      <c r="K15" s="3">
        <v>45</v>
      </c>
      <c r="L15" s="5" t="s">
        <v>28</v>
      </c>
      <c r="M15" s="4">
        <v>104.24</v>
      </c>
      <c r="N15" s="6" t="s">
        <v>28</v>
      </c>
      <c r="O15" s="6" t="s">
        <v>26</v>
      </c>
      <c r="P15" s="6" t="s">
        <v>26</v>
      </c>
      <c r="Q15" s="3" t="s">
        <v>25</v>
      </c>
      <c r="R15" s="4">
        <v>150</v>
      </c>
      <c r="S15" s="5" t="s">
        <v>23</v>
      </c>
      <c r="T15" s="5" t="s">
        <v>98</v>
      </c>
      <c r="U15" s="3" t="s">
        <v>22</v>
      </c>
      <c r="V15" s="10" t="s">
        <v>26</v>
      </c>
      <c r="W15" s="10" t="s">
        <v>26</v>
      </c>
      <c r="X15" s="4" t="s">
        <v>150</v>
      </c>
      <c r="Y15" s="29">
        <v>253</v>
      </c>
      <c r="Z15" s="29">
        <f t="shared" si="0"/>
        <v>59.099999999999994</v>
      </c>
      <c r="AA15" s="30">
        <v>10</v>
      </c>
      <c r="AB15" s="29">
        <f t="shared" si="1"/>
        <v>3121</v>
      </c>
    </row>
    <row r="16" spans="1:28" ht="55.2" x14ac:dyDescent="0.3">
      <c r="A16" s="7" t="s">
        <v>30</v>
      </c>
      <c r="B16" s="3" t="s">
        <v>99</v>
      </c>
      <c r="C16" s="3" t="s">
        <v>123</v>
      </c>
      <c r="D16" s="3" t="s">
        <v>124</v>
      </c>
      <c r="E16" s="7">
        <v>81001</v>
      </c>
      <c r="F16" s="7" t="s">
        <v>127</v>
      </c>
      <c r="G16" s="7" t="s">
        <v>163</v>
      </c>
      <c r="H16" s="4" t="s">
        <v>20</v>
      </c>
      <c r="I16" s="4">
        <v>9.4</v>
      </c>
      <c r="J16" s="3" t="s">
        <v>31</v>
      </c>
      <c r="K16" s="3">
        <v>89.7</v>
      </c>
      <c r="L16" s="5" t="s">
        <v>28</v>
      </c>
      <c r="M16" s="3">
        <v>32.14</v>
      </c>
      <c r="N16" s="6" t="s">
        <v>34</v>
      </c>
      <c r="O16" s="6" t="s">
        <v>26</v>
      </c>
      <c r="P16" s="6" t="s">
        <v>26</v>
      </c>
      <c r="Q16" s="3" t="s">
        <v>25</v>
      </c>
      <c r="R16" s="4">
        <v>100</v>
      </c>
      <c r="S16" s="3">
        <v>2</v>
      </c>
      <c r="T16" s="3">
        <v>5</v>
      </c>
      <c r="U16" s="3" t="s">
        <v>22</v>
      </c>
      <c r="V16" s="10" t="s">
        <v>26</v>
      </c>
      <c r="W16" s="10" t="s">
        <v>26</v>
      </c>
      <c r="X16" s="4" t="s">
        <v>150</v>
      </c>
      <c r="Y16" s="29">
        <v>230</v>
      </c>
      <c r="Z16" s="29">
        <f t="shared" si="0"/>
        <v>28.200000000000003</v>
      </c>
      <c r="AA16" s="30">
        <v>10</v>
      </c>
      <c r="AB16" s="29">
        <f t="shared" si="1"/>
        <v>2582</v>
      </c>
    </row>
    <row r="17" spans="1:28" ht="69" x14ac:dyDescent="0.3">
      <c r="A17" s="7" t="s">
        <v>61</v>
      </c>
      <c r="B17" s="3" t="s">
        <v>99</v>
      </c>
      <c r="C17" s="3" t="s">
        <v>118</v>
      </c>
      <c r="D17" s="3" t="s">
        <v>119</v>
      </c>
      <c r="E17" s="7">
        <v>83046</v>
      </c>
      <c r="F17" s="7" t="s">
        <v>120</v>
      </c>
      <c r="G17" s="7"/>
      <c r="H17" s="4" t="s">
        <v>20</v>
      </c>
      <c r="I17" s="4">
        <v>0.6</v>
      </c>
      <c r="J17" s="3" t="s">
        <v>176</v>
      </c>
      <c r="K17" s="3">
        <v>32.090000000000003</v>
      </c>
      <c r="L17" s="5" t="s">
        <v>28</v>
      </c>
      <c r="M17" s="3">
        <v>20</v>
      </c>
      <c r="N17" s="6" t="s">
        <v>34</v>
      </c>
      <c r="O17" s="6" t="s">
        <v>26</v>
      </c>
      <c r="P17" s="6" t="s">
        <v>26</v>
      </c>
      <c r="Q17" s="3" t="s">
        <v>25</v>
      </c>
      <c r="R17" s="4">
        <v>141</v>
      </c>
      <c r="S17" s="6" t="s">
        <v>23</v>
      </c>
      <c r="T17" s="6" t="s">
        <v>35</v>
      </c>
      <c r="U17" s="3" t="s">
        <v>22</v>
      </c>
      <c r="V17" s="10" t="s">
        <v>26</v>
      </c>
      <c r="W17" s="10" t="s">
        <v>26</v>
      </c>
      <c r="X17" s="4" t="s">
        <v>150</v>
      </c>
      <c r="Y17" s="29">
        <v>230</v>
      </c>
      <c r="Z17" s="29">
        <f t="shared" si="0"/>
        <v>1.7999999999999998</v>
      </c>
      <c r="AA17" s="30">
        <v>10</v>
      </c>
      <c r="AB17" s="29">
        <f t="shared" si="1"/>
        <v>2318</v>
      </c>
    </row>
    <row r="18" spans="1:28" ht="69" x14ac:dyDescent="0.3">
      <c r="A18" s="7" t="s">
        <v>30</v>
      </c>
      <c r="B18" s="3" t="s">
        <v>99</v>
      </c>
      <c r="C18" s="3" t="s">
        <v>112</v>
      </c>
      <c r="D18" s="3" t="s">
        <v>113</v>
      </c>
      <c r="E18" s="7">
        <v>82007</v>
      </c>
      <c r="F18" s="7" t="s">
        <v>161</v>
      </c>
      <c r="G18" s="7" t="s">
        <v>162</v>
      </c>
      <c r="H18" s="4" t="s">
        <v>20</v>
      </c>
      <c r="I18" s="4">
        <v>8.8000000000000007</v>
      </c>
      <c r="J18" s="3" t="s">
        <v>176</v>
      </c>
      <c r="K18" s="3">
        <v>42.81</v>
      </c>
      <c r="L18" s="5" t="s">
        <v>28</v>
      </c>
      <c r="M18" s="4">
        <v>61.27</v>
      </c>
      <c r="N18" s="6" t="s">
        <v>34</v>
      </c>
      <c r="O18" s="6" t="s">
        <v>26</v>
      </c>
      <c r="P18" s="6" t="s">
        <v>26</v>
      </c>
      <c r="Q18" s="3" t="s">
        <v>25</v>
      </c>
      <c r="R18" s="4">
        <v>100</v>
      </c>
      <c r="S18" s="5" t="s">
        <v>23</v>
      </c>
      <c r="T18" s="5" t="s">
        <v>35</v>
      </c>
      <c r="U18" s="3" t="s">
        <v>22</v>
      </c>
      <c r="V18" s="10" t="s">
        <v>26</v>
      </c>
      <c r="W18" s="10" t="s">
        <v>26</v>
      </c>
      <c r="X18" s="4" t="s">
        <v>150</v>
      </c>
      <c r="Y18" s="29">
        <v>230</v>
      </c>
      <c r="Z18" s="29">
        <f t="shared" si="0"/>
        <v>26.400000000000002</v>
      </c>
      <c r="AA18" s="30">
        <v>10</v>
      </c>
      <c r="AB18" s="29">
        <f t="shared" si="1"/>
        <v>2564</v>
      </c>
    </row>
    <row r="19" spans="1:28" ht="41.4" x14ac:dyDescent="0.3">
      <c r="A19" s="7" t="s">
        <v>27</v>
      </c>
      <c r="B19" s="3" t="s">
        <v>99</v>
      </c>
      <c r="C19" s="3" t="s">
        <v>105</v>
      </c>
      <c r="D19" s="3" t="s">
        <v>106</v>
      </c>
      <c r="E19" s="7">
        <v>78014</v>
      </c>
      <c r="F19" s="7" t="s">
        <v>79</v>
      </c>
      <c r="G19" s="7"/>
      <c r="H19" s="4" t="s">
        <v>20</v>
      </c>
      <c r="I19" s="4">
        <v>6.7</v>
      </c>
      <c r="J19" s="3" t="s">
        <v>176</v>
      </c>
      <c r="K19" s="6" t="s">
        <v>26</v>
      </c>
      <c r="L19" s="6" t="s">
        <v>26</v>
      </c>
      <c r="M19" s="4">
        <v>158.97999999999999</v>
      </c>
      <c r="N19" s="5" t="s">
        <v>28</v>
      </c>
      <c r="O19" s="6" t="s">
        <v>26</v>
      </c>
      <c r="P19" s="6" t="s">
        <v>26</v>
      </c>
      <c r="Q19" s="3" t="s">
        <v>25</v>
      </c>
      <c r="R19" s="4" t="s">
        <v>26</v>
      </c>
      <c r="S19" s="6" t="s">
        <v>26</v>
      </c>
      <c r="T19" s="6" t="s">
        <v>26</v>
      </c>
      <c r="U19" s="6" t="s">
        <v>26</v>
      </c>
      <c r="V19" s="6" t="s">
        <v>26</v>
      </c>
      <c r="W19" s="6" t="s">
        <v>26</v>
      </c>
      <c r="X19" s="4" t="s">
        <v>150</v>
      </c>
      <c r="Y19" s="29">
        <v>230</v>
      </c>
      <c r="Z19" s="29">
        <f t="shared" si="0"/>
        <v>20.100000000000001</v>
      </c>
      <c r="AA19" s="30">
        <v>10</v>
      </c>
      <c r="AB19" s="29">
        <f t="shared" si="1"/>
        <v>2501</v>
      </c>
    </row>
    <row r="20" spans="1:28" ht="41.4" x14ac:dyDescent="0.3">
      <c r="A20" s="7" t="s">
        <v>27</v>
      </c>
      <c r="B20" s="3" t="s">
        <v>99</v>
      </c>
      <c r="C20" s="3" t="s">
        <v>101</v>
      </c>
      <c r="D20" s="3" t="s">
        <v>102</v>
      </c>
      <c r="E20" s="7">
        <v>76028</v>
      </c>
      <c r="F20" s="7" t="s">
        <v>103</v>
      </c>
      <c r="G20" s="7" t="s">
        <v>104</v>
      </c>
      <c r="H20" s="4" t="s">
        <v>20</v>
      </c>
      <c r="I20" s="4">
        <v>5</v>
      </c>
      <c r="J20" s="3" t="s">
        <v>176</v>
      </c>
      <c r="K20" s="6" t="s">
        <v>26</v>
      </c>
      <c r="L20" s="6" t="s">
        <v>26</v>
      </c>
      <c r="M20" s="4">
        <v>150.1</v>
      </c>
      <c r="N20" s="5" t="s">
        <v>28</v>
      </c>
      <c r="O20" s="6" t="s">
        <v>26</v>
      </c>
      <c r="P20" s="6" t="s">
        <v>26</v>
      </c>
      <c r="Q20" s="3" t="s">
        <v>25</v>
      </c>
      <c r="R20" s="4" t="s">
        <v>26</v>
      </c>
      <c r="S20" s="6" t="s">
        <v>26</v>
      </c>
      <c r="T20" s="6" t="s">
        <v>26</v>
      </c>
      <c r="U20" s="6" t="s">
        <v>26</v>
      </c>
      <c r="V20" s="6" t="s">
        <v>26</v>
      </c>
      <c r="W20" s="6" t="s">
        <v>26</v>
      </c>
      <c r="X20" s="4" t="s">
        <v>150</v>
      </c>
      <c r="Y20" s="29">
        <v>230</v>
      </c>
      <c r="Z20" s="29">
        <f t="shared" si="0"/>
        <v>15</v>
      </c>
      <c r="AA20" s="30">
        <v>10</v>
      </c>
      <c r="AB20" s="29">
        <f t="shared" si="1"/>
        <v>2450</v>
      </c>
    </row>
    <row r="21" spans="1:28" ht="69.599999999999994" customHeight="1" x14ac:dyDescent="0.3">
      <c r="A21" s="7" t="s">
        <v>27</v>
      </c>
      <c r="B21" s="3" t="s">
        <v>99</v>
      </c>
      <c r="C21" s="3" t="s">
        <v>107</v>
      </c>
      <c r="D21" s="3" t="s">
        <v>108</v>
      </c>
      <c r="E21" s="7">
        <v>76033</v>
      </c>
      <c r="F21" s="7" t="s">
        <v>56</v>
      </c>
      <c r="G21" s="7" t="s">
        <v>59</v>
      </c>
      <c r="H21" s="4" t="s">
        <v>20</v>
      </c>
      <c r="I21" s="4">
        <v>4</v>
      </c>
      <c r="J21" s="3" t="s">
        <v>176</v>
      </c>
      <c r="K21" s="6" t="s">
        <v>26</v>
      </c>
      <c r="L21" s="6" t="s">
        <v>26</v>
      </c>
      <c r="M21" s="4">
        <v>99.74</v>
      </c>
      <c r="N21" s="5" t="s">
        <v>28</v>
      </c>
      <c r="O21" s="6" t="s">
        <v>26</v>
      </c>
      <c r="P21" s="6" t="s">
        <v>26</v>
      </c>
      <c r="Q21" s="3" t="s">
        <v>25</v>
      </c>
      <c r="R21" s="4" t="s">
        <v>26</v>
      </c>
      <c r="S21" s="6" t="s">
        <v>26</v>
      </c>
      <c r="T21" s="6" t="s">
        <v>26</v>
      </c>
      <c r="U21" s="6" t="s">
        <v>26</v>
      </c>
      <c r="V21" s="6" t="s">
        <v>26</v>
      </c>
      <c r="W21" s="6" t="s">
        <v>26</v>
      </c>
      <c r="X21" s="4" t="s">
        <v>150</v>
      </c>
      <c r="Y21" s="29">
        <v>230</v>
      </c>
      <c r="Z21" s="29">
        <f t="shared" si="0"/>
        <v>12</v>
      </c>
      <c r="AA21" s="30">
        <v>10</v>
      </c>
      <c r="AB21" s="29">
        <f t="shared" si="1"/>
        <v>2420</v>
      </c>
    </row>
    <row r="22" spans="1:28" x14ac:dyDescent="0.3">
      <c r="A22" s="59" t="s">
        <v>173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71"/>
      <c r="AB22" s="13">
        <f>SUM(AB8:AB21)</f>
        <v>55924</v>
      </c>
    </row>
    <row r="24" spans="1:28" ht="15" customHeight="1" x14ac:dyDescent="0.3">
      <c r="A24" s="70" t="s">
        <v>37</v>
      </c>
      <c r="B24" s="70"/>
      <c r="C24" s="70"/>
      <c r="D24" s="70"/>
      <c r="E24" s="70"/>
      <c r="F24" s="70"/>
      <c r="G24" s="70"/>
      <c r="H24" s="70"/>
      <c r="I24" s="70"/>
      <c r="J24" s="70"/>
    </row>
    <row r="25" spans="1:28" s="31" customFormat="1" ht="116.25" customHeight="1" x14ac:dyDescent="0.3">
      <c r="A25" s="22" t="s">
        <v>38</v>
      </c>
      <c r="B25" s="22" t="s">
        <v>39</v>
      </c>
      <c r="C25" s="22" t="s">
        <v>40</v>
      </c>
      <c r="D25" s="22" t="s">
        <v>41</v>
      </c>
      <c r="E25" s="22" t="s">
        <v>42</v>
      </c>
      <c r="F25" s="21" t="s">
        <v>43</v>
      </c>
      <c r="G25" s="54" t="s">
        <v>132</v>
      </c>
      <c r="H25" s="55"/>
      <c r="I25" s="18" t="s">
        <v>190</v>
      </c>
      <c r="J25" s="17" t="s">
        <v>191</v>
      </c>
      <c r="L25" s="32"/>
      <c r="M25" s="32"/>
      <c r="X25" s="32"/>
      <c r="Y25" s="32"/>
      <c r="Z25" s="32"/>
      <c r="AA25" s="32"/>
      <c r="AB25" s="32"/>
    </row>
    <row r="26" spans="1:28" s="31" customFormat="1" ht="67.5" customHeight="1" x14ac:dyDescent="0.3">
      <c r="A26" s="8">
        <v>1</v>
      </c>
      <c r="B26" s="8" t="s">
        <v>99</v>
      </c>
      <c r="C26" s="8" t="s">
        <v>192</v>
      </c>
      <c r="D26" s="8" t="s">
        <v>26</v>
      </c>
      <c r="E26" s="8" t="s">
        <v>44</v>
      </c>
      <c r="F26" s="8" t="s">
        <v>45</v>
      </c>
      <c r="G26" s="42">
        <v>10</v>
      </c>
      <c r="H26" s="43"/>
      <c r="I26" s="14">
        <v>6.9</v>
      </c>
      <c r="J26" s="14">
        <f>G26*I26</f>
        <v>69</v>
      </c>
      <c r="L26" s="32"/>
      <c r="M26" s="32"/>
      <c r="X26" s="32"/>
      <c r="Y26" s="32"/>
      <c r="Z26" s="32"/>
      <c r="AA26" s="32"/>
      <c r="AB26" s="32"/>
    </row>
    <row r="27" spans="1:28" s="31" customFormat="1" ht="51" customHeight="1" x14ac:dyDescent="0.3">
      <c r="A27" s="8">
        <v>2</v>
      </c>
      <c r="B27" s="8" t="s">
        <v>99</v>
      </c>
      <c r="C27" s="8" t="s">
        <v>193</v>
      </c>
      <c r="D27" s="8" t="s">
        <v>26</v>
      </c>
      <c r="E27" s="8" t="s">
        <v>44</v>
      </c>
      <c r="F27" s="8" t="s">
        <v>46</v>
      </c>
      <c r="G27" s="42">
        <v>200</v>
      </c>
      <c r="H27" s="43"/>
      <c r="I27" s="14">
        <v>2</v>
      </c>
      <c r="J27" s="14">
        <f t="shared" ref="J27:J39" si="2">G27*I27</f>
        <v>400</v>
      </c>
      <c r="L27" s="32"/>
      <c r="M27" s="32"/>
      <c r="X27" s="32"/>
      <c r="Y27" s="32"/>
      <c r="Z27" s="32"/>
      <c r="AA27" s="32"/>
      <c r="AB27" s="32"/>
    </row>
    <row r="28" spans="1:28" s="31" customFormat="1" ht="66.75" customHeight="1" x14ac:dyDescent="0.3">
      <c r="A28" s="8">
        <v>3</v>
      </c>
      <c r="B28" s="8" t="s">
        <v>99</v>
      </c>
      <c r="C28" s="8" t="s">
        <v>194</v>
      </c>
      <c r="D28" s="8" t="s">
        <v>26</v>
      </c>
      <c r="E28" s="8" t="s">
        <v>44</v>
      </c>
      <c r="F28" s="8" t="s">
        <v>46</v>
      </c>
      <c r="G28" s="52">
        <v>5</v>
      </c>
      <c r="H28" s="53"/>
      <c r="I28" s="14">
        <v>3</v>
      </c>
      <c r="J28" s="14">
        <f t="shared" si="2"/>
        <v>15</v>
      </c>
      <c r="L28" s="32"/>
      <c r="M28" s="32"/>
      <c r="X28" s="32"/>
      <c r="Y28" s="32"/>
      <c r="Z28" s="32"/>
      <c r="AA28" s="32"/>
      <c r="AB28" s="32"/>
    </row>
    <row r="29" spans="1:28" s="31" customFormat="1" ht="56.25" customHeight="1" x14ac:dyDescent="0.3">
      <c r="A29" s="8">
        <v>4</v>
      </c>
      <c r="B29" s="8" t="s">
        <v>99</v>
      </c>
      <c r="C29" s="8" t="s">
        <v>195</v>
      </c>
      <c r="D29" s="8" t="s">
        <v>26</v>
      </c>
      <c r="E29" s="8" t="s">
        <v>44</v>
      </c>
      <c r="F29" s="8" t="s">
        <v>46</v>
      </c>
      <c r="G29" s="52">
        <v>1000</v>
      </c>
      <c r="H29" s="53"/>
      <c r="I29" s="14">
        <v>0.15</v>
      </c>
      <c r="J29" s="14">
        <f t="shared" si="2"/>
        <v>150</v>
      </c>
      <c r="L29" s="32"/>
      <c r="M29" s="32"/>
      <c r="X29" s="32"/>
      <c r="Y29" s="32"/>
      <c r="Z29" s="32"/>
      <c r="AA29" s="32"/>
      <c r="AB29" s="32"/>
    </row>
    <row r="30" spans="1:28" s="31" customFormat="1" ht="62.25" customHeight="1" x14ac:dyDescent="0.3">
      <c r="A30" s="8">
        <v>5</v>
      </c>
      <c r="B30" s="8" t="s">
        <v>99</v>
      </c>
      <c r="C30" s="8" t="s">
        <v>196</v>
      </c>
      <c r="D30" s="8" t="s">
        <v>26</v>
      </c>
      <c r="E30" s="8" t="s">
        <v>44</v>
      </c>
      <c r="F30" s="8" t="s">
        <v>47</v>
      </c>
      <c r="G30" s="52">
        <v>5</v>
      </c>
      <c r="H30" s="53"/>
      <c r="I30" s="14">
        <v>3</v>
      </c>
      <c r="J30" s="14">
        <f t="shared" si="2"/>
        <v>15</v>
      </c>
      <c r="L30" s="32"/>
      <c r="M30" s="32"/>
      <c r="X30" s="32"/>
      <c r="Y30" s="32"/>
      <c r="Z30" s="32"/>
      <c r="AA30" s="32"/>
      <c r="AB30" s="32"/>
    </row>
    <row r="31" spans="1:28" s="31" customFormat="1" ht="47.25" customHeight="1" x14ac:dyDescent="0.3">
      <c r="A31" s="8">
        <v>6</v>
      </c>
      <c r="B31" s="8" t="s">
        <v>99</v>
      </c>
      <c r="C31" s="8" t="s">
        <v>197</v>
      </c>
      <c r="D31" s="8" t="s">
        <v>26</v>
      </c>
      <c r="E31" s="8" t="s">
        <v>44</v>
      </c>
      <c r="F31" s="8" t="s">
        <v>46</v>
      </c>
      <c r="G31" s="42">
        <v>1000</v>
      </c>
      <c r="H31" s="43"/>
      <c r="I31" s="14">
        <v>0.1</v>
      </c>
      <c r="J31" s="14">
        <f t="shared" si="2"/>
        <v>100</v>
      </c>
      <c r="L31" s="32"/>
      <c r="M31" s="32"/>
      <c r="X31" s="32"/>
      <c r="Y31" s="32"/>
      <c r="Z31" s="32"/>
      <c r="AA31" s="32"/>
      <c r="AB31" s="32"/>
    </row>
    <row r="32" spans="1:28" s="31" customFormat="1" ht="48" customHeight="1" x14ac:dyDescent="0.3">
      <c r="A32" s="8">
        <v>7</v>
      </c>
      <c r="B32" s="8" t="s">
        <v>99</v>
      </c>
      <c r="C32" s="8" t="s">
        <v>198</v>
      </c>
      <c r="D32" s="8" t="s">
        <v>26</v>
      </c>
      <c r="E32" s="8" t="s">
        <v>44</v>
      </c>
      <c r="F32" s="8" t="s">
        <v>46</v>
      </c>
      <c r="G32" s="42">
        <v>1500</v>
      </c>
      <c r="H32" s="43"/>
      <c r="I32" s="14">
        <v>0.12</v>
      </c>
      <c r="J32" s="14">
        <f t="shared" si="2"/>
        <v>180</v>
      </c>
      <c r="L32" s="32"/>
      <c r="M32" s="32"/>
      <c r="X32" s="32"/>
      <c r="Y32" s="32"/>
      <c r="Z32" s="32"/>
      <c r="AA32" s="32"/>
      <c r="AB32" s="32"/>
    </row>
    <row r="33" spans="1:28" s="31" customFormat="1" ht="65.25" customHeight="1" x14ac:dyDescent="0.3">
      <c r="A33" s="8">
        <v>8</v>
      </c>
      <c r="B33" s="8" t="s">
        <v>99</v>
      </c>
      <c r="C33" s="8" t="s">
        <v>199</v>
      </c>
      <c r="D33" s="8" t="s">
        <v>26</v>
      </c>
      <c r="E33" s="8" t="s">
        <v>44</v>
      </c>
      <c r="F33" s="8" t="s">
        <v>48</v>
      </c>
      <c r="G33" s="42">
        <v>200</v>
      </c>
      <c r="H33" s="43"/>
      <c r="I33" s="14">
        <v>2</v>
      </c>
      <c r="J33" s="14">
        <f t="shared" si="2"/>
        <v>400</v>
      </c>
      <c r="L33" s="32"/>
      <c r="M33" s="32"/>
      <c r="X33" s="32"/>
      <c r="Y33" s="32"/>
      <c r="Z33" s="32"/>
      <c r="AA33" s="32"/>
      <c r="AB33" s="32"/>
    </row>
    <row r="34" spans="1:28" s="31" customFormat="1" ht="51.75" customHeight="1" x14ac:dyDescent="0.3">
      <c r="A34" s="8">
        <v>9</v>
      </c>
      <c r="B34" s="8" t="s">
        <v>99</v>
      </c>
      <c r="C34" s="8" t="s">
        <v>200</v>
      </c>
      <c r="D34" s="8" t="s">
        <v>26</v>
      </c>
      <c r="E34" s="8" t="s">
        <v>44</v>
      </c>
      <c r="F34" s="8" t="s">
        <v>48</v>
      </c>
      <c r="G34" s="42">
        <v>1400</v>
      </c>
      <c r="H34" s="43"/>
      <c r="I34" s="14">
        <v>0.1</v>
      </c>
      <c r="J34" s="14">
        <f t="shared" si="2"/>
        <v>140</v>
      </c>
      <c r="L34" s="32"/>
      <c r="M34" s="32"/>
      <c r="X34" s="32"/>
      <c r="Y34" s="32"/>
      <c r="Z34" s="32"/>
      <c r="AA34" s="32"/>
      <c r="AB34" s="32"/>
    </row>
    <row r="35" spans="1:28" s="31" customFormat="1" ht="59.25" customHeight="1" x14ac:dyDescent="0.3">
      <c r="A35" s="8">
        <v>10</v>
      </c>
      <c r="B35" s="8" t="s">
        <v>99</v>
      </c>
      <c r="C35" s="8" t="s">
        <v>201</v>
      </c>
      <c r="D35" s="8" t="s">
        <v>26</v>
      </c>
      <c r="E35" s="8" t="s">
        <v>44</v>
      </c>
      <c r="F35" s="8" t="s">
        <v>49</v>
      </c>
      <c r="G35" s="42">
        <v>150</v>
      </c>
      <c r="H35" s="43"/>
      <c r="I35" s="14">
        <v>8</v>
      </c>
      <c r="J35" s="14">
        <f t="shared" si="2"/>
        <v>1200</v>
      </c>
      <c r="L35" s="32"/>
      <c r="M35" s="32"/>
      <c r="X35" s="32"/>
      <c r="Y35" s="32"/>
      <c r="Z35" s="32"/>
      <c r="AA35" s="32"/>
      <c r="AB35" s="32"/>
    </row>
    <row r="36" spans="1:28" s="31" customFormat="1" ht="57" customHeight="1" x14ac:dyDescent="0.3">
      <c r="A36" s="8">
        <v>11</v>
      </c>
      <c r="B36" s="8" t="s">
        <v>99</v>
      </c>
      <c r="C36" s="8" t="s">
        <v>202</v>
      </c>
      <c r="D36" s="8" t="s">
        <v>26</v>
      </c>
      <c r="E36" s="8" t="s">
        <v>44</v>
      </c>
      <c r="F36" s="8" t="s">
        <v>49</v>
      </c>
      <c r="G36" s="42">
        <v>1550</v>
      </c>
      <c r="H36" s="43"/>
      <c r="I36" s="14">
        <v>5</v>
      </c>
      <c r="J36" s="14">
        <f t="shared" si="2"/>
        <v>7750</v>
      </c>
      <c r="L36" s="32"/>
      <c r="M36" s="32"/>
      <c r="X36" s="32"/>
      <c r="Y36" s="32"/>
      <c r="Z36" s="32"/>
      <c r="AA36" s="32"/>
      <c r="AB36" s="32"/>
    </row>
    <row r="37" spans="1:28" s="31" customFormat="1" ht="84.75" customHeight="1" x14ac:dyDescent="0.3">
      <c r="A37" s="8">
        <v>12</v>
      </c>
      <c r="B37" s="8" t="s">
        <v>99</v>
      </c>
      <c r="C37" s="8" t="s">
        <v>203</v>
      </c>
      <c r="D37" s="8" t="s">
        <v>26</v>
      </c>
      <c r="E37" s="8" t="s">
        <v>44</v>
      </c>
      <c r="F37" s="8" t="s">
        <v>49</v>
      </c>
      <c r="G37" s="42">
        <v>500</v>
      </c>
      <c r="H37" s="43"/>
      <c r="I37" s="14">
        <v>10</v>
      </c>
      <c r="J37" s="14">
        <f t="shared" si="2"/>
        <v>5000</v>
      </c>
      <c r="L37" s="32"/>
      <c r="M37" s="32"/>
      <c r="X37" s="32"/>
      <c r="Y37" s="32"/>
      <c r="Z37" s="32"/>
      <c r="AA37" s="32"/>
      <c r="AB37" s="32"/>
    </row>
    <row r="38" spans="1:28" s="31" customFormat="1" ht="62.25" customHeight="1" x14ac:dyDescent="0.3">
      <c r="A38" s="8">
        <v>13</v>
      </c>
      <c r="B38" s="8" t="s">
        <v>99</v>
      </c>
      <c r="C38" s="8" t="s">
        <v>204</v>
      </c>
      <c r="D38" s="8" t="s">
        <v>26</v>
      </c>
      <c r="E38" s="8" t="s">
        <v>44</v>
      </c>
      <c r="F38" s="8" t="s">
        <v>48</v>
      </c>
      <c r="G38" s="42">
        <v>1300</v>
      </c>
      <c r="H38" s="43"/>
      <c r="I38" s="14">
        <v>0.3</v>
      </c>
      <c r="J38" s="14">
        <f t="shared" si="2"/>
        <v>390</v>
      </c>
      <c r="L38" s="32"/>
      <c r="M38" s="32"/>
      <c r="X38" s="32"/>
      <c r="Y38" s="32"/>
      <c r="Z38" s="32"/>
      <c r="AA38" s="32"/>
      <c r="AB38" s="32"/>
    </row>
    <row r="39" spans="1:28" s="31" customFormat="1" ht="62.25" customHeight="1" x14ac:dyDescent="0.3">
      <c r="A39" s="8">
        <v>14</v>
      </c>
      <c r="B39" s="8" t="s">
        <v>99</v>
      </c>
      <c r="C39" s="23" t="s">
        <v>205</v>
      </c>
      <c r="D39" s="8" t="s">
        <v>26</v>
      </c>
      <c r="E39" s="8" t="s">
        <v>44</v>
      </c>
      <c r="F39" s="8" t="s">
        <v>164</v>
      </c>
      <c r="G39" s="42">
        <v>20</v>
      </c>
      <c r="H39" s="43"/>
      <c r="I39" s="14">
        <v>3</v>
      </c>
      <c r="J39" s="14">
        <f t="shared" si="2"/>
        <v>60</v>
      </c>
      <c r="L39" s="32"/>
      <c r="M39" s="32"/>
      <c r="X39" s="32"/>
      <c r="Y39" s="32"/>
      <c r="Z39" s="32"/>
      <c r="AA39" s="32"/>
      <c r="AB39" s="32"/>
    </row>
    <row r="40" spans="1:28" s="31" customFormat="1" ht="21.75" customHeight="1" x14ac:dyDescent="0.3">
      <c r="A40" s="47">
        <v>15</v>
      </c>
      <c r="B40" s="48" t="s">
        <v>99</v>
      </c>
      <c r="C40" s="51" t="s">
        <v>206</v>
      </c>
      <c r="D40" s="67" t="s">
        <v>50</v>
      </c>
      <c r="E40" s="67"/>
      <c r="F40" s="67"/>
      <c r="G40" s="67"/>
      <c r="H40" s="67"/>
      <c r="I40" s="67"/>
      <c r="J40" s="67"/>
      <c r="L40" s="32"/>
      <c r="M40" s="32"/>
      <c r="X40" s="32"/>
      <c r="Y40" s="32"/>
      <c r="Z40" s="32"/>
      <c r="AA40" s="32"/>
      <c r="AB40" s="32"/>
    </row>
    <row r="41" spans="1:28" s="31" customFormat="1" ht="38.25" customHeight="1" x14ac:dyDescent="0.3">
      <c r="A41" s="47"/>
      <c r="B41" s="49"/>
      <c r="C41" s="51"/>
      <c r="D41" s="8" t="s">
        <v>51</v>
      </c>
      <c r="E41" s="8" t="s">
        <v>44</v>
      </c>
      <c r="F41" s="8" t="s">
        <v>52</v>
      </c>
      <c r="G41" s="52">
        <v>17</v>
      </c>
      <c r="H41" s="53"/>
      <c r="I41" s="14">
        <v>80</v>
      </c>
      <c r="J41" s="14">
        <f>G41*I41</f>
        <v>1360</v>
      </c>
      <c r="L41" s="32"/>
      <c r="M41" s="32"/>
      <c r="X41" s="32"/>
      <c r="Y41" s="32"/>
      <c r="Z41" s="32"/>
      <c r="AA41" s="32"/>
      <c r="AB41" s="32"/>
    </row>
    <row r="42" spans="1:28" s="31" customFormat="1" ht="38.25" customHeight="1" x14ac:dyDescent="0.3">
      <c r="A42" s="8">
        <v>16</v>
      </c>
      <c r="B42" s="49"/>
      <c r="C42" s="51"/>
      <c r="D42" s="8" t="s">
        <v>53</v>
      </c>
      <c r="E42" s="8" t="s">
        <v>44</v>
      </c>
      <c r="F42" s="8" t="s">
        <v>52</v>
      </c>
      <c r="G42" s="52">
        <v>15</v>
      </c>
      <c r="H42" s="53"/>
      <c r="I42" s="14">
        <v>100</v>
      </c>
      <c r="J42" s="14">
        <f t="shared" ref="J42:J44" si="3">G42*I42</f>
        <v>1500</v>
      </c>
      <c r="L42" s="32"/>
      <c r="M42" s="32"/>
      <c r="X42" s="32"/>
      <c r="Y42" s="32"/>
      <c r="Z42" s="32"/>
      <c r="AA42" s="32"/>
      <c r="AB42" s="32"/>
    </row>
    <row r="43" spans="1:28" s="31" customFormat="1" ht="38.25" customHeight="1" x14ac:dyDescent="0.3">
      <c r="A43" s="8">
        <v>17</v>
      </c>
      <c r="B43" s="49"/>
      <c r="C43" s="51"/>
      <c r="D43" s="8" t="s">
        <v>54</v>
      </c>
      <c r="E43" s="8" t="s">
        <v>44</v>
      </c>
      <c r="F43" s="8" t="s">
        <v>52</v>
      </c>
      <c r="G43" s="52">
        <v>8</v>
      </c>
      <c r="H43" s="53"/>
      <c r="I43" s="14">
        <v>150</v>
      </c>
      <c r="J43" s="14">
        <f t="shared" si="3"/>
        <v>1200</v>
      </c>
      <c r="L43" s="32"/>
      <c r="M43" s="32"/>
      <c r="X43" s="32"/>
      <c r="Y43" s="32"/>
      <c r="Z43" s="32"/>
      <c r="AA43" s="32"/>
      <c r="AB43" s="32"/>
    </row>
    <row r="44" spans="1:28" s="31" customFormat="1" ht="54.75" customHeight="1" x14ac:dyDescent="0.3">
      <c r="A44" s="8">
        <v>18</v>
      </c>
      <c r="B44" s="50"/>
      <c r="C44" s="8" t="s">
        <v>133</v>
      </c>
      <c r="D44" s="8" t="s">
        <v>26</v>
      </c>
      <c r="E44" s="8" t="s">
        <v>44</v>
      </c>
      <c r="F44" s="8" t="s">
        <v>52</v>
      </c>
      <c r="G44" s="52">
        <v>5</v>
      </c>
      <c r="H44" s="53"/>
      <c r="I44" s="14">
        <v>100</v>
      </c>
      <c r="J44" s="14">
        <f t="shared" si="3"/>
        <v>500</v>
      </c>
      <c r="L44" s="32"/>
      <c r="M44" s="32"/>
      <c r="X44" s="32"/>
      <c r="Y44" s="32"/>
      <c r="Z44" s="32"/>
      <c r="AA44" s="32"/>
      <c r="AB44" s="32"/>
    </row>
    <row r="45" spans="1:28" s="31" customFormat="1" ht="21" customHeight="1" x14ac:dyDescent="0.3">
      <c r="A45" s="65" t="s">
        <v>172</v>
      </c>
      <c r="B45" s="65"/>
      <c r="C45" s="65"/>
      <c r="D45" s="65"/>
      <c r="E45" s="65"/>
      <c r="F45" s="65"/>
      <c r="G45" s="65"/>
      <c r="H45" s="65"/>
      <c r="I45" s="65"/>
      <c r="J45" s="16">
        <f>SUM(J26:J39)+SUM(J41:J44)</f>
        <v>20429</v>
      </c>
      <c r="L45" s="32"/>
      <c r="M45" s="33"/>
      <c r="X45" s="32"/>
      <c r="Y45" s="32"/>
      <c r="Z45" s="32"/>
      <c r="AA45" s="32"/>
      <c r="AB45" s="32"/>
    </row>
    <row r="46" spans="1:28" s="31" customFormat="1" x14ac:dyDescent="0.3">
      <c r="A46" s="45" t="s">
        <v>55</v>
      </c>
      <c r="B46" s="45"/>
      <c r="C46" s="45"/>
      <c r="D46" s="45"/>
      <c r="E46" s="45"/>
      <c r="F46" s="45"/>
      <c r="G46" s="45"/>
      <c r="H46" s="45"/>
      <c r="I46" s="45"/>
      <c r="X46" s="32"/>
      <c r="Y46" s="32"/>
      <c r="Z46" s="32"/>
      <c r="AA46" s="32"/>
      <c r="AB46" s="32"/>
    </row>
    <row r="47" spans="1:28" s="31" customFormat="1" ht="19.5" customHeight="1" x14ac:dyDescent="0.3">
      <c r="A47" s="41" t="s">
        <v>129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X47" s="32"/>
      <c r="Y47" s="32"/>
      <c r="Z47" s="32"/>
      <c r="AA47" s="32"/>
      <c r="AB47" s="32"/>
    </row>
    <row r="48" spans="1:28" s="31" customFormat="1" ht="19.5" customHeight="1" x14ac:dyDescent="0.3">
      <c r="A48" s="41" t="s">
        <v>134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X48" s="32"/>
      <c r="Y48" s="32"/>
      <c r="Z48" s="32"/>
      <c r="AA48" s="32"/>
      <c r="AB48" s="32"/>
    </row>
    <row r="49" spans="1:13" ht="50.25" customHeight="1" x14ac:dyDescent="0.3">
      <c r="A49" s="41" t="s">
        <v>135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1" spans="1:13" ht="33" customHeight="1" x14ac:dyDescent="0.3">
      <c r="A51" s="34" t="s">
        <v>139</v>
      </c>
      <c r="B51" s="66" t="s">
        <v>40</v>
      </c>
      <c r="C51" s="66"/>
      <c r="D51" s="66"/>
      <c r="E51" s="66" t="s">
        <v>140</v>
      </c>
      <c r="F51" s="66"/>
      <c r="G51" s="66" t="s">
        <v>142</v>
      </c>
      <c r="H51" s="66"/>
      <c r="I51" s="66" t="s">
        <v>141</v>
      </c>
      <c r="J51" s="66"/>
    </row>
    <row r="52" spans="1:13" x14ac:dyDescent="0.3">
      <c r="A52" s="4" t="s">
        <v>147</v>
      </c>
      <c r="B52" s="46" t="s">
        <v>151</v>
      </c>
      <c r="C52" s="46"/>
      <c r="D52" s="46"/>
      <c r="E52" s="63">
        <f>AB22</f>
        <v>55924</v>
      </c>
      <c r="F52" s="63"/>
      <c r="G52" s="64">
        <v>0.8</v>
      </c>
      <c r="H52" s="64"/>
      <c r="I52" s="64">
        <f>E52*G52</f>
        <v>44739.200000000004</v>
      </c>
      <c r="J52" s="64"/>
      <c r="M52" s="38"/>
    </row>
    <row r="53" spans="1:13" x14ac:dyDescent="0.3">
      <c r="A53" s="4" t="s">
        <v>148</v>
      </c>
      <c r="B53" s="46" t="s">
        <v>37</v>
      </c>
      <c r="C53" s="46"/>
      <c r="D53" s="46"/>
      <c r="E53" s="63">
        <f>J45</f>
        <v>20429</v>
      </c>
      <c r="F53" s="63"/>
      <c r="G53" s="64">
        <v>0.2</v>
      </c>
      <c r="H53" s="64"/>
      <c r="I53" s="64">
        <f>E53*G53</f>
        <v>4085.8</v>
      </c>
      <c r="J53" s="64"/>
    </row>
    <row r="54" spans="1:13" x14ac:dyDescent="0.3">
      <c r="A54" s="44" t="s">
        <v>143</v>
      </c>
      <c r="B54" s="44"/>
      <c r="C54" s="44"/>
      <c r="D54" s="44"/>
      <c r="E54" s="44"/>
      <c r="F54" s="44"/>
      <c r="G54" s="44"/>
      <c r="H54" s="44"/>
      <c r="I54" s="61">
        <f>I52+I53</f>
        <v>48825.000000000007</v>
      </c>
      <c r="J54" s="61"/>
      <c r="M54" s="39"/>
    </row>
    <row r="55" spans="1:13" x14ac:dyDescent="0.3">
      <c r="A55" s="44" t="s">
        <v>144</v>
      </c>
      <c r="B55" s="44"/>
      <c r="C55" s="44"/>
      <c r="D55" s="44"/>
      <c r="E55" s="44"/>
      <c r="F55" s="44"/>
      <c r="G55" s="44"/>
      <c r="H55" s="44"/>
      <c r="I55" s="62">
        <f>I54*0.21</f>
        <v>10253.250000000002</v>
      </c>
      <c r="J55" s="62"/>
    </row>
    <row r="56" spans="1:13" x14ac:dyDescent="0.3">
      <c r="A56" s="44" t="s">
        <v>145</v>
      </c>
      <c r="B56" s="44"/>
      <c r="C56" s="44"/>
      <c r="D56" s="44"/>
      <c r="E56" s="44"/>
      <c r="F56" s="44"/>
      <c r="G56" s="44"/>
      <c r="H56" s="44"/>
      <c r="I56" s="62">
        <f>I54+I55</f>
        <v>59078.250000000007</v>
      </c>
      <c r="J56" s="62"/>
    </row>
    <row r="58" spans="1:13" ht="34.5" customHeight="1" x14ac:dyDescent="0.3">
      <c r="A58" s="41" t="s">
        <v>149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</row>
    <row r="59" spans="1:13" ht="36.75" customHeight="1" x14ac:dyDescent="0.3">
      <c r="A59" s="41" t="s">
        <v>146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</row>
  </sheetData>
  <autoFilter ref="A6:W22" xr:uid="{00000000-0009-0000-0000-000005000000}">
    <filterColumn colId="5" showButton="0"/>
    <sortState xmlns:xlrd2="http://schemas.microsoft.com/office/spreadsheetml/2017/richdata2" ref="A7:W21">
      <sortCondition ref="A6:A21"/>
    </sortState>
  </autoFilter>
  <mergeCells count="55">
    <mergeCell ref="A1:AB1"/>
    <mergeCell ref="A3:W3"/>
    <mergeCell ref="A4:W4"/>
    <mergeCell ref="F6:G6"/>
    <mergeCell ref="A24:J24"/>
    <mergeCell ref="F7:G7"/>
    <mergeCell ref="G36:H36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7:H37"/>
    <mergeCell ref="G38:H38"/>
    <mergeCell ref="A40:A41"/>
    <mergeCell ref="B40:B44"/>
    <mergeCell ref="C40:C43"/>
    <mergeCell ref="D40:J40"/>
    <mergeCell ref="G41:H41"/>
    <mergeCell ref="G42:H42"/>
    <mergeCell ref="G43:H43"/>
    <mergeCell ref="G44:H44"/>
    <mergeCell ref="G53:H53"/>
    <mergeCell ref="I53:J53"/>
    <mergeCell ref="A45:I45"/>
    <mergeCell ref="A46:I46"/>
    <mergeCell ref="A47:K47"/>
    <mergeCell ref="A48:K48"/>
    <mergeCell ref="A49:K49"/>
    <mergeCell ref="B51:D51"/>
    <mergeCell ref="E51:F51"/>
    <mergeCell ref="G51:H51"/>
    <mergeCell ref="I51:J51"/>
    <mergeCell ref="A58:L58"/>
    <mergeCell ref="A59:L59"/>
    <mergeCell ref="A22:AA22"/>
    <mergeCell ref="G39:H39"/>
    <mergeCell ref="A54:H54"/>
    <mergeCell ref="I54:J54"/>
    <mergeCell ref="A55:H55"/>
    <mergeCell ref="I55:J55"/>
    <mergeCell ref="A56:H56"/>
    <mergeCell ref="I56:J56"/>
    <mergeCell ref="B52:D52"/>
    <mergeCell ref="E52:F52"/>
    <mergeCell ref="G52:H52"/>
    <mergeCell ref="I52:J52"/>
    <mergeCell ref="B53:D53"/>
    <mergeCell ref="E53:F5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E51A78E76FBC40A3675CA82F262996" ma:contentTypeVersion="2" ma:contentTypeDescription="Kurkite naują dokumentą." ma:contentTypeScope="" ma:versionID="6086961dde692f9a83808de2e28af364">
  <xsd:schema xmlns:xsd="http://www.w3.org/2001/XMLSchema" xmlns:xs="http://www.w3.org/2001/XMLSchema" xmlns:p="http://schemas.microsoft.com/office/2006/metadata/properties" xmlns:ns2="67e0229e-9b74-4303-9846-c3040268c45a" targetNamespace="http://schemas.microsoft.com/office/2006/metadata/properties" ma:root="true" ma:fieldsID="b40159ddf9fa0863260e2552e2df6ca3" ns2:_="">
    <xsd:import namespace="67e0229e-9b74-4303-9846-c3040268c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0229e-9b74-4303-9846-c3040268c4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94009C-B8A2-4D81-AA43-5A0613AADC2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7e0229e-9b74-4303-9846-c3040268c45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7C0E27-0591-4115-97E3-7730F1120D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BAAC3A-8C17-4F50-9680-1D799F671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0229e-9b74-4303-9846-c3040268c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 Klaipėdos Final</vt:lpstr>
      <vt:lpstr>4 Šiaulių 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Šaulytė</dc:creator>
  <cp:keywords/>
  <dc:description/>
  <cp:lastModifiedBy>Eglė Dmukauskaitė</cp:lastModifiedBy>
  <cp:lastPrinted>2022-11-30T13:48:27Z</cp:lastPrinted>
  <dcterms:created xsi:type="dcterms:W3CDTF">2015-06-05T18:17:20Z</dcterms:created>
  <dcterms:modified xsi:type="dcterms:W3CDTF">2023-05-17T07:20:09Z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0x010100F7E51A78E76FBC40A3675CA82F262996</vt:lpwstr>
  </property>
</Properties>
</file>