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NVSPL58\Desktop\ST-10\"/>
    </mc:Choice>
  </mc:AlternateContent>
  <xr:revisionPtr revIDLastSave="0" documentId="13_ncr:1_{71FB2DEF-BD1D-4AA5-A5C5-BF24FDABFBD8}" xr6:coauthVersionLast="47" xr6:coauthVersionMax="47" xr10:uidLastSave="{00000000-0000-0000-0000-000000000000}"/>
  <bookViews>
    <workbookView xWindow="-120" yWindow="-120" windowWidth="29040" windowHeight="15720" tabRatio="610" xr2:uid="{00000000-000D-0000-FFFF-FFFF00000000}"/>
  </bookViews>
  <sheets>
    <sheet name="1 priedas" sheetId="5" r:id="rId1"/>
  </sheets>
  <definedNames>
    <definedName name="_xlnm._FilterDatabase" localSheetId="0" hidden="1">'1 priedas'!$A$2:$N$43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2" i="5" l="1"/>
  <c r="K42" i="5"/>
  <c r="N42" i="5" s="1"/>
  <c r="M42" i="5" s="1"/>
  <c r="L41" i="5"/>
  <c r="K41" i="5"/>
  <c r="N41" i="5" s="1"/>
  <c r="M41" i="5" s="1"/>
  <c r="L40" i="5"/>
  <c r="K40" i="5"/>
  <c r="N40" i="5" s="1"/>
  <c r="M40" i="5" s="1"/>
  <c r="L39" i="5"/>
  <c r="K39" i="5"/>
  <c r="N39" i="5" s="1"/>
  <c r="M39" i="5" s="1"/>
  <c r="L38" i="5"/>
  <c r="K38" i="5"/>
  <c r="N38" i="5" s="1"/>
  <c r="M38" i="5" s="1"/>
  <c r="L37" i="5"/>
  <c r="K37" i="5"/>
  <c r="N37" i="5" s="1"/>
  <c r="M37" i="5" s="1"/>
  <c r="L36" i="5"/>
  <c r="K36" i="5"/>
  <c r="N36" i="5" s="1"/>
  <c r="M36" i="5" s="1"/>
  <c r="L35" i="5"/>
  <c r="K35" i="5"/>
  <c r="L34" i="5"/>
  <c r="K34" i="5"/>
  <c r="N34" i="5" s="1"/>
  <c r="L33" i="5"/>
  <c r="K33" i="5"/>
  <c r="N33" i="5" s="1"/>
  <c r="M33" i="5" s="1"/>
  <c r="L32" i="5"/>
  <c r="K32" i="5"/>
  <c r="N32" i="5" s="1"/>
  <c r="L31" i="5"/>
  <c r="K31" i="5"/>
  <c r="N31" i="5" s="1"/>
  <c r="M31" i="5" s="1"/>
  <c r="L30" i="5"/>
  <c r="K30" i="5"/>
  <c r="N30" i="5" s="1"/>
  <c r="L29" i="5"/>
  <c r="K29" i="5"/>
  <c r="L28" i="5"/>
  <c r="K28" i="5"/>
  <c r="N28" i="5" s="1"/>
  <c r="M28" i="5" s="1"/>
  <c r="L27" i="5"/>
  <c r="K27" i="5"/>
  <c r="N27" i="5" s="1"/>
  <c r="M27" i="5" s="1"/>
  <c r="L26" i="5"/>
  <c r="K26" i="5"/>
  <c r="N26" i="5" s="1"/>
  <c r="M26" i="5" s="1"/>
  <c r="L25" i="5"/>
  <c r="K25" i="5"/>
  <c r="N25" i="5" s="1"/>
  <c r="L24" i="5"/>
  <c r="K24" i="5"/>
  <c r="N24" i="5" s="1"/>
  <c r="L23" i="5"/>
  <c r="K23" i="5"/>
  <c r="N23" i="5" s="1"/>
  <c r="M23" i="5" s="1"/>
  <c r="L22" i="5"/>
  <c r="K22" i="5"/>
  <c r="N22" i="5" s="1"/>
  <c r="L21" i="5"/>
  <c r="K21" i="5"/>
  <c r="N21" i="5" s="1"/>
  <c r="L20" i="5"/>
  <c r="K20" i="5"/>
  <c r="N20" i="5" s="1"/>
  <c r="L19" i="5"/>
  <c r="K19" i="5"/>
  <c r="N19" i="5" s="1"/>
  <c r="L18" i="5"/>
  <c r="K18" i="5"/>
  <c r="N18" i="5" s="1"/>
  <c r="L17" i="5"/>
  <c r="K17" i="5"/>
  <c r="N17" i="5" s="1"/>
  <c r="L16" i="5"/>
  <c r="K16" i="5"/>
  <c r="N16" i="5" s="1"/>
  <c r="L15" i="5"/>
  <c r="K15" i="5"/>
  <c r="N15" i="5" s="1"/>
  <c r="L14" i="5"/>
  <c r="K14" i="5"/>
  <c r="N14" i="5" s="1"/>
  <c r="L13" i="5"/>
  <c r="K13" i="5"/>
  <c r="N13" i="5" s="1"/>
  <c r="L12" i="5"/>
  <c r="K12" i="5"/>
  <c r="N12" i="5" s="1"/>
  <c r="L11" i="5"/>
  <c r="K11" i="5"/>
  <c r="N11" i="5" s="1"/>
  <c r="L10" i="5"/>
  <c r="K10" i="5"/>
  <c r="N10" i="5" s="1"/>
  <c r="L9" i="5"/>
  <c r="K9" i="5"/>
  <c r="N9" i="5" s="1"/>
  <c r="L8" i="5"/>
  <c r="K8" i="5"/>
  <c r="N8" i="5" s="1"/>
  <c r="L7" i="5"/>
  <c r="K7" i="5"/>
  <c r="N7" i="5" s="1"/>
  <c r="L6" i="5"/>
  <c r="K6" i="5"/>
  <c r="N6" i="5" s="1"/>
  <c r="L5" i="5"/>
  <c r="K5" i="5"/>
  <c r="N5" i="5" s="1"/>
  <c r="L4" i="5"/>
  <c r="K4" i="5"/>
  <c r="M6" i="5" l="1"/>
  <c r="M5" i="5"/>
  <c r="M7" i="5"/>
  <c r="M9" i="5"/>
  <c r="M11" i="5"/>
  <c r="M14" i="5"/>
  <c r="M16" i="5"/>
  <c r="M20" i="5"/>
  <c r="M8" i="5"/>
  <c r="M10" i="5"/>
  <c r="M12" i="5"/>
  <c r="M13" i="5"/>
  <c r="M15" i="5"/>
  <c r="M17" i="5"/>
  <c r="M24" i="5"/>
  <c r="M25" i="5"/>
  <c r="N35" i="5"/>
  <c r="M35" i="5" s="1"/>
  <c r="N29" i="5"/>
  <c r="M29" i="5" s="1"/>
  <c r="M30" i="5"/>
  <c r="M32" i="5"/>
  <c r="M34" i="5"/>
  <c r="M22" i="5"/>
  <c r="M21" i="5"/>
  <c r="M19" i="5"/>
  <c r="M18" i="5"/>
  <c r="N4" i="5"/>
  <c r="M4" i="5" s="1"/>
</calcChain>
</file>

<file path=xl/sharedStrings.xml><?xml version="1.0" encoding="utf-8"?>
<sst xmlns="http://schemas.openxmlformats.org/spreadsheetml/2006/main" count="291" uniqueCount="184">
  <si>
    <t>Atviro konkurso sąlygų 1 priedas</t>
  </si>
  <si>
    <t>Pirkimo dalies Nr.</t>
  </si>
  <si>
    <t>Pagrindinis pirkimo dalies kodas pagal bendrąjį viešojo pirkimo žodyną (BVPŽ)</t>
  </si>
  <si>
    <t>Techninė specifikacija</t>
  </si>
  <si>
    <t>Miestas</t>
  </si>
  <si>
    <t>Patikros įvykdymo laikas</t>
  </si>
  <si>
    <t>Paslaugos teikėjas, programos kodas</t>
  </si>
  <si>
    <t>Programų kiekis vnt. (komplektas, pakuotė)</t>
  </si>
  <si>
    <t xml:space="preserve">Vieneto kaina Eur be PVM </t>
  </si>
  <si>
    <t>PVM tarifas (%)*</t>
  </si>
  <si>
    <t xml:space="preserve">Vieneto kaina Eur su PVM </t>
  </si>
  <si>
    <t>Suma Eur be PVM (maks. kiekiui)</t>
  </si>
  <si>
    <t>PVM suma Eur</t>
  </si>
  <si>
    <t>Suma Eur su PVM (maks. kiekiui)</t>
  </si>
  <si>
    <t>1</t>
  </si>
  <si>
    <t>Vilnius</t>
  </si>
  <si>
    <t>2</t>
  </si>
  <si>
    <t>3</t>
  </si>
  <si>
    <t>Kvėpavimo takų virusinių sukėlėjų nustatymas I programa</t>
  </si>
  <si>
    <t>Kvėpavimo takų virusinių sukėlėjų nustatymas II programa</t>
  </si>
  <si>
    <t>Kvėpavimo takų virusinių sukėlėjų nustatymas III programa</t>
  </si>
  <si>
    <t>10</t>
  </si>
  <si>
    <t xml:space="preserve">HCV genotipavimas </t>
  </si>
  <si>
    <t>17</t>
  </si>
  <si>
    <t>18</t>
  </si>
  <si>
    <t>19</t>
  </si>
  <si>
    <t xml:space="preserve">Bordetella pertussis ir B. parapertussis nustatymas </t>
  </si>
  <si>
    <t>20</t>
  </si>
  <si>
    <t>Bakterinių gastroenteritus sukeliančių bakterijų nustatymas</t>
  </si>
  <si>
    <t>21</t>
  </si>
  <si>
    <t>Borrelia burgdorferi DNR nustatymas PGR metodu</t>
  </si>
  <si>
    <t>Chlamydophila pneumonia ir Mycoplasma pneumonia nustatymas</t>
  </si>
  <si>
    <t>Rinkinį sudaro 8-12  kultivuotų bakterijų bandinių ir/arba klinikinė medžiaga. Bandinio tipas - BAL ir/arba transportinė terpė. Bandiniai liofilizuoti. Bandiniai patikrinti įvairiomis molekulinėmis technologijomis. Panelis skirtas įvairių vaistams atsparių kamienų nustatymui. Rinkinys saugomas -20⁰C temp. arba sausame lede, arba +2-+8⁰C  temp. Turi būti rezultatų pateikimo bei įvertinimo ir sertifikatų gavimo internetu, patikros tiekėjo tinklalapyje galimybė.  Turi atitikti ISO 17043  reikalavimus</t>
  </si>
  <si>
    <t>23</t>
  </si>
  <si>
    <t>ESBL ir karbapenemazes koduojančių genų nustatymas bakterijų kultūroje</t>
  </si>
  <si>
    <t>24</t>
  </si>
  <si>
    <t>25</t>
  </si>
  <si>
    <t xml:space="preserve">Lytiškai plintančių infekcijų sukėlėjų I programa </t>
  </si>
  <si>
    <t xml:space="preserve">Lytiškai plintančių infekcijų sukėlėjų II programa </t>
  </si>
  <si>
    <t>Tymų viruso RNR nustatymas</t>
  </si>
  <si>
    <t>36</t>
  </si>
  <si>
    <t>37</t>
  </si>
  <si>
    <t>38</t>
  </si>
  <si>
    <t>Bakterijų nustatymas ir diferencijavimas MALDI-TOF įrangos pagalba</t>
  </si>
  <si>
    <t xml:space="preserve">Rinkinį sudaro 8-12  kultivuotų bakterijų ir/arba klinikinių bandinių. Bandinio tipas - transportinė terpė. Bandiniai patikrinti įvairiomis molekulinėmis metodologijomis. Panelis skirtas kliniškai reikšmingų bakterijų detekcijai ir diferencijacijai. Programa skirta būtent Maldi-Tof įrangai, o ne diagnostinė programa. Rinkinys saugomas kambario  temp. Turi būti rezultatų pateikimo bei įvertinimo ir sertifikatų gavimo internetu, patikros tiekėjo tinklalapyje galimybė. </t>
  </si>
  <si>
    <t>39</t>
  </si>
  <si>
    <t>Kraujo kultūra</t>
  </si>
  <si>
    <t>Mėginiai: 2 liofilizuoti mėginiai. Pateikiamas trumpas ligos aprašas. Mėginiams paruošti reikalingas šviežias kraujas. Jautrumas antimikrobiniams vaistams nustatomas tarptautinėms kokybės kontrolės padermėms ir jautrioms ir/ar atsparioms klinikinėms padermėms. Tyrimai: kultūra, identifikacija, jautrumo antimikrobiniams vaistams nustatymas.</t>
  </si>
  <si>
    <t>Vilnius (2), Kaunas (2)</t>
  </si>
  <si>
    <t>40</t>
  </si>
  <si>
    <t>Likvoro kultūra</t>
  </si>
  <si>
    <t xml:space="preserve">Mėginiai: 2 liofilizuoti mėginiai. Pateikiamas trumpas ligos aprašas.  Tyrimai: kultūra, mėginių, dažytų Gramo būdu, pirminiai tyrimai. </t>
  </si>
  <si>
    <t>41</t>
  </si>
  <si>
    <t xml:space="preserve">Clostridium difficile kultūra ir toksinų nustatymas </t>
  </si>
  <si>
    <t>Mėginiai: 2 liofilizuoti bakterijų mišiniai. Tyrimai: programa apima kultūros tyrimus, antigenų nustatymą (GDH), toksinų nustatymą ir nukleorūgščių tyrimus.</t>
  </si>
  <si>
    <t>42</t>
  </si>
  <si>
    <t xml:space="preserve">Bendroji mikrobiologija 1 (aerobai ir anaerobai) </t>
  </si>
  <si>
    <t>Mėginiai: 4 liofilizuoti bakterijų mišiniai, patogenai ir normali flora kartu. Jautrumas antimikrobiniams vaistams nustatomas tarptautinėms kokybės kontrolės padermėms ir jautrioms ir/ar atsparioms klinikinėms padermėms. Pateikiamas trumpas ligos aprašas. Tyrimai: patogenų išskyrimas ir jautrumo antibiotikams nustatymas.</t>
  </si>
  <si>
    <t>43</t>
  </si>
  <si>
    <t>Šlapimo kultūra, kiekybiniai ir atrankiniai tyrimai, nustatymas ir jautrumo tyrimai</t>
  </si>
  <si>
    <t>Mėginiai: 2 liofilizuoti mėginiai ir skiediklis. Pateikiamas trumpas ligos aprašas. Jautrumas antimikrobiniams vaistams nustatomas tarptautinėms kokybės kontrolės padermėms ir jautrioms ir/ar atsparioms klinikinėms padermėms.  Tyrimai: kultūra, kiekybinis nustatymas ir jautrumo antibiotikams tyrimas.</t>
  </si>
  <si>
    <t>44</t>
  </si>
  <si>
    <t xml:space="preserve">Grybų kultūra </t>
  </si>
  <si>
    <t>Mėginiai: 3 liofilizuoti mėginiai. Pateikiamas trumpas ligos aprašas Mėginiuose randama pelėsių, dermatofitų ir mieliagrybių. Tyrimai: kultūra ir identifikacija, jautrumo priešgrybiniams vaistams nustatymas.</t>
  </si>
  <si>
    <t>48</t>
  </si>
  <si>
    <t xml:space="preserve">Hepatito B ir C serologija </t>
  </si>
  <si>
    <t>Ne mažiau 2 mėginių po ne mažiau kaip 1 ml HBV ir HCV antikūnų/antigenų tyrimams.</t>
  </si>
  <si>
    <t>53</t>
  </si>
  <si>
    <t xml:space="preserve">Kiaulytės virusas,specifiniai antikūnai </t>
  </si>
  <si>
    <t>Ne mažiau 2 mėginių kiaulytės viruso antikūnų tyrimams.</t>
  </si>
  <si>
    <t>55</t>
  </si>
  <si>
    <t xml:space="preserve">Erkinio encefalito viruso specifiniai antikūnai </t>
  </si>
  <si>
    <t>Ne mažiau 2 mėginių erkinio encefalito viruso antikūnų tyrimams.</t>
  </si>
  <si>
    <t>59</t>
  </si>
  <si>
    <t xml:space="preserve">Serumas A </t>
  </si>
  <si>
    <t>Mėginys visų pagrindinių klinikinės chemijos analičių tyrimams.</t>
  </si>
  <si>
    <t>63</t>
  </si>
  <si>
    <t xml:space="preserve">Narkotinių medžiagų atrankinis tyrimas šlapime </t>
  </si>
  <si>
    <t>Ne mažiau 2 mėginių atrankiniams  AMP, metAMP, COC, BZO, BAR, MDMA, THC, TCA, MTD, OPI tyrimams šlapime.</t>
  </si>
  <si>
    <t>66</t>
  </si>
  <si>
    <t>69</t>
  </si>
  <si>
    <t>70</t>
  </si>
  <si>
    <t>Ne mažiau 2 mėginių Bordotella pertussis tyrimams.</t>
  </si>
  <si>
    <t>Ne mažiau 2 mėginių H. pylori antikūnų tyrimams.</t>
  </si>
  <si>
    <t>Ne mažiau 2 mėginių Mycoplasma pneumonia antikūnų  tyrimams.</t>
  </si>
  <si>
    <t>75</t>
  </si>
  <si>
    <t>77</t>
  </si>
  <si>
    <t>Amebiazės ir Echinokokozės  antikūnai</t>
  </si>
  <si>
    <t>Ne mažiau 2 mėginių amebiazės ir Echinokokų antikūnų tyrimams.</t>
  </si>
  <si>
    <t>Difterijos IgG antikūnai</t>
  </si>
  <si>
    <t>Ne mažiau 2 mėginių difterijos antikūnų tyrimams.</t>
  </si>
  <si>
    <t>82</t>
  </si>
  <si>
    <t>83</t>
  </si>
  <si>
    <t>Ne mažiau 2 mėginių Jersinjozės antikūnų tyrimams.</t>
  </si>
  <si>
    <t xml:space="preserve">  Legionelių antigenas šlapime</t>
  </si>
  <si>
    <t xml:space="preserve"> Ne mažiau 2 mėginių vienu metu legionelių Ag nustatymui</t>
  </si>
  <si>
    <t>89</t>
  </si>
  <si>
    <t>90</t>
  </si>
  <si>
    <t>91</t>
  </si>
  <si>
    <t>93</t>
  </si>
  <si>
    <t>Gerklės streptokokinė kultūra,atrankiniai tyrimai ir identifikavimas</t>
  </si>
  <si>
    <t>Mėginiai: 3 liofilizuoti bakterijų mišiniai. Kultūra ir streptokokų identifikavimas pagal grupes A, C, G.</t>
  </si>
  <si>
    <t>Išmatų kultūra</t>
  </si>
  <si>
    <t>95</t>
  </si>
  <si>
    <t xml:space="preserve">Dažymas Gramo būdu, kolonijos </t>
  </si>
  <si>
    <t>Mėginiai: 3 ore išdžiovintos, nefiksuotos mikrobų suspensijos ant stiklelio.  Tyrimai: Dažymas ir mikroskopija</t>
  </si>
  <si>
    <t>Eritrocitų nusėdimo greitis: Greiner mėgintuvėliams</t>
  </si>
  <si>
    <t xml:space="preserve"> Legionelių antikūnai </t>
  </si>
  <si>
    <t>Ne mažiau 2 mėginių legioneliozės antikūnų  tyrimams</t>
  </si>
  <si>
    <t>103</t>
  </si>
  <si>
    <t>*Tais atvejais, kai pagal galiojančius teisės aktus tiekėjui nereikia mokėti PVM, jis nurodo priežastis, dėl kurių PVM nemoka.</t>
  </si>
  <si>
    <t xml:space="preserve">Vilnius (1), Kaunas (1)
</t>
  </si>
  <si>
    <t>85145000-7</t>
  </si>
  <si>
    <t>1 komplektas</t>
  </si>
  <si>
    <t>4 komplektai</t>
  </si>
  <si>
    <t>2 komplektai</t>
  </si>
  <si>
    <t>3 komplektai</t>
  </si>
  <si>
    <t>Streptococcuc agalctiae (BGS) kultūra</t>
  </si>
  <si>
    <t>Beždžionių raupų viruso DNR nustatymas</t>
  </si>
  <si>
    <t>Mėginiai: nemažiau 2 liofilizuotų mėginių. Patogenas ir normali flora kartu</t>
  </si>
  <si>
    <t>Ne mažiau 2 mėginių Toksoplazmozės  IgG, IgM ir IgA antikūnų  bei IgG avidiškumo tyrimams</t>
  </si>
  <si>
    <t xml:space="preserve">Ne mažiau 2 mėginių beždžionių raupų viruso DNR nustatymui PGR metodu. </t>
  </si>
  <si>
    <t xml:space="preserve"> Vilnius (1), Kaunas (1)
</t>
  </si>
  <si>
    <t xml:space="preserve">Vilnius (2), Kaunas (2)
</t>
  </si>
  <si>
    <r>
      <t xml:space="preserve">Pirkimo dalies </t>
    </r>
    <r>
      <rPr>
        <b/>
        <i/>
        <sz val="8"/>
        <rFont val="Times New Roman"/>
        <family val="1"/>
      </rPr>
      <t xml:space="preserve">(prekių, paslaugų ar darbų) </t>
    </r>
    <r>
      <rPr>
        <b/>
        <sz val="8"/>
        <rFont val="Times New Roman"/>
        <family val="1"/>
      </rPr>
      <t>pavadinimas</t>
    </r>
  </si>
  <si>
    <t xml:space="preserve">Rinkinį sudaro 4-12  kultivuotų bakterijų bandinių ir/arba klinikinė medžiaga. Bandinio tipas - fiziologinis buferinis tirpalas ar liofilizuoti bandiniai. Bandiniai patikrinti įvairiomis molekulinėmis technologijomis ir perdengia klinikinį spektrą. Panelis skirtas B. pertussis nustatymui. Rinkinys saugomas -20⁰C temp. arba sausame lede, arba +2-+8⁰C  temp. Turi būti rezultatų pateikimo bei įvertinimo ir sertifikatų gavimo internetu, patikros tiekėjo tinklalapyje galimybė. Turi atitikti ISO 17043  reikalavimus
</t>
  </si>
  <si>
    <t>Rinkinį sudaro 8-12  kultivuotų bakterijų bandinių  ir/arba klinikinė medžiaga. Bandinio tipas - sintetinė išmatų matrica ir/arba fiziologinis buferinis tirpalas.  Bandiniai patikrinti įvairiomis molekulinėmis technologijomis. Panelis skirtas bakterinių gasteroenteritų sukelėjų nustatymui. Rinkinys saugomas -20⁰C temp. arba sausame lede. Turi būti rezultatų pateikimo bei įvertinimo ir sertifikatų gavimo internetu, patikros tiekėjo tinklalapyje galimybė. Turi atitikti ISO 17043  reikalavimus</t>
  </si>
  <si>
    <t xml:space="preserve">Rinkinį sudaro 8-12  kultivuotų bakterijų bandinių ir/arba klinikinė medžiaga. Bandinio tipas - kultivavimo  ir/arba transportinė terpė arba liofilizuoti bandiniai. Bandiniai patikrinti įvairiomis molekulinėmis technologijomis. Panelis skirtas B. burgdorferi spp. nustatymui. Rinkinys saugomas -20⁰C temp. arba sausame lede, arba +2-+8⁰C  temp. Turi būti rezultatų pateikimo bei įvertinimo ir sertifikatų gavimo internetu, patikros tiekėjo tinklalapyje galimybė. Turi atitikti ISO 17043  reikalavimus
</t>
  </si>
  <si>
    <t>Rinkinį sudaro 4-12  kultivuotų bakterijų bandinių ir/arba klinikinė medžiaga. Bandinio tipas - kultivavimo  ir/arba transportinė terpė arba liofilizuoti bandiniai. Bandiniai patikrinti įvairiomis molekulinėmis technologijomis. Panelis skirtas įvairių vaistams atsparių kamienų nustatymui. Rinkinys saugomas -20⁰C temp. arba sausame lede, arba +2-+8⁰C  temp. Turi būti rezultatų pateikimo bei įvertinimo ir sertifikatų gavimo internetu, patikros tiekėjo tinklalapyje galimybė.   Turi atitikti ISO 17043  reikalavimus</t>
  </si>
  <si>
    <t>Rinkinį sudaro 8-12  kultivuotų bakterijų bandinių ir/arba klinikinė medžiaga. Turi turi būti galimybė nustatyti ne mažiau 5 lytiškai plintančių infekcijų sukėlėjų (M. hominis, M. genitalium, U. urealyticum, G. vaginalis ir T. vaginalis.  Bandinio tipas - šlapimas arba fiziologinė  terpė. Bandiniai patikrinti įvairiais molekuliniais metodais. Lytiškai plintančių innfekcijų sukėlėjų programa turi būti pateikiama kartu su II lytiškai plintančių infekcijų sukėlėjų programa, kurios metu būtų nustatoma ne mažiau kaip 4 sukėlėjai (C. trachomatis, N. gonorrhoeae,  T. palidum, Herpes simplex virusas), programos turi būti tiekiamos vieno tiekėjo.  Panelis skirtas kokybinei analizei įvairiomis molekulinėmis metodologijomis. Rinkinys saugomas  -20⁰C temp arba sausame lede.  Turi būti rezultatų pateikimo bei įvertinimo ir sertifikatų gavimo internetu, patikros tiekėjo tinklalapyje galimybė.  Turi atitikti ISO 17043  reikalavimus</t>
  </si>
  <si>
    <t>Rinkinį sudaro 8-12  kultivuotų bakterijų bandinių ir/arba klinikinė medžiaga. Turi turi būti galimybė nustatyti ne mažiau 4 lytiškai plintančių infekcijų sukėlėjų (C. trachomatis, N. gonorrhoeae,  T. palidum, Herpes simplex virusas).  Bandinio tipas - šlapimas arba fiziologinė  terpė. Bandiniai patikrinti įvairiais molekuliniais metodais. Lytiškai plintančių innfekcijų sukėlėjų programa turi būti pateikiama kartu su I lytiškai plintančių infekcijų sukėlėjų programa, kurios metu būtų nustatoma ne mažiau kaip 5 sukėlėjai (M. hominis, M. genitalium, U. urealyticum, G. vaginalis ir T. vaginalis), programos turi būti tiekiamos vieno tiekėjo.  Panelis skirtas kokybinei analizei įvairiomis molekulinėmis metodologijomis. Rinkinys saugomas  -20⁰C temp arba sausame lede.  Turi būti rezultatų pateikimo bei įvertinimo ir sertifikatų gavimo internetu, patikros tiekėjo tinklalapyje galimybė.  Turi atitikti ISO 17043  reikalavimus</t>
  </si>
  <si>
    <t>Rinkinį sudaro 4-10 kultivuoto  viruso ir/arba klinikinių bandinių. Bandinio matrica - transportinė terpė (liofilizuota) arba imunizuotų ląstelių kultūrų lizatas. Bandiniai patikrinti komercinėm, savadarbėm ir tikralaikėm nukleino rūgščių nustatymo sistemom. Panelis skirtas  kokybinei analizei. Rinkinys saugomas +2-+8⁰C  temp. Turi būti rezultatų pateikimo bei įvertinimo ir sertifikatų gavimo internetu, patikros tiekėjo tinklalapyje galimybė. Turi atitikti ISO 17043  reikalavimus</t>
  </si>
  <si>
    <r>
      <t>Toxoplasma gondii</t>
    </r>
    <r>
      <rPr>
        <b/>
        <sz val="8"/>
        <color indexed="8"/>
        <rFont val="Times New Roman"/>
        <family val="1"/>
      </rPr>
      <t xml:space="preserve"> antikūnai </t>
    </r>
  </si>
  <si>
    <r>
      <t xml:space="preserve">Bordotella pertussis </t>
    </r>
    <r>
      <rPr>
        <b/>
        <sz val="8"/>
        <color indexed="8"/>
        <rFont val="Times New Roman"/>
        <family val="1"/>
      </rPr>
      <t>antikūnai</t>
    </r>
  </si>
  <si>
    <r>
      <t xml:space="preserve">Helicobacter pylori specifiniai </t>
    </r>
    <r>
      <rPr>
        <b/>
        <sz val="8"/>
        <color indexed="8"/>
        <rFont val="Times New Roman"/>
        <family val="1"/>
      </rPr>
      <t xml:space="preserve">antikūnai </t>
    </r>
  </si>
  <si>
    <r>
      <t>Mycoplasma pneumonia</t>
    </r>
    <r>
      <rPr>
        <b/>
        <sz val="8"/>
        <color indexed="8"/>
        <rFont val="Times New Roman"/>
        <family val="1"/>
      </rPr>
      <t xml:space="preserve"> specifiniai antikūnai </t>
    </r>
  </si>
  <si>
    <r>
      <t xml:space="preserve">Jersiniozės </t>
    </r>
    <r>
      <rPr>
        <b/>
        <sz val="8"/>
        <color indexed="8"/>
        <rFont val="Times New Roman"/>
        <family val="1"/>
      </rPr>
      <t xml:space="preserve"> specifiniai antikūnai </t>
    </r>
  </si>
  <si>
    <r>
      <t xml:space="preserve">Mėginiai: 2 liofilizuoti bakterijų mišiniai. Bus pateiktas trumpas ligos aprašas. Tyrimai: kultūra ir tiesioginis nukleorūgščių nustatymas. Patogenai: </t>
    </r>
    <r>
      <rPr>
        <i/>
        <sz val="8"/>
        <color indexed="8"/>
        <rFont val="Times New Roman"/>
        <family val="1"/>
      </rPr>
      <t>Campylobacter, Salmonella, Shigella ir Yersinia</t>
    </r>
    <r>
      <rPr>
        <sz val="8"/>
        <color indexed="8"/>
        <rFont val="Times New Roman"/>
        <family val="1"/>
      </rPr>
      <t xml:space="preserve">. </t>
    </r>
  </si>
  <si>
    <t>Rinkinį sudaro 8-12 kultivuoto  viruso ir/arba klinikinių bandinių. Turi būti skirtas Gripo A/B ir RSV virusų nustatymui.  Bandinio matrica - užšaldyta virusų transportinė terpė, virusų kultūra ar imituotas klinikinis mėginys. Bandiniai patikrinti komercinėm, savadarbėm ir tikralaikėm nukleino rūgščių nustatymo sistemom. Panelis skirtas  kokybinei analizei. Rinkinys saugomas -20⁰C  temp. arba sausame lede. Turi būti rezultatų pateikimo bei įvertinimo ir sertifikatų gavimo internetu ar patikros tiekėjo tinklalapyje galimybė.  Turi atitikti ISO 17043  reikalavimus.</t>
  </si>
  <si>
    <t xml:space="preserve">Rinkinį sudaro 8-12 kultivuoto  viruso ir/arba klinikinių bandinių. Turi būti skirtas metapneumovirusų, adenovirusų, rinovirusų, paragripo, koronavirusų ir enterovirusų nustatymui. Bandinio matrica - užšaldyta virusų transportinė terpė. Bandiniai patikrinti komercinėm, savadarbėm ir tikralaikėm nukleino rūgščių nustatymo sistemom. Panelis skirtas  kokybinei analizei. Rinkinys saugomas -20⁰C  temp. arba sausame lede. Turi būti rezultatų pateikimo bei įvertinimo ir sertifikatų gavimo internetu ar patikros tiekėjo tinklalapyje galimybė. Turi atitikti ISO 17043  reikalavimus.  </t>
  </si>
  <si>
    <t xml:space="preserve">Rinkinį sudaro 5-10 kultivuotų bakterijų ir/arba klinikinių bandinių. Turi būti skirtas Bordetella pertussis, Legionella pneumophila, Mycoplasma pneumoniae, Streptococcus pneumoniae ir Haemophilus influenzae  nustatymui. Bandinio matrica - transportinė terpė (ne daugiau 1,0 ml). Bandiniai patikrinti komercinėm, savadarbėm ir tikralaikėm nukleino rūgščių nustatymo sistemom. Panelis skirtas  kokybinei analizei. Rinkinys saugomas -20⁰C  temp. arba sausame lede. Turi būti rezultatų pateikimo bei įvertinimo ir sertifikatų gavimo internetu ar patikros tiekėjo tinklalapyje galimybė.  Turi atitikti ISO 17043  reikalavimus.  </t>
  </si>
  <si>
    <t>Rinkinį sudaro 5-12  klinikinių bandinių. Bandinio tipas - užšaldyta plazma ( po 1,2 ml ) arba liofilizuota plazma/serumas (po 1,1 ml ). Bandiniai patikrinti komercinėm, savadarbėm ir tikralaikėm nukleino rūgščių nustatymo sistemom. Panelis skirtas C hepatito genotipavimui. Rinkinys saugomas -20⁰C temp. arba sausame lede, arba  +2-+8⁰C  temp. Genotipų variantai - įvairus HCV subtipai.Turi būti  rezultatų pateikimo bei įvertinimo ir sertifikatų gavimo internetu,  patikros tiekėjo tinklalapyje galimybė. Turi atitikti ISO 17043  reikalavimus.</t>
  </si>
  <si>
    <t>Ne mažiau 1 mėginio eritrocitų nusėdimo greičio tyimams mėgintuvėliuose stulpeliniu Westergreno metodu.</t>
  </si>
  <si>
    <t xml:space="preserve">Vilnius (1), Kaunas (2)
</t>
  </si>
  <si>
    <t>QCMD, QAV164188_1</t>
  </si>
  <si>
    <t>QCMD, QAV164189_1</t>
  </si>
  <si>
    <t>QCMD, QAM174193_1</t>
  </si>
  <si>
    <t>QCMD kontrolių aprašus galima rasti tik internete: https://www.qcmd.org/index.php?pageId=3&amp;pageVersion=EN</t>
  </si>
  <si>
    <t>Atliekant paiešką būtina išskleisti visus programų blokus</t>
  </si>
  <si>
    <t>QCMD, QAV034117_1</t>
  </si>
  <si>
    <t>QCMD, QAB094132_1</t>
  </si>
  <si>
    <t>QCMD, QAB124153_1</t>
  </si>
  <si>
    <t>QCMD, QAB114147_1</t>
  </si>
  <si>
    <t>QCMD, QAB084107_1</t>
  </si>
  <si>
    <t>QCMD, QAB134162_1</t>
  </si>
  <si>
    <t>QCMD, QAB154177_1</t>
  </si>
  <si>
    <t>QCMD, QAM174201_1</t>
  </si>
  <si>
    <t>QCMD, QAV144171_1</t>
  </si>
  <si>
    <t>QCMD, QAB124155_1</t>
  </si>
  <si>
    <t>Labquality, 5100</t>
  </si>
  <si>
    <t>Labquality, 5150</t>
  </si>
  <si>
    <t>Labquality, 5200</t>
  </si>
  <si>
    <t>Labquality, 5080</t>
  </si>
  <si>
    <t>Labquality, 5065</t>
  </si>
  <si>
    <t>Labquality, 5594</t>
  </si>
  <si>
    <t>Labquality, 5260</t>
  </si>
  <si>
    <t>Labquality, 5420</t>
  </si>
  <si>
    <t>Labquality, 5095</t>
  </si>
  <si>
    <t>Labquality, 5669</t>
  </si>
  <si>
    <t>Labquality, 5099</t>
  </si>
  <si>
    <t>Labquality, 1072</t>
  </si>
  <si>
    <t>Labquality, 3300</t>
  </si>
  <si>
    <t>Labquality, 5950</t>
  </si>
  <si>
    <t>Labquality, 5860</t>
  </si>
  <si>
    <t>Labquality, 5980</t>
  </si>
  <si>
    <t>Instand, 455</t>
  </si>
  <si>
    <t>Instand, 318</t>
  </si>
  <si>
    <t>Instand, 315</t>
  </si>
  <si>
    <t>Labquality, 5597</t>
  </si>
  <si>
    <t>Labquality, 5140</t>
  </si>
  <si>
    <t>Labquality, 5190</t>
  </si>
  <si>
    <t>Labquality, 5040</t>
  </si>
  <si>
    <t>Labquality, 2730</t>
  </si>
  <si>
    <t>Labquality, 5683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</si>
</sst>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000"/>
  </numFmts>
  <fonts count="21">
    <font>
      <sz val="11"/>
      <color theme="1"/>
      <name val="Calibri"/>
      <charset val="186"/>
      <scheme val="minor"/>
    </font>
    <font>
      <sz val="11"/>
      <color theme="1"/>
      <name val="Calibri"/>
      <charset val="134"/>
      <scheme val="minor"/>
    </font>
    <font>
      <sz val="10"/>
      <name val="Arial"/>
      <charset val="186"/>
    </font>
    <font>
      <u/>
      <sz val="11"/>
      <color theme="10"/>
      <name val="Calibri"/>
      <charset val="134"/>
    </font>
    <font>
      <sz val="11"/>
      <color indexed="8"/>
      <name val="Calibri"/>
      <charset val="186"/>
    </font>
    <font>
      <sz val="8"/>
      <name val="Arial"/>
      <charset val="134"/>
    </font>
    <font>
      <sz val="10"/>
      <name val="Arial"/>
      <charset val="238"/>
    </font>
    <font>
      <sz val="11"/>
      <color theme="1"/>
      <name val="Calibri"/>
      <charset val="186"/>
      <scheme val="minor"/>
    </font>
    <font>
      <b/>
      <sz val="8"/>
      <name val="Times New Roman"/>
      <family val="1"/>
    </font>
    <font>
      <b/>
      <sz val="8"/>
      <color indexed="8"/>
      <name val="Times New Roman"/>
      <family val="1"/>
    </font>
    <font>
      <sz val="8"/>
      <color indexed="8"/>
      <name val="Times New Roman"/>
      <family val="1"/>
    </font>
    <font>
      <sz val="8"/>
      <color theme="1"/>
      <name val="Times New Roman"/>
      <family val="1"/>
    </font>
    <font>
      <b/>
      <i/>
      <sz val="8"/>
      <name val="Times New Roman"/>
      <family val="1"/>
    </font>
    <font>
      <sz val="8"/>
      <name val="Times New Roman"/>
      <family val="1"/>
    </font>
    <font>
      <b/>
      <sz val="8"/>
      <color theme="1"/>
      <name val="Times New Roman"/>
      <family val="1"/>
    </font>
    <font>
      <sz val="8"/>
      <color rgb="FF000000"/>
      <name val="Times New Roman"/>
      <family val="1"/>
    </font>
    <font>
      <b/>
      <i/>
      <sz val="8"/>
      <color indexed="8"/>
      <name val="Times New Roman"/>
      <family val="1"/>
    </font>
    <font>
      <i/>
      <sz val="8"/>
      <color indexed="8"/>
      <name val="Times New Roman"/>
      <family val="1"/>
    </font>
    <font>
      <sz val="8"/>
      <name val="Times New Roman"/>
      <family val="1"/>
      <charset val="186"/>
    </font>
    <font>
      <sz val="8"/>
      <color rgb="FF000000"/>
      <name val="Times New Roman"/>
      <family val="1"/>
      <charset val="186"/>
    </font>
    <font>
      <sz val="8"/>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top style="thin">
        <color auto="1"/>
      </top>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64"/>
      </right>
      <top style="thin">
        <color indexed="64"/>
      </top>
      <bottom style="thin">
        <color indexed="64"/>
      </bottom>
      <diagonal/>
    </border>
  </borders>
  <cellStyleXfs count="32">
    <xf numFmtId="0" fontId="0" fillId="0" borderId="0"/>
    <xf numFmtId="9" fontId="7" fillId="0" borderId="0" applyFont="0" applyFill="0" applyBorder="0" applyAlignment="0" applyProtection="0"/>
    <xf numFmtId="0" fontId="2" fillId="0" borderId="0"/>
    <xf numFmtId="44" fontId="1" fillId="0" borderId="0" applyFont="0" applyFill="0" applyBorder="0" applyAlignment="0" applyProtection="0"/>
    <xf numFmtId="0" fontId="2" fillId="0" borderId="0"/>
    <xf numFmtId="0" fontId="2" fillId="0" borderId="0"/>
    <xf numFmtId="44" fontId="1" fillId="0" borderId="0" applyFont="0" applyFill="0" applyBorder="0" applyAlignment="0" applyProtection="0"/>
    <xf numFmtId="164" fontId="1" fillId="0" borderId="0" applyFont="0" applyFill="0" applyBorder="0" applyAlignment="0" applyProtection="0"/>
    <xf numFmtId="0" fontId="2" fillId="0" borderId="0"/>
    <xf numFmtId="0" fontId="4" fillId="0" borderId="0"/>
    <xf numFmtId="0" fontId="2" fillId="0" borderId="0"/>
    <xf numFmtId="164" fontId="1" fillId="0" borderId="0" applyFont="0" applyFill="0" applyBorder="0" applyAlignment="0" applyProtection="0"/>
    <xf numFmtId="0" fontId="3"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2" fillId="0" borderId="0"/>
    <xf numFmtId="0" fontId="2" fillId="0" borderId="0"/>
    <xf numFmtId="0" fontId="1" fillId="0" borderId="0"/>
    <xf numFmtId="0" fontId="5" fillId="0" borderId="0"/>
    <xf numFmtId="0" fontId="5" fillId="0" borderId="0"/>
    <xf numFmtId="0" fontId="5" fillId="0" borderId="0"/>
    <xf numFmtId="0" fontId="5" fillId="0" borderId="0"/>
    <xf numFmtId="0" fontId="2" fillId="0" borderId="0"/>
    <xf numFmtId="0" fontId="2" fillId="0" borderId="0"/>
    <xf numFmtId="0" fontId="2" fillId="0" borderId="0"/>
    <xf numFmtId="0" fontId="6" fillId="0" borderId="0"/>
    <xf numFmtId="9" fontId="7" fillId="0" borderId="0" applyFont="0" applyFill="0" applyBorder="0" applyAlignment="0" applyProtection="0"/>
  </cellStyleXfs>
  <cellXfs count="63">
    <xf numFmtId="0" fontId="0" fillId="0" borderId="0" xfId="0"/>
    <xf numFmtId="0" fontId="9" fillId="2" borderId="0" xfId="0" applyFont="1" applyFill="1" applyAlignment="1">
      <alignment horizontal="left" vertical="center" wrapText="1"/>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0" borderId="1" xfId="0" applyFont="1" applyBorder="1" applyAlignment="1">
      <alignment horizontal="center" vertical="center"/>
    </xf>
    <xf numFmtId="165" fontId="11" fillId="0" borderId="0" xfId="0" applyNumberFormat="1" applyFont="1" applyAlignment="1">
      <alignment horizontal="center" vertical="center"/>
    </xf>
    <xf numFmtId="2" fontId="11" fillId="0" borderId="0" xfId="0" applyNumberFormat="1" applyFont="1" applyAlignment="1">
      <alignment horizontal="center" vertical="center"/>
    </xf>
    <xf numFmtId="0" fontId="11" fillId="0" borderId="0" xfId="0" applyFont="1" applyAlignment="1">
      <alignment horizontal="center" vertical="center"/>
    </xf>
    <xf numFmtId="49" fontId="8" fillId="3" borderId="2" xfId="5" applyNumberFormat="1" applyFont="1" applyFill="1" applyBorder="1" applyAlignment="1">
      <alignment horizontal="center" vertical="center" wrapText="1"/>
    </xf>
    <xf numFmtId="0" fontId="8" fillId="3" borderId="3" xfId="29" applyFont="1" applyFill="1" applyBorder="1" applyAlignment="1">
      <alignment horizontal="center" vertical="center" wrapText="1"/>
    </xf>
    <xf numFmtId="0" fontId="8" fillId="3" borderId="2" xfId="5" applyFont="1" applyFill="1" applyBorder="1" applyAlignment="1" applyProtection="1">
      <alignment horizontal="center" vertical="center" wrapText="1"/>
      <protection locked="0"/>
    </xf>
    <xf numFmtId="0" fontId="8" fillId="3" borderId="2" xfId="0" applyFont="1" applyFill="1" applyBorder="1" applyAlignment="1">
      <alignment horizontal="center" vertical="center" wrapText="1"/>
    </xf>
    <xf numFmtId="165" fontId="8" fillId="3" borderId="6" xfId="29" applyNumberFormat="1" applyFont="1" applyFill="1" applyBorder="1" applyAlignment="1">
      <alignment horizontal="center" vertical="center" wrapText="1"/>
    </xf>
    <xf numFmtId="1" fontId="8" fillId="3" borderId="2" xfId="5" applyNumberFormat="1" applyFont="1" applyFill="1" applyBorder="1" applyAlignment="1" applyProtection="1">
      <alignment horizontal="center" vertical="center" wrapText="1"/>
      <protection locked="0"/>
    </xf>
    <xf numFmtId="0" fontId="8" fillId="3" borderId="2" xfId="29" applyFont="1" applyFill="1" applyBorder="1" applyAlignment="1">
      <alignment horizontal="center" vertical="center" wrapText="1"/>
    </xf>
    <xf numFmtId="2" fontId="8" fillId="3" borderId="2" xfId="5" applyNumberFormat="1" applyFont="1" applyFill="1" applyBorder="1" applyAlignment="1" applyProtection="1">
      <alignment horizontal="center" vertical="center" wrapText="1"/>
      <protection locked="0"/>
    </xf>
    <xf numFmtId="0" fontId="11" fillId="0" borderId="0" xfId="0" applyFont="1" applyAlignment="1">
      <alignment horizontal="center" vertical="center" wrapText="1"/>
    </xf>
    <xf numFmtId="0" fontId="13" fillId="3" borderId="3" xfId="29" applyFont="1" applyFill="1" applyBorder="1" applyAlignment="1">
      <alignment horizontal="center" vertical="center" wrapText="1"/>
    </xf>
    <xf numFmtId="0" fontId="13" fillId="3" borderId="2" xfId="29" applyFont="1" applyFill="1" applyBorder="1" applyAlignment="1">
      <alignment horizontal="center" vertical="center" wrapText="1"/>
    </xf>
    <xf numFmtId="0" fontId="13" fillId="3" borderId="4" xfId="29" applyFont="1" applyFill="1" applyBorder="1" applyAlignment="1">
      <alignment horizontal="center" vertical="center" wrapText="1"/>
    </xf>
    <xf numFmtId="1" fontId="13" fillId="3" borderId="4" xfId="29" applyNumberFormat="1" applyFont="1" applyFill="1" applyBorder="1" applyAlignment="1">
      <alignment horizontal="center" vertical="center" wrapText="1"/>
    </xf>
    <xf numFmtId="0" fontId="13" fillId="3" borderId="7" xfId="29" applyFont="1" applyFill="1" applyBorder="1" applyAlignment="1">
      <alignment horizontal="center" vertical="center" wrapText="1"/>
    </xf>
    <xf numFmtId="49" fontId="14" fillId="0" borderId="2" xfId="0" applyNumberFormat="1" applyFont="1" applyBorder="1" applyAlignment="1">
      <alignment horizontal="center" vertical="center"/>
    </xf>
    <xf numFmtId="0" fontId="9" fillId="2" borderId="12" xfId="0" applyFont="1" applyFill="1" applyBorder="1" applyAlignment="1">
      <alignment horizontal="left" vertical="center" wrapText="1"/>
    </xf>
    <xf numFmtId="0" fontId="15" fillId="0" borderId="5"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0" fillId="2" borderId="9" xfId="0" applyFont="1" applyFill="1" applyBorder="1" applyAlignment="1">
      <alignment horizontal="center" vertical="center" wrapText="1"/>
    </xf>
    <xf numFmtId="0" fontId="13" fillId="0" borderId="2" xfId="1" applyNumberFormat="1" applyFont="1" applyFill="1" applyBorder="1" applyAlignment="1" applyProtection="1">
      <alignment horizontal="center" vertical="center" wrapText="1"/>
      <protection locked="0"/>
    </xf>
    <xf numFmtId="2" fontId="13" fillId="0" borderId="2" xfId="17" applyNumberFormat="1" applyFont="1" applyBorder="1" applyAlignment="1">
      <alignment horizontal="center" vertical="center" wrapText="1"/>
    </xf>
    <xf numFmtId="2" fontId="13"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9" fillId="2" borderId="12" xfId="0" applyFont="1" applyFill="1" applyBorder="1" applyAlignment="1">
      <alignment horizontal="left" vertical="center"/>
    </xf>
    <xf numFmtId="49" fontId="11" fillId="0" borderId="0" xfId="0" applyNumberFormat="1" applyFont="1" applyAlignment="1">
      <alignment horizontal="center" vertical="center"/>
    </xf>
    <xf numFmtId="14" fontId="11" fillId="0" borderId="0" xfId="0" applyNumberFormat="1" applyFont="1" applyAlignment="1">
      <alignment horizontal="center" vertical="center"/>
    </xf>
    <xf numFmtId="0" fontId="16" fillId="2" borderId="12" xfId="0" applyFont="1" applyFill="1" applyBorder="1" applyAlignment="1">
      <alignment horizontal="left" vertical="center" wrapText="1"/>
    </xf>
    <xf numFmtId="0" fontId="9" fillId="2" borderId="9" xfId="0" applyFont="1" applyFill="1" applyBorder="1" applyAlignment="1">
      <alignment horizontal="left" vertical="center" wrapText="1"/>
    </xf>
    <xf numFmtId="0" fontId="11" fillId="2" borderId="10" xfId="0" applyFont="1" applyFill="1" applyBorder="1" applyAlignment="1">
      <alignment horizontal="center" vertical="center" wrapText="1"/>
    </xf>
    <xf numFmtId="0" fontId="11" fillId="2" borderId="0" xfId="0" applyFont="1" applyFill="1" applyAlignment="1">
      <alignment horizontal="center" vertical="center"/>
    </xf>
    <xf numFmtId="0" fontId="11" fillId="2" borderId="0" xfId="0" applyFont="1" applyFill="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0" xfId="0" applyFont="1" applyFill="1" applyAlignment="1">
      <alignment horizontal="center" vertical="center" wrapText="1"/>
    </xf>
    <xf numFmtId="0" fontId="11" fillId="2" borderId="16" xfId="0" applyFont="1" applyFill="1" applyBorder="1" applyAlignment="1">
      <alignment horizontal="center" vertical="center" wrapText="1"/>
    </xf>
    <xf numFmtId="0" fontId="15" fillId="0" borderId="8" xfId="0" applyFont="1" applyBorder="1" applyAlignment="1">
      <alignment horizontal="center" vertical="center" wrapText="1"/>
    </xf>
    <xf numFmtId="0" fontId="10" fillId="2" borderId="11"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9" xfId="0" applyFont="1" applyBorder="1" applyAlignment="1">
      <alignment horizontal="center" vertical="center" wrapText="1"/>
    </xf>
    <xf numFmtId="0" fontId="18" fillId="0" borderId="11" xfId="17" applyFont="1" applyBorder="1" applyAlignment="1">
      <alignment horizontal="left" vertical="center" wrapText="1"/>
    </xf>
    <xf numFmtId="2" fontId="13" fillId="0" borderId="11" xfId="17" applyNumberFormat="1" applyFont="1" applyBorder="1" applyAlignment="1">
      <alignment horizontal="center" vertical="center" wrapText="1"/>
    </xf>
    <xf numFmtId="0" fontId="13" fillId="0" borderId="11" xfId="1" applyNumberFormat="1" applyFont="1" applyFill="1" applyBorder="1" applyAlignment="1" applyProtection="1">
      <alignment horizontal="center" vertical="center" wrapText="1"/>
      <protection locked="0"/>
    </xf>
    <xf numFmtId="2" fontId="13" fillId="0" borderId="11" xfId="0" applyNumberFormat="1" applyFont="1" applyBorder="1" applyAlignment="1">
      <alignment horizontal="center" vertical="center" wrapText="1"/>
    </xf>
    <xf numFmtId="2" fontId="13" fillId="0" borderId="16" xfId="0" applyNumberFormat="1" applyFont="1" applyBorder="1" applyAlignment="1">
      <alignment horizontal="center" vertical="center" wrapText="1"/>
    </xf>
    <xf numFmtId="0" fontId="18" fillId="0" borderId="11" xfId="0" applyFont="1" applyBorder="1" applyAlignment="1">
      <alignment horizontal="left" vertical="center" wrapText="1"/>
    </xf>
    <xf numFmtId="0" fontId="10" fillId="2" borderId="14" xfId="0" applyFont="1" applyFill="1" applyBorder="1" applyAlignment="1">
      <alignment horizontal="center" vertical="top" wrapText="1"/>
    </xf>
    <xf numFmtId="0" fontId="19" fillId="0" borderId="11" xfId="0" applyFont="1" applyBorder="1" applyAlignment="1">
      <alignment horizontal="left" vertical="center" wrapText="1"/>
    </xf>
    <xf numFmtId="0" fontId="20" fillId="0" borderId="11" xfId="0" applyFont="1" applyBorder="1" applyAlignment="1">
      <alignment horizontal="left" vertical="center" wrapText="1"/>
    </xf>
    <xf numFmtId="0" fontId="18" fillId="0" borderId="11" xfId="5" applyFont="1" applyBorder="1" applyAlignment="1">
      <alignment horizontal="left" vertical="center" wrapText="1"/>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1" fillId="2" borderId="0" xfId="0" applyFont="1" applyFill="1" applyAlignment="1">
      <alignment horizontal="center" vertical="center" wrapText="1"/>
    </xf>
    <xf numFmtId="0" fontId="0" fillId="0" borderId="0" xfId="0" applyAlignment="1">
      <alignment horizontal="center" vertical="center"/>
    </xf>
  </cellXfs>
  <cellStyles count="32">
    <cellStyle name="0,0_x000d__x000a_NA_x000d__x000a_" xfId="9" xr:uid="{00000000-0005-0000-0000-000000000000}"/>
    <cellStyle name="Comma 2" xfId="11" xr:uid="{00000000-0005-0000-0000-000001000000}"/>
    <cellStyle name="Comma 2 2" xfId="7" xr:uid="{00000000-0005-0000-0000-000002000000}"/>
    <cellStyle name="Currency 2" xfId="6" xr:uid="{00000000-0005-0000-0000-000003000000}"/>
    <cellStyle name="Currency 2 2" xfId="3" xr:uid="{00000000-0005-0000-0000-000004000000}"/>
    <cellStyle name="Hyperlink 2" xfId="12" xr:uid="{00000000-0005-0000-0000-000005000000}"/>
    <cellStyle name="Normal" xfId="0" builtinId="0"/>
    <cellStyle name="Normal 10" xfId="14" xr:uid="{00000000-0005-0000-0000-000007000000}"/>
    <cellStyle name="Normal 11" xfId="10" xr:uid="{00000000-0005-0000-0000-000008000000}"/>
    <cellStyle name="Normal 2" xfId="5" xr:uid="{00000000-0005-0000-0000-000009000000}"/>
    <cellStyle name="Normal 2 2" xfId="15" xr:uid="{00000000-0005-0000-0000-00000A000000}"/>
    <cellStyle name="Normal 2 2 2" xfId="4" xr:uid="{00000000-0005-0000-0000-00000B000000}"/>
    <cellStyle name="Normal 2 2 3" xfId="16" xr:uid="{00000000-0005-0000-0000-00000C000000}"/>
    <cellStyle name="Normal 2 2 4" xfId="8" xr:uid="{00000000-0005-0000-0000-00000D000000}"/>
    <cellStyle name="Normal 2 2 5" xfId="13" xr:uid="{00000000-0005-0000-0000-00000E000000}"/>
    <cellStyle name="Normal 2 3" xfId="17" xr:uid="{00000000-0005-0000-0000-00000F000000}"/>
    <cellStyle name="Normal 2 4" xfId="18" xr:uid="{00000000-0005-0000-0000-000010000000}"/>
    <cellStyle name="Normal 2 5" xfId="19" xr:uid="{00000000-0005-0000-0000-000011000000}"/>
    <cellStyle name="Normal 2_2011 01 21 Mikrobiol skyr specifikacija is Virbalienes 02 26" xfId="20" xr:uid="{00000000-0005-0000-0000-000012000000}"/>
    <cellStyle name="Normal 3" xfId="21" xr:uid="{00000000-0005-0000-0000-000013000000}"/>
    <cellStyle name="Normal 4" xfId="22" xr:uid="{00000000-0005-0000-0000-000014000000}"/>
    <cellStyle name="Normal 4 2" xfId="23" xr:uid="{00000000-0005-0000-0000-000015000000}"/>
    <cellStyle name="Normal 4 3" xfId="24" xr:uid="{00000000-0005-0000-0000-000016000000}"/>
    <cellStyle name="Normal 4 4" xfId="25" xr:uid="{00000000-0005-0000-0000-000017000000}"/>
    <cellStyle name="Normal 4 5" xfId="26" xr:uid="{00000000-0005-0000-0000-000018000000}"/>
    <cellStyle name="Normal 6" xfId="27" xr:uid="{00000000-0005-0000-0000-000019000000}"/>
    <cellStyle name="Normal 8" xfId="28" xr:uid="{00000000-0005-0000-0000-00001A000000}"/>
    <cellStyle name="Normal_Medikamentai Jordana" xfId="29" xr:uid="{00000000-0005-0000-0000-00001B000000}"/>
    <cellStyle name="Normalny 3" xfId="30" xr:uid="{00000000-0005-0000-0000-00001C000000}"/>
    <cellStyle name="Percent" xfId="1" builtinId="5"/>
    <cellStyle name="Percent 2" xfId="31" xr:uid="{00000000-0005-0000-0000-00001E000000}"/>
    <cellStyle name="TableStyleLight1" xfId="2" xr:uid="{00000000-0005-0000-0000-00001F000000}"/>
  </cellStyles>
  <dxfs count="0"/>
  <tableStyles count="0" defaultTableStyle="TableStyleMedium9" defaultPivotStyle="PivotStyleLight16"/>
  <colors>
    <mruColors>
      <color rgb="FFFF66FF"/>
      <color rgb="FFFF3399"/>
      <color rgb="FFA50021"/>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47"/>
  <sheetViews>
    <sheetView tabSelected="1" topLeftCell="A19" zoomScaleNormal="100" zoomScaleSheetLayoutView="66" workbookViewId="0">
      <selection activeCell="Q20" sqref="Q20"/>
    </sheetView>
  </sheetViews>
  <sheetFormatPr defaultColWidth="9.28515625" defaultRowHeight="11.25"/>
  <cols>
    <col min="1" max="1" width="5.28515625" style="38" customWidth="1"/>
    <col min="2" max="2" width="15" style="39" customWidth="1"/>
    <col min="3" max="3" width="9.7109375" style="38" customWidth="1"/>
    <col min="4" max="4" width="23.28515625" style="7" customWidth="1"/>
    <col min="5" max="6" width="6" style="7" customWidth="1"/>
    <col min="7" max="7" width="5.28515625" style="7" customWidth="1"/>
    <col min="8" max="8" width="7.28515625" style="7" customWidth="1"/>
    <col min="9" max="9" width="12.85546875" style="5" customWidth="1"/>
    <col min="10" max="10" width="4.7109375" style="6" customWidth="1"/>
    <col min="11" max="11" width="5.7109375" style="6" customWidth="1"/>
    <col min="12" max="12" width="7.28515625" style="6" customWidth="1"/>
    <col min="13" max="13" width="9.5703125" style="6" customWidth="1"/>
    <col min="14" max="14" width="11.7109375" style="7" customWidth="1"/>
    <col min="15" max="16384" width="9.28515625" style="7"/>
  </cols>
  <sheetData>
    <row r="1" spans="1:16" ht="14.25" customHeight="1">
      <c r="A1" s="2"/>
      <c r="B1" s="3"/>
      <c r="C1" s="2"/>
      <c r="D1" s="4"/>
      <c r="E1" s="4"/>
      <c r="F1" s="4"/>
      <c r="G1" s="4"/>
      <c r="H1" s="4"/>
      <c r="J1" s="5"/>
      <c r="K1" s="6" t="s">
        <v>0</v>
      </c>
      <c r="N1" s="6"/>
      <c r="O1" s="6"/>
      <c r="P1" s="6"/>
    </row>
    <row r="2" spans="1:16" ht="101.1" customHeight="1">
      <c r="A2" s="8" t="s">
        <v>1</v>
      </c>
      <c r="B2" s="9" t="s">
        <v>124</v>
      </c>
      <c r="C2" s="9" t="s">
        <v>2</v>
      </c>
      <c r="D2" s="10" t="s">
        <v>3</v>
      </c>
      <c r="E2" s="11" t="s">
        <v>4</v>
      </c>
      <c r="F2" s="11" t="s">
        <v>5</v>
      </c>
      <c r="G2" s="11" t="s">
        <v>6</v>
      </c>
      <c r="H2" s="8" t="s">
        <v>7</v>
      </c>
      <c r="I2" s="12" t="s">
        <v>8</v>
      </c>
      <c r="J2" s="13" t="s">
        <v>9</v>
      </c>
      <c r="K2" s="14" t="s">
        <v>10</v>
      </c>
      <c r="L2" s="14" t="s">
        <v>11</v>
      </c>
      <c r="M2" s="15" t="s">
        <v>12</v>
      </c>
      <c r="N2" s="14" t="s">
        <v>13</v>
      </c>
      <c r="O2" s="16"/>
    </row>
    <row r="3" spans="1:16" ht="16.5" customHeight="1">
      <c r="A3" s="17">
        <v>1</v>
      </c>
      <c r="B3" s="17">
        <v>2</v>
      </c>
      <c r="C3" s="17">
        <v>3</v>
      </c>
      <c r="D3" s="18">
        <v>4</v>
      </c>
      <c r="E3" s="19">
        <v>5</v>
      </c>
      <c r="F3" s="19">
        <v>6</v>
      </c>
      <c r="G3" s="19">
        <v>7</v>
      </c>
      <c r="H3" s="19">
        <v>8</v>
      </c>
      <c r="I3" s="20">
        <v>9</v>
      </c>
      <c r="J3" s="19">
        <v>10</v>
      </c>
      <c r="K3" s="17">
        <v>11</v>
      </c>
      <c r="L3" s="17">
        <v>12</v>
      </c>
      <c r="M3" s="21">
        <v>13</v>
      </c>
      <c r="N3" s="17">
        <v>14</v>
      </c>
      <c r="O3" s="16"/>
    </row>
    <row r="4" spans="1:16" ht="186.6" customHeight="1">
      <c r="A4" s="22" t="s">
        <v>14</v>
      </c>
      <c r="B4" s="23" t="s">
        <v>18</v>
      </c>
      <c r="C4" s="24" t="s">
        <v>112</v>
      </c>
      <c r="D4" s="40" t="s">
        <v>138</v>
      </c>
      <c r="E4" s="24" t="s">
        <v>15</v>
      </c>
      <c r="F4" s="25"/>
      <c r="G4" s="49" t="s">
        <v>144</v>
      </c>
      <c r="H4" s="26" t="s">
        <v>113</v>
      </c>
      <c r="I4" s="50">
        <v>755</v>
      </c>
      <c r="J4" s="51">
        <v>21</v>
      </c>
      <c r="K4" s="50">
        <f t="shared" ref="K4" si="0">I4*1.21</f>
        <v>913.55</v>
      </c>
      <c r="L4" s="52">
        <f t="shared" ref="L4:L16" si="1">I4*1</f>
        <v>755</v>
      </c>
      <c r="M4" s="53">
        <f>N4-L4</f>
        <v>158.54999999999995</v>
      </c>
      <c r="N4" s="52">
        <f t="shared" ref="N4:N16" si="2">K4*1</f>
        <v>913.55</v>
      </c>
      <c r="O4" s="16"/>
    </row>
    <row r="5" spans="1:16" ht="185.65" customHeight="1">
      <c r="A5" s="22" t="s">
        <v>16</v>
      </c>
      <c r="B5" s="23" t="s">
        <v>19</v>
      </c>
      <c r="C5" s="24" t="s">
        <v>112</v>
      </c>
      <c r="D5" s="40" t="s">
        <v>139</v>
      </c>
      <c r="E5" s="24" t="s">
        <v>15</v>
      </c>
      <c r="F5" s="30"/>
      <c r="G5" s="54" t="s">
        <v>145</v>
      </c>
      <c r="H5" s="26" t="s">
        <v>113</v>
      </c>
      <c r="I5" s="50">
        <v>755</v>
      </c>
      <c r="J5" s="51">
        <v>21</v>
      </c>
      <c r="K5" s="50">
        <f t="shared" ref="K5" si="3">I5*1.21</f>
        <v>913.55</v>
      </c>
      <c r="L5" s="52">
        <f t="shared" si="1"/>
        <v>755</v>
      </c>
      <c r="M5" s="53">
        <f t="shared" ref="M5:M36" si="4">N5-L5</f>
        <v>158.54999999999995</v>
      </c>
      <c r="N5" s="52">
        <f t="shared" si="2"/>
        <v>913.55</v>
      </c>
      <c r="O5" s="16"/>
    </row>
    <row r="6" spans="1:16" ht="203.1" customHeight="1">
      <c r="A6" s="22" t="s">
        <v>17</v>
      </c>
      <c r="B6" s="23" t="s">
        <v>20</v>
      </c>
      <c r="C6" s="24" t="s">
        <v>112</v>
      </c>
      <c r="D6" s="26" t="s">
        <v>140</v>
      </c>
      <c r="E6" s="24" t="s">
        <v>15</v>
      </c>
      <c r="F6" s="30"/>
      <c r="G6" s="54" t="s">
        <v>146</v>
      </c>
      <c r="H6" s="26" t="s">
        <v>113</v>
      </c>
      <c r="I6" s="50">
        <v>755</v>
      </c>
      <c r="J6" s="51">
        <v>21</v>
      </c>
      <c r="K6" s="50">
        <f t="shared" ref="K6" si="5">I6*1.21</f>
        <v>913.55</v>
      </c>
      <c r="L6" s="52">
        <f t="shared" si="1"/>
        <v>755</v>
      </c>
      <c r="M6" s="53">
        <f t="shared" si="4"/>
        <v>158.54999999999995</v>
      </c>
      <c r="N6" s="52">
        <f t="shared" si="2"/>
        <v>913.55</v>
      </c>
      <c r="O6" s="16"/>
    </row>
    <row r="7" spans="1:16" ht="178.5" customHeight="1">
      <c r="A7" s="22" t="s">
        <v>21</v>
      </c>
      <c r="B7" s="23" t="s">
        <v>22</v>
      </c>
      <c r="C7" s="24" t="s">
        <v>112</v>
      </c>
      <c r="D7" s="41" t="s">
        <v>141</v>
      </c>
      <c r="E7" s="24" t="s">
        <v>15</v>
      </c>
      <c r="F7" s="30"/>
      <c r="G7" s="54" t="s">
        <v>149</v>
      </c>
      <c r="H7" s="26" t="s">
        <v>113</v>
      </c>
      <c r="I7" s="50">
        <v>755</v>
      </c>
      <c r="J7" s="51">
        <v>21</v>
      </c>
      <c r="K7" s="50">
        <f t="shared" ref="K7" si="6">I7*1.21</f>
        <v>913.55</v>
      </c>
      <c r="L7" s="52">
        <f t="shared" si="1"/>
        <v>755</v>
      </c>
      <c r="M7" s="53">
        <f t="shared" si="4"/>
        <v>158.54999999999995</v>
      </c>
      <c r="N7" s="52">
        <f t="shared" si="2"/>
        <v>913.55</v>
      </c>
      <c r="O7" s="16"/>
    </row>
    <row r="8" spans="1:16" ht="164.65" customHeight="1">
      <c r="A8" s="22" t="s">
        <v>23</v>
      </c>
      <c r="B8" s="23" t="s">
        <v>26</v>
      </c>
      <c r="C8" s="24" t="s">
        <v>112</v>
      </c>
      <c r="D8" s="55" t="s">
        <v>125</v>
      </c>
      <c r="E8" s="24" t="s">
        <v>15</v>
      </c>
      <c r="F8" s="30"/>
      <c r="G8" s="54" t="s">
        <v>150</v>
      </c>
      <c r="H8" s="26" t="s">
        <v>113</v>
      </c>
      <c r="I8" s="50">
        <v>755</v>
      </c>
      <c r="J8" s="51">
        <v>21</v>
      </c>
      <c r="K8" s="50">
        <f t="shared" ref="K8" si="7">I8*1.21</f>
        <v>913.55</v>
      </c>
      <c r="L8" s="52">
        <f t="shared" si="1"/>
        <v>755</v>
      </c>
      <c r="M8" s="53">
        <f t="shared" si="4"/>
        <v>158.54999999999995</v>
      </c>
      <c r="N8" s="52">
        <f t="shared" si="2"/>
        <v>913.55</v>
      </c>
      <c r="O8" s="16"/>
    </row>
    <row r="9" spans="1:16" ht="159.6" customHeight="1">
      <c r="A9" s="22" t="s">
        <v>24</v>
      </c>
      <c r="B9" s="23" t="s">
        <v>28</v>
      </c>
      <c r="C9" s="24" t="s">
        <v>112</v>
      </c>
      <c r="D9" s="41" t="s">
        <v>126</v>
      </c>
      <c r="E9" s="24" t="s">
        <v>15</v>
      </c>
      <c r="F9" s="30"/>
      <c r="G9" s="54" t="s">
        <v>151</v>
      </c>
      <c r="H9" s="26" t="s">
        <v>113</v>
      </c>
      <c r="I9" s="50">
        <v>755</v>
      </c>
      <c r="J9" s="51">
        <v>21</v>
      </c>
      <c r="K9" s="50">
        <f t="shared" ref="K9" si="8">I9*1.21</f>
        <v>913.55</v>
      </c>
      <c r="L9" s="52">
        <f t="shared" si="1"/>
        <v>755</v>
      </c>
      <c r="M9" s="53">
        <f t="shared" si="4"/>
        <v>158.54999999999995</v>
      </c>
      <c r="N9" s="52">
        <f t="shared" si="2"/>
        <v>913.55</v>
      </c>
      <c r="O9" s="16"/>
    </row>
    <row r="10" spans="1:16" ht="159" customHeight="1">
      <c r="A10" s="22" t="s">
        <v>25</v>
      </c>
      <c r="B10" s="23" t="s">
        <v>30</v>
      </c>
      <c r="C10" s="24" t="s">
        <v>112</v>
      </c>
      <c r="D10" s="41" t="s">
        <v>127</v>
      </c>
      <c r="E10" s="24" t="s">
        <v>15</v>
      </c>
      <c r="F10" s="30"/>
      <c r="G10" s="54" t="s">
        <v>152</v>
      </c>
      <c r="H10" s="26" t="s">
        <v>113</v>
      </c>
      <c r="I10" s="50">
        <v>755</v>
      </c>
      <c r="J10" s="51">
        <v>21</v>
      </c>
      <c r="K10" s="50">
        <f t="shared" ref="K10" si="9">I10*1.21</f>
        <v>913.55</v>
      </c>
      <c r="L10" s="52">
        <f t="shared" si="1"/>
        <v>755</v>
      </c>
      <c r="M10" s="53">
        <f t="shared" si="4"/>
        <v>158.54999999999995</v>
      </c>
      <c r="N10" s="52">
        <f t="shared" si="2"/>
        <v>913.55</v>
      </c>
      <c r="O10" s="16"/>
    </row>
    <row r="11" spans="1:16" ht="165.6" customHeight="1">
      <c r="A11" s="22" t="s">
        <v>27</v>
      </c>
      <c r="B11" s="23" t="s">
        <v>31</v>
      </c>
      <c r="C11" s="24" t="s">
        <v>112</v>
      </c>
      <c r="D11" s="41" t="s">
        <v>32</v>
      </c>
      <c r="E11" s="24" t="s">
        <v>15</v>
      </c>
      <c r="F11" s="30"/>
      <c r="G11" s="54" t="s">
        <v>153</v>
      </c>
      <c r="H11" s="26" t="s">
        <v>113</v>
      </c>
      <c r="I11" s="50">
        <v>755</v>
      </c>
      <c r="J11" s="51">
        <v>21</v>
      </c>
      <c r="K11" s="50">
        <f t="shared" ref="K11" si="10">I11*1.21</f>
        <v>913.55</v>
      </c>
      <c r="L11" s="52">
        <f t="shared" si="1"/>
        <v>755</v>
      </c>
      <c r="M11" s="53">
        <f t="shared" si="4"/>
        <v>158.54999999999995</v>
      </c>
      <c r="N11" s="52">
        <f t="shared" si="2"/>
        <v>913.55</v>
      </c>
      <c r="O11" s="16"/>
    </row>
    <row r="12" spans="1:16" ht="177" customHeight="1">
      <c r="A12" s="22" t="s">
        <v>29</v>
      </c>
      <c r="B12" s="23" t="s">
        <v>34</v>
      </c>
      <c r="C12" s="24" t="s">
        <v>112</v>
      </c>
      <c r="D12" s="41" t="s">
        <v>128</v>
      </c>
      <c r="E12" s="24" t="s">
        <v>15</v>
      </c>
      <c r="F12" s="30"/>
      <c r="G12" s="54" t="s">
        <v>154</v>
      </c>
      <c r="H12" s="26" t="s">
        <v>113</v>
      </c>
      <c r="I12" s="50">
        <v>755</v>
      </c>
      <c r="J12" s="51">
        <v>21</v>
      </c>
      <c r="K12" s="50">
        <f t="shared" ref="K12" si="11">I12*1.21</f>
        <v>913.55</v>
      </c>
      <c r="L12" s="52">
        <f t="shared" si="1"/>
        <v>755</v>
      </c>
      <c r="M12" s="53">
        <f t="shared" si="4"/>
        <v>158.54999999999995</v>
      </c>
      <c r="N12" s="52">
        <f t="shared" si="2"/>
        <v>913.55</v>
      </c>
      <c r="O12" s="16"/>
    </row>
    <row r="13" spans="1:16" ht="300" customHeight="1">
      <c r="A13" s="22" t="s">
        <v>33</v>
      </c>
      <c r="B13" s="23" t="s">
        <v>37</v>
      </c>
      <c r="C13" s="24" t="s">
        <v>112</v>
      </c>
      <c r="D13" s="41" t="s">
        <v>129</v>
      </c>
      <c r="E13" s="24" t="s">
        <v>15</v>
      </c>
      <c r="F13" s="30"/>
      <c r="G13" s="49" t="s">
        <v>155</v>
      </c>
      <c r="H13" s="26" t="s">
        <v>113</v>
      </c>
      <c r="I13" s="50">
        <v>755</v>
      </c>
      <c r="J13" s="51">
        <v>21</v>
      </c>
      <c r="K13" s="50">
        <f t="shared" ref="K13" si="12">I13*1.21</f>
        <v>913.55</v>
      </c>
      <c r="L13" s="52">
        <f t="shared" si="1"/>
        <v>755</v>
      </c>
      <c r="M13" s="53">
        <f t="shared" si="4"/>
        <v>158.54999999999995</v>
      </c>
      <c r="N13" s="52">
        <f t="shared" si="2"/>
        <v>913.55</v>
      </c>
      <c r="O13" s="16"/>
    </row>
    <row r="14" spans="1:16" ht="305.10000000000002" customHeight="1">
      <c r="A14" s="22" t="s">
        <v>35</v>
      </c>
      <c r="B14" s="23" t="s">
        <v>38</v>
      </c>
      <c r="C14" s="24" t="s">
        <v>112</v>
      </c>
      <c r="D14" s="41" t="s">
        <v>130</v>
      </c>
      <c r="E14" s="24" t="s">
        <v>15</v>
      </c>
      <c r="F14" s="30"/>
      <c r="G14" s="49" t="s">
        <v>156</v>
      </c>
      <c r="H14" s="26" t="s">
        <v>113</v>
      </c>
      <c r="I14" s="50">
        <v>755</v>
      </c>
      <c r="J14" s="51">
        <v>21</v>
      </c>
      <c r="K14" s="50">
        <f t="shared" ref="K14" si="13">I14*1.21</f>
        <v>913.55</v>
      </c>
      <c r="L14" s="52">
        <f t="shared" si="1"/>
        <v>755</v>
      </c>
      <c r="M14" s="53">
        <f t="shared" si="4"/>
        <v>158.54999999999995</v>
      </c>
      <c r="N14" s="52">
        <f t="shared" si="2"/>
        <v>913.55</v>
      </c>
      <c r="O14" s="16"/>
    </row>
    <row r="15" spans="1:16" ht="158.1" customHeight="1">
      <c r="A15" s="22" t="s">
        <v>36</v>
      </c>
      <c r="B15" s="23" t="s">
        <v>39</v>
      </c>
      <c r="C15" s="24" t="s">
        <v>112</v>
      </c>
      <c r="D15" s="40" t="s">
        <v>131</v>
      </c>
      <c r="E15" s="24" t="s">
        <v>15</v>
      </c>
      <c r="F15" s="30"/>
      <c r="G15" s="49" t="s">
        <v>157</v>
      </c>
      <c r="H15" s="26" t="s">
        <v>113</v>
      </c>
      <c r="I15" s="50">
        <v>755</v>
      </c>
      <c r="J15" s="51">
        <v>21</v>
      </c>
      <c r="K15" s="50">
        <f t="shared" ref="K15" si="14">I15*1.21</f>
        <v>913.55</v>
      </c>
      <c r="L15" s="52">
        <f t="shared" si="1"/>
        <v>755</v>
      </c>
      <c r="M15" s="53">
        <f t="shared" si="4"/>
        <v>158.54999999999995</v>
      </c>
      <c r="N15" s="52">
        <f t="shared" si="2"/>
        <v>913.55</v>
      </c>
      <c r="O15" s="16"/>
    </row>
    <row r="16" spans="1:16" ht="148.5" customHeight="1">
      <c r="A16" s="22" t="s">
        <v>40</v>
      </c>
      <c r="B16" s="1" t="s">
        <v>43</v>
      </c>
      <c r="C16" s="24" t="s">
        <v>112</v>
      </c>
      <c r="D16" s="46" t="s">
        <v>44</v>
      </c>
      <c r="E16" s="45" t="s">
        <v>15</v>
      </c>
      <c r="F16" s="30"/>
      <c r="G16" s="49" t="s">
        <v>158</v>
      </c>
      <c r="H16" s="26" t="s">
        <v>113</v>
      </c>
      <c r="I16" s="50">
        <v>755</v>
      </c>
      <c r="J16" s="51">
        <v>21</v>
      </c>
      <c r="K16" s="50">
        <f t="shared" ref="K16" si="15">I16*1.21</f>
        <v>913.55</v>
      </c>
      <c r="L16" s="52">
        <f t="shared" si="1"/>
        <v>755</v>
      </c>
      <c r="M16" s="53">
        <f t="shared" si="4"/>
        <v>158.54999999999995</v>
      </c>
      <c r="N16" s="52">
        <f t="shared" si="2"/>
        <v>913.55</v>
      </c>
      <c r="O16" s="16"/>
    </row>
    <row r="17" spans="1:17" ht="133.5" customHeight="1">
      <c r="A17" s="22" t="s">
        <v>41</v>
      </c>
      <c r="B17" s="32" t="s">
        <v>46</v>
      </c>
      <c r="C17" s="24" t="s">
        <v>112</v>
      </c>
      <c r="D17" s="42" t="s">
        <v>47</v>
      </c>
      <c r="E17" s="24" t="s">
        <v>48</v>
      </c>
      <c r="F17" s="30"/>
      <c r="G17" s="54" t="s">
        <v>159</v>
      </c>
      <c r="H17" s="26" t="s">
        <v>114</v>
      </c>
      <c r="I17" s="50">
        <v>210</v>
      </c>
      <c r="J17" s="51">
        <v>21</v>
      </c>
      <c r="K17" s="50">
        <f t="shared" ref="K17" si="16">I17*1.21</f>
        <v>254.1</v>
      </c>
      <c r="L17" s="52">
        <f>I17*4</f>
        <v>840</v>
      </c>
      <c r="M17" s="53">
        <f t="shared" si="4"/>
        <v>176.39999999999998</v>
      </c>
      <c r="N17" s="52">
        <f>K17*4</f>
        <v>1016.4</v>
      </c>
      <c r="O17" s="16"/>
    </row>
    <row r="18" spans="1:17" ht="46.15" customHeight="1">
      <c r="A18" s="22" t="s">
        <v>42</v>
      </c>
      <c r="B18" s="32" t="s">
        <v>50</v>
      </c>
      <c r="C18" s="24" t="s">
        <v>112</v>
      </c>
      <c r="D18" s="43" t="s">
        <v>51</v>
      </c>
      <c r="E18" s="24" t="s">
        <v>15</v>
      </c>
      <c r="F18" s="25"/>
      <c r="G18" s="56" t="s">
        <v>160</v>
      </c>
      <c r="H18" s="26" t="s">
        <v>113</v>
      </c>
      <c r="I18" s="50">
        <v>210</v>
      </c>
      <c r="J18" s="51">
        <v>21</v>
      </c>
      <c r="K18" s="50">
        <f t="shared" ref="K18:K20" si="17">I18*1.21</f>
        <v>254.1</v>
      </c>
      <c r="L18" s="52">
        <f>I18*1</f>
        <v>210</v>
      </c>
      <c r="M18" s="53">
        <f t="shared" si="4"/>
        <v>44.099999999999994</v>
      </c>
      <c r="N18" s="52">
        <f>K18*1</f>
        <v>254.1</v>
      </c>
      <c r="O18" s="16"/>
      <c r="P18" s="33"/>
    </row>
    <row r="19" spans="1:17" ht="63" customHeight="1">
      <c r="A19" s="22" t="s">
        <v>45</v>
      </c>
      <c r="B19" s="23" t="s">
        <v>53</v>
      </c>
      <c r="C19" s="24" t="s">
        <v>112</v>
      </c>
      <c r="D19" s="41" t="s">
        <v>54</v>
      </c>
      <c r="E19" s="26" t="s">
        <v>122</v>
      </c>
      <c r="F19" s="30"/>
      <c r="G19" s="57" t="s">
        <v>161</v>
      </c>
      <c r="H19" s="26" t="s">
        <v>115</v>
      </c>
      <c r="I19" s="50">
        <v>210</v>
      </c>
      <c r="J19" s="27">
        <v>21</v>
      </c>
      <c r="K19" s="28">
        <f t="shared" si="17"/>
        <v>254.1</v>
      </c>
      <c r="L19" s="29">
        <f>I19*2</f>
        <v>420</v>
      </c>
      <c r="M19" s="53">
        <f t="shared" si="4"/>
        <v>88.199999999999989</v>
      </c>
      <c r="N19" s="29">
        <f>K19*2</f>
        <v>508.2</v>
      </c>
      <c r="O19" s="16"/>
    </row>
    <row r="20" spans="1:17" ht="113.1" customHeight="1">
      <c r="A20" s="22" t="s">
        <v>49</v>
      </c>
      <c r="B20" s="23" t="s">
        <v>56</v>
      </c>
      <c r="C20" s="24" t="s">
        <v>112</v>
      </c>
      <c r="D20" s="47" t="s">
        <v>57</v>
      </c>
      <c r="E20" s="48" t="s">
        <v>123</v>
      </c>
      <c r="F20" s="25"/>
      <c r="G20" s="57" t="s">
        <v>162</v>
      </c>
      <c r="H20" s="48" t="s">
        <v>114</v>
      </c>
      <c r="I20" s="50">
        <v>240</v>
      </c>
      <c r="J20" s="27">
        <v>21</v>
      </c>
      <c r="K20" s="28">
        <f t="shared" si="17"/>
        <v>290.39999999999998</v>
      </c>
      <c r="L20" s="52">
        <f>I20*4</f>
        <v>960</v>
      </c>
      <c r="M20" s="53">
        <f t="shared" si="4"/>
        <v>201.59999999999991</v>
      </c>
      <c r="N20" s="52">
        <f>K20*4</f>
        <v>1161.5999999999999</v>
      </c>
      <c r="O20" s="16"/>
    </row>
    <row r="21" spans="1:17" ht="104.65" customHeight="1">
      <c r="A21" s="22" t="s">
        <v>52</v>
      </c>
      <c r="B21" s="23" t="s">
        <v>59</v>
      </c>
      <c r="C21" s="24" t="s">
        <v>112</v>
      </c>
      <c r="D21" s="47" t="s">
        <v>60</v>
      </c>
      <c r="E21" s="48" t="s">
        <v>143</v>
      </c>
      <c r="F21" s="25"/>
      <c r="G21" s="57" t="s">
        <v>163</v>
      </c>
      <c r="H21" s="48" t="s">
        <v>116</v>
      </c>
      <c r="I21" s="50">
        <v>170</v>
      </c>
      <c r="J21" s="27">
        <v>21</v>
      </c>
      <c r="K21" s="28">
        <f t="shared" ref="K21:K22" si="18">I21*1.21</f>
        <v>205.7</v>
      </c>
      <c r="L21" s="52">
        <f>I21*3</f>
        <v>510</v>
      </c>
      <c r="M21" s="53">
        <f t="shared" si="4"/>
        <v>107.09999999999991</v>
      </c>
      <c r="N21" s="52">
        <f>K21*3</f>
        <v>617.09999999999991</v>
      </c>
      <c r="O21" s="16"/>
    </row>
    <row r="22" spans="1:17" ht="42" customHeight="1">
      <c r="A22" s="22" t="s">
        <v>55</v>
      </c>
      <c r="B22" s="23" t="s">
        <v>117</v>
      </c>
      <c r="C22" s="24" t="s">
        <v>112</v>
      </c>
      <c r="D22" s="47" t="s">
        <v>119</v>
      </c>
      <c r="E22" s="48" t="s">
        <v>122</v>
      </c>
      <c r="F22" s="25"/>
      <c r="G22" s="57" t="s">
        <v>164</v>
      </c>
      <c r="H22" s="48" t="s">
        <v>115</v>
      </c>
      <c r="I22" s="50">
        <v>160</v>
      </c>
      <c r="J22" s="27">
        <v>21</v>
      </c>
      <c r="K22" s="28">
        <f t="shared" si="18"/>
        <v>193.6</v>
      </c>
      <c r="L22" s="52">
        <f t="shared" ref="L22:L28" si="19">I22*2</f>
        <v>320</v>
      </c>
      <c r="M22" s="53">
        <f t="shared" si="4"/>
        <v>67.199999999999989</v>
      </c>
      <c r="N22" s="52">
        <f t="shared" ref="N22:N28" si="20">K22*2</f>
        <v>387.2</v>
      </c>
      <c r="O22" s="16"/>
      <c r="Q22" s="34"/>
    </row>
    <row r="23" spans="1:17" ht="70.5" customHeight="1">
      <c r="A23" s="22" t="s">
        <v>58</v>
      </c>
      <c r="B23" s="23" t="s">
        <v>62</v>
      </c>
      <c r="C23" s="24" t="s">
        <v>112</v>
      </c>
      <c r="D23" s="41" t="s">
        <v>63</v>
      </c>
      <c r="E23" s="26" t="s">
        <v>15</v>
      </c>
      <c r="F23" s="30"/>
      <c r="G23" s="57" t="s">
        <v>165</v>
      </c>
      <c r="H23" s="26" t="s">
        <v>115</v>
      </c>
      <c r="I23" s="50">
        <v>220</v>
      </c>
      <c r="J23" s="27">
        <v>21</v>
      </c>
      <c r="K23" s="28">
        <f t="shared" ref="K23" si="21">I23*1.21</f>
        <v>266.2</v>
      </c>
      <c r="L23" s="52">
        <f t="shared" si="19"/>
        <v>440</v>
      </c>
      <c r="M23" s="53">
        <f t="shared" si="4"/>
        <v>92.399999999999977</v>
      </c>
      <c r="N23" s="52">
        <f t="shared" si="20"/>
        <v>532.4</v>
      </c>
      <c r="O23" s="16"/>
    </row>
    <row r="24" spans="1:17" ht="45">
      <c r="A24" s="22" t="s">
        <v>61</v>
      </c>
      <c r="B24" s="35" t="s">
        <v>132</v>
      </c>
      <c r="C24" s="24" t="s">
        <v>112</v>
      </c>
      <c r="D24" s="44" t="s">
        <v>120</v>
      </c>
      <c r="E24" s="26" t="s">
        <v>15</v>
      </c>
      <c r="F24" s="30"/>
      <c r="G24" s="57" t="s">
        <v>166</v>
      </c>
      <c r="H24" s="26" t="s">
        <v>115</v>
      </c>
      <c r="I24" s="50">
        <v>100</v>
      </c>
      <c r="J24" s="27">
        <v>21</v>
      </c>
      <c r="K24" s="28">
        <f t="shared" ref="K24" si="22">I24*1.21</f>
        <v>121</v>
      </c>
      <c r="L24" s="52">
        <f t="shared" si="19"/>
        <v>200</v>
      </c>
      <c r="M24" s="53">
        <f t="shared" si="4"/>
        <v>42</v>
      </c>
      <c r="N24" s="52">
        <f t="shared" si="20"/>
        <v>242</v>
      </c>
      <c r="O24" s="16"/>
    </row>
    <row r="25" spans="1:17" ht="35.65" customHeight="1">
      <c r="A25" s="22" t="s">
        <v>64</v>
      </c>
      <c r="B25" s="23" t="s">
        <v>65</v>
      </c>
      <c r="C25" s="24" t="s">
        <v>112</v>
      </c>
      <c r="D25" s="41" t="s">
        <v>66</v>
      </c>
      <c r="E25" s="26" t="s">
        <v>15</v>
      </c>
      <c r="F25" s="30"/>
      <c r="G25" s="57" t="s">
        <v>167</v>
      </c>
      <c r="H25" s="26" t="s">
        <v>115</v>
      </c>
      <c r="I25" s="50">
        <v>170</v>
      </c>
      <c r="J25" s="27">
        <v>21</v>
      </c>
      <c r="K25" s="28">
        <f t="shared" ref="K25" si="23">I25*1.21</f>
        <v>205.7</v>
      </c>
      <c r="L25" s="52">
        <f t="shared" si="19"/>
        <v>340</v>
      </c>
      <c r="M25" s="53">
        <f t="shared" si="4"/>
        <v>71.399999999999977</v>
      </c>
      <c r="N25" s="52">
        <f t="shared" si="20"/>
        <v>411.4</v>
      </c>
      <c r="O25" s="16"/>
    </row>
    <row r="26" spans="1:17" ht="37.5" customHeight="1">
      <c r="A26" s="22" t="s">
        <v>67</v>
      </c>
      <c r="B26" s="23" t="s">
        <v>68</v>
      </c>
      <c r="C26" s="24" t="s">
        <v>112</v>
      </c>
      <c r="D26" s="41" t="s">
        <v>69</v>
      </c>
      <c r="E26" s="26" t="s">
        <v>15</v>
      </c>
      <c r="F26" s="30"/>
      <c r="G26" s="57" t="s">
        <v>168</v>
      </c>
      <c r="H26" s="26" t="s">
        <v>115</v>
      </c>
      <c r="I26" s="50">
        <v>120</v>
      </c>
      <c r="J26" s="27">
        <v>21</v>
      </c>
      <c r="K26" s="28">
        <f t="shared" ref="K26" si="24">I26*1.21</f>
        <v>145.19999999999999</v>
      </c>
      <c r="L26" s="52">
        <f t="shared" si="19"/>
        <v>240</v>
      </c>
      <c r="M26" s="53">
        <f t="shared" si="4"/>
        <v>50.399999999999977</v>
      </c>
      <c r="N26" s="52">
        <f t="shared" si="20"/>
        <v>290.39999999999998</v>
      </c>
      <c r="O26" s="16"/>
    </row>
    <row r="27" spans="1:17" ht="38.25" customHeight="1">
      <c r="A27" s="22" t="s">
        <v>70</v>
      </c>
      <c r="B27" s="23" t="s">
        <v>71</v>
      </c>
      <c r="C27" s="24" t="s">
        <v>112</v>
      </c>
      <c r="D27" s="41" t="s">
        <v>72</v>
      </c>
      <c r="E27" s="26" t="s">
        <v>15</v>
      </c>
      <c r="F27" s="30"/>
      <c r="G27" s="57" t="s">
        <v>169</v>
      </c>
      <c r="H27" s="26" t="s">
        <v>115</v>
      </c>
      <c r="I27" s="50">
        <v>125</v>
      </c>
      <c r="J27" s="27">
        <v>21</v>
      </c>
      <c r="K27" s="28">
        <f t="shared" ref="K27" si="25">I27*1.21</f>
        <v>151.25</v>
      </c>
      <c r="L27" s="52">
        <f t="shared" si="19"/>
        <v>250</v>
      </c>
      <c r="M27" s="53">
        <f t="shared" si="4"/>
        <v>52.5</v>
      </c>
      <c r="N27" s="52">
        <f t="shared" si="20"/>
        <v>302.5</v>
      </c>
      <c r="O27" s="16"/>
    </row>
    <row r="28" spans="1:17" ht="32.1" customHeight="1">
      <c r="A28" s="22" t="s">
        <v>73</v>
      </c>
      <c r="B28" s="23" t="s">
        <v>74</v>
      </c>
      <c r="C28" s="24" t="s">
        <v>112</v>
      </c>
      <c r="D28" s="41" t="s">
        <v>75</v>
      </c>
      <c r="E28" s="26" t="s">
        <v>15</v>
      </c>
      <c r="F28" s="30"/>
      <c r="G28" s="57" t="s">
        <v>170</v>
      </c>
      <c r="H28" s="26" t="s">
        <v>115</v>
      </c>
      <c r="I28" s="50">
        <v>68</v>
      </c>
      <c r="J28" s="27">
        <v>21</v>
      </c>
      <c r="K28" s="28">
        <f t="shared" ref="K28" si="26">I28*1.21</f>
        <v>82.28</v>
      </c>
      <c r="L28" s="52">
        <f t="shared" si="19"/>
        <v>136</v>
      </c>
      <c r="M28" s="53">
        <f t="shared" si="4"/>
        <v>28.560000000000002</v>
      </c>
      <c r="N28" s="52">
        <f t="shared" si="20"/>
        <v>164.56</v>
      </c>
      <c r="O28" s="16"/>
    </row>
    <row r="29" spans="1:17" ht="44.65" customHeight="1">
      <c r="A29" s="22" t="s">
        <v>76</v>
      </c>
      <c r="B29" s="23" t="s">
        <v>77</v>
      </c>
      <c r="C29" s="24" t="s">
        <v>112</v>
      </c>
      <c r="D29" s="41" t="s">
        <v>78</v>
      </c>
      <c r="E29" s="26" t="s">
        <v>15</v>
      </c>
      <c r="F29" s="30"/>
      <c r="G29" s="57" t="s">
        <v>171</v>
      </c>
      <c r="H29" s="26" t="s">
        <v>113</v>
      </c>
      <c r="I29" s="50">
        <v>110</v>
      </c>
      <c r="J29" s="27">
        <v>21</v>
      </c>
      <c r="K29" s="28">
        <f t="shared" ref="K29" si="27">I29*1.21</f>
        <v>133.1</v>
      </c>
      <c r="L29" s="52">
        <f>I29*1</f>
        <v>110</v>
      </c>
      <c r="M29" s="53">
        <f t="shared" si="4"/>
        <v>23.099999999999994</v>
      </c>
      <c r="N29" s="52">
        <f>K29*1</f>
        <v>133.1</v>
      </c>
      <c r="O29" s="16"/>
    </row>
    <row r="30" spans="1:17" ht="36" customHeight="1">
      <c r="A30" s="22" t="s">
        <v>79</v>
      </c>
      <c r="B30" s="35" t="s">
        <v>133</v>
      </c>
      <c r="C30" s="24" t="s">
        <v>112</v>
      </c>
      <c r="D30" s="41" t="s">
        <v>82</v>
      </c>
      <c r="E30" s="26" t="s">
        <v>15</v>
      </c>
      <c r="F30" s="30"/>
      <c r="G30" s="57" t="s">
        <v>172</v>
      </c>
      <c r="H30" s="26" t="s">
        <v>115</v>
      </c>
      <c r="I30" s="50">
        <v>140</v>
      </c>
      <c r="J30" s="27">
        <v>21</v>
      </c>
      <c r="K30" s="28">
        <f t="shared" ref="K30" si="28">I30*1.21</f>
        <v>169.4</v>
      </c>
      <c r="L30" s="52">
        <f t="shared" ref="L30:L33" si="29">I30*2</f>
        <v>280</v>
      </c>
      <c r="M30" s="53">
        <f t="shared" si="4"/>
        <v>58.800000000000011</v>
      </c>
      <c r="N30" s="52">
        <f t="shared" ref="N30:N33" si="30">K30*2</f>
        <v>338.8</v>
      </c>
      <c r="O30" s="16"/>
    </row>
    <row r="31" spans="1:17" ht="34.15" customHeight="1">
      <c r="A31" s="22" t="s">
        <v>80</v>
      </c>
      <c r="B31" s="35" t="s">
        <v>134</v>
      </c>
      <c r="C31" s="24" t="s">
        <v>112</v>
      </c>
      <c r="D31" s="41" t="s">
        <v>83</v>
      </c>
      <c r="E31" s="26" t="s">
        <v>15</v>
      </c>
      <c r="F31" s="30"/>
      <c r="G31" s="57" t="s">
        <v>173</v>
      </c>
      <c r="H31" s="26" t="s">
        <v>115</v>
      </c>
      <c r="I31" s="50">
        <v>100</v>
      </c>
      <c r="J31" s="27">
        <v>21</v>
      </c>
      <c r="K31" s="28">
        <f t="shared" ref="K31" si="31">I31*1.21</f>
        <v>121</v>
      </c>
      <c r="L31" s="52">
        <f t="shared" si="29"/>
        <v>200</v>
      </c>
      <c r="M31" s="53">
        <f t="shared" si="4"/>
        <v>42</v>
      </c>
      <c r="N31" s="52">
        <f t="shared" si="30"/>
        <v>242</v>
      </c>
      <c r="O31" s="16"/>
    </row>
    <row r="32" spans="1:17" ht="39" customHeight="1">
      <c r="A32" s="22" t="s">
        <v>81</v>
      </c>
      <c r="B32" s="35" t="s">
        <v>135</v>
      </c>
      <c r="C32" s="24" t="s">
        <v>112</v>
      </c>
      <c r="D32" s="41" t="s">
        <v>84</v>
      </c>
      <c r="E32" s="26" t="s">
        <v>15</v>
      </c>
      <c r="F32" s="30"/>
      <c r="G32" s="57" t="s">
        <v>174</v>
      </c>
      <c r="H32" s="26" t="s">
        <v>115</v>
      </c>
      <c r="I32" s="50">
        <v>110</v>
      </c>
      <c r="J32" s="27">
        <v>21</v>
      </c>
      <c r="K32" s="28">
        <f t="shared" ref="K32" si="32">I32*1.21</f>
        <v>133.1</v>
      </c>
      <c r="L32" s="52">
        <f t="shared" si="29"/>
        <v>220</v>
      </c>
      <c r="M32" s="53">
        <f t="shared" si="4"/>
        <v>46.199999999999989</v>
      </c>
      <c r="N32" s="52">
        <f t="shared" si="30"/>
        <v>266.2</v>
      </c>
      <c r="O32" s="16"/>
    </row>
    <row r="33" spans="1:15" ht="42.75" customHeight="1">
      <c r="A33" s="22" t="s">
        <v>85</v>
      </c>
      <c r="B33" s="23" t="s">
        <v>87</v>
      </c>
      <c r="C33" s="24" t="s">
        <v>112</v>
      </c>
      <c r="D33" s="41" t="s">
        <v>88</v>
      </c>
      <c r="E33" s="26" t="s">
        <v>15</v>
      </c>
      <c r="F33" s="30"/>
      <c r="G33" s="57" t="s">
        <v>175</v>
      </c>
      <c r="H33" s="26" t="s">
        <v>115</v>
      </c>
      <c r="I33" s="50">
        <v>135</v>
      </c>
      <c r="J33" s="27">
        <v>21</v>
      </c>
      <c r="K33" s="28">
        <f t="shared" ref="K33" si="33">I33*1.21</f>
        <v>163.35</v>
      </c>
      <c r="L33" s="52">
        <f t="shared" si="29"/>
        <v>270</v>
      </c>
      <c r="M33" s="53">
        <f t="shared" si="4"/>
        <v>56.699999999999989</v>
      </c>
      <c r="N33" s="52">
        <f t="shared" si="30"/>
        <v>326.7</v>
      </c>
      <c r="O33" s="16"/>
    </row>
    <row r="34" spans="1:15" ht="30" customHeight="1">
      <c r="A34" s="22" t="s">
        <v>86</v>
      </c>
      <c r="B34" s="32" t="s">
        <v>89</v>
      </c>
      <c r="C34" s="24" t="s">
        <v>112</v>
      </c>
      <c r="D34" s="41" t="s">
        <v>90</v>
      </c>
      <c r="E34" s="26" t="s">
        <v>15</v>
      </c>
      <c r="F34" s="30"/>
      <c r="G34" s="57" t="s">
        <v>176</v>
      </c>
      <c r="H34" s="26" t="s">
        <v>115</v>
      </c>
      <c r="I34" s="50">
        <v>120</v>
      </c>
      <c r="J34" s="27">
        <v>21</v>
      </c>
      <c r="K34" s="28">
        <f t="shared" ref="K34" si="34">I34*1.21</f>
        <v>145.19999999999999</v>
      </c>
      <c r="L34" s="52">
        <f>I34*2</f>
        <v>240</v>
      </c>
      <c r="M34" s="53">
        <f t="shared" si="4"/>
        <v>50.399999999999977</v>
      </c>
      <c r="N34" s="52">
        <f>K34*2</f>
        <v>290.39999999999998</v>
      </c>
      <c r="O34" s="16"/>
    </row>
    <row r="35" spans="1:15" ht="32.65" customHeight="1">
      <c r="A35" s="22" t="s">
        <v>91</v>
      </c>
      <c r="B35" s="35" t="s">
        <v>136</v>
      </c>
      <c r="C35" s="24" t="s">
        <v>112</v>
      </c>
      <c r="D35" s="41" t="s">
        <v>93</v>
      </c>
      <c r="E35" s="26" t="s">
        <v>15</v>
      </c>
      <c r="F35" s="30"/>
      <c r="G35" s="57" t="s">
        <v>177</v>
      </c>
      <c r="H35" s="26" t="s">
        <v>115</v>
      </c>
      <c r="I35" s="50">
        <v>145</v>
      </c>
      <c r="J35" s="27">
        <v>21</v>
      </c>
      <c r="K35" s="28">
        <f t="shared" ref="K35" si="35">I35*1.21</f>
        <v>175.45</v>
      </c>
      <c r="L35" s="52">
        <f>I35*2</f>
        <v>290</v>
      </c>
      <c r="M35" s="53">
        <f t="shared" si="4"/>
        <v>60.899999999999977</v>
      </c>
      <c r="N35" s="52">
        <f>K35*2</f>
        <v>350.9</v>
      </c>
      <c r="O35" s="16"/>
    </row>
    <row r="36" spans="1:15" ht="36.75" customHeight="1">
      <c r="A36" s="22" t="s">
        <v>92</v>
      </c>
      <c r="B36" s="23" t="s">
        <v>94</v>
      </c>
      <c r="C36" s="24" t="s">
        <v>112</v>
      </c>
      <c r="D36" s="41" t="s">
        <v>95</v>
      </c>
      <c r="E36" s="26" t="s">
        <v>15</v>
      </c>
      <c r="F36" s="30"/>
      <c r="G36" s="57" t="s">
        <v>178</v>
      </c>
      <c r="H36" s="26" t="s">
        <v>115</v>
      </c>
      <c r="I36" s="50">
        <v>185</v>
      </c>
      <c r="J36" s="27">
        <v>21</v>
      </c>
      <c r="K36" s="28">
        <f t="shared" ref="K36" si="36">I36*1.21</f>
        <v>223.85</v>
      </c>
      <c r="L36" s="52">
        <f>I36*2</f>
        <v>370</v>
      </c>
      <c r="M36" s="53">
        <f t="shared" si="4"/>
        <v>77.699999999999989</v>
      </c>
      <c r="N36" s="52">
        <f>K36*2</f>
        <v>447.7</v>
      </c>
      <c r="O36" s="16"/>
    </row>
    <row r="37" spans="1:15" ht="57.6" customHeight="1">
      <c r="A37" s="22" t="s">
        <v>96</v>
      </c>
      <c r="B37" s="23" t="s">
        <v>100</v>
      </c>
      <c r="C37" s="24" t="s">
        <v>112</v>
      </c>
      <c r="D37" s="41" t="s">
        <v>101</v>
      </c>
      <c r="E37" s="26" t="s">
        <v>111</v>
      </c>
      <c r="F37" s="30"/>
      <c r="G37" s="57" t="s">
        <v>179</v>
      </c>
      <c r="H37" s="26" t="s">
        <v>115</v>
      </c>
      <c r="I37" s="50">
        <v>140</v>
      </c>
      <c r="J37" s="27">
        <v>21</v>
      </c>
      <c r="K37" s="28">
        <f t="shared" ref="K37" si="37">I37*1.21</f>
        <v>169.4</v>
      </c>
      <c r="L37" s="52">
        <f>I37*2</f>
        <v>280</v>
      </c>
      <c r="M37" s="53">
        <f t="shared" ref="M37:M41" si="38">N37-L37</f>
        <v>58.800000000000011</v>
      </c>
      <c r="N37" s="52">
        <f>K37*2</f>
        <v>338.8</v>
      </c>
      <c r="O37" s="16"/>
    </row>
    <row r="38" spans="1:15" ht="66.599999999999994" customHeight="1">
      <c r="A38" s="22" t="s">
        <v>97</v>
      </c>
      <c r="B38" s="23" t="s">
        <v>102</v>
      </c>
      <c r="C38" s="24" t="s">
        <v>112</v>
      </c>
      <c r="D38" s="41" t="s">
        <v>137</v>
      </c>
      <c r="E38" s="26" t="s">
        <v>111</v>
      </c>
      <c r="F38" s="30"/>
      <c r="G38" s="57" t="s">
        <v>180</v>
      </c>
      <c r="H38" s="26" t="s">
        <v>115</v>
      </c>
      <c r="I38" s="50">
        <v>225</v>
      </c>
      <c r="J38" s="27">
        <v>21</v>
      </c>
      <c r="K38" s="28">
        <f t="shared" ref="K38:K39" si="39">I38*1.21</f>
        <v>272.25</v>
      </c>
      <c r="L38" s="52">
        <f>I38*2</f>
        <v>450</v>
      </c>
      <c r="M38" s="53">
        <f t="shared" si="38"/>
        <v>94.5</v>
      </c>
      <c r="N38" s="52">
        <f>K38*2</f>
        <v>544.5</v>
      </c>
      <c r="O38" s="16"/>
    </row>
    <row r="39" spans="1:15" ht="49.15" customHeight="1">
      <c r="A39" s="22" t="s">
        <v>98</v>
      </c>
      <c r="B39" s="23" t="s">
        <v>104</v>
      </c>
      <c r="C39" s="24" t="s">
        <v>112</v>
      </c>
      <c r="D39" s="41" t="s">
        <v>105</v>
      </c>
      <c r="E39" s="26" t="s">
        <v>15</v>
      </c>
      <c r="F39" s="30"/>
      <c r="G39" s="57" t="s">
        <v>181</v>
      </c>
      <c r="H39" s="26" t="s">
        <v>113</v>
      </c>
      <c r="I39" s="50">
        <v>90</v>
      </c>
      <c r="J39" s="27">
        <v>21</v>
      </c>
      <c r="K39" s="28">
        <f t="shared" si="39"/>
        <v>108.89999999999999</v>
      </c>
      <c r="L39" s="52">
        <f>I39*1</f>
        <v>90</v>
      </c>
      <c r="M39" s="53">
        <f t="shared" si="38"/>
        <v>18.899999999999991</v>
      </c>
      <c r="N39" s="52">
        <f>K39*1</f>
        <v>108.89999999999999</v>
      </c>
      <c r="O39" s="16"/>
    </row>
    <row r="40" spans="1:15" ht="46.15" customHeight="1">
      <c r="A40" s="22" t="s">
        <v>99</v>
      </c>
      <c r="B40" s="23" t="s">
        <v>106</v>
      </c>
      <c r="C40" s="24" t="s">
        <v>112</v>
      </c>
      <c r="D40" s="41" t="s">
        <v>142</v>
      </c>
      <c r="E40" s="26" t="s">
        <v>15</v>
      </c>
      <c r="F40" s="25"/>
      <c r="G40" s="58" t="s">
        <v>182</v>
      </c>
      <c r="H40" s="26" t="s">
        <v>115</v>
      </c>
      <c r="I40" s="50">
        <v>70</v>
      </c>
      <c r="J40" s="27">
        <v>21</v>
      </c>
      <c r="K40" s="28">
        <f t="shared" ref="K40" si="40">I40*1.21</f>
        <v>84.7</v>
      </c>
      <c r="L40" s="52">
        <f>I40*2</f>
        <v>140</v>
      </c>
      <c r="M40" s="53">
        <f t="shared" si="38"/>
        <v>29.400000000000006</v>
      </c>
      <c r="N40" s="52">
        <f>K40*2</f>
        <v>169.4</v>
      </c>
      <c r="O40" s="16"/>
    </row>
    <row r="41" spans="1:15" ht="44.1" customHeight="1">
      <c r="A41" s="22" t="s">
        <v>103</v>
      </c>
      <c r="B41" s="36" t="s">
        <v>107</v>
      </c>
      <c r="C41" s="24" t="s">
        <v>112</v>
      </c>
      <c r="D41" s="40" t="s">
        <v>108</v>
      </c>
      <c r="E41" s="26" t="s">
        <v>15</v>
      </c>
      <c r="F41" s="30"/>
      <c r="G41" s="57" t="s">
        <v>178</v>
      </c>
      <c r="H41" s="26" t="s">
        <v>115</v>
      </c>
      <c r="I41" s="50">
        <v>185</v>
      </c>
      <c r="J41" s="27">
        <v>21</v>
      </c>
      <c r="K41" s="28">
        <f t="shared" ref="K41" si="41">I41*1.21</f>
        <v>223.85</v>
      </c>
      <c r="L41" s="52">
        <f>I41*2</f>
        <v>370</v>
      </c>
      <c r="M41" s="53">
        <f t="shared" si="38"/>
        <v>77.699999999999989</v>
      </c>
      <c r="N41" s="52">
        <f>K41*2</f>
        <v>447.7</v>
      </c>
      <c r="O41" s="16"/>
    </row>
    <row r="42" spans="1:15" ht="54" customHeight="1">
      <c r="A42" s="22" t="s">
        <v>109</v>
      </c>
      <c r="B42" s="1" t="s">
        <v>118</v>
      </c>
      <c r="C42" s="24" t="s">
        <v>112</v>
      </c>
      <c r="D42" s="43" t="s">
        <v>121</v>
      </c>
      <c r="E42" s="26" t="s">
        <v>15</v>
      </c>
      <c r="F42" s="30"/>
      <c r="G42" s="31" t="s">
        <v>183</v>
      </c>
      <c r="H42" s="37" t="s">
        <v>113</v>
      </c>
      <c r="I42" s="50">
        <v>300</v>
      </c>
      <c r="J42" s="27">
        <v>21</v>
      </c>
      <c r="K42" s="28">
        <f t="shared" ref="K42" si="42">I42*1.21</f>
        <v>363</v>
      </c>
      <c r="L42" s="52">
        <f>I42*1</f>
        <v>300</v>
      </c>
      <c r="M42" s="53">
        <f t="shared" ref="M42" si="43">N42-L42</f>
        <v>63</v>
      </c>
      <c r="N42" s="52">
        <f>K42*1</f>
        <v>363</v>
      </c>
      <c r="O42" s="16"/>
    </row>
    <row r="43" spans="1:15">
      <c r="A43" s="59" t="s">
        <v>110</v>
      </c>
      <c r="B43" s="60"/>
      <c r="C43" s="59"/>
      <c r="D43" s="59"/>
      <c r="E43" s="59"/>
      <c r="F43" s="59"/>
      <c r="G43" s="59"/>
      <c r="H43" s="59"/>
      <c r="I43" s="59"/>
      <c r="J43" s="59"/>
      <c r="K43" s="59"/>
      <c r="L43" s="59"/>
      <c r="M43" s="59"/>
      <c r="N43" s="59"/>
    </row>
    <row r="46" spans="1:15">
      <c r="D46" s="7" t="s">
        <v>147</v>
      </c>
    </row>
    <row r="47" spans="1:15" ht="15">
      <c r="B47" s="61" t="s">
        <v>148</v>
      </c>
      <c r="C47" s="62"/>
      <c r="D47" s="62"/>
      <c r="E47" s="62"/>
      <c r="F47" s="62"/>
      <c r="G47" s="62"/>
      <c r="H47" s="62"/>
    </row>
  </sheetData>
  <autoFilter ref="A2:N43" xr:uid="{00000000-0009-0000-0000-000000000000}"/>
  <mergeCells count="2">
    <mergeCell ref="A43:N43"/>
    <mergeCell ref="B47:H4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1 priedas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nvstc68nvs</dc:creator>
  <cp:lastModifiedBy>NVSPL58</cp:lastModifiedBy>
  <cp:lastPrinted>2019-12-31T09:45:00Z</cp:lastPrinted>
  <dcterms:created xsi:type="dcterms:W3CDTF">2014-02-12T14:09:00Z</dcterms:created>
  <dcterms:modified xsi:type="dcterms:W3CDTF">2023-05-17T05:59:45Z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1033-11.2.0.10382</vt:lpwstr>
  </property>
  <property fmtid="{D5CDD505-2E9C-101B-9397-08002B2CF9AE}" pid="3" name="ICV">
    <vt:lpwstr>9D763E4CCF884E0A8D513944CD9AEA75</vt:lpwstr>
  </property>
</Properties>
</file>