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4265" windowHeight="325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G24" i="1" l="1"/>
  <c r="AG25" i="1"/>
  <c r="AG26" i="1"/>
  <c r="AM28" i="1"/>
  <c r="AM24" i="1"/>
  <c r="AM25" i="1"/>
  <c r="AL24" i="1"/>
  <c r="AK24" i="1"/>
  <c r="AJ24" i="1"/>
  <c r="AI24" i="1"/>
  <c r="AH24" i="1"/>
  <c r="AF24" i="1"/>
  <c r="AE24" i="1"/>
  <c r="AE25" i="1"/>
  <c r="AD24" i="1"/>
  <c r="AD25" i="1"/>
  <c r="AD26" i="1"/>
  <c r="AC24" i="1"/>
  <c r="AC26" i="1"/>
  <c r="AB24" i="1"/>
  <c r="AA24" i="1"/>
  <c r="AA25" i="1"/>
  <c r="Z24" i="1"/>
  <c r="Y24" i="1"/>
  <c r="Y25" i="1"/>
  <c r="Y26" i="1"/>
  <c r="X24" i="1"/>
  <c r="AI25" i="1"/>
  <c r="AH25" i="1"/>
  <c r="AH26" i="1"/>
  <c r="AK25" i="1"/>
  <c r="AN9" i="1"/>
  <c r="F24" i="1"/>
  <c r="G24" i="1"/>
  <c r="H24" i="1"/>
  <c r="K28" i="1"/>
  <c r="I24" i="1"/>
  <c r="J24" i="1"/>
  <c r="K24" i="1"/>
  <c r="L24" i="1"/>
  <c r="L25" i="1"/>
  <c r="L26" i="1"/>
  <c r="M24" i="1"/>
  <c r="N24" i="1"/>
  <c r="O24" i="1"/>
  <c r="P24" i="1"/>
  <c r="P25" i="1"/>
  <c r="Q24" i="1"/>
  <c r="Q25" i="1"/>
  <c r="R24" i="1"/>
  <c r="S24" i="1"/>
  <c r="T24" i="1"/>
  <c r="T25" i="1"/>
  <c r="T26" i="1"/>
  <c r="U24" i="1"/>
  <c r="U25" i="1"/>
  <c r="V24" i="1"/>
  <c r="W24" i="1"/>
  <c r="AN7" i="1"/>
  <c r="AN6" i="1"/>
  <c r="AN8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J25" i="1"/>
  <c r="AJ26" i="1"/>
  <c r="AF25" i="1"/>
  <c r="AF26" i="1"/>
  <c r="AC25" i="1"/>
  <c r="AB25" i="1"/>
  <c r="AB26" i="1"/>
  <c r="X25" i="1"/>
  <c r="X26" i="1"/>
  <c r="V25" i="1"/>
  <c r="S25" i="1"/>
  <c r="S26" i="1"/>
  <c r="O25" i="1"/>
  <c r="O26" i="1"/>
  <c r="N25" i="1"/>
  <c r="N26" i="1"/>
  <c r="M25" i="1"/>
  <c r="K25" i="1"/>
  <c r="K26" i="1"/>
  <c r="J25" i="1"/>
  <c r="J26" i="1"/>
  <c r="I25" i="1"/>
  <c r="G25" i="1"/>
  <c r="G26" i="1"/>
  <c r="F25" i="1"/>
  <c r="F26" i="1"/>
  <c r="E24" i="1"/>
  <c r="E26" i="1"/>
  <c r="E25" i="1"/>
  <c r="D24" i="1"/>
  <c r="R25" i="1"/>
  <c r="R26" i="1"/>
  <c r="AJ28" i="1"/>
  <c r="D25" i="1"/>
  <c r="D26" i="1"/>
  <c r="H25" i="1"/>
  <c r="H26" i="1"/>
  <c r="P26" i="1"/>
  <c r="M26" i="1"/>
  <c r="I26" i="1"/>
  <c r="AN24" i="1"/>
  <c r="Z25" i="1"/>
  <c r="Z26" i="1"/>
  <c r="AA26" i="1"/>
  <c r="AE26" i="1"/>
  <c r="AI26" i="1"/>
  <c r="V26" i="1"/>
  <c r="U26" i="1"/>
  <c r="W28" i="1"/>
  <c r="Q26" i="1"/>
  <c r="W25" i="1"/>
  <c r="W26" i="1"/>
  <c r="AM26" i="1"/>
  <c r="AK26" i="1"/>
  <c r="AL25" i="1"/>
  <c r="AL26" i="1"/>
  <c r="AN25" i="1"/>
  <c r="AN26" i="1"/>
</calcChain>
</file>

<file path=xl/sharedStrings.xml><?xml version="1.0" encoding="utf-8"?>
<sst xmlns="http://schemas.openxmlformats.org/spreadsheetml/2006/main" count="105" uniqueCount="88">
  <si>
    <t>ĮKAINOTŲ  VEIKLŲ SĄRAŠAS</t>
  </si>
  <si>
    <t xml:space="preserve"> Nr. </t>
  </si>
  <si>
    <t>Darbų/paslaugų veiklos  pavadinimas</t>
  </si>
  <si>
    <t>Matavimo vienetas</t>
  </si>
  <si>
    <t>Darbo atlikimo terminai ir mėnesiniai jo kiekiai EUR be PVM [Pildo rangovas]</t>
  </si>
  <si>
    <t>Darbo (veiklos) kaina, EUR be PVM [Pildo rangovas]</t>
  </si>
  <si>
    <t>1.</t>
  </si>
  <si>
    <t xml:space="preserve">"Darbo projekto parengimas" </t>
  </si>
  <si>
    <t>komplektas</t>
  </si>
  <si>
    <t>2.</t>
  </si>
  <si>
    <t>"Sklypo sutvarkymo (sklypo plano) dalis"</t>
  </si>
  <si>
    <t>3.</t>
  </si>
  <si>
    <t xml:space="preserve"> "Architektūrinė dalis" </t>
  </si>
  <si>
    <t>4.</t>
  </si>
  <si>
    <t xml:space="preserve"> "Konstrukcijų dalis" </t>
  </si>
  <si>
    <t>5.</t>
  </si>
  <si>
    <t xml:space="preserve"> "Lauko vandentiekio ir nuotekų šalinimo dalis"</t>
  </si>
  <si>
    <t>6.</t>
  </si>
  <si>
    <t xml:space="preserve"> "Lauko šilumos tinklai" </t>
  </si>
  <si>
    <t>7.</t>
  </si>
  <si>
    <t xml:space="preserve">"Vidaus vandentiekio ir nuotekų šalinimo dalis" </t>
  </si>
  <si>
    <t>8.</t>
  </si>
  <si>
    <t xml:space="preserve"> "Šildymo, vėdinimo ir oro kondicionavimo dalis" </t>
  </si>
  <si>
    <t>9.</t>
  </si>
  <si>
    <t xml:space="preserve"> "Elektrotechnikos dalis" </t>
  </si>
  <si>
    <t>10.</t>
  </si>
  <si>
    <t xml:space="preserve"> "Lauko elektrotechninė dalis" </t>
  </si>
  <si>
    <t>11.</t>
  </si>
  <si>
    <t xml:space="preserve"> "Elektroninių ryšių (telekomunikacijų) dalis" </t>
  </si>
  <si>
    <t>12.</t>
  </si>
  <si>
    <t xml:space="preserve">"Apsauginės signalizacijos dalis" </t>
  </si>
  <si>
    <t>13.</t>
  </si>
  <si>
    <t xml:space="preserve"> "Gaisro aptikimo ir signalizavimo dalis" </t>
  </si>
  <si>
    <t>14.</t>
  </si>
  <si>
    <t xml:space="preserve"> "Procesų valdymo ir automatizavimo dalis" </t>
  </si>
  <si>
    <t>15.</t>
  </si>
  <si>
    <t xml:space="preserve"> "Elektrotechninė žaibosaugos dalis" </t>
  </si>
  <si>
    <t>16.</t>
  </si>
  <si>
    <t xml:space="preserve"> "Elektrotechninė saulės jėgainės dalis" </t>
  </si>
  <si>
    <t>17.</t>
  </si>
  <si>
    <t xml:space="preserve"> "Šilumos gamybos ir tiekimo dalis" </t>
  </si>
  <si>
    <t>18.</t>
  </si>
  <si>
    <t xml:space="preserve">Baigiamieji darbai (kadastrinių matavimų byla su patikra, geodeziniai matavimai, informaciniai stendai, kt.). </t>
  </si>
  <si>
    <t>Viso suma (be PVM) :</t>
  </si>
  <si>
    <t>(21 %PVM) :</t>
  </si>
  <si>
    <t>Visu suma (su  21 %PVM) :</t>
  </si>
  <si>
    <t>DAUGIAFUNKCINĖS SPORTO SALĖS TAIKOS G.21 A, ROKIŠKYJE, STATYBOS DARBAI IR DARBO PROJEKTO PARENGIMAS</t>
  </si>
  <si>
    <t>11 priedas</t>
  </si>
  <si>
    <r>
      <t xml:space="preserve">I </t>
    </r>
    <r>
      <rPr>
        <i/>
        <sz val="11"/>
        <rFont val="Times New Roman"/>
        <family val="1"/>
      </rPr>
      <t>mėnuo</t>
    </r>
    <r>
      <rPr>
        <sz val="11"/>
        <rFont val="Times New Roman"/>
        <family val="1"/>
      </rPr>
      <t xml:space="preserve"> gegužis</t>
    </r>
  </si>
  <si>
    <r>
      <t xml:space="preserve">II </t>
    </r>
    <r>
      <rPr>
        <i/>
        <sz val="11"/>
        <rFont val="Times New Roman"/>
        <family val="1"/>
      </rPr>
      <t>birželis</t>
    </r>
  </si>
  <si>
    <r>
      <t xml:space="preserve">III </t>
    </r>
    <r>
      <rPr>
        <i/>
        <sz val="11"/>
        <rFont val="Times New Roman"/>
        <family val="1"/>
      </rPr>
      <t>liepa</t>
    </r>
  </si>
  <si>
    <t>IV rugpjutis</t>
  </si>
  <si>
    <r>
      <t xml:space="preserve">V </t>
    </r>
    <r>
      <rPr>
        <i/>
        <sz val="11"/>
        <rFont val="Times New Roman"/>
        <family val="1"/>
      </rPr>
      <t>rugsejis</t>
    </r>
  </si>
  <si>
    <r>
      <t xml:space="preserve">VI </t>
    </r>
    <r>
      <rPr>
        <i/>
        <sz val="11"/>
        <rFont val="Times New Roman"/>
        <family val="1"/>
      </rPr>
      <t>spalis</t>
    </r>
  </si>
  <si>
    <r>
      <t xml:space="preserve">VII </t>
    </r>
    <r>
      <rPr>
        <i/>
        <sz val="11"/>
        <rFont val="Times New Roman"/>
        <family val="1"/>
      </rPr>
      <t>lapkristis</t>
    </r>
  </si>
  <si>
    <t>VIII gruodis</t>
  </si>
  <si>
    <r>
      <t xml:space="preserve">IX </t>
    </r>
    <r>
      <rPr>
        <i/>
        <sz val="11"/>
        <rFont val="Times New Roman"/>
        <family val="1"/>
      </rPr>
      <t>sausis</t>
    </r>
  </si>
  <si>
    <r>
      <t xml:space="preserve">X </t>
    </r>
    <r>
      <rPr>
        <i/>
        <sz val="11"/>
        <rFont val="Times New Roman"/>
        <family val="1"/>
      </rPr>
      <t>vasaris</t>
    </r>
  </si>
  <si>
    <r>
      <t xml:space="preserve">XI </t>
    </r>
    <r>
      <rPr>
        <i/>
        <sz val="11"/>
        <rFont val="Times New Roman"/>
        <family val="1"/>
      </rPr>
      <t>kovas</t>
    </r>
  </si>
  <si>
    <r>
      <t xml:space="preserve">XII </t>
    </r>
    <r>
      <rPr>
        <i/>
        <sz val="11"/>
        <rFont val="Times New Roman"/>
        <family val="1"/>
      </rPr>
      <t>balandis</t>
    </r>
  </si>
  <si>
    <r>
      <t xml:space="preserve">XIII </t>
    </r>
    <r>
      <rPr>
        <i/>
        <sz val="11"/>
        <rFont val="Times New Roman"/>
        <family val="1"/>
      </rPr>
      <t>geguze</t>
    </r>
  </si>
  <si>
    <r>
      <t xml:space="preserve">XIV </t>
    </r>
    <r>
      <rPr>
        <i/>
        <sz val="11"/>
        <rFont val="Times New Roman"/>
        <family val="1"/>
      </rPr>
      <t>birzelis</t>
    </r>
  </si>
  <si>
    <r>
      <t xml:space="preserve">XV </t>
    </r>
    <r>
      <rPr>
        <i/>
        <sz val="11"/>
        <rFont val="Times New Roman"/>
        <family val="1"/>
      </rPr>
      <t>liepa</t>
    </r>
  </si>
  <si>
    <r>
      <t xml:space="preserve">XVI </t>
    </r>
    <r>
      <rPr>
        <i/>
        <sz val="11"/>
        <rFont val="Times New Roman"/>
        <family val="1"/>
      </rPr>
      <t>rugpjus</t>
    </r>
  </si>
  <si>
    <r>
      <t xml:space="preserve">XVII </t>
    </r>
    <r>
      <rPr>
        <i/>
        <sz val="11"/>
        <rFont val="Times New Roman"/>
        <family val="1"/>
      </rPr>
      <t>rugsejis</t>
    </r>
  </si>
  <si>
    <r>
      <t xml:space="preserve">XVIII </t>
    </r>
    <r>
      <rPr>
        <i/>
        <sz val="11"/>
        <rFont val="Times New Roman"/>
        <family val="1"/>
      </rPr>
      <t>spalis</t>
    </r>
  </si>
  <si>
    <r>
      <t xml:space="preserve">XIX </t>
    </r>
    <r>
      <rPr>
        <i/>
        <sz val="11"/>
        <rFont val="Times New Roman"/>
        <family val="1"/>
      </rPr>
      <t>lapkritis</t>
    </r>
  </si>
  <si>
    <r>
      <t xml:space="preserve">XX </t>
    </r>
    <r>
      <rPr>
        <i/>
        <sz val="11"/>
        <rFont val="Times New Roman"/>
        <family val="1"/>
      </rPr>
      <t>gruodis</t>
    </r>
  </si>
  <si>
    <t>Viso 2023</t>
  </si>
  <si>
    <t xml:space="preserve">VISO 2022 </t>
  </si>
  <si>
    <t>viso 2024</t>
  </si>
  <si>
    <r>
      <t xml:space="preserve">XXI </t>
    </r>
    <r>
      <rPr>
        <i/>
        <sz val="11"/>
        <rFont val="Times New Roman"/>
        <family val="1"/>
      </rPr>
      <t>sausis</t>
    </r>
  </si>
  <si>
    <r>
      <t xml:space="preserve">XXII </t>
    </r>
    <r>
      <rPr>
        <i/>
        <sz val="11"/>
        <rFont val="Times New Roman"/>
        <family val="1"/>
      </rPr>
      <t>vasaris</t>
    </r>
  </si>
  <si>
    <r>
      <t xml:space="preserve">XXIII </t>
    </r>
    <r>
      <rPr>
        <i/>
        <sz val="11"/>
        <rFont val="Times New Roman"/>
        <family val="1"/>
      </rPr>
      <t>kovas</t>
    </r>
  </si>
  <si>
    <r>
      <t xml:space="preserve">XXIV </t>
    </r>
    <r>
      <rPr>
        <i/>
        <sz val="11"/>
        <rFont val="Times New Roman"/>
        <family val="1"/>
      </rPr>
      <t>balandis</t>
    </r>
  </si>
  <si>
    <r>
      <t xml:space="preserve">XXV </t>
    </r>
    <r>
      <rPr>
        <i/>
        <sz val="11"/>
        <rFont val="Times New Roman"/>
        <family val="1"/>
      </rPr>
      <t>geguze</t>
    </r>
  </si>
  <si>
    <r>
      <t xml:space="preserve">XXVI </t>
    </r>
    <r>
      <rPr>
        <i/>
        <sz val="11"/>
        <rFont val="Times New Roman"/>
        <family val="1"/>
      </rPr>
      <t>birzelis</t>
    </r>
  </si>
  <si>
    <r>
      <t xml:space="preserve">XXVII </t>
    </r>
    <r>
      <rPr>
        <i/>
        <sz val="11"/>
        <rFont val="Times New Roman"/>
        <family val="1"/>
      </rPr>
      <t>liepa</t>
    </r>
  </si>
  <si>
    <r>
      <t xml:space="preserve">XXVIII </t>
    </r>
    <r>
      <rPr>
        <i/>
        <sz val="11"/>
        <rFont val="Times New Roman"/>
        <family val="1"/>
      </rPr>
      <t>rugpjutis</t>
    </r>
  </si>
  <si>
    <r>
      <t xml:space="preserve">XXIX </t>
    </r>
    <r>
      <rPr>
        <i/>
        <sz val="11"/>
        <rFont val="Times New Roman"/>
        <family val="1"/>
      </rPr>
      <t>rugsejis</t>
    </r>
  </si>
  <si>
    <r>
      <t xml:space="preserve">XXX </t>
    </r>
    <r>
      <rPr>
        <i/>
        <sz val="11"/>
        <rFont val="Times New Roman"/>
        <family val="1"/>
      </rPr>
      <t>spalis</t>
    </r>
  </si>
  <si>
    <r>
      <t xml:space="preserve">XXXI </t>
    </r>
    <r>
      <rPr>
        <i/>
        <sz val="11"/>
        <rFont val="Times New Roman"/>
        <family val="1"/>
      </rPr>
      <t>lapkritis</t>
    </r>
  </si>
  <si>
    <r>
      <t xml:space="preserve">XXXII </t>
    </r>
    <r>
      <rPr>
        <i/>
        <sz val="11"/>
        <rFont val="Times New Roman"/>
        <family val="1"/>
      </rPr>
      <t>gruodis</t>
    </r>
  </si>
  <si>
    <r>
      <t xml:space="preserve">XXXIII </t>
    </r>
    <r>
      <rPr>
        <i/>
        <sz val="11"/>
        <rFont val="Times New Roman"/>
        <family val="1"/>
      </rPr>
      <t>Sausis</t>
    </r>
  </si>
  <si>
    <r>
      <t xml:space="preserve">XXXIV </t>
    </r>
    <r>
      <rPr>
        <i/>
        <sz val="11"/>
        <rFont val="Times New Roman"/>
        <family val="1"/>
      </rPr>
      <t>Vasaris</t>
    </r>
  </si>
  <si>
    <r>
      <t xml:space="preserve">XXXV </t>
    </r>
    <r>
      <rPr>
        <i/>
        <sz val="11"/>
        <rFont val="Times New Roman"/>
        <family val="1"/>
      </rPr>
      <t>Kovas</t>
    </r>
  </si>
  <si>
    <r>
      <t xml:space="preserve">XXXVI </t>
    </r>
    <r>
      <rPr>
        <i/>
        <sz val="11"/>
        <rFont val="Times New Roman"/>
        <family val="1"/>
      </rPr>
      <t>Balandis</t>
    </r>
  </si>
  <si>
    <t>Viso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</si>
</sst>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/>
    <xf numFmtId="4" fontId="7" fillId="0" borderId="8" xfId="0" applyNumberFormat="1" applyFont="1" applyBorder="1" applyAlignment="1">
      <alignment horizontal="center" vertical="center"/>
    </xf>
    <xf numFmtId="0" fontId="5" fillId="0" borderId="9" xfId="0" applyFont="1" applyBorder="1"/>
    <xf numFmtId="4" fontId="7" fillId="0" borderId="10" xfId="0" applyNumberFormat="1" applyFont="1" applyBorder="1" applyAlignment="1">
      <alignment horizontal="center" vertical="center"/>
    </xf>
    <xf numFmtId="0" fontId="5" fillId="0" borderId="11" xfId="0" applyFont="1" applyBorder="1"/>
    <xf numFmtId="4" fontId="7" fillId="0" borderId="12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textRotation="90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/>
    </xf>
    <xf numFmtId="4" fontId="8" fillId="0" borderId="13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4" fontId="8" fillId="0" borderId="1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1" fillId="0" borderId="26" xfId="0" applyNumberFormat="1" applyFont="1" applyFill="1" applyBorder="1" applyAlignment="1">
      <alignment horizontal="center" vertical="center" wrapText="1"/>
    </xf>
    <xf numFmtId="4" fontId="6" fillId="0" borderId="27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0"/>
  <sheetViews>
    <sheetView tabSelected="1" topLeftCell="I17" zoomScale="70" zoomScaleNormal="70" workbookViewId="0">
      <selection activeCell="AN28" sqref="AN28"/>
    </sheetView>
  </sheetViews>
  <sheetFormatPr defaultRowHeight="15" x14ac:dyDescent="0.25"/>
  <cols>
    <col min="1" max="1" width="3.7109375" customWidth="1"/>
    <col min="2" max="2" width="22.28515625" customWidth="1"/>
    <col min="3" max="3" width="11.7109375" customWidth="1"/>
    <col min="4" max="4" width="8.7109375" bestFit="1" customWidth="1"/>
    <col min="5" max="5" width="10.7109375" customWidth="1"/>
    <col min="6" max="6" width="11.42578125" bestFit="1" customWidth="1"/>
    <col min="7" max="7" width="12.7109375" customWidth="1"/>
    <col min="8" max="8" width="11.28515625" customWidth="1"/>
    <col min="9" max="9" width="11.42578125" customWidth="1"/>
    <col min="10" max="10" width="10.7109375" customWidth="1"/>
    <col min="11" max="11" width="12.7109375" style="25" customWidth="1"/>
    <col min="12" max="13" width="8.7109375" bestFit="1" customWidth="1"/>
    <col min="14" max="14" width="11.28515625" customWidth="1"/>
    <col min="15" max="15" width="11.42578125" customWidth="1"/>
    <col min="16" max="17" width="11.42578125" bestFit="1" customWidth="1"/>
    <col min="18" max="18" width="13.7109375" customWidth="1"/>
    <col min="19" max="19" width="11.28515625" customWidth="1"/>
    <col min="20" max="20" width="11" customWidth="1"/>
    <col min="21" max="21" width="11.42578125" customWidth="1"/>
    <col min="22" max="22" width="11.7109375" customWidth="1"/>
    <col min="23" max="23" width="12.7109375" style="25" customWidth="1"/>
    <col min="24" max="24" width="11.140625" customWidth="1"/>
    <col min="25" max="25" width="11.5703125" customWidth="1"/>
    <col min="26" max="26" width="9.85546875" bestFit="1" customWidth="1"/>
    <col min="27" max="27" width="10.42578125" bestFit="1" customWidth="1"/>
    <col min="28" max="28" width="11.28515625" customWidth="1"/>
    <col min="29" max="29" width="11.85546875" customWidth="1"/>
    <col min="30" max="30" width="12.28515625" customWidth="1"/>
    <col min="31" max="32" width="10.42578125" bestFit="1" customWidth="1"/>
    <col min="33" max="33" width="11.5703125" customWidth="1"/>
    <col min="34" max="34" width="10.42578125" bestFit="1" customWidth="1"/>
    <col min="35" max="35" width="12.5703125" style="25" customWidth="1"/>
    <col min="36" max="36" width="11.42578125" customWidth="1"/>
    <col min="37" max="38" width="10.42578125" bestFit="1" customWidth="1"/>
    <col min="39" max="39" width="11.42578125" customWidth="1"/>
    <col min="40" max="40" width="19" customWidth="1"/>
  </cols>
  <sheetData>
    <row r="1" spans="1:40" ht="15.75" x14ac:dyDescent="0.25">
      <c r="A1" s="1"/>
      <c r="B1" s="47" t="s">
        <v>47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1"/>
    </row>
    <row r="2" spans="1:40" ht="16.5" thickBot="1" x14ac:dyDescent="0.3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</row>
    <row r="3" spans="1:40" ht="16.5" thickBot="1" x14ac:dyDescent="0.3">
      <c r="A3" s="50" t="s">
        <v>46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2"/>
    </row>
    <row r="4" spans="1:40" x14ac:dyDescent="0.25">
      <c r="A4" s="53" t="s">
        <v>1</v>
      </c>
      <c r="B4" s="55" t="s">
        <v>2</v>
      </c>
      <c r="C4" s="57" t="s">
        <v>3</v>
      </c>
      <c r="D4" s="59" t="s">
        <v>4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39" t="s">
        <v>5</v>
      </c>
    </row>
    <row r="5" spans="1:40" ht="46.5" customHeight="1" thickBot="1" x14ac:dyDescent="0.3">
      <c r="A5" s="54"/>
      <c r="B5" s="56"/>
      <c r="C5" s="58"/>
      <c r="D5" s="2" t="s">
        <v>48</v>
      </c>
      <c r="E5" s="2" t="s">
        <v>49</v>
      </c>
      <c r="F5" s="2" t="s">
        <v>50</v>
      </c>
      <c r="G5" s="2" t="s">
        <v>51</v>
      </c>
      <c r="H5" s="2" t="s">
        <v>52</v>
      </c>
      <c r="I5" s="2" t="s">
        <v>53</v>
      </c>
      <c r="J5" s="2" t="s">
        <v>54</v>
      </c>
      <c r="K5" s="26" t="s">
        <v>55</v>
      </c>
      <c r="L5" s="2" t="s">
        <v>56</v>
      </c>
      <c r="M5" s="2" t="s">
        <v>57</v>
      </c>
      <c r="N5" s="2" t="s">
        <v>58</v>
      </c>
      <c r="O5" s="2" t="s">
        <v>59</v>
      </c>
      <c r="P5" s="2" t="s">
        <v>60</v>
      </c>
      <c r="Q5" s="2" t="s">
        <v>61</v>
      </c>
      <c r="R5" s="2" t="s">
        <v>62</v>
      </c>
      <c r="S5" s="2" t="s">
        <v>63</v>
      </c>
      <c r="T5" s="2" t="s">
        <v>64</v>
      </c>
      <c r="U5" s="2" t="s">
        <v>65</v>
      </c>
      <c r="V5" s="2" t="s">
        <v>66</v>
      </c>
      <c r="W5" s="26" t="s">
        <v>67</v>
      </c>
      <c r="X5" s="2" t="s">
        <v>71</v>
      </c>
      <c r="Y5" s="2" t="s">
        <v>72</v>
      </c>
      <c r="Z5" s="2" t="s">
        <v>73</v>
      </c>
      <c r="AA5" s="2" t="s">
        <v>74</v>
      </c>
      <c r="AB5" s="2" t="s">
        <v>75</v>
      </c>
      <c r="AC5" s="2" t="s">
        <v>76</v>
      </c>
      <c r="AD5" s="2" t="s">
        <v>77</v>
      </c>
      <c r="AE5" s="2" t="s">
        <v>78</v>
      </c>
      <c r="AF5" s="2" t="s">
        <v>79</v>
      </c>
      <c r="AG5" s="2" t="s">
        <v>80</v>
      </c>
      <c r="AH5" s="2" t="s">
        <v>81</v>
      </c>
      <c r="AI5" s="26" t="s">
        <v>82</v>
      </c>
      <c r="AJ5" s="2" t="s">
        <v>83</v>
      </c>
      <c r="AK5" s="2" t="s">
        <v>84</v>
      </c>
      <c r="AL5" s="2" t="s">
        <v>85</v>
      </c>
      <c r="AM5" s="2" t="s">
        <v>86</v>
      </c>
      <c r="AN5" s="40"/>
    </row>
    <row r="6" spans="1:40" ht="35.25" customHeight="1" x14ac:dyDescent="0.25">
      <c r="A6" s="3" t="s">
        <v>6</v>
      </c>
      <c r="B6" s="4" t="s">
        <v>7</v>
      </c>
      <c r="C6" s="5" t="s">
        <v>8</v>
      </c>
      <c r="D6" s="34">
        <v>0</v>
      </c>
      <c r="E6" s="34">
        <v>35360</v>
      </c>
      <c r="F6" s="34">
        <v>44200</v>
      </c>
      <c r="G6" s="34">
        <v>0</v>
      </c>
      <c r="H6" s="34">
        <v>0</v>
      </c>
      <c r="I6" s="34">
        <v>30940</v>
      </c>
      <c r="J6" s="34">
        <v>49946</v>
      </c>
      <c r="K6" s="34">
        <v>28730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2000</v>
      </c>
      <c r="T6" s="34">
        <v>0</v>
      </c>
      <c r="U6" s="34">
        <v>0</v>
      </c>
      <c r="V6" s="34">
        <v>0</v>
      </c>
      <c r="W6" s="38">
        <v>0</v>
      </c>
      <c r="X6" s="34">
        <v>29824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7">
        <f>SUM(D6:AM6)</f>
        <v>221000</v>
      </c>
    </row>
    <row r="7" spans="1:40" ht="46.5" customHeight="1" x14ac:dyDescent="0.25">
      <c r="A7" s="3" t="s">
        <v>9</v>
      </c>
      <c r="B7" s="6" t="s">
        <v>10</v>
      </c>
      <c r="C7" s="7" t="s">
        <v>8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23">
        <v>0</v>
      </c>
      <c r="L7" s="8">
        <v>0</v>
      </c>
      <c r="M7" s="8">
        <v>0</v>
      </c>
      <c r="N7" s="8">
        <v>0</v>
      </c>
      <c r="O7" s="8">
        <v>10000</v>
      </c>
      <c r="P7" s="8">
        <v>15000</v>
      </c>
      <c r="Q7" s="8">
        <v>0</v>
      </c>
      <c r="R7" s="8">
        <v>0</v>
      </c>
      <c r="S7" s="8">
        <v>40000</v>
      </c>
      <c r="T7" s="8">
        <v>20000</v>
      </c>
      <c r="U7" s="8">
        <v>0</v>
      </c>
      <c r="V7" s="8">
        <v>0</v>
      </c>
      <c r="W7" s="23">
        <v>0</v>
      </c>
      <c r="X7" s="8">
        <v>0</v>
      </c>
      <c r="Y7" s="8">
        <v>0</v>
      </c>
      <c r="Z7" s="8">
        <v>0</v>
      </c>
      <c r="AA7" s="8">
        <v>0</v>
      </c>
      <c r="AB7" s="8">
        <v>118000</v>
      </c>
      <c r="AC7" s="8">
        <v>118000</v>
      </c>
      <c r="AD7" s="8">
        <v>118000</v>
      </c>
      <c r="AE7" s="8">
        <v>33000</v>
      </c>
      <c r="AF7" s="8">
        <v>0</v>
      </c>
      <c r="AG7" s="8">
        <v>0</v>
      </c>
      <c r="AH7" s="8">
        <v>0</v>
      </c>
      <c r="AI7" s="23">
        <v>0</v>
      </c>
      <c r="AJ7" s="8">
        <v>0</v>
      </c>
      <c r="AK7" s="8">
        <v>0</v>
      </c>
      <c r="AL7" s="8">
        <v>0</v>
      </c>
      <c r="AM7" s="8">
        <v>0</v>
      </c>
      <c r="AN7" s="24">
        <f>SUM(D7:AM7)</f>
        <v>472000</v>
      </c>
    </row>
    <row r="8" spans="1:40" s="25" customFormat="1" ht="27.75" customHeight="1" x14ac:dyDescent="0.25">
      <c r="A8" s="20" t="s">
        <v>11</v>
      </c>
      <c r="B8" s="21" t="s">
        <v>12</v>
      </c>
      <c r="C8" s="22" t="s">
        <v>8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145000</v>
      </c>
      <c r="J8" s="23">
        <v>0</v>
      </c>
      <c r="K8" s="23">
        <v>656000</v>
      </c>
      <c r="L8" s="23">
        <v>0</v>
      </c>
      <c r="M8" s="23">
        <v>0</v>
      </c>
      <c r="N8" s="23">
        <v>120000</v>
      </c>
      <c r="O8" s="23">
        <v>135000</v>
      </c>
      <c r="P8" s="23">
        <v>127000</v>
      </c>
      <c r="Q8" s="23">
        <v>5000</v>
      </c>
      <c r="R8" s="23">
        <v>5000</v>
      </c>
      <c r="S8" s="23">
        <v>5000</v>
      </c>
      <c r="T8" s="23">
        <v>8000</v>
      </c>
      <c r="U8" s="23">
        <v>18000</v>
      </c>
      <c r="V8" s="23">
        <v>11000</v>
      </c>
      <c r="W8" s="23">
        <v>0</v>
      </c>
      <c r="X8" s="23">
        <v>100000</v>
      </c>
      <c r="Y8" s="23">
        <v>100000</v>
      </c>
      <c r="Z8" s="27">
        <v>100000</v>
      </c>
      <c r="AA8" s="27">
        <v>100000</v>
      </c>
      <c r="AB8" s="23">
        <v>100000</v>
      </c>
      <c r="AC8" s="23">
        <v>100000</v>
      </c>
      <c r="AD8" s="23">
        <v>100000</v>
      </c>
      <c r="AE8" s="23">
        <v>100000</v>
      </c>
      <c r="AF8" s="23">
        <v>100000</v>
      </c>
      <c r="AG8" s="23">
        <v>100000</v>
      </c>
      <c r="AH8" s="23">
        <v>100000</v>
      </c>
      <c r="AI8" s="23">
        <v>150000</v>
      </c>
      <c r="AJ8" s="23">
        <v>100000</v>
      </c>
      <c r="AK8" s="23">
        <v>100000</v>
      </c>
      <c r="AL8" s="23">
        <v>100000</v>
      </c>
      <c r="AM8" s="23">
        <v>115000</v>
      </c>
      <c r="AN8" s="24">
        <f>SUM(D8:AM8)</f>
        <v>2900000</v>
      </c>
    </row>
    <row r="9" spans="1:40" s="25" customFormat="1" ht="33.75" customHeight="1" x14ac:dyDescent="0.25">
      <c r="A9" s="20" t="s">
        <v>13</v>
      </c>
      <c r="B9" s="21" t="s">
        <v>14</v>
      </c>
      <c r="C9" s="22" t="s">
        <v>8</v>
      </c>
      <c r="D9" s="23">
        <v>25</v>
      </c>
      <c r="E9" s="23">
        <v>0</v>
      </c>
      <c r="F9" s="23">
        <v>0</v>
      </c>
      <c r="G9" s="23">
        <v>147000</v>
      </c>
      <c r="H9" s="23">
        <v>75000</v>
      </c>
      <c r="I9" s="23">
        <v>127500</v>
      </c>
      <c r="J9" s="23">
        <v>405000</v>
      </c>
      <c r="K9" s="23">
        <v>252608</v>
      </c>
      <c r="L9" s="23">
        <v>0</v>
      </c>
      <c r="M9" s="23">
        <v>0</v>
      </c>
      <c r="N9" s="23">
        <v>110000</v>
      </c>
      <c r="O9" s="23">
        <v>95000</v>
      </c>
      <c r="P9" s="23">
        <v>55000</v>
      </c>
      <c r="Q9" s="23">
        <v>55000</v>
      </c>
      <c r="R9" s="23">
        <v>25000</v>
      </c>
      <c r="S9" s="23">
        <v>0</v>
      </c>
      <c r="T9" s="23">
        <v>30000</v>
      </c>
      <c r="U9" s="23">
        <v>29000</v>
      </c>
      <c r="V9" s="23">
        <v>13771.53</v>
      </c>
      <c r="W9" s="23">
        <v>0</v>
      </c>
      <c r="X9" s="36">
        <v>0</v>
      </c>
      <c r="Y9" s="23">
        <v>0</v>
      </c>
      <c r="Z9" s="23">
        <v>0</v>
      </c>
      <c r="AA9" s="23">
        <v>32867</v>
      </c>
      <c r="AB9" s="23">
        <v>25000</v>
      </c>
      <c r="AC9" s="23">
        <v>22228.47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4">
        <f>SUM(D9:AM9)</f>
        <v>1500000</v>
      </c>
    </row>
    <row r="10" spans="1:40" ht="62.25" customHeight="1" x14ac:dyDescent="0.25">
      <c r="A10" s="3" t="s">
        <v>15</v>
      </c>
      <c r="B10" s="6" t="s">
        <v>16</v>
      </c>
      <c r="C10" s="7" t="s">
        <v>8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23">
        <v>0</v>
      </c>
      <c r="L10" s="8">
        <v>0</v>
      </c>
      <c r="M10" s="8">
        <v>0</v>
      </c>
      <c r="N10" s="8">
        <v>0</v>
      </c>
      <c r="O10" s="8">
        <v>40000</v>
      </c>
      <c r="P10" s="8">
        <v>60000</v>
      </c>
      <c r="Q10" s="8">
        <v>50000</v>
      </c>
      <c r="R10" s="8">
        <v>52000</v>
      </c>
      <c r="S10" s="8">
        <v>0</v>
      </c>
      <c r="T10" s="8">
        <v>0</v>
      </c>
      <c r="U10" s="8">
        <v>0</v>
      </c>
      <c r="V10" s="8">
        <v>0</v>
      </c>
      <c r="W10" s="23">
        <v>0</v>
      </c>
      <c r="X10" s="8">
        <v>0</v>
      </c>
      <c r="Y10" s="8">
        <v>0</v>
      </c>
      <c r="Z10" s="8">
        <v>0</v>
      </c>
      <c r="AA10" s="8">
        <v>21338.84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23">
        <v>0</v>
      </c>
      <c r="AJ10" s="8">
        <v>0</v>
      </c>
      <c r="AK10" s="8">
        <v>0</v>
      </c>
      <c r="AL10" s="8">
        <v>0</v>
      </c>
      <c r="AM10" s="8">
        <v>0</v>
      </c>
      <c r="AN10" s="24">
        <f t="shared" ref="AN10:AN22" si="0">SUM(D10:AM10)</f>
        <v>223338.84</v>
      </c>
    </row>
    <row r="11" spans="1:40" s="25" customFormat="1" ht="28.5" x14ac:dyDescent="0.25">
      <c r="A11" s="20" t="s">
        <v>17</v>
      </c>
      <c r="B11" s="21" t="s">
        <v>18</v>
      </c>
      <c r="C11" s="22" t="s">
        <v>8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24">
        <f t="shared" si="0"/>
        <v>0</v>
      </c>
    </row>
    <row r="12" spans="1:40" ht="51" customHeight="1" x14ac:dyDescent="0.25">
      <c r="A12" s="3" t="s">
        <v>19</v>
      </c>
      <c r="B12" s="6" t="s">
        <v>20</v>
      </c>
      <c r="C12" s="7" t="s">
        <v>8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23">
        <v>0</v>
      </c>
      <c r="L12" s="8">
        <v>0</v>
      </c>
      <c r="M12" s="8">
        <v>0</v>
      </c>
      <c r="N12" s="8">
        <v>0</v>
      </c>
      <c r="O12" s="8">
        <v>0</v>
      </c>
      <c r="P12" s="8">
        <v>6000</v>
      </c>
      <c r="Q12" s="8">
        <v>5000</v>
      </c>
      <c r="R12" s="8">
        <v>5000</v>
      </c>
      <c r="S12" s="8">
        <v>0</v>
      </c>
      <c r="T12" s="8">
        <v>0</v>
      </c>
      <c r="U12" s="8">
        <v>0</v>
      </c>
      <c r="V12" s="8">
        <v>0</v>
      </c>
      <c r="W12" s="23">
        <v>0</v>
      </c>
      <c r="X12" s="8">
        <v>3000</v>
      </c>
      <c r="Y12" s="8">
        <v>0</v>
      </c>
      <c r="Z12" s="8">
        <v>0</v>
      </c>
      <c r="AA12" s="8">
        <v>80000</v>
      </c>
      <c r="AB12" s="8">
        <v>91000</v>
      </c>
      <c r="AC12" s="8">
        <v>80000</v>
      </c>
      <c r="AD12" s="8">
        <v>70000</v>
      </c>
      <c r="AE12" s="8">
        <v>0</v>
      </c>
      <c r="AF12" s="8">
        <v>0</v>
      </c>
      <c r="AG12" s="8">
        <v>0</v>
      </c>
      <c r="AH12" s="8">
        <v>0</v>
      </c>
      <c r="AI12" s="23">
        <v>0</v>
      </c>
      <c r="AJ12" s="8">
        <v>0</v>
      </c>
      <c r="AK12" s="8">
        <v>0</v>
      </c>
      <c r="AL12" s="8">
        <v>0</v>
      </c>
      <c r="AM12" s="8">
        <v>0</v>
      </c>
      <c r="AN12" s="24">
        <f t="shared" si="0"/>
        <v>340000</v>
      </c>
    </row>
    <row r="13" spans="1:40" ht="46.5" customHeight="1" x14ac:dyDescent="0.25">
      <c r="A13" s="3" t="s">
        <v>21</v>
      </c>
      <c r="B13" s="6" t="s">
        <v>22</v>
      </c>
      <c r="C13" s="7" t="s">
        <v>8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23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23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15">
        <v>90000</v>
      </c>
      <c r="AD13" s="8">
        <v>90000</v>
      </c>
      <c r="AE13" s="8">
        <v>90000</v>
      </c>
      <c r="AF13" s="8">
        <v>90000</v>
      </c>
      <c r="AG13" s="8">
        <v>90000</v>
      </c>
      <c r="AH13" s="8">
        <v>60000</v>
      </c>
      <c r="AI13" s="23">
        <v>0</v>
      </c>
      <c r="AJ13" s="8">
        <v>0</v>
      </c>
      <c r="AK13" s="8">
        <v>0</v>
      </c>
      <c r="AL13" s="8">
        <v>0</v>
      </c>
      <c r="AM13" s="8">
        <v>0</v>
      </c>
      <c r="AN13" s="24">
        <f t="shared" si="0"/>
        <v>510000</v>
      </c>
    </row>
    <row r="14" spans="1:40" ht="28.5" x14ac:dyDescent="0.25">
      <c r="A14" s="3" t="s">
        <v>23</v>
      </c>
      <c r="B14" s="6" t="s">
        <v>24</v>
      </c>
      <c r="C14" s="7" t="s">
        <v>8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23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10000</v>
      </c>
      <c r="R14" s="8">
        <v>1000</v>
      </c>
      <c r="S14" s="8">
        <v>1000</v>
      </c>
      <c r="T14" s="8">
        <v>0</v>
      </c>
      <c r="U14" s="8">
        <v>0</v>
      </c>
      <c r="V14" s="8">
        <v>0</v>
      </c>
      <c r="W14" s="23">
        <v>0</v>
      </c>
      <c r="X14" s="8">
        <v>0</v>
      </c>
      <c r="Y14" s="8">
        <v>50000</v>
      </c>
      <c r="Z14" s="8">
        <v>0</v>
      </c>
      <c r="AA14" s="8">
        <v>0</v>
      </c>
      <c r="AB14" s="8">
        <v>0</v>
      </c>
      <c r="AC14" s="8">
        <v>0</v>
      </c>
      <c r="AD14" s="8">
        <v>58000</v>
      </c>
      <c r="AE14" s="8">
        <v>20000</v>
      </c>
      <c r="AF14" s="8">
        <v>80000</v>
      </c>
      <c r="AG14" s="8">
        <v>70000</v>
      </c>
      <c r="AH14" s="8">
        <v>90000</v>
      </c>
      <c r="AI14" s="23">
        <v>80000</v>
      </c>
      <c r="AJ14" s="8">
        <v>80000</v>
      </c>
      <c r="AK14" s="8">
        <v>0</v>
      </c>
      <c r="AL14" s="8">
        <v>0</v>
      </c>
      <c r="AM14" s="8">
        <v>0</v>
      </c>
      <c r="AN14" s="24">
        <f t="shared" si="0"/>
        <v>540000</v>
      </c>
    </row>
    <row r="15" spans="1:40" ht="28.5" x14ac:dyDescent="0.25">
      <c r="A15" s="3" t="s">
        <v>25</v>
      </c>
      <c r="B15" s="6" t="s">
        <v>26</v>
      </c>
      <c r="C15" s="7" t="s">
        <v>8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23">
        <v>0</v>
      </c>
      <c r="L15" s="8">
        <v>0</v>
      </c>
      <c r="M15" s="8">
        <v>0</v>
      </c>
      <c r="N15" s="8">
        <v>0</v>
      </c>
      <c r="O15" s="8">
        <v>0</v>
      </c>
      <c r="P15" s="8">
        <v>10000</v>
      </c>
      <c r="Q15" s="8">
        <v>5000</v>
      </c>
      <c r="R15" s="8">
        <v>10000</v>
      </c>
      <c r="S15" s="8">
        <v>0</v>
      </c>
      <c r="T15" s="8">
        <v>0</v>
      </c>
      <c r="U15" s="8">
        <v>0</v>
      </c>
      <c r="V15" s="8">
        <v>0</v>
      </c>
      <c r="W15" s="23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15000</v>
      </c>
      <c r="AD15" s="8">
        <v>15000</v>
      </c>
      <c r="AE15" s="8">
        <v>0</v>
      </c>
      <c r="AF15" s="8">
        <v>0</v>
      </c>
      <c r="AG15" s="8">
        <v>0</v>
      </c>
      <c r="AH15" s="8">
        <v>0</v>
      </c>
      <c r="AI15" s="23">
        <v>0</v>
      </c>
      <c r="AJ15" s="8">
        <v>0</v>
      </c>
      <c r="AK15" s="8">
        <v>0</v>
      </c>
      <c r="AL15" s="8">
        <v>0</v>
      </c>
      <c r="AM15" s="8">
        <v>0</v>
      </c>
      <c r="AN15" s="24">
        <f t="shared" si="0"/>
        <v>55000</v>
      </c>
    </row>
    <row r="16" spans="1:40" s="25" customFormat="1" ht="42.75" x14ac:dyDescent="0.25">
      <c r="A16" s="20" t="s">
        <v>27</v>
      </c>
      <c r="B16" s="21" t="s">
        <v>28</v>
      </c>
      <c r="C16" s="22" t="s">
        <v>8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10000</v>
      </c>
      <c r="AC16" s="23">
        <v>10000</v>
      </c>
      <c r="AD16" s="23">
        <v>15000</v>
      </c>
      <c r="AE16" s="23">
        <v>8000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24">
        <f t="shared" si="0"/>
        <v>43000</v>
      </c>
    </row>
    <row r="17" spans="1:40" s="25" customFormat="1" ht="37.5" customHeight="1" x14ac:dyDescent="0.25">
      <c r="A17" s="20" t="s">
        <v>29</v>
      </c>
      <c r="B17" s="21" t="s">
        <v>30</v>
      </c>
      <c r="C17" s="22" t="s">
        <v>8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1000</v>
      </c>
      <c r="Y17" s="23">
        <v>1000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1000</v>
      </c>
      <c r="AF17" s="23">
        <v>7000</v>
      </c>
      <c r="AG17" s="23">
        <v>5000</v>
      </c>
      <c r="AH17" s="23">
        <v>5000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4">
        <f t="shared" si="0"/>
        <v>20000</v>
      </c>
    </row>
    <row r="18" spans="1:40" s="25" customFormat="1" ht="41.25" customHeight="1" x14ac:dyDescent="0.25">
      <c r="A18" s="20" t="s">
        <v>31</v>
      </c>
      <c r="B18" s="21" t="s">
        <v>32</v>
      </c>
      <c r="C18" s="22" t="s">
        <v>8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1000</v>
      </c>
      <c r="S18" s="23">
        <v>1000</v>
      </c>
      <c r="T18" s="23">
        <v>1000</v>
      </c>
      <c r="U18" s="23">
        <v>1000</v>
      </c>
      <c r="V18" s="23">
        <v>1000</v>
      </c>
      <c r="W18" s="23">
        <v>0</v>
      </c>
      <c r="X18" s="23">
        <v>2000</v>
      </c>
      <c r="Y18" s="23">
        <v>2000</v>
      </c>
      <c r="Z18" s="23">
        <v>1000</v>
      </c>
      <c r="AA18" s="23">
        <v>0</v>
      </c>
      <c r="AB18" s="23">
        <v>0</v>
      </c>
      <c r="AC18" s="23">
        <v>0</v>
      </c>
      <c r="AD18" s="23">
        <v>5000</v>
      </c>
      <c r="AE18" s="23">
        <v>2000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4">
        <f t="shared" si="0"/>
        <v>17000</v>
      </c>
    </row>
    <row r="19" spans="1:40" s="25" customFormat="1" ht="37.5" customHeight="1" x14ac:dyDescent="0.25">
      <c r="A19" s="20" t="s">
        <v>33</v>
      </c>
      <c r="B19" s="21" t="s">
        <v>34</v>
      </c>
      <c r="C19" s="22" t="s">
        <v>8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1000</v>
      </c>
      <c r="S19" s="23">
        <v>1000</v>
      </c>
      <c r="T19" s="23">
        <v>1000</v>
      </c>
      <c r="U19" s="23">
        <v>2000</v>
      </c>
      <c r="V19" s="23">
        <v>2000</v>
      </c>
      <c r="W19" s="23">
        <v>0</v>
      </c>
      <c r="X19" s="23">
        <v>35000</v>
      </c>
      <c r="Y19" s="23">
        <v>50000</v>
      </c>
      <c r="Z19" s="23">
        <v>1000</v>
      </c>
      <c r="AA19" s="23">
        <v>0</v>
      </c>
      <c r="AB19" s="23">
        <v>0</v>
      </c>
      <c r="AC19" s="23">
        <v>0</v>
      </c>
      <c r="AD19" s="23">
        <v>40000</v>
      </c>
      <c r="AE19" s="23">
        <v>10000</v>
      </c>
      <c r="AF19" s="23">
        <v>50000</v>
      </c>
      <c r="AG19" s="23">
        <v>50000</v>
      </c>
      <c r="AH19" s="23">
        <v>50000</v>
      </c>
      <c r="AI19" s="23">
        <v>47000</v>
      </c>
      <c r="AJ19" s="23">
        <v>0</v>
      </c>
      <c r="AK19" s="23">
        <v>0</v>
      </c>
      <c r="AL19" s="23">
        <v>0</v>
      </c>
      <c r="AM19" s="23">
        <v>0</v>
      </c>
      <c r="AN19" s="24">
        <f t="shared" si="0"/>
        <v>340000</v>
      </c>
    </row>
    <row r="20" spans="1:40" s="25" customFormat="1" ht="28.5" x14ac:dyDescent="0.25">
      <c r="A20" s="20" t="s">
        <v>35</v>
      </c>
      <c r="B20" s="21" t="s">
        <v>36</v>
      </c>
      <c r="C20" s="22" t="s">
        <v>8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7000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7000</v>
      </c>
      <c r="AJ20" s="23">
        <v>0</v>
      </c>
      <c r="AK20" s="23">
        <v>0</v>
      </c>
      <c r="AL20" s="23">
        <v>0</v>
      </c>
      <c r="AM20" s="23">
        <v>0</v>
      </c>
      <c r="AN20" s="24">
        <f t="shared" si="0"/>
        <v>14000</v>
      </c>
    </row>
    <row r="21" spans="1:40" s="25" customFormat="1" ht="28.5" x14ac:dyDescent="0.25">
      <c r="A21" s="20" t="s">
        <v>37</v>
      </c>
      <c r="B21" s="21" t="s">
        <v>38</v>
      </c>
      <c r="C21" s="22" t="s">
        <v>8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8000</v>
      </c>
      <c r="AA21" s="23">
        <v>8000</v>
      </c>
      <c r="AB21" s="23">
        <v>8000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4">
        <f t="shared" si="0"/>
        <v>24000</v>
      </c>
    </row>
    <row r="22" spans="1:40" s="25" customFormat="1" ht="31.5" customHeight="1" x14ac:dyDescent="0.25">
      <c r="A22" s="20" t="s">
        <v>39</v>
      </c>
      <c r="B22" s="21" t="s">
        <v>40</v>
      </c>
      <c r="C22" s="22" t="s">
        <v>8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25000</v>
      </c>
      <c r="AD22" s="23">
        <v>25000</v>
      </c>
      <c r="AE22" s="23">
        <v>25000</v>
      </c>
      <c r="AF22" s="23">
        <v>25000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4">
        <f t="shared" si="0"/>
        <v>100000</v>
      </c>
    </row>
    <row r="23" spans="1:40" s="25" customFormat="1" ht="96" customHeight="1" thickBot="1" x14ac:dyDescent="0.3">
      <c r="A23" s="20" t="s">
        <v>41</v>
      </c>
      <c r="B23" s="21" t="s">
        <v>42</v>
      </c>
      <c r="C23" s="28" t="s">
        <v>8</v>
      </c>
      <c r="D23" s="29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5000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30">
        <f>SUM(D23:AM23)</f>
        <v>5000</v>
      </c>
    </row>
    <row r="24" spans="1:40" ht="16.5" x14ac:dyDescent="0.25">
      <c r="A24" s="9"/>
      <c r="B24" s="41" t="s">
        <v>43</v>
      </c>
      <c r="C24" s="42"/>
      <c r="D24" s="16">
        <f t="shared" ref="D24:U24" si="1">SUM(D6:D23)</f>
        <v>25</v>
      </c>
      <c r="E24" s="16">
        <f t="shared" si="1"/>
        <v>35360</v>
      </c>
      <c r="F24" s="31">
        <f t="shared" si="1"/>
        <v>44200</v>
      </c>
      <c r="G24" s="31">
        <f t="shared" si="1"/>
        <v>147000</v>
      </c>
      <c r="H24" s="31">
        <f t="shared" si="1"/>
        <v>75000</v>
      </c>
      <c r="I24" s="31">
        <f t="shared" si="1"/>
        <v>303440</v>
      </c>
      <c r="J24" s="31">
        <f t="shared" si="1"/>
        <v>454946</v>
      </c>
      <c r="K24" s="31">
        <f t="shared" si="1"/>
        <v>937338</v>
      </c>
      <c r="L24" s="31">
        <f t="shared" si="1"/>
        <v>0</v>
      </c>
      <c r="M24" s="31">
        <f t="shared" si="1"/>
        <v>0</v>
      </c>
      <c r="N24" s="31">
        <f t="shared" si="1"/>
        <v>230000</v>
      </c>
      <c r="O24" s="31">
        <f t="shared" si="1"/>
        <v>280000</v>
      </c>
      <c r="P24" s="31">
        <f t="shared" si="1"/>
        <v>280000</v>
      </c>
      <c r="Q24" s="31">
        <f t="shared" si="1"/>
        <v>130000</v>
      </c>
      <c r="R24" s="31">
        <f t="shared" si="1"/>
        <v>100000</v>
      </c>
      <c r="S24" s="31">
        <f t="shared" si="1"/>
        <v>50000</v>
      </c>
      <c r="T24" s="31">
        <f t="shared" si="1"/>
        <v>60000</v>
      </c>
      <c r="U24" s="31">
        <f t="shared" si="1"/>
        <v>50000</v>
      </c>
      <c r="V24" s="31">
        <f>SUM(V6:V23)</f>
        <v>27771.53</v>
      </c>
      <c r="W24" s="31">
        <f>SUM(W6:W23)</f>
        <v>0</v>
      </c>
      <c r="X24" s="31">
        <f t="shared" ref="X24:AM24" si="2">SUM(X6:X23)</f>
        <v>170824</v>
      </c>
      <c r="Y24" s="31">
        <f t="shared" si="2"/>
        <v>203000</v>
      </c>
      <c r="Z24" s="31">
        <f t="shared" si="2"/>
        <v>110000</v>
      </c>
      <c r="AA24" s="31">
        <f t="shared" si="2"/>
        <v>242205.84</v>
      </c>
      <c r="AB24" s="31">
        <f t="shared" si="2"/>
        <v>352000</v>
      </c>
      <c r="AC24" s="31">
        <f t="shared" si="2"/>
        <v>460228.47</v>
      </c>
      <c r="AD24" s="31">
        <f t="shared" si="2"/>
        <v>541000</v>
      </c>
      <c r="AE24" s="31">
        <f t="shared" si="2"/>
        <v>289000</v>
      </c>
      <c r="AF24" s="31">
        <f t="shared" si="2"/>
        <v>352000</v>
      </c>
      <c r="AG24" s="31">
        <f>SUM(AG6:AG23)</f>
        <v>315000</v>
      </c>
      <c r="AH24" s="31">
        <f t="shared" si="2"/>
        <v>305000</v>
      </c>
      <c r="AI24" s="31">
        <f t="shared" si="2"/>
        <v>284000</v>
      </c>
      <c r="AJ24" s="31">
        <f t="shared" si="2"/>
        <v>180000</v>
      </c>
      <c r="AK24" s="31">
        <f t="shared" si="2"/>
        <v>100000</v>
      </c>
      <c r="AL24" s="31">
        <f t="shared" si="2"/>
        <v>100000</v>
      </c>
      <c r="AM24" s="31">
        <f t="shared" si="2"/>
        <v>115000</v>
      </c>
      <c r="AN24" s="10">
        <f>SUM(AN6:AN23)</f>
        <v>7324338.8399999999</v>
      </c>
    </row>
    <row r="25" spans="1:40" ht="16.5" x14ac:dyDescent="0.25">
      <c r="A25" s="11"/>
      <c r="B25" s="43" t="s">
        <v>44</v>
      </c>
      <c r="C25" s="44"/>
      <c r="D25" s="17">
        <f>ROUND(D24*0.21,2)</f>
        <v>5.25</v>
      </c>
      <c r="E25" s="17">
        <f>ROUND(E24*0.21,2)</f>
        <v>7425.6</v>
      </c>
      <c r="F25" s="17">
        <f t="shared" ref="F25:AM25" si="3">ROUND(F24*0.21,2)</f>
        <v>9282</v>
      </c>
      <c r="G25" s="17">
        <f t="shared" si="3"/>
        <v>30870</v>
      </c>
      <c r="H25" s="17">
        <f t="shared" si="3"/>
        <v>15750</v>
      </c>
      <c r="I25" s="17">
        <f t="shared" si="3"/>
        <v>63722.400000000001</v>
      </c>
      <c r="J25" s="17">
        <f t="shared" si="3"/>
        <v>95538.66</v>
      </c>
      <c r="K25" s="32">
        <f t="shared" si="3"/>
        <v>196840.98</v>
      </c>
      <c r="L25" s="17">
        <f t="shared" si="3"/>
        <v>0</v>
      </c>
      <c r="M25" s="17">
        <f t="shared" si="3"/>
        <v>0</v>
      </c>
      <c r="N25" s="17">
        <f t="shared" si="3"/>
        <v>48300</v>
      </c>
      <c r="O25" s="17">
        <f t="shared" si="3"/>
        <v>58800</v>
      </c>
      <c r="P25" s="17">
        <f t="shared" si="3"/>
        <v>58800</v>
      </c>
      <c r="Q25" s="17">
        <f t="shared" si="3"/>
        <v>27300</v>
      </c>
      <c r="R25" s="17">
        <f t="shared" si="3"/>
        <v>21000</v>
      </c>
      <c r="S25" s="17">
        <f t="shared" si="3"/>
        <v>10500</v>
      </c>
      <c r="T25" s="17">
        <f t="shared" si="3"/>
        <v>12600</v>
      </c>
      <c r="U25" s="17">
        <f t="shared" si="3"/>
        <v>10500</v>
      </c>
      <c r="V25" s="17">
        <f t="shared" si="3"/>
        <v>5832.02</v>
      </c>
      <c r="W25" s="32">
        <f t="shared" si="3"/>
        <v>0</v>
      </c>
      <c r="X25" s="17">
        <f t="shared" si="3"/>
        <v>35873.040000000001</v>
      </c>
      <c r="Y25" s="17">
        <f t="shared" si="3"/>
        <v>42630</v>
      </c>
      <c r="Z25" s="17">
        <f t="shared" si="3"/>
        <v>23100</v>
      </c>
      <c r="AA25" s="17">
        <f t="shared" si="3"/>
        <v>50863.23</v>
      </c>
      <c r="AB25" s="17">
        <f t="shared" si="3"/>
        <v>73920</v>
      </c>
      <c r="AC25" s="17">
        <f t="shared" si="3"/>
        <v>96647.98</v>
      </c>
      <c r="AD25" s="17">
        <f t="shared" si="3"/>
        <v>113610</v>
      </c>
      <c r="AE25" s="17">
        <f t="shared" si="3"/>
        <v>60690</v>
      </c>
      <c r="AF25" s="17">
        <f t="shared" si="3"/>
        <v>73920</v>
      </c>
      <c r="AG25" s="17">
        <f t="shared" si="3"/>
        <v>66150</v>
      </c>
      <c r="AH25" s="17">
        <f t="shared" si="3"/>
        <v>64050</v>
      </c>
      <c r="AI25" s="32">
        <f t="shared" si="3"/>
        <v>59640</v>
      </c>
      <c r="AJ25" s="17">
        <f t="shared" si="3"/>
        <v>37800</v>
      </c>
      <c r="AK25" s="17">
        <f t="shared" si="3"/>
        <v>21000</v>
      </c>
      <c r="AL25" s="17">
        <f t="shared" si="3"/>
        <v>21000</v>
      </c>
      <c r="AM25" s="17">
        <f t="shared" si="3"/>
        <v>24150</v>
      </c>
      <c r="AN25" s="12">
        <f>ROUND(AN24*0.21,2)</f>
        <v>1538111.16</v>
      </c>
    </row>
    <row r="26" spans="1:40" ht="17.25" thickBot="1" x14ac:dyDescent="0.3">
      <c r="A26" s="13"/>
      <c r="B26" s="45" t="s">
        <v>45</v>
      </c>
      <c r="C26" s="46"/>
      <c r="D26" s="18">
        <f>D24+D25</f>
        <v>30.25</v>
      </c>
      <c r="E26" s="18">
        <f>E24+E25</f>
        <v>42785.599999999999</v>
      </c>
      <c r="F26" s="18">
        <f t="shared" ref="F26:AM26" si="4">F24+F25</f>
        <v>53482</v>
      </c>
      <c r="G26" s="18">
        <f t="shared" si="4"/>
        <v>177870</v>
      </c>
      <c r="H26" s="18">
        <f t="shared" si="4"/>
        <v>90750</v>
      </c>
      <c r="I26" s="18">
        <f t="shared" si="4"/>
        <v>367162.4</v>
      </c>
      <c r="J26" s="18">
        <f t="shared" si="4"/>
        <v>550484.66</v>
      </c>
      <c r="K26" s="33">
        <f t="shared" si="4"/>
        <v>1134178.98</v>
      </c>
      <c r="L26" s="18">
        <f t="shared" si="4"/>
        <v>0</v>
      </c>
      <c r="M26" s="18">
        <f t="shared" si="4"/>
        <v>0</v>
      </c>
      <c r="N26" s="18">
        <f t="shared" si="4"/>
        <v>278300</v>
      </c>
      <c r="O26" s="18">
        <f t="shared" si="4"/>
        <v>338800</v>
      </c>
      <c r="P26" s="18">
        <f t="shared" si="4"/>
        <v>338800</v>
      </c>
      <c r="Q26" s="18">
        <f t="shared" si="4"/>
        <v>157300</v>
      </c>
      <c r="R26" s="18">
        <f t="shared" si="4"/>
        <v>121000</v>
      </c>
      <c r="S26" s="18">
        <f t="shared" si="4"/>
        <v>60500</v>
      </c>
      <c r="T26" s="18">
        <f t="shared" si="4"/>
        <v>72600</v>
      </c>
      <c r="U26" s="18">
        <f t="shared" si="4"/>
        <v>60500</v>
      </c>
      <c r="V26" s="18">
        <f t="shared" si="4"/>
        <v>33603.550000000003</v>
      </c>
      <c r="W26" s="33">
        <f t="shared" si="4"/>
        <v>0</v>
      </c>
      <c r="X26" s="18">
        <f t="shared" si="4"/>
        <v>206697.04</v>
      </c>
      <c r="Y26" s="18">
        <f t="shared" si="4"/>
        <v>245630</v>
      </c>
      <c r="Z26" s="18">
        <f t="shared" si="4"/>
        <v>133100</v>
      </c>
      <c r="AA26" s="18">
        <f t="shared" si="4"/>
        <v>293069.07</v>
      </c>
      <c r="AB26" s="18">
        <f t="shared" si="4"/>
        <v>425920</v>
      </c>
      <c r="AC26" s="18">
        <f t="shared" si="4"/>
        <v>556876.44999999995</v>
      </c>
      <c r="AD26" s="18">
        <f t="shared" si="4"/>
        <v>654610</v>
      </c>
      <c r="AE26" s="18">
        <f t="shared" si="4"/>
        <v>349690</v>
      </c>
      <c r="AF26" s="18">
        <f t="shared" si="4"/>
        <v>425920</v>
      </c>
      <c r="AG26" s="18">
        <f t="shared" si="4"/>
        <v>381150</v>
      </c>
      <c r="AH26" s="18">
        <f t="shared" si="4"/>
        <v>369050</v>
      </c>
      <c r="AI26" s="33">
        <f t="shared" si="4"/>
        <v>343640</v>
      </c>
      <c r="AJ26" s="18">
        <f t="shared" si="4"/>
        <v>217800</v>
      </c>
      <c r="AK26" s="18">
        <f t="shared" si="4"/>
        <v>121000</v>
      </c>
      <c r="AL26" s="18">
        <f t="shared" si="4"/>
        <v>121000</v>
      </c>
      <c r="AM26" s="18">
        <f t="shared" si="4"/>
        <v>139150</v>
      </c>
      <c r="AN26" s="14">
        <f>AN24+AN25</f>
        <v>8862450</v>
      </c>
    </row>
    <row r="28" spans="1:40" x14ac:dyDescent="0.25">
      <c r="F28" s="19"/>
      <c r="J28" t="s">
        <v>69</v>
      </c>
      <c r="K28" s="35">
        <f>SUM(D24:K24)</f>
        <v>1997309</v>
      </c>
      <c r="Q28" s="19"/>
      <c r="V28" t="s">
        <v>68</v>
      </c>
      <c r="W28" s="35">
        <f>SUM(L24:W24)</f>
        <v>1207771.53</v>
      </c>
      <c r="AI28" t="s">
        <v>70</v>
      </c>
      <c r="AJ28" s="19">
        <f>X24+Y24+Z24+AA24+AB24+AC24+AD24+AE24+AF24+AG24+AH24+AI24</f>
        <v>3624258.3099999996</v>
      </c>
      <c r="AL28" t="s">
        <v>87</v>
      </c>
      <c r="AM28" s="19">
        <f>SUM(AJ24:AM24)</f>
        <v>495000</v>
      </c>
      <c r="AN28" s="19"/>
    </row>
    <row r="29" spans="1:40" x14ac:dyDescent="0.25">
      <c r="AI29" s="35"/>
    </row>
    <row r="30" spans="1:40" x14ac:dyDescent="0.25">
      <c r="K30" s="35"/>
    </row>
    <row r="40" spans="8:8" x14ac:dyDescent="0.25">
      <c r="H40" s="19"/>
    </row>
  </sheetData>
  <mergeCells count="11">
    <mergeCell ref="AN4:AN5"/>
    <mergeCell ref="B24:C24"/>
    <mergeCell ref="B25:C25"/>
    <mergeCell ref="B26:C26"/>
    <mergeCell ref="B1:AM1"/>
    <mergeCell ref="A2:AN2"/>
    <mergeCell ref="A3:AN3"/>
    <mergeCell ref="A4:A5"/>
    <mergeCell ref="B4:B5"/>
    <mergeCell ref="C4:C5"/>
    <mergeCell ref="D4:AM4"/>
  </mergeCells>
  <pageMargins left="0.25" right="0.25" top="0.75" bottom="0.75" header="0.3" footer="0.3"/>
  <pageSetup paperSize="8" scale="4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384E1ED188D49A7B6BA54482CA8E5" ma:contentTypeVersion="13" ma:contentTypeDescription="Create a new document." ma:contentTypeScope="" ma:versionID="7add8ce28d671a54cd3f22f47c8e98dd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02f5faff885d95d1d4958b622b85590b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D066D-6483-4DB4-A375-62A2622BF0AA}">
  <ds:schemaRefs>
    <ds:schemaRef ds:uri="93f6bebc-5cde-48a3-a555-2cf6baecf3d3"/>
    <ds:schemaRef ds:uri="http://purl.org/dc/dcmitype/"/>
    <ds:schemaRef ds:uri="http://schemas.microsoft.com/office/2006/metadata/properties"/>
    <ds:schemaRef ds:uri="6a8e4a6a-3245-4a76-82a0-34fd84229c85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ACABFA-0532-40DF-918A-BB6736E2BE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74FFF8-393F-4F6D-A98E-CB7D8F0DB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e4a6a-3245-4a76-82a0-34fd84229c85"/>
    <ds:schemaRef ds:uri="93f6bebc-5cde-48a3-a555-2cf6baecf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Darbuotojas</dc:creator>
  <cp:lastModifiedBy>Justina Balaišienėė</cp:lastModifiedBy>
  <cp:lastPrinted>2022-10-17T07:16:14Z</cp:lastPrinted>
  <dcterms:created xsi:type="dcterms:W3CDTF">2015-06-05T18:17:20Z</dcterms:created>
  <dcterms:modified xsi:type="dcterms:W3CDTF">2023-05-18T05:46:00Z</dcterms:modified>
</cp:coreProperties>
</file>