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T.Vilutiene\Documents\Sutartys\"/>
    </mc:Choice>
  </mc:AlternateContent>
  <xr:revisionPtr revIDLastSave="0" documentId="8_{8800AC01-1015-4105-9C62-6F0129231B4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utarties dalyko įkainiai" sheetId="3" r:id="rId1"/>
    <sheet name="Paaiškinimai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20" i="1"/>
  <c r="Q21" i="1"/>
  <c r="Q22" i="1"/>
  <c r="Q23" i="1"/>
  <c r="Q24" i="1"/>
  <c r="Q26" i="1"/>
  <c r="Q27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43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P10" i="1"/>
  <c r="P11" i="1"/>
  <c r="P12" i="1"/>
  <c r="P13" i="1"/>
  <c r="P14" i="1"/>
  <c r="P15" i="1"/>
  <c r="P16" i="1"/>
  <c r="P17" i="1"/>
  <c r="P18" i="1"/>
  <c r="P20" i="1"/>
  <c r="P21" i="1"/>
  <c r="P22" i="1"/>
  <c r="P23" i="1"/>
  <c r="P24" i="1"/>
  <c r="P26" i="1"/>
  <c r="P27" i="1"/>
  <c r="P29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8" i="1"/>
  <c r="Q9" i="1"/>
  <c r="P9" i="1"/>
  <c r="O10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6" i="1"/>
  <c r="O27" i="1"/>
  <c r="O29" i="1"/>
  <c r="O30" i="1"/>
  <c r="O31" i="1"/>
  <c r="O32" i="1"/>
  <c r="O33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1" i="1"/>
  <c r="O52" i="1"/>
  <c r="O53" i="1"/>
  <c r="O54" i="1"/>
  <c r="O55" i="1"/>
  <c r="O56" i="1"/>
  <c r="O57" i="1"/>
  <c r="O58" i="1"/>
  <c r="O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27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5" i="1"/>
  <c r="N46" i="1"/>
  <c r="N47" i="1"/>
  <c r="N48" i="1"/>
  <c r="N49" i="1"/>
  <c r="N51" i="1"/>
  <c r="N52" i="1"/>
  <c r="N53" i="1"/>
  <c r="N54" i="1"/>
  <c r="N55" i="1"/>
  <c r="N56" i="1"/>
  <c r="N57" i="1"/>
  <c r="N58" i="1"/>
  <c r="N9" i="1"/>
  <c r="L12" i="1"/>
  <c r="M12" i="1" s="1"/>
  <c r="L26" i="1"/>
  <c r="M26" i="1" s="1"/>
  <c r="L40" i="1"/>
  <c r="M40" i="1" s="1"/>
  <c r="L53" i="1"/>
  <c r="M53" i="1" s="1"/>
  <c r="K12" i="1"/>
  <c r="K26" i="1"/>
  <c r="K40" i="1"/>
  <c r="K53" i="1"/>
  <c r="K56" i="1"/>
  <c r="J12" i="1"/>
  <c r="J15" i="1"/>
  <c r="L15" i="1" s="1"/>
  <c r="M15" i="1" s="1"/>
  <c r="J26" i="1"/>
  <c r="J30" i="1"/>
  <c r="L30" i="1" s="1"/>
  <c r="M30" i="1" s="1"/>
  <c r="J40" i="1"/>
  <c r="J43" i="1"/>
  <c r="L43" i="1" s="1"/>
  <c r="M43" i="1" s="1"/>
  <c r="J53" i="1"/>
  <c r="J56" i="1"/>
  <c r="L56" i="1" s="1"/>
  <c r="M56" i="1" s="1"/>
  <c r="J9" i="1"/>
  <c r="K9" i="1" s="1"/>
  <c r="H10" i="1"/>
  <c r="J10" i="1" s="1"/>
  <c r="H11" i="1"/>
  <c r="J11" i="1" s="1"/>
  <c r="H12" i="1"/>
  <c r="I12" i="1" s="1"/>
  <c r="H13" i="1"/>
  <c r="I13" i="1" s="1"/>
  <c r="H14" i="1"/>
  <c r="J14" i="1" s="1"/>
  <c r="H15" i="1"/>
  <c r="I15" i="1" s="1"/>
  <c r="H16" i="1"/>
  <c r="J16" i="1" s="1"/>
  <c r="H17" i="1"/>
  <c r="J17" i="1" s="1"/>
  <c r="H18" i="1"/>
  <c r="I18" i="1" s="1"/>
  <c r="H20" i="1"/>
  <c r="J20" i="1" s="1"/>
  <c r="H21" i="1"/>
  <c r="I21" i="1" s="1"/>
  <c r="H22" i="1"/>
  <c r="J22" i="1" s="1"/>
  <c r="H23" i="1"/>
  <c r="J23" i="1" s="1"/>
  <c r="H24" i="1"/>
  <c r="J24" i="1" s="1"/>
  <c r="H26" i="1"/>
  <c r="H27" i="1"/>
  <c r="J27" i="1" s="1"/>
  <c r="H29" i="1"/>
  <c r="I29" i="1" s="1"/>
  <c r="H30" i="1"/>
  <c r="I30" i="1" s="1"/>
  <c r="H31" i="1"/>
  <c r="I31" i="1" s="1"/>
  <c r="H32" i="1"/>
  <c r="J32" i="1" s="1"/>
  <c r="H33" i="1"/>
  <c r="I33" i="1" s="1"/>
  <c r="H34" i="1"/>
  <c r="J34" i="1" s="1"/>
  <c r="H35" i="1"/>
  <c r="I35" i="1" s="1"/>
  <c r="H36" i="1"/>
  <c r="I36" i="1" s="1"/>
  <c r="H37" i="1"/>
  <c r="I37" i="1" s="1"/>
  <c r="H38" i="1"/>
  <c r="J38" i="1" s="1"/>
  <c r="H40" i="1"/>
  <c r="H41" i="1"/>
  <c r="I41" i="1" s="1"/>
  <c r="H42" i="1"/>
  <c r="I42" i="1" s="1"/>
  <c r="H43" i="1"/>
  <c r="I43" i="1" s="1"/>
  <c r="H44" i="1"/>
  <c r="J44" i="1" s="1"/>
  <c r="H45" i="1"/>
  <c r="J45" i="1" s="1"/>
  <c r="H46" i="1"/>
  <c r="I46" i="1" s="1"/>
  <c r="H47" i="1"/>
  <c r="J47" i="1" s="1"/>
  <c r="H48" i="1"/>
  <c r="I48" i="1" s="1"/>
  <c r="H49" i="1"/>
  <c r="I49" i="1" s="1"/>
  <c r="H51" i="1"/>
  <c r="J51" i="1" s="1"/>
  <c r="H52" i="1"/>
  <c r="J52" i="1" s="1"/>
  <c r="H53" i="1"/>
  <c r="I53" i="1" s="1"/>
  <c r="H54" i="1"/>
  <c r="I54" i="1" s="1"/>
  <c r="H55" i="1"/>
  <c r="I55" i="1" s="1"/>
  <c r="H56" i="1"/>
  <c r="I56" i="1" s="1"/>
  <c r="H57" i="1"/>
  <c r="J57" i="1" s="1"/>
  <c r="H58" i="1"/>
  <c r="J58" i="1" s="1"/>
  <c r="H9" i="1"/>
  <c r="I9" i="1" s="1"/>
  <c r="I10" i="1"/>
  <c r="I11" i="1"/>
  <c r="I14" i="1"/>
  <c r="I16" i="1"/>
  <c r="I17" i="1"/>
  <c r="I20" i="1"/>
  <c r="I23" i="1"/>
  <c r="I24" i="1"/>
  <c r="I26" i="1"/>
  <c r="I27" i="1"/>
  <c r="I32" i="1"/>
  <c r="I34" i="1"/>
  <c r="I38" i="1"/>
  <c r="I40" i="1"/>
  <c r="I44" i="1"/>
  <c r="I45" i="1"/>
  <c r="I47" i="1"/>
  <c r="I51" i="1"/>
  <c r="I52" i="1"/>
  <c r="I57" i="1"/>
  <c r="I58" i="1"/>
  <c r="K11" i="1" l="1"/>
  <c r="L11" i="1"/>
  <c r="M11" i="1" s="1"/>
  <c r="K38" i="1"/>
  <c r="L38" i="1"/>
  <c r="M38" i="1" s="1"/>
  <c r="K23" i="1"/>
  <c r="L23" i="1"/>
  <c r="M23" i="1" s="1"/>
  <c r="K10" i="1"/>
  <c r="L10" i="1"/>
  <c r="M10" i="1" s="1"/>
  <c r="L14" i="1"/>
  <c r="M14" i="1" s="1"/>
  <c r="K14" i="1"/>
  <c r="K51" i="1"/>
  <c r="L51" i="1"/>
  <c r="M51" i="1" s="1"/>
  <c r="K22" i="1"/>
  <c r="L22" i="1"/>
  <c r="M22" i="1" s="1"/>
  <c r="K24" i="1"/>
  <c r="L24" i="1"/>
  <c r="M24" i="1" s="1"/>
  <c r="K20" i="1"/>
  <c r="L20" i="1"/>
  <c r="M20" i="1" s="1"/>
  <c r="K52" i="1"/>
  <c r="L52" i="1"/>
  <c r="M52" i="1" s="1"/>
  <c r="L27" i="1"/>
  <c r="M27" i="1" s="1"/>
  <c r="K27" i="1"/>
  <c r="K34" i="1"/>
  <c r="L34" i="1"/>
  <c r="M34" i="1" s="1"/>
  <c r="K58" i="1"/>
  <c r="L58" i="1"/>
  <c r="M58" i="1" s="1"/>
  <c r="K45" i="1"/>
  <c r="L45" i="1"/>
  <c r="M45" i="1" s="1"/>
  <c r="K32" i="1"/>
  <c r="L32" i="1"/>
  <c r="M32" i="1" s="1"/>
  <c r="K17" i="1"/>
  <c r="L17" i="1"/>
  <c r="M17" i="1" s="1"/>
  <c r="K47" i="1"/>
  <c r="L47" i="1"/>
  <c r="M47" i="1" s="1"/>
  <c r="K57" i="1"/>
  <c r="L57" i="1"/>
  <c r="M57" i="1" s="1"/>
  <c r="K44" i="1"/>
  <c r="L44" i="1"/>
  <c r="M44" i="1" s="1"/>
  <c r="K16" i="1"/>
  <c r="L16" i="1"/>
  <c r="M16" i="1" s="1"/>
  <c r="J33" i="1"/>
  <c r="K43" i="1"/>
  <c r="K15" i="1"/>
  <c r="J46" i="1"/>
  <c r="J18" i="1"/>
  <c r="K30" i="1"/>
  <c r="J31" i="1"/>
  <c r="J55" i="1"/>
  <c r="J42" i="1"/>
  <c r="J29" i="1"/>
  <c r="J54" i="1"/>
  <c r="J41" i="1"/>
  <c r="J13" i="1"/>
  <c r="L9" i="1"/>
  <c r="M9" i="1" s="1"/>
  <c r="I22" i="1"/>
  <c r="J37" i="1"/>
  <c r="J49" i="1"/>
  <c r="J36" i="1"/>
  <c r="J48" i="1"/>
  <c r="J35" i="1"/>
  <c r="J21" i="1"/>
  <c r="K31" i="1" l="1"/>
  <c r="L31" i="1"/>
  <c r="M31" i="1" s="1"/>
  <c r="K36" i="1"/>
  <c r="L36" i="1"/>
  <c r="M36" i="1" s="1"/>
  <c r="K48" i="1"/>
  <c r="L48" i="1"/>
  <c r="M48" i="1" s="1"/>
  <c r="K37" i="1"/>
  <c r="L37" i="1"/>
  <c r="M37" i="1" s="1"/>
  <c r="K49" i="1"/>
  <c r="L49" i="1"/>
  <c r="M49" i="1" s="1"/>
  <c r="L55" i="1"/>
  <c r="M55" i="1" s="1"/>
  <c r="K55" i="1"/>
  <c r="L13" i="1"/>
  <c r="M13" i="1" s="1"/>
  <c r="K13" i="1"/>
  <c r="K33" i="1"/>
  <c r="L33" i="1"/>
  <c r="M33" i="1" s="1"/>
  <c r="K35" i="1"/>
  <c r="L35" i="1"/>
  <c r="M35" i="1" s="1"/>
  <c r="L41" i="1"/>
  <c r="M41" i="1" s="1"/>
  <c r="K41" i="1"/>
  <c r="L54" i="1"/>
  <c r="M54" i="1" s="1"/>
  <c r="K54" i="1"/>
  <c r="K18" i="1"/>
  <c r="L18" i="1"/>
  <c r="M18" i="1" s="1"/>
  <c r="K46" i="1"/>
  <c r="L46" i="1"/>
  <c r="M46" i="1" s="1"/>
  <c r="L29" i="1"/>
  <c r="M29" i="1" s="1"/>
  <c r="K29" i="1"/>
  <c r="K21" i="1"/>
  <c r="L21" i="1"/>
  <c r="M21" i="1" s="1"/>
  <c r="L42" i="1"/>
  <c r="M42" i="1" s="1"/>
  <c r="K42" i="1"/>
</calcChain>
</file>

<file path=xl/sharedStrings.xml><?xml version="1.0" encoding="utf-8"?>
<sst xmlns="http://schemas.openxmlformats.org/spreadsheetml/2006/main" count="429" uniqueCount="180">
  <si>
    <t>SUTARTIES DALYKO ĮKAINIAI</t>
  </si>
  <si>
    <t>Eil. Nr.</t>
  </si>
  <si>
    <t>Pozicija</t>
  </si>
  <si>
    <t>Darbų pavadinimas</t>
  </si>
  <si>
    <t>Mato vnt.</t>
  </si>
  <si>
    <t>1.  </t>
  </si>
  <si>
    <t>1.</t>
  </si>
  <si>
    <t>2.  </t>
  </si>
  <si>
    <t>1.1.</t>
  </si>
  <si>
    <t>Nuošliaužų sutvarkymas ir išplovų pylimų šlaituose užpylimas gruntu, transportuojant 10 km atstumu</t>
  </si>
  <si>
    <t>3.  </t>
  </si>
  <si>
    <t>1.1.1.</t>
  </si>
  <si>
    <t>Transportuojant gruntą už kiekvieną papildomą kilometrą pridėti ar atimti</t>
  </si>
  <si>
    <t>4.  </t>
  </si>
  <si>
    <t>1.2.</t>
  </si>
  <si>
    <t>Išplovų iškasų šlaituose užpylimas gruntu, transportuojant 10 km atstumu</t>
  </si>
  <si>
    <t>5.  </t>
  </si>
  <si>
    <t>1.2.1.</t>
  </si>
  <si>
    <t>6.  </t>
  </si>
  <si>
    <t>1.3.</t>
  </si>
  <si>
    <t>Susikaupusio grunto pašalinimas mechanizuotu būdu ir vejos atstatymas</t>
  </si>
  <si>
    <t>7.  </t>
  </si>
  <si>
    <t>1.3.1.</t>
  </si>
  <si>
    <t>8.  </t>
  </si>
  <si>
    <t>1.4.</t>
  </si>
  <si>
    <t>Grunto kasimas ir transportavimas 10 km atstumu</t>
  </si>
  <si>
    <t>9.  </t>
  </si>
  <si>
    <t>1.4.1.</t>
  </si>
  <si>
    <t>10.  </t>
  </si>
  <si>
    <t>1.5.</t>
  </si>
  <si>
    <t>Sutvirtinimo pažaidų pašalinimas šlaituose, užpilant jas dirvožemio sluoksniu ir užsėjant žole</t>
  </si>
  <si>
    <t>11.  </t>
  </si>
  <si>
    <t>1.6.</t>
  </si>
  <si>
    <t>Plotų užsėjimas žole</t>
  </si>
  <si>
    <t>12.  </t>
  </si>
  <si>
    <t>2.</t>
  </si>
  <si>
    <t>GRIOVIAI</t>
  </si>
  <si>
    <t>13.  </t>
  </si>
  <si>
    <t>2.1.</t>
  </si>
  <si>
    <t>Griovio profilio atstatymas naudojant autogreiderį</t>
  </si>
  <si>
    <t>14.  </t>
  </si>
  <si>
    <t>2.2.</t>
  </si>
  <si>
    <t>Užslinkusio griovio atstatymas (kasimas) autogreideriu II grupės grunte ir iškasto grunto išlyginimas</t>
  </si>
  <si>
    <t>15.  </t>
  </si>
  <si>
    <t>2.3.</t>
  </si>
  <si>
    <t>Užslinkusio griovio išvalymas mechanizuotu būdu</t>
  </si>
  <si>
    <t>16.  </t>
  </si>
  <si>
    <t>2.4.</t>
  </si>
  <si>
    <t>Griovio profilio atstatymas rankiniu būdu</t>
  </si>
  <si>
    <t>17.  </t>
  </si>
  <si>
    <t>2.5.</t>
  </si>
  <si>
    <t xml:space="preserve">Griovio sutvirtinimų atstatymas </t>
  </si>
  <si>
    <t>18.  </t>
  </si>
  <si>
    <t>3.</t>
  </si>
  <si>
    <t>ŠALIKELĖS</t>
  </si>
  <si>
    <t>19.  </t>
  </si>
  <si>
    <t>3.1.</t>
  </si>
  <si>
    <t>20.  </t>
  </si>
  <si>
    <t>3.2.</t>
  </si>
  <si>
    <t>Šienavimas (šalikelių)</t>
  </si>
  <si>
    <t>21.  </t>
  </si>
  <si>
    <t xml:space="preserve">4. </t>
  </si>
  <si>
    <t>VAŽIUOJAMOJI DALIS: ŽVYRO, ŽVYRO - SKALDOS DANGOS (ŽVYRKELIAI)</t>
  </si>
  <si>
    <t>22.  </t>
  </si>
  <si>
    <t>4.1.</t>
  </si>
  <si>
    <t>Išdaužų iki 100 mm gylio užlyginimas autogreideriu, nepridedant naujų medžiagų</t>
  </si>
  <si>
    <t>23.  </t>
  </si>
  <si>
    <t>4.2.</t>
  </si>
  <si>
    <t>Išdaužų užtaisymas, užpilant žvyru, dangos storis 20 cm</t>
  </si>
  <si>
    <t>24.  </t>
  </si>
  <si>
    <t>4.2.1.</t>
  </si>
  <si>
    <t>Keičiant dangos storį, kiekvienam 1 cm storio sluoksnio pasikeitimui pridėti ar atimti</t>
  </si>
  <si>
    <t>25.  </t>
  </si>
  <si>
    <t>4.3.</t>
  </si>
  <si>
    <t>Išdaužų ištaisymas, užpilant skalda, dangos storis 20 cm</t>
  </si>
  <si>
    <t>26.  </t>
  </si>
  <si>
    <t>4.3.1.</t>
  </si>
  <si>
    <t>27.  </t>
  </si>
  <si>
    <t>4.4.</t>
  </si>
  <si>
    <t xml:space="preserve">Žvyrkelių profiliavimas autogreideriu, pravažiuojant vieną kartą viena vieta </t>
  </si>
  <si>
    <t>28.  </t>
  </si>
  <si>
    <t>4.5.</t>
  </si>
  <si>
    <t>Žvyrkelio dangos profiliuojamojo sluoksnio atstatymas, dangos storis 6 cm</t>
  </si>
  <si>
    <t>29.  </t>
  </si>
  <si>
    <t>4.6.</t>
  </si>
  <si>
    <t>Pažeistų dangos konstrukcijų užtaisymas naujomis medžiagomis - smėliu</t>
  </si>
  <si>
    <t>30.  </t>
  </si>
  <si>
    <t>4.7.</t>
  </si>
  <si>
    <t>Pažeistų dangos konstrukcijų užtaisymas naujomis medžiagomis – žvyru</t>
  </si>
  <si>
    <t>31.  </t>
  </si>
  <si>
    <t>4.8.</t>
  </si>
  <si>
    <t>Pažeistų dangos konstrukcijų užtaisymas naujomis medžiagomis - skalda</t>
  </si>
  <si>
    <t>32.  </t>
  </si>
  <si>
    <t>5.</t>
  </si>
  <si>
    <t xml:space="preserve">KELKRAŠČIAI </t>
  </si>
  <si>
    <t>33.  </t>
  </si>
  <si>
    <t>5.1.</t>
  </si>
  <si>
    <t>Kelkraščio profiliavimas autogreideriu, užlyginant bangas, išdaužas, provėžas</t>
  </si>
  <si>
    <t>34.  </t>
  </si>
  <si>
    <t>5.2.</t>
  </si>
  <si>
    <t>Iki 200 mm gylio įdubų užtaisymas, užpilant žvyru</t>
  </si>
  <si>
    <t>35.  </t>
  </si>
  <si>
    <t>5.3.</t>
  </si>
  <si>
    <t>Iki 200 mm gylio įdubų užtaisymas, užpilant skalda</t>
  </si>
  <si>
    <t>36.  </t>
  </si>
  <si>
    <t>5.4.</t>
  </si>
  <si>
    <t>Kelkraščių iš birių medžiagų banguotumo išlyginimas profiliuojant</t>
  </si>
  <si>
    <t>37.  </t>
  </si>
  <si>
    <t>5.5.</t>
  </si>
  <si>
    <t>Kelkraščių iš birių medžiagų paaukštėjimų pašalinimas, stumiant į krūvas biriąsias medžiagas, jų išvežimas</t>
  </si>
  <si>
    <t>38.  </t>
  </si>
  <si>
    <t>5.6.</t>
  </si>
  <si>
    <t>Kelkraščių, apželdintų veja, žaliųjų juostų sugadintos augalinės dangos išdaužose ir provėžose atnaujinimas</t>
  </si>
  <si>
    <t>39.  </t>
  </si>
  <si>
    <t>5.7.</t>
  </si>
  <si>
    <t>Kelkraščių, apželdintų veja, žaliųjų juostų paaukštėjimų pašalinimas</t>
  </si>
  <si>
    <t>40.  </t>
  </si>
  <si>
    <t>5.8.</t>
  </si>
  <si>
    <t xml:space="preserve">Purvo sankaupų ir žolių kupstų pašalinimas nuo kelkraščio sujungimo su gatvės danga </t>
  </si>
  <si>
    <t>41.  </t>
  </si>
  <si>
    <t>5.9.</t>
  </si>
  <si>
    <t>Vidutinio tankumo krūmų pašalinimas nuo griovių šlaitų rankiniu būdu</t>
  </si>
  <si>
    <t>42.  </t>
  </si>
  <si>
    <t>5.10.</t>
  </si>
  <si>
    <t>Krūmų rovimas</t>
  </si>
  <si>
    <t>43.  </t>
  </si>
  <si>
    <t>6.</t>
  </si>
  <si>
    <t xml:space="preserve">VANDENS PRALAIDOS </t>
  </si>
  <si>
    <t>44.  </t>
  </si>
  <si>
    <t>6.1.</t>
  </si>
  <si>
    <t>Pažeistų sandūrų sutvarkymas, užtepant cementiniu skiediniu</t>
  </si>
  <si>
    <t>45.  </t>
  </si>
  <si>
    <t>6.2.</t>
  </si>
  <si>
    <t>Pralaidos betoninio antgalio pakeitimas (d300, d400)</t>
  </si>
  <si>
    <t>46.  </t>
  </si>
  <si>
    <t>6.3.</t>
  </si>
  <si>
    <t>Pralaidos remontas, pakeičiant gelžbetoninius žiedus</t>
  </si>
  <si>
    <t>47.  </t>
  </si>
  <si>
    <t>6.4.</t>
  </si>
  <si>
    <t>Sandūrų tarp pasislinkusių žiedų užtaisymas</t>
  </si>
  <si>
    <t>48.  </t>
  </si>
  <si>
    <t>6.5.</t>
  </si>
  <si>
    <t>Išsilukštenusio betono paviršiaus atstatymas</t>
  </si>
  <si>
    <t>49.  </t>
  </si>
  <si>
    <t>6.6.</t>
  </si>
  <si>
    <t>Sulūžusios PVC d300 pralaidos pakeitimas, atstatant žvyro dangą</t>
  </si>
  <si>
    <t>50.  </t>
  </si>
  <si>
    <t>6.7.</t>
  </si>
  <si>
    <t>Sulūžusios PVC d400 pralaidos pakeitimas, atstatant žvyro dangą</t>
  </si>
  <si>
    <t>51.  </t>
  </si>
  <si>
    <t>Sulūžusios PVC d600 pralaidos pakeitimas, atstatant žvyro dangą</t>
  </si>
  <si>
    <t>1 m3</t>
  </si>
  <si>
    <t>100 m3</t>
  </si>
  <si>
    <t>1 km griovio</t>
  </si>
  <si>
    <t>100 m²</t>
  </si>
  <si>
    <t>m3</t>
  </si>
  <si>
    <t>1 m</t>
  </si>
  <si>
    <t>1 antgalis</t>
  </si>
  <si>
    <t>1 žiedas</t>
  </si>
  <si>
    <t>m</t>
  </si>
  <si>
    <t>ŠLAITAI</t>
  </si>
  <si>
    <r>
      <t>1 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</si>
  <si>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100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</si>
  <si>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</si>
  <si>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100 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</si>
  <si>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Išplovų ir įdubų užpylimas bei sutvirtinimas, užsėjant žole</t>
    </r>
    <r>
      <rPr>
        <b/>
        <sz val="12"/>
        <color theme="1"/>
        <rFont val="Times New Roman"/>
        <family val="1"/>
        <charset val="186"/>
      </rPr>
      <t xml:space="preserve"> </t>
    </r>
  </si>
  <si>
    <r>
      <t>1000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</si>
  <si>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</si>
  <si>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10 m</t>
    </r>
    <r>
      <rPr>
        <vertAlign val="superscript"/>
        <sz val="12"/>
        <color theme="1"/>
        <rFont val="Times New Roman"/>
        <family val="1"/>
        <charset val="186"/>
      </rPr>
      <t>2</t>
    </r>
  </si>
  <si>
    <t xml:space="preserve">Vieneto kaina Eur be PVM </t>
  </si>
  <si>
    <t>Vieneto kaina Eur su PVM</t>
  </si>
  <si>
    <t>Nuo papildomo susitarimo Nr. 4 įsigaliojimo dienos</t>
  </si>
  <si>
    <t>Nuo papildomo susitarimo Nr. 3 įsigaliojimo dienos</t>
  </si>
  <si>
    <t xml:space="preserve">Vieneto kaina Eur su PVM </t>
  </si>
  <si>
    <t>Papildomas susitarimas Nr. 2</t>
  </si>
  <si>
    <t>Nuo sutarties įsigaliojimo dienos</t>
  </si>
  <si>
    <t>Nuo papildomo susitarimo Nr. 5  įsigaliojimo dienos</t>
  </si>
  <si>
    <t>Nuo papildomo susitarimo Nr. 6 įsigaliojimo dienos</t>
  </si>
  <si>
    <t>Papildomo susitarimo Nr. 6 prie 2021 m. balandžio 1 d.  Šiaulių miesto gatvių su žvyro ir skaldos danga ir pralaidų taisymo darbų su priežiūra sutarties Nr. SŽ-377 Priedas Nr. 1</t>
  </si>
  <si>
    <t>Nuo papildomo susitarimo Nr. 6  įsigaliojimo dienos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</si>
</sst>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/>
    <xf numFmtId="2" fontId="4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E493-3BFE-4ADC-8668-A0C64D580F97}">
  <dimension ref="B2:J58"/>
  <sheetViews>
    <sheetView tabSelected="1" zoomScaleNormal="100" workbookViewId="0">
      <selection activeCell="J9" sqref="J9"/>
    </sheetView>
  </sheetViews>
  <sheetFormatPr defaultRowHeight="14.4" x14ac:dyDescent="0.3"/>
  <cols>
    <col min="4" max="4" width="38.5546875" customWidth="1"/>
    <col min="6" max="6" width="25.109375" customWidth="1"/>
    <col min="7" max="7" width="25.33203125" customWidth="1"/>
  </cols>
  <sheetData>
    <row r="2" spans="2:10" ht="57" customHeight="1" x14ac:dyDescent="0.3">
      <c r="D2" s="29" t="s">
        <v>178</v>
      </c>
      <c r="E2" s="29"/>
      <c r="G2" s="17"/>
      <c r="H2" s="16"/>
      <c r="I2" s="16"/>
      <c r="J2" s="16"/>
    </row>
    <row r="3" spans="2:10" ht="66" customHeight="1" x14ac:dyDescent="0.3">
      <c r="H3" s="3"/>
      <c r="I3" s="3"/>
      <c r="J3" s="3"/>
    </row>
    <row r="4" spans="2:10" ht="15.6" x14ac:dyDescent="0.3">
      <c r="B4" s="28" t="s">
        <v>0</v>
      </c>
      <c r="C4" s="28"/>
      <c r="D4" s="28"/>
      <c r="E4" s="28"/>
      <c r="F4" s="28"/>
      <c r="G4" s="28"/>
    </row>
    <row r="5" spans="2:10" ht="15.6" x14ac:dyDescent="0.3">
      <c r="B5" s="18"/>
      <c r="C5" s="18"/>
      <c r="D5" s="18"/>
      <c r="E5" s="18"/>
      <c r="F5" s="18"/>
      <c r="G5" s="18"/>
    </row>
    <row r="6" spans="2:10" ht="15.75" customHeight="1" x14ac:dyDescent="0.3">
      <c r="B6" s="2"/>
      <c r="C6" s="2"/>
      <c r="D6" s="2"/>
      <c r="E6" s="2"/>
      <c r="F6" s="30" t="s">
        <v>177</v>
      </c>
      <c r="G6" s="30"/>
    </row>
    <row r="7" spans="2:10" ht="69" customHeight="1" x14ac:dyDescent="0.3">
      <c r="B7" s="4" t="s">
        <v>1</v>
      </c>
      <c r="C7" s="4" t="s">
        <v>2</v>
      </c>
      <c r="D7" s="4" t="s">
        <v>3</v>
      </c>
      <c r="E7" s="4" t="s">
        <v>4</v>
      </c>
      <c r="F7" s="4" t="s">
        <v>169</v>
      </c>
      <c r="G7" s="4" t="s">
        <v>170</v>
      </c>
    </row>
    <row r="8" spans="2:10" ht="16.2" x14ac:dyDescent="0.3">
      <c r="B8" s="19" t="s">
        <v>5</v>
      </c>
      <c r="C8" s="19" t="s">
        <v>6</v>
      </c>
      <c r="D8" s="20" t="s">
        <v>160</v>
      </c>
      <c r="E8" s="20"/>
      <c r="F8" s="20"/>
      <c r="G8" s="20"/>
    </row>
    <row r="9" spans="2:10" ht="46.8" x14ac:dyDescent="0.3">
      <c r="B9" s="1" t="s">
        <v>7</v>
      </c>
      <c r="C9" s="1" t="s">
        <v>8</v>
      </c>
      <c r="D9" s="6" t="s">
        <v>9</v>
      </c>
      <c r="E9" s="7" t="s">
        <v>161</v>
      </c>
      <c r="F9" s="8">
        <v>3.13</v>
      </c>
      <c r="G9" s="8">
        <v>3.79</v>
      </c>
    </row>
    <row r="10" spans="2:10" ht="31.2" x14ac:dyDescent="0.3">
      <c r="B10" s="9" t="s">
        <v>10</v>
      </c>
      <c r="C10" s="1" t="s">
        <v>11</v>
      </c>
      <c r="D10" s="5" t="s">
        <v>12</v>
      </c>
      <c r="E10" s="1" t="s">
        <v>151</v>
      </c>
      <c r="F10" s="10">
        <v>0.4</v>
      </c>
      <c r="G10" s="10">
        <v>0.48</v>
      </c>
    </row>
    <row r="11" spans="2:10" ht="31.2" x14ac:dyDescent="0.3">
      <c r="B11" s="1" t="s">
        <v>13</v>
      </c>
      <c r="C11" s="1" t="s">
        <v>14</v>
      </c>
      <c r="D11" s="5" t="s">
        <v>15</v>
      </c>
      <c r="E11" s="1" t="s">
        <v>151</v>
      </c>
      <c r="F11" s="10">
        <v>3.95</v>
      </c>
      <c r="G11" s="10">
        <v>4.78</v>
      </c>
    </row>
    <row r="12" spans="2:10" ht="31.2" x14ac:dyDescent="0.3">
      <c r="B12" s="9" t="s">
        <v>16</v>
      </c>
      <c r="C12" s="1" t="s">
        <v>17</v>
      </c>
      <c r="D12" s="5" t="s">
        <v>12</v>
      </c>
      <c r="E12" s="1" t="s">
        <v>151</v>
      </c>
      <c r="F12" s="10">
        <v>0.4</v>
      </c>
      <c r="G12" s="10">
        <v>0.48</v>
      </c>
    </row>
    <row r="13" spans="2:10" ht="31.2" x14ac:dyDescent="0.3">
      <c r="B13" s="1" t="s">
        <v>18</v>
      </c>
      <c r="C13" s="1" t="s">
        <v>19</v>
      </c>
      <c r="D13" s="5" t="s">
        <v>20</v>
      </c>
      <c r="E13" s="1" t="s">
        <v>152</v>
      </c>
      <c r="F13" s="10">
        <v>89.15</v>
      </c>
      <c r="G13" s="10">
        <v>107.87</v>
      </c>
    </row>
    <row r="14" spans="2:10" ht="31.2" x14ac:dyDescent="0.3">
      <c r="B14" s="9" t="s">
        <v>21</v>
      </c>
      <c r="C14" s="1" t="s">
        <v>22</v>
      </c>
      <c r="D14" s="5" t="s">
        <v>12</v>
      </c>
      <c r="E14" s="1" t="s">
        <v>152</v>
      </c>
      <c r="F14" s="10">
        <v>8.24</v>
      </c>
      <c r="G14" s="10">
        <v>9.9700000000000006</v>
      </c>
    </row>
    <row r="15" spans="2:10" ht="31.2" x14ac:dyDescent="0.3">
      <c r="B15" s="1" t="s">
        <v>23</v>
      </c>
      <c r="C15" s="1" t="s">
        <v>24</v>
      </c>
      <c r="D15" s="5" t="s">
        <v>25</v>
      </c>
      <c r="E15" s="1" t="s">
        <v>152</v>
      </c>
      <c r="F15" s="10">
        <v>23.43</v>
      </c>
      <c r="G15" s="10">
        <v>28.35</v>
      </c>
    </row>
    <row r="16" spans="2:10" ht="31.2" x14ac:dyDescent="0.3">
      <c r="B16" s="9" t="s">
        <v>26</v>
      </c>
      <c r="C16" s="1" t="s">
        <v>27</v>
      </c>
      <c r="D16" s="5" t="s">
        <v>12</v>
      </c>
      <c r="E16" s="1" t="s">
        <v>152</v>
      </c>
      <c r="F16" s="10">
        <v>257.70999999999998</v>
      </c>
      <c r="G16" s="10">
        <v>311.83</v>
      </c>
    </row>
    <row r="17" spans="2:7" ht="46.8" x14ac:dyDescent="0.3">
      <c r="B17" s="1" t="s">
        <v>28</v>
      </c>
      <c r="C17" s="1" t="s">
        <v>29</v>
      </c>
      <c r="D17" s="5" t="s">
        <v>30</v>
      </c>
      <c r="E17" s="1" t="s">
        <v>162</v>
      </c>
      <c r="F17" s="10">
        <v>103.02</v>
      </c>
      <c r="G17" s="10">
        <v>124.65</v>
      </c>
    </row>
    <row r="18" spans="2:7" ht="18.600000000000001" x14ac:dyDescent="0.3">
      <c r="B18" s="1" t="s">
        <v>31</v>
      </c>
      <c r="C18" s="1" t="s">
        <v>32</v>
      </c>
      <c r="D18" s="11" t="s">
        <v>33</v>
      </c>
      <c r="E18" s="12" t="s">
        <v>163</v>
      </c>
      <c r="F18" s="13">
        <v>1.1299999999999999</v>
      </c>
      <c r="G18" s="13">
        <v>1.37</v>
      </c>
    </row>
    <row r="19" spans="2:7" ht="16.2" x14ac:dyDescent="0.3">
      <c r="B19" s="19" t="s">
        <v>34</v>
      </c>
      <c r="C19" s="19" t="s">
        <v>35</v>
      </c>
      <c r="D19" s="20" t="s">
        <v>36</v>
      </c>
      <c r="E19" s="20"/>
      <c r="F19" s="22"/>
      <c r="G19" s="22"/>
    </row>
    <row r="20" spans="2:7" ht="31.2" x14ac:dyDescent="0.3">
      <c r="B20" s="1" t="s">
        <v>37</v>
      </c>
      <c r="C20" s="1" t="s">
        <v>38</v>
      </c>
      <c r="D20" s="6" t="s">
        <v>39</v>
      </c>
      <c r="E20" s="7" t="s">
        <v>153</v>
      </c>
      <c r="F20" s="8">
        <v>84.12</v>
      </c>
      <c r="G20" s="8">
        <v>101.79</v>
      </c>
    </row>
    <row r="21" spans="2:7" ht="46.8" x14ac:dyDescent="0.3">
      <c r="B21" s="1" t="s">
        <v>40</v>
      </c>
      <c r="C21" s="1" t="s">
        <v>41</v>
      </c>
      <c r="D21" s="5" t="s">
        <v>42</v>
      </c>
      <c r="E21" s="1" t="s">
        <v>164</v>
      </c>
      <c r="F21" s="10">
        <v>58.88</v>
      </c>
      <c r="G21" s="10">
        <v>71.239999999999995</v>
      </c>
    </row>
    <row r="22" spans="2:7" ht="31.2" x14ac:dyDescent="0.3">
      <c r="B22" s="1" t="s">
        <v>43</v>
      </c>
      <c r="C22" s="1" t="s">
        <v>44</v>
      </c>
      <c r="D22" s="5" t="s">
        <v>45</v>
      </c>
      <c r="E22" s="1" t="s">
        <v>164</v>
      </c>
      <c r="F22" s="10">
        <v>281.14</v>
      </c>
      <c r="G22" s="10">
        <v>340.18</v>
      </c>
    </row>
    <row r="23" spans="2:7" ht="18.600000000000001" x14ac:dyDescent="0.3">
      <c r="B23" s="1" t="s">
        <v>46</v>
      </c>
      <c r="C23" s="1" t="s">
        <v>47</v>
      </c>
      <c r="D23" s="5" t="s">
        <v>48</v>
      </c>
      <c r="E23" s="1" t="s">
        <v>161</v>
      </c>
      <c r="F23" s="10">
        <v>16.82</v>
      </c>
      <c r="G23" s="10">
        <v>20.350000000000001</v>
      </c>
    </row>
    <row r="24" spans="2:7" ht="18.600000000000001" x14ac:dyDescent="0.3">
      <c r="B24" s="1" t="s">
        <v>49</v>
      </c>
      <c r="C24" s="1" t="s">
        <v>50</v>
      </c>
      <c r="D24" s="5" t="s">
        <v>51</v>
      </c>
      <c r="E24" s="1" t="s">
        <v>163</v>
      </c>
      <c r="F24" s="10">
        <v>1.51</v>
      </c>
      <c r="G24" s="10">
        <v>1.83</v>
      </c>
    </row>
    <row r="25" spans="2:7" ht="16.2" x14ac:dyDescent="0.3">
      <c r="B25" s="19" t="s">
        <v>52</v>
      </c>
      <c r="C25" s="19" t="s">
        <v>53</v>
      </c>
      <c r="D25" s="24" t="s">
        <v>54</v>
      </c>
      <c r="E25" s="25"/>
      <c r="F25" s="23"/>
      <c r="G25" s="23"/>
    </row>
    <row r="26" spans="2:7" ht="31.2" x14ac:dyDescent="0.3">
      <c r="B26" s="1" t="s">
        <v>55</v>
      </c>
      <c r="C26" s="1" t="s">
        <v>56</v>
      </c>
      <c r="D26" s="5" t="s">
        <v>165</v>
      </c>
      <c r="E26" s="1" t="s">
        <v>161</v>
      </c>
      <c r="F26" s="10">
        <v>7.02</v>
      </c>
      <c r="G26" s="10">
        <v>8.49</v>
      </c>
    </row>
    <row r="27" spans="2:7" ht="15.6" x14ac:dyDescent="0.3">
      <c r="B27" s="1" t="s">
        <v>57</v>
      </c>
      <c r="C27" s="1" t="s">
        <v>58</v>
      </c>
      <c r="D27" s="11" t="s">
        <v>59</v>
      </c>
      <c r="E27" s="12" t="s">
        <v>154</v>
      </c>
      <c r="F27" s="13">
        <v>5.37</v>
      </c>
      <c r="G27" s="13">
        <v>6.5</v>
      </c>
    </row>
    <row r="28" spans="2:7" ht="45" customHeight="1" x14ac:dyDescent="0.3">
      <c r="B28" s="19" t="s">
        <v>60</v>
      </c>
      <c r="C28" s="19" t="s">
        <v>61</v>
      </c>
      <c r="D28" s="20" t="s">
        <v>62</v>
      </c>
      <c r="E28" s="20"/>
      <c r="F28" s="22"/>
      <c r="G28" s="22"/>
    </row>
    <row r="29" spans="2:7" ht="46.8" x14ac:dyDescent="0.3">
      <c r="B29" s="1" t="s">
        <v>63</v>
      </c>
      <c r="C29" s="1" t="s">
        <v>64</v>
      </c>
      <c r="D29" s="6" t="s">
        <v>65</v>
      </c>
      <c r="E29" s="7" t="s">
        <v>162</v>
      </c>
      <c r="F29" s="8">
        <v>1.27</v>
      </c>
      <c r="G29" s="8">
        <v>1.54</v>
      </c>
    </row>
    <row r="30" spans="2:7" ht="31.2" x14ac:dyDescent="0.3">
      <c r="B30" s="1" t="s">
        <v>66</v>
      </c>
      <c r="C30" s="1" t="s">
        <v>67</v>
      </c>
      <c r="D30" s="5" t="s">
        <v>68</v>
      </c>
      <c r="E30" s="1" t="s">
        <v>162</v>
      </c>
      <c r="F30" s="10">
        <v>201.94</v>
      </c>
      <c r="G30" s="10">
        <v>244.35</v>
      </c>
    </row>
    <row r="31" spans="2:7" ht="46.8" x14ac:dyDescent="0.3">
      <c r="B31" s="1" t="s">
        <v>69</v>
      </c>
      <c r="C31" s="1" t="s">
        <v>70</v>
      </c>
      <c r="D31" s="5" t="s">
        <v>71</v>
      </c>
      <c r="E31" s="1" t="s">
        <v>162</v>
      </c>
      <c r="F31" s="10">
        <v>8.92</v>
      </c>
      <c r="G31" s="10">
        <v>10.79</v>
      </c>
    </row>
    <row r="32" spans="2:7" ht="31.2" x14ac:dyDescent="0.3">
      <c r="B32" s="1" t="s">
        <v>72</v>
      </c>
      <c r="C32" s="1" t="s">
        <v>73</v>
      </c>
      <c r="D32" s="5" t="s">
        <v>74</v>
      </c>
      <c r="E32" s="1" t="s">
        <v>162</v>
      </c>
      <c r="F32" s="10">
        <v>508.88</v>
      </c>
      <c r="G32" s="10">
        <v>615.74</v>
      </c>
    </row>
    <row r="33" spans="2:7" ht="46.8" x14ac:dyDescent="0.3">
      <c r="B33" s="1" t="s">
        <v>75</v>
      </c>
      <c r="C33" s="1" t="s">
        <v>76</v>
      </c>
      <c r="D33" s="5" t="s">
        <v>71</v>
      </c>
      <c r="E33" s="1" t="s">
        <v>162</v>
      </c>
      <c r="F33" s="10">
        <v>23.94</v>
      </c>
      <c r="G33" s="10">
        <v>28.97</v>
      </c>
    </row>
    <row r="34" spans="2:7" ht="31.2" x14ac:dyDescent="0.3">
      <c r="B34" s="1" t="s">
        <v>77</v>
      </c>
      <c r="C34" s="1" t="s">
        <v>78</v>
      </c>
      <c r="D34" s="5" t="s">
        <v>79</v>
      </c>
      <c r="E34" s="1" t="s">
        <v>166</v>
      </c>
      <c r="F34" s="10">
        <v>7.02</v>
      </c>
      <c r="G34" s="10">
        <v>8.49</v>
      </c>
    </row>
    <row r="35" spans="2:7" ht="31.2" x14ac:dyDescent="0.3">
      <c r="B35" s="1" t="s">
        <v>80</v>
      </c>
      <c r="C35" s="1" t="s">
        <v>81</v>
      </c>
      <c r="D35" s="5" t="s">
        <v>82</v>
      </c>
      <c r="E35" s="1" t="s">
        <v>166</v>
      </c>
      <c r="F35" s="10">
        <v>527.13</v>
      </c>
      <c r="G35" s="10">
        <v>637.83000000000004</v>
      </c>
    </row>
    <row r="36" spans="2:7" ht="31.2" x14ac:dyDescent="0.3">
      <c r="B36" s="1" t="s">
        <v>83</v>
      </c>
      <c r="C36" s="1" t="s">
        <v>84</v>
      </c>
      <c r="D36" s="5" t="s">
        <v>85</v>
      </c>
      <c r="E36" s="1" t="s">
        <v>167</v>
      </c>
      <c r="F36" s="10">
        <v>7.62</v>
      </c>
      <c r="G36" s="10">
        <v>9.2200000000000006</v>
      </c>
    </row>
    <row r="37" spans="2:7" ht="31.2" x14ac:dyDescent="0.3">
      <c r="B37" s="9" t="s">
        <v>86</v>
      </c>
      <c r="C37" s="1" t="s">
        <v>87</v>
      </c>
      <c r="D37" s="5" t="s">
        <v>88</v>
      </c>
      <c r="E37" s="1" t="s">
        <v>155</v>
      </c>
      <c r="F37" s="10">
        <v>7.62</v>
      </c>
      <c r="G37" s="10">
        <v>9.2200000000000006</v>
      </c>
    </row>
    <row r="38" spans="2:7" ht="31.2" x14ac:dyDescent="0.3">
      <c r="B38" s="9" t="s">
        <v>89</v>
      </c>
      <c r="C38" s="1" t="s">
        <v>90</v>
      </c>
      <c r="D38" s="11" t="s">
        <v>91</v>
      </c>
      <c r="E38" s="12" t="s">
        <v>155</v>
      </c>
      <c r="F38" s="13">
        <v>25.77</v>
      </c>
      <c r="G38" s="13">
        <v>31.18</v>
      </c>
    </row>
    <row r="39" spans="2:7" ht="16.2" x14ac:dyDescent="0.3">
      <c r="B39" s="19" t="s">
        <v>92</v>
      </c>
      <c r="C39" s="19" t="s">
        <v>93</v>
      </c>
      <c r="D39" s="20" t="s">
        <v>94</v>
      </c>
      <c r="E39" s="20"/>
      <c r="F39" s="22"/>
      <c r="G39" s="22"/>
    </row>
    <row r="40" spans="2:7" ht="31.2" x14ac:dyDescent="0.3">
      <c r="B40" s="1" t="s">
        <v>95</v>
      </c>
      <c r="C40" s="1" t="s">
        <v>96</v>
      </c>
      <c r="D40" s="6" t="s">
        <v>97</v>
      </c>
      <c r="E40" s="7" t="s">
        <v>162</v>
      </c>
      <c r="F40" s="8">
        <v>3.92</v>
      </c>
      <c r="G40" s="8">
        <v>4.74</v>
      </c>
    </row>
    <row r="41" spans="2:7" ht="31.2" x14ac:dyDescent="0.3">
      <c r="B41" s="1" t="s">
        <v>98</v>
      </c>
      <c r="C41" s="1" t="s">
        <v>99</v>
      </c>
      <c r="D41" s="5" t="s">
        <v>100</v>
      </c>
      <c r="E41" s="1" t="s">
        <v>162</v>
      </c>
      <c r="F41" s="10">
        <v>98.12</v>
      </c>
      <c r="G41" s="10">
        <v>118.73</v>
      </c>
    </row>
    <row r="42" spans="2:7" ht="31.2" x14ac:dyDescent="0.3">
      <c r="B42" s="1" t="s">
        <v>101</v>
      </c>
      <c r="C42" s="1" t="s">
        <v>102</v>
      </c>
      <c r="D42" s="5" t="s">
        <v>103</v>
      </c>
      <c r="E42" s="1" t="s">
        <v>162</v>
      </c>
      <c r="F42" s="10">
        <v>437.96</v>
      </c>
      <c r="G42" s="10">
        <v>529.92999999999995</v>
      </c>
    </row>
    <row r="43" spans="2:7" ht="31.2" x14ac:dyDescent="0.3">
      <c r="B43" s="1" t="s">
        <v>104</v>
      </c>
      <c r="C43" s="1" t="s">
        <v>105</v>
      </c>
      <c r="D43" s="5" t="s">
        <v>106</v>
      </c>
      <c r="E43" s="1" t="s">
        <v>162</v>
      </c>
      <c r="F43" s="10">
        <v>14.58</v>
      </c>
      <c r="G43" s="10">
        <v>17.64</v>
      </c>
    </row>
    <row r="44" spans="2:7" ht="46.8" x14ac:dyDescent="0.3">
      <c r="B44" s="1" t="s">
        <v>107</v>
      </c>
      <c r="C44" s="1" t="s">
        <v>108</v>
      </c>
      <c r="D44" s="5" t="s">
        <v>109</v>
      </c>
      <c r="E44" s="1" t="s">
        <v>162</v>
      </c>
      <c r="F44" s="10">
        <v>10.64</v>
      </c>
      <c r="G44" s="10">
        <v>12.87</v>
      </c>
    </row>
    <row r="45" spans="2:7" ht="46.8" x14ac:dyDescent="0.3">
      <c r="B45" s="1" t="s">
        <v>110</v>
      </c>
      <c r="C45" s="1" t="s">
        <v>111</v>
      </c>
      <c r="D45" s="5" t="s">
        <v>112</v>
      </c>
      <c r="E45" s="1" t="s">
        <v>162</v>
      </c>
      <c r="F45" s="10">
        <v>81.31</v>
      </c>
      <c r="G45" s="10">
        <v>98.39</v>
      </c>
    </row>
    <row r="46" spans="2:7" ht="31.2" x14ac:dyDescent="0.3">
      <c r="B46" s="1" t="s">
        <v>113</v>
      </c>
      <c r="C46" s="1" t="s">
        <v>114</v>
      </c>
      <c r="D46" s="5" t="s">
        <v>115</v>
      </c>
      <c r="E46" s="1" t="s">
        <v>162</v>
      </c>
      <c r="F46" s="10">
        <v>60.97</v>
      </c>
      <c r="G46" s="10">
        <v>73.77</v>
      </c>
    </row>
    <row r="47" spans="2:7" ht="46.8" x14ac:dyDescent="0.3">
      <c r="B47" s="1" t="s">
        <v>116</v>
      </c>
      <c r="C47" s="1" t="s">
        <v>117</v>
      </c>
      <c r="D47" s="5" t="s">
        <v>118</v>
      </c>
      <c r="E47" s="1" t="s">
        <v>162</v>
      </c>
      <c r="F47" s="10">
        <v>42.61</v>
      </c>
      <c r="G47" s="10">
        <v>51.56</v>
      </c>
    </row>
    <row r="48" spans="2:7" ht="31.2" x14ac:dyDescent="0.3">
      <c r="B48" s="1" t="s">
        <v>119</v>
      </c>
      <c r="C48" s="1" t="s">
        <v>120</v>
      </c>
      <c r="D48" s="5" t="s">
        <v>121</v>
      </c>
      <c r="E48" s="1" t="s">
        <v>162</v>
      </c>
      <c r="F48" s="14">
        <v>175.71</v>
      </c>
      <c r="G48" s="14">
        <v>212.61</v>
      </c>
    </row>
    <row r="49" spans="2:7" ht="21" customHeight="1" x14ac:dyDescent="0.3">
      <c r="B49" s="1" t="s">
        <v>122</v>
      </c>
      <c r="C49" s="1" t="s">
        <v>123</v>
      </c>
      <c r="D49" s="11" t="s">
        <v>124</v>
      </c>
      <c r="E49" s="12" t="s">
        <v>154</v>
      </c>
      <c r="F49" s="15">
        <v>234.28</v>
      </c>
      <c r="G49" s="15">
        <v>283.48</v>
      </c>
    </row>
    <row r="50" spans="2:7" ht="16.2" x14ac:dyDescent="0.3">
      <c r="B50" s="19" t="s">
        <v>125</v>
      </c>
      <c r="C50" s="19" t="s">
        <v>126</v>
      </c>
      <c r="D50" s="20" t="s">
        <v>127</v>
      </c>
      <c r="E50" s="20"/>
      <c r="F50" s="22"/>
      <c r="G50" s="22"/>
    </row>
    <row r="51" spans="2:7" ht="31.2" x14ac:dyDescent="0.3">
      <c r="B51" s="1" t="s">
        <v>128</v>
      </c>
      <c r="C51" s="1" t="s">
        <v>129</v>
      </c>
      <c r="D51" s="6" t="s">
        <v>130</v>
      </c>
      <c r="E51" s="7" t="s">
        <v>156</v>
      </c>
      <c r="F51" s="8">
        <v>11.78</v>
      </c>
      <c r="G51" s="8">
        <v>14.25</v>
      </c>
    </row>
    <row r="52" spans="2:7" ht="31.2" x14ac:dyDescent="0.3">
      <c r="B52" s="1" t="s">
        <v>131</v>
      </c>
      <c r="C52" s="1" t="s">
        <v>132</v>
      </c>
      <c r="D52" s="5" t="s">
        <v>133</v>
      </c>
      <c r="E52" s="1" t="s">
        <v>157</v>
      </c>
      <c r="F52" s="10">
        <v>182.25</v>
      </c>
      <c r="G52" s="10">
        <v>220.52</v>
      </c>
    </row>
    <row r="53" spans="2:7" ht="31.2" x14ac:dyDescent="0.3">
      <c r="B53" s="1" t="s">
        <v>134</v>
      </c>
      <c r="C53" s="1" t="s">
        <v>135</v>
      </c>
      <c r="D53" s="5" t="s">
        <v>136</v>
      </c>
      <c r="E53" s="1" t="s">
        <v>167</v>
      </c>
      <c r="F53" s="10">
        <v>316.18</v>
      </c>
      <c r="G53" s="10">
        <v>382.58</v>
      </c>
    </row>
    <row r="54" spans="2:7" ht="31.2" x14ac:dyDescent="0.3">
      <c r="B54" s="1" t="s">
        <v>137</v>
      </c>
      <c r="C54" s="1" t="s">
        <v>138</v>
      </c>
      <c r="D54" s="5" t="s">
        <v>139</v>
      </c>
      <c r="E54" s="1" t="s">
        <v>158</v>
      </c>
      <c r="F54" s="10">
        <v>23.46</v>
      </c>
      <c r="G54" s="10">
        <v>28.39</v>
      </c>
    </row>
    <row r="55" spans="2:7" ht="31.2" x14ac:dyDescent="0.3">
      <c r="B55" s="1" t="s">
        <v>140</v>
      </c>
      <c r="C55" s="1" t="s">
        <v>141</v>
      </c>
      <c r="D55" s="5" t="s">
        <v>142</v>
      </c>
      <c r="E55" s="1" t="s">
        <v>168</v>
      </c>
      <c r="F55" s="10">
        <v>145.22</v>
      </c>
      <c r="G55" s="10">
        <v>175.72</v>
      </c>
    </row>
    <row r="56" spans="2:7" ht="31.2" x14ac:dyDescent="0.3">
      <c r="B56" s="1" t="s">
        <v>143</v>
      </c>
      <c r="C56" s="1" t="s">
        <v>144</v>
      </c>
      <c r="D56" s="5" t="s">
        <v>145</v>
      </c>
      <c r="E56" s="1" t="s">
        <v>159</v>
      </c>
      <c r="F56" s="10">
        <v>46.85</v>
      </c>
      <c r="G56" s="10">
        <v>56.69</v>
      </c>
    </row>
    <row r="57" spans="2:7" ht="31.2" x14ac:dyDescent="0.3">
      <c r="B57" s="1" t="s">
        <v>146</v>
      </c>
      <c r="C57" s="1" t="s">
        <v>147</v>
      </c>
      <c r="D57" s="5" t="s">
        <v>148</v>
      </c>
      <c r="E57" s="1" t="s">
        <v>159</v>
      </c>
      <c r="F57" s="10">
        <v>55.06</v>
      </c>
      <c r="G57" s="10">
        <v>66.62</v>
      </c>
    </row>
    <row r="58" spans="2:7" ht="31.2" x14ac:dyDescent="0.3">
      <c r="B58" s="1" t="s">
        <v>149</v>
      </c>
      <c r="C58" s="1" t="s">
        <v>144</v>
      </c>
      <c r="D58" s="5" t="s">
        <v>150</v>
      </c>
      <c r="E58" s="1" t="s">
        <v>159</v>
      </c>
      <c r="F58" s="10">
        <v>76.150000000000006</v>
      </c>
      <c r="G58" s="10">
        <v>92.14</v>
      </c>
    </row>
  </sheetData>
  <mergeCells count="3">
    <mergeCell ref="B4:G4"/>
    <mergeCell ref="D2:E2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8"/>
  <sheetViews>
    <sheetView topLeftCell="F1" zoomScaleNormal="100" workbookViewId="0">
      <selection activeCell="N58" sqref="N58"/>
    </sheetView>
  </sheetViews>
  <sheetFormatPr defaultRowHeight="14.4" x14ac:dyDescent="0.3"/>
  <cols>
    <col min="4" max="4" width="38.5546875" customWidth="1"/>
    <col min="6" max="6" width="19.109375" customWidth="1"/>
    <col min="7" max="7" width="19.44140625" customWidth="1"/>
    <col min="8" max="8" width="17.6640625" customWidth="1"/>
    <col min="9" max="9" width="19.109375" customWidth="1"/>
    <col min="10" max="10" width="19.44140625" customWidth="1"/>
    <col min="11" max="11" width="20.33203125" customWidth="1"/>
    <col min="12" max="12" width="19.88671875" customWidth="1"/>
    <col min="13" max="13" width="21.44140625" customWidth="1"/>
    <col min="14" max="14" width="17.88671875" customWidth="1"/>
    <col min="15" max="15" width="22.109375" customWidth="1"/>
    <col min="16" max="16" width="15.6640625" customWidth="1"/>
    <col min="17" max="17" width="21.33203125" customWidth="1"/>
  </cols>
  <sheetData>
    <row r="2" spans="2:17" ht="57" customHeight="1" x14ac:dyDescent="0.3">
      <c r="G2" s="29" t="s">
        <v>178</v>
      </c>
      <c r="H2" s="29"/>
      <c r="I2" s="29"/>
      <c r="J2" s="16"/>
      <c r="K2" s="16"/>
      <c r="L2" s="16"/>
      <c r="M2" s="16"/>
      <c r="N2" s="16"/>
    </row>
    <row r="3" spans="2:17" ht="66" customHeight="1" x14ac:dyDescent="0.3">
      <c r="I3" s="3"/>
      <c r="J3" s="3"/>
      <c r="K3" s="3"/>
      <c r="L3" s="3"/>
      <c r="M3" s="3"/>
      <c r="N3" s="3"/>
    </row>
    <row r="4" spans="2:17" ht="15.6" x14ac:dyDescent="0.3">
      <c r="B4" s="28" t="s">
        <v>0</v>
      </c>
      <c r="C4" s="28"/>
      <c r="D4" s="28"/>
      <c r="E4" s="28"/>
      <c r="F4" s="28"/>
      <c r="G4" s="28"/>
      <c r="H4" s="28"/>
      <c r="I4" s="28"/>
    </row>
    <row r="5" spans="2:17" ht="15.6" x14ac:dyDescent="0.3">
      <c r="B5" s="18"/>
      <c r="C5" s="18"/>
      <c r="D5" s="18"/>
      <c r="E5" s="18"/>
      <c r="F5" s="18"/>
      <c r="G5" s="18"/>
      <c r="H5" s="18"/>
      <c r="I5" s="18"/>
    </row>
    <row r="6" spans="2:17" ht="34.5" customHeight="1" x14ac:dyDescent="0.3">
      <c r="B6" s="2"/>
      <c r="C6" s="2"/>
      <c r="D6" s="2"/>
      <c r="E6" s="2"/>
      <c r="F6" s="33" t="s">
        <v>175</v>
      </c>
      <c r="G6" s="33"/>
      <c r="H6" s="33" t="s">
        <v>174</v>
      </c>
      <c r="I6" s="33"/>
      <c r="J6" s="33" t="s">
        <v>172</v>
      </c>
      <c r="K6" s="33"/>
      <c r="L6" s="33" t="s">
        <v>171</v>
      </c>
      <c r="M6" s="33"/>
      <c r="N6" s="33" t="s">
        <v>176</v>
      </c>
      <c r="O6" s="33"/>
      <c r="P6" s="31" t="s">
        <v>179</v>
      </c>
      <c r="Q6" s="32"/>
    </row>
    <row r="7" spans="2:17" ht="69" customHeight="1" x14ac:dyDescent="0.3">
      <c r="B7" s="4" t="s">
        <v>1</v>
      </c>
      <c r="C7" s="4" t="s">
        <v>2</v>
      </c>
      <c r="D7" s="4" t="s">
        <v>3</v>
      </c>
      <c r="E7" s="4" t="s">
        <v>4</v>
      </c>
      <c r="F7" s="4" t="s">
        <v>169</v>
      </c>
      <c r="G7" s="4" t="s">
        <v>173</v>
      </c>
      <c r="H7" s="4" t="s">
        <v>169</v>
      </c>
      <c r="I7" s="4" t="s">
        <v>173</v>
      </c>
      <c r="J7" s="4" t="s">
        <v>169</v>
      </c>
      <c r="K7" s="4" t="s">
        <v>173</v>
      </c>
      <c r="L7" s="4" t="s">
        <v>169</v>
      </c>
      <c r="M7" s="4" t="s">
        <v>170</v>
      </c>
      <c r="N7" s="4" t="s">
        <v>169</v>
      </c>
      <c r="O7" s="4" t="s">
        <v>170</v>
      </c>
      <c r="P7" s="4" t="s">
        <v>169</v>
      </c>
      <c r="Q7" s="4" t="s">
        <v>170</v>
      </c>
    </row>
    <row r="8" spans="2:17" ht="16.2" x14ac:dyDescent="0.3">
      <c r="B8" s="19" t="s">
        <v>5</v>
      </c>
      <c r="C8" s="19" t="s">
        <v>6</v>
      </c>
      <c r="D8" s="20" t="s">
        <v>160</v>
      </c>
      <c r="E8" s="20"/>
      <c r="F8" s="20"/>
      <c r="G8" s="20"/>
      <c r="H8" s="20"/>
      <c r="I8" s="20"/>
      <c r="J8" s="21"/>
      <c r="K8" s="21"/>
      <c r="L8" s="26"/>
      <c r="M8" s="26"/>
      <c r="N8" s="21"/>
      <c r="O8" s="21"/>
      <c r="P8" s="21"/>
      <c r="Q8" s="21"/>
    </row>
    <row r="9" spans="2:17" ht="46.8" x14ac:dyDescent="0.3">
      <c r="B9" s="1" t="s">
        <v>7</v>
      </c>
      <c r="C9" s="1" t="s">
        <v>8</v>
      </c>
      <c r="D9" s="6" t="s">
        <v>9</v>
      </c>
      <c r="E9" s="7" t="s">
        <v>161</v>
      </c>
      <c r="F9" s="8">
        <v>2.68</v>
      </c>
      <c r="G9" s="8">
        <v>3.24</v>
      </c>
      <c r="H9" s="10">
        <f>ROUND((F9*1.083),2)</f>
        <v>2.9</v>
      </c>
      <c r="I9" s="10">
        <f>ROUND((H9*1.21),2)</f>
        <v>3.51</v>
      </c>
      <c r="J9" s="10">
        <f>ROUND((H9*1.042),2)</f>
        <v>3.02</v>
      </c>
      <c r="K9" s="10">
        <f>ROUND((J9*1.21),2)</f>
        <v>3.65</v>
      </c>
      <c r="L9" s="10">
        <f>ROUND((J9*1.043),2)</f>
        <v>3.15</v>
      </c>
      <c r="M9" s="1">
        <f>ROUND((L9*1.21),2)</f>
        <v>3.81</v>
      </c>
      <c r="N9" s="1">
        <f>ROUND((L9*1.026),2)</f>
        <v>3.23</v>
      </c>
      <c r="O9" s="1">
        <f>ROUND((N9*1.21),2)</f>
        <v>3.91</v>
      </c>
      <c r="P9" s="1">
        <f>ROUND((N9*0.97),2)</f>
        <v>3.13</v>
      </c>
      <c r="Q9" s="1">
        <f>ROUND((P9*1.21),2)</f>
        <v>3.79</v>
      </c>
    </row>
    <row r="10" spans="2:17" ht="31.2" x14ac:dyDescent="0.3">
      <c r="B10" s="9" t="s">
        <v>10</v>
      </c>
      <c r="C10" s="1" t="s">
        <v>11</v>
      </c>
      <c r="D10" s="5" t="s">
        <v>12</v>
      </c>
      <c r="E10" s="1" t="s">
        <v>151</v>
      </c>
      <c r="F10" s="10">
        <v>0.33</v>
      </c>
      <c r="G10" s="10">
        <v>0.4</v>
      </c>
      <c r="H10" s="10">
        <f t="shared" ref="H10:H58" si="0">ROUND((F10*1.083),2)</f>
        <v>0.36</v>
      </c>
      <c r="I10" s="10">
        <f t="shared" ref="I10:I58" si="1">ROUND((H10*1.21),2)</f>
        <v>0.44</v>
      </c>
      <c r="J10" s="10">
        <f t="shared" ref="J10:J58" si="2">ROUND((H10*1.042),2)</f>
        <v>0.38</v>
      </c>
      <c r="K10" s="10">
        <f t="shared" ref="K10:K58" si="3">ROUND((J10*1.21),2)</f>
        <v>0.46</v>
      </c>
      <c r="L10" s="10">
        <f t="shared" ref="L10:L58" si="4">ROUND((J10*1.043),2)</f>
        <v>0.4</v>
      </c>
      <c r="M10" s="1">
        <f t="shared" ref="M10:M58" si="5">ROUND((L10*1.21),2)</f>
        <v>0.48</v>
      </c>
      <c r="N10" s="1">
        <f t="shared" ref="N10:N58" si="6">ROUND((L10*1.026),2)</f>
        <v>0.41</v>
      </c>
      <c r="O10" s="1">
        <f t="shared" ref="O10:O58" si="7">ROUND((N10*1.21),2)</f>
        <v>0.5</v>
      </c>
      <c r="P10" s="1">
        <f t="shared" ref="P10:P58" si="8">ROUND((N10*0.97),2)</f>
        <v>0.4</v>
      </c>
      <c r="Q10" s="1">
        <f t="shared" ref="Q10:Q58" si="9">ROUND((P10*1.21),2)</f>
        <v>0.48</v>
      </c>
    </row>
    <row r="11" spans="2:17" ht="31.2" x14ac:dyDescent="0.3">
      <c r="B11" s="1" t="s">
        <v>13</v>
      </c>
      <c r="C11" s="1" t="s">
        <v>14</v>
      </c>
      <c r="D11" s="5" t="s">
        <v>15</v>
      </c>
      <c r="E11" s="1" t="s">
        <v>151</v>
      </c>
      <c r="F11" s="10">
        <v>3.38</v>
      </c>
      <c r="G11" s="10">
        <v>4.09</v>
      </c>
      <c r="H11" s="10">
        <f t="shared" si="0"/>
        <v>3.66</v>
      </c>
      <c r="I11" s="10">
        <f t="shared" si="1"/>
        <v>4.43</v>
      </c>
      <c r="J11" s="10">
        <f t="shared" si="2"/>
        <v>3.81</v>
      </c>
      <c r="K11" s="10">
        <f t="shared" si="3"/>
        <v>4.6100000000000003</v>
      </c>
      <c r="L11" s="10">
        <f t="shared" si="4"/>
        <v>3.97</v>
      </c>
      <c r="M11" s="1">
        <f t="shared" si="5"/>
        <v>4.8</v>
      </c>
      <c r="N11" s="1">
        <f t="shared" si="6"/>
        <v>4.07</v>
      </c>
      <c r="O11" s="1">
        <f t="shared" si="7"/>
        <v>4.92</v>
      </c>
      <c r="P11" s="1">
        <f t="shared" si="8"/>
        <v>3.95</v>
      </c>
      <c r="Q11" s="1">
        <f t="shared" si="9"/>
        <v>4.78</v>
      </c>
    </row>
    <row r="12" spans="2:17" ht="31.2" x14ac:dyDescent="0.3">
      <c r="B12" s="9" t="s">
        <v>16</v>
      </c>
      <c r="C12" s="1" t="s">
        <v>17</v>
      </c>
      <c r="D12" s="5" t="s">
        <v>12</v>
      </c>
      <c r="E12" s="1" t="s">
        <v>151</v>
      </c>
      <c r="F12" s="10">
        <v>0.33</v>
      </c>
      <c r="G12" s="10">
        <v>0.4</v>
      </c>
      <c r="H12" s="10">
        <f t="shared" si="0"/>
        <v>0.36</v>
      </c>
      <c r="I12" s="10">
        <f t="shared" si="1"/>
        <v>0.44</v>
      </c>
      <c r="J12" s="10">
        <f t="shared" si="2"/>
        <v>0.38</v>
      </c>
      <c r="K12" s="10">
        <f t="shared" si="3"/>
        <v>0.46</v>
      </c>
      <c r="L12" s="10">
        <f t="shared" si="4"/>
        <v>0.4</v>
      </c>
      <c r="M12" s="1">
        <f t="shared" si="5"/>
        <v>0.48</v>
      </c>
      <c r="N12" s="1">
        <f t="shared" si="6"/>
        <v>0.41</v>
      </c>
      <c r="O12" s="1">
        <f t="shared" si="7"/>
        <v>0.5</v>
      </c>
      <c r="P12" s="1">
        <f t="shared" si="8"/>
        <v>0.4</v>
      </c>
      <c r="Q12" s="1">
        <f t="shared" si="9"/>
        <v>0.48</v>
      </c>
    </row>
    <row r="13" spans="2:17" ht="31.2" x14ac:dyDescent="0.3">
      <c r="B13" s="1" t="s">
        <v>18</v>
      </c>
      <c r="C13" s="1" t="s">
        <v>19</v>
      </c>
      <c r="D13" s="5" t="s">
        <v>20</v>
      </c>
      <c r="E13" s="1" t="s">
        <v>152</v>
      </c>
      <c r="F13" s="10">
        <v>76.11</v>
      </c>
      <c r="G13" s="10">
        <v>92.09</v>
      </c>
      <c r="H13" s="10">
        <f t="shared" si="0"/>
        <v>82.43</v>
      </c>
      <c r="I13" s="10">
        <f t="shared" si="1"/>
        <v>99.74</v>
      </c>
      <c r="J13" s="10">
        <f t="shared" si="2"/>
        <v>85.89</v>
      </c>
      <c r="K13" s="10">
        <f t="shared" si="3"/>
        <v>103.93</v>
      </c>
      <c r="L13" s="10">
        <f t="shared" si="4"/>
        <v>89.58</v>
      </c>
      <c r="M13" s="1">
        <f t="shared" si="5"/>
        <v>108.39</v>
      </c>
      <c r="N13" s="1">
        <f t="shared" si="6"/>
        <v>91.91</v>
      </c>
      <c r="O13" s="1">
        <f t="shared" si="7"/>
        <v>111.21</v>
      </c>
      <c r="P13" s="1">
        <f t="shared" si="8"/>
        <v>89.15</v>
      </c>
      <c r="Q13" s="1">
        <f t="shared" si="9"/>
        <v>107.87</v>
      </c>
    </row>
    <row r="14" spans="2:17" ht="31.2" x14ac:dyDescent="0.3">
      <c r="B14" s="9" t="s">
        <v>21</v>
      </c>
      <c r="C14" s="1" t="s">
        <v>22</v>
      </c>
      <c r="D14" s="5" t="s">
        <v>12</v>
      </c>
      <c r="E14" s="1" t="s">
        <v>152</v>
      </c>
      <c r="F14" s="10">
        <v>7.03</v>
      </c>
      <c r="G14" s="10">
        <v>8.51</v>
      </c>
      <c r="H14" s="10">
        <f t="shared" si="0"/>
        <v>7.61</v>
      </c>
      <c r="I14" s="10">
        <f t="shared" si="1"/>
        <v>9.2100000000000009</v>
      </c>
      <c r="J14" s="10">
        <f t="shared" si="2"/>
        <v>7.93</v>
      </c>
      <c r="K14" s="10">
        <f t="shared" si="3"/>
        <v>9.6</v>
      </c>
      <c r="L14" s="10">
        <f t="shared" si="4"/>
        <v>8.27</v>
      </c>
      <c r="M14" s="1">
        <f t="shared" si="5"/>
        <v>10.01</v>
      </c>
      <c r="N14" s="1">
        <f t="shared" si="6"/>
        <v>8.49</v>
      </c>
      <c r="O14" s="1">
        <f t="shared" si="7"/>
        <v>10.27</v>
      </c>
      <c r="P14" s="1">
        <f t="shared" si="8"/>
        <v>8.24</v>
      </c>
      <c r="Q14" s="1">
        <f t="shared" si="9"/>
        <v>9.9700000000000006</v>
      </c>
    </row>
    <row r="15" spans="2:17" ht="31.2" x14ac:dyDescent="0.3">
      <c r="B15" s="1" t="s">
        <v>23</v>
      </c>
      <c r="C15" s="1" t="s">
        <v>24</v>
      </c>
      <c r="D15" s="5" t="s">
        <v>25</v>
      </c>
      <c r="E15" s="1" t="s">
        <v>152</v>
      </c>
      <c r="F15" s="10">
        <v>20</v>
      </c>
      <c r="G15" s="10">
        <v>24.2</v>
      </c>
      <c r="H15" s="10">
        <f t="shared" si="0"/>
        <v>21.66</v>
      </c>
      <c r="I15" s="10">
        <f t="shared" si="1"/>
        <v>26.21</v>
      </c>
      <c r="J15" s="10">
        <f t="shared" si="2"/>
        <v>22.57</v>
      </c>
      <c r="K15" s="10">
        <f t="shared" si="3"/>
        <v>27.31</v>
      </c>
      <c r="L15" s="10">
        <f t="shared" si="4"/>
        <v>23.54</v>
      </c>
      <c r="M15" s="1">
        <f t="shared" si="5"/>
        <v>28.48</v>
      </c>
      <c r="N15" s="1">
        <f t="shared" si="6"/>
        <v>24.15</v>
      </c>
      <c r="O15" s="1">
        <f t="shared" si="7"/>
        <v>29.22</v>
      </c>
      <c r="P15" s="1">
        <f t="shared" si="8"/>
        <v>23.43</v>
      </c>
      <c r="Q15" s="1">
        <f t="shared" si="9"/>
        <v>28.35</v>
      </c>
    </row>
    <row r="16" spans="2:17" ht="31.2" x14ac:dyDescent="0.3">
      <c r="B16" s="9" t="s">
        <v>26</v>
      </c>
      <c r="C16" s="1" t="s">
        <v>27</v>
      </c>
      <c r="D16" s="5" t="s">
        <v>12</v>
      </c>
      <c r="E16" s="1" t="s">
        <v>152</v>
      </c>
      <c r="F16" s="10">
        <v>220</v>
      </c>
      <c r="G16" s="10">
        <v>266.2</v>
      </c>
      <c r="H16" s="10">
        <f t="shared" si="0"/>
        <v>238.26</v>
      </c>
      <c r="I16" s="10">
        <f t="shared" si="1"/>
        <v>288.29000000000002</v>
      </c>
      <c r="J16" s="10">
        <f t="shared" si="2"/>
        <v>248.27</v>
      </c>
      <c r="K16" s="10">
        <f t="shared" si="3"/>
        <v>300.41000000000003</v>
      </c>
      <c r="L16" s="10">
        <f t="shared" si="4"/>
        <v>258.95</v>
      </c>
      <c r="M16" s="1">
        <f t="shared" si="5"/>
        <v>313.33</v>
      </c>
      <c r="N16" s="1">
        <f t="shared" si="6"/>
        <v>265.68</v>
      </c>
      <c r="O16" s="1">
        <f t="shared" si="7"/>
        <v>321.47000000000003</v>
      </c>
      <c r="P16" s="1">
        <f t="shared" si="8"/>
        <v>257.70999999999998</v>
      </c>
      <c r="Q16" s="1">
        <f t="shared" si="9"/>
        <v>311.83</v>
      </c>
    </row>
    <row r="17" spans="2:17" ht="46.8" x14ac:dyDescent="0.3">
      <c r="B17" s="1" t="s">
        <v>28</v>
      </c>
      <c r="C17" s="1" t="s">
        <v>29</v>
      </c>
      <c r="D17" s="5" t="s">
        <v>30</v>
      </c>
      <c r="E17" s="1" t="s">
        <v>162</v>
      </c>
      <c r="F17" s="10">
        <v>87.95</v>
      </c>
      <c r="G17" s="10">
        <v>106.42</v>
      </c>
      <c r="H17" s="10">
        <f t="shared" si="0"/>
        <v>95.25</v>
      </c>
      <c r="I17" s="10">
        <f t="shared" si="1"/>
        <v>115.25</v>
      </c>
      <c r="J17" s="10">
        <f t="shared" si="2"/>
        <v>99.25</v>
      </c>
      <c r="K17" s="10">
        <f t="shared" si="3"/>
        <v>120.09</v>
      </c>
      <c r="L17" s="10">
        <f t="shared" si="4"/>
        <v>103.52</v>
      </c>
      <c r="M17" s="1">
        <f t="shared" si="5"/>
        <v>125.26</v>
      </c>
      <c r="N17" s="1">
        <f t="shared" si="6"/>
        <v>106.21</v>
      </c>
      <c r="O17" s="1">
        <f t="shared" si="7"/>
        <v>128.51</v>
      </c>
      <c r="P17" s="1">
        <f t="shared" si="8"/>
        <v>103.02</v>
      </c>
      <c r="Q17" s="1">
        <f t="shared" si="9"/>
        <v>124.65</v>
      </c>
    </row>
    <row r="18" spans="2:17" ht="18.600000000000001" x14ac:dyDescent="0.3">
      <c r="B18" s="1" t="s">
        <v>31</v>
      </c>
      <c r="C18" s="1" t="s">
        <v>32</v>
      </c>
      <c r="D18" s="11" t="s">
        <v>33</v>
      </c>
      <c r="E18" s="12" t="s">
        <v>163</v>
      </c>
      <c r="F18" s="13">
        <v>0.96</v>
      </c>
      <c r="G18" s="13">
        <v>1.1599999999999999</v>
      </c>
      <c r="H18" s="10">
        <f t="shared" si="0"/>
        <v>1.04</v>
      </c>
      <c r="I18" s="10">
        <f t="shared" si="1"/>
        <v>1.26</v>
      </c>
      <c r="J18" s="10">
        <f t="shared" si="2"/>
        <v>1.08</v>
      </c>
      <c r="K18" s="10">
        <f t="shared" si="3"/>
        <v>1.31</v>
      </c>
      <c r="L18" s="10">
        <f t="shared" si="4"/>
        <v>1.1299999999999999</v>
      </c>
      <c r="M18" s="1">
        <f t="shared" si="5"/>
        <v>1.37</v>
      </c>
      <c r="N18" s="1">
        <f t="shared" si="6"/>
        <v>1.1599999999999999</v>
      </c>
      <c r="O18" s="1">
        <f t="shared" si="7"/>
        <v>1.4</v>
      </c>
      <c r="P18" s="1">
        <f t="shared" si="8"/>
        <v>1.1299999999999999</v>
      </c>
      <c r="Q18" s="1">
        <f t="shared" si="9"/>
        <v>1.37</v>
      </c>
    </row>
    <row r="19" spans="2:17" ht="16.2" x14ac:dyDescent="0.3">
      <c r="B19" s="19" t="s">
        <v>34</v>
      </c>
      <c r="C19" s="19" t="s">
        <v>35</v>
      </c>
      <c r="D19" s="20" t="s">
        <v>36</v>
      </c>
      <c r="E19" s="20"/>
      <c r="F19" s="22"/>
      <c r="G19" s="22"/>
      <c r="H19" s="23"/>
      <c r="I19" s="23"/>
      <c r="J19" s="23"/>
      <c r="K19" s="23"/>
      <c r="L19" s="23"/>
      <c r="M19" s="27"/>
      <c r="N19" s="27"/>
      <c r="O19" s="27"/>
      <c r="P19" s="27"/>
      <c r="Q19" s="27"/>
    </row>
    <row r="20" spans="2:17" ht="31.2" x14ac:dyDescent="0.3">
      <c r="B20" s="1" t="s">
        <v>37</v>
      </c>
      <c r="C20" s="1" t="s">
        <v>38</v>
      </c>
      <c r="D20" s="6" t="s">
        <v>39</v>
      </c>
      <c r="E20" s="7" t="s">
        <v>153</v>
      </c>
      <c r="F20" s="8">
        <v>71.81</v>
      </c>
      <c r="G20" s="8">
        <v>86.89</v>
      </c>
      <c r="H20" s="10">
        <f t="shared" si="0"/>
        <v>77.77</v>
      </c>
      <c r="I20" s="10">
        <f t="shared" si="1"/>
        <v>94.1</v>
      </c>
      <c r="J20" s="10">
        <f t="shared" si="2"/>
        <v>81.040000000000006</v>
      </c>
      <c r="K20" s="10">
        <f t="shared" si="3"/>
        <v>98.06</v>
      </c>
      <c r="L20" s="10">
        <f t="shared" si="4"/>
        <v>84.52</v>
      </c>
      <c r="M20" s="1">
        <f t="shared" si="5"/>
        <v>102.27</v>
      </c>
      <c r="N20" s="1">
        <f t="shared" si="6"/>
        <v>86.72</v>
      </c>
      <c r="O20" s="1">
        <f t="shared" si="7"/>
        <v>104.93</v>
      </c>
      <c r="P20" s="1">
        <f t="shared" si="8"/>
        <v>84.12</v>
      </c>
      <c r="Q20" s="1">
        <f t="shared" si="9"/>
        <v>101.79</v>
      </c>
    </row>
    <row r="21" spans="2:17" ht="46.8" x14ac:dyDescent="0.3">
      <c r="B21" s="1" t="s">
        <v>40</v>
      </c>
      <c r="C21" s="1" t="s">
        <v>41</v>
      </c>
      <c r="D21" s="5" t="s">
        <v>42</v>
      </c>
      <c r="E21" s="1" t="s">
        <v>164</v>
      </c>
      <c r="F21" s="10">
        <v>50.26</v>
      </c>
      <c r="G21" s="10">
        <v>60.81</v>
      </c>
      <c r="H21" s="10">
        <f t="shared" si="0"/>
        <v>54.43</v>
      </c>
      <c r="I21" s="10">
        <f t="shared" si="1"/>
        <v>65.86</v>
      </c>
      <c r="J21" s="10">
        <f t="shared" si="2"/>
        <v>56.72</v>
      </c>
      <c r="K21" s="10">
        <f t="shared" si="3"/>
        <v>68.63</v>
      </c>
      <c r="L21" s="10">
        <f t="shared" si="4"/>
        <v>59.16</v>
      </c>
      <c r="M21" s="1">
        <f t="shared" si="5"/>
        <v>71.58</v>
      </c>
      <c r="N21" s="1">
        <f t="shared" si="6"/>
        <v>60.7</v>
      </c>
      <c r="O21" s="1">
        <f t="shared" si="7"/>
        <v>73.45</v>
      </c>
      <c r="P21" s="1">
        <f t="shared" si="8"/>
        <v>58.88</v>
      </c>
      <c r="Q21" s="1">
        <f t="shared" si="9"/>
        <v>71.239999999999995</v>
      </c>
    </row>
    <row r="22" spans="2:17" ht="31.2" x14ac:dyDescent="0.3">
      <c r="B22" s="1" t="s">
        <v>43</v>
      </c>
      <c r="C22" s="1" t="s">
        <v>44</v>
      </c>
      <c r="D22" s="5" t="s">
        <v>45</v>
      </c>
      <c r="E22" s="1" t="s">
        <v>164</v>
      </c>
      <c r="F22" s="10">
        <v>240</v>
      </c>
      <c r="G22" s="10">
        <v>290.39999999999998</v>
      </c>
      <c r="H22" s="10">
        <f t="shared" si="0"/>
        <v>259.92</v>
      </c>
      <c r="I22" s="10">
        <f t="shared" si="1"/>
        <v>314.5</v>
      </c>
      <c r="J22" s="10">
        <f t="shared" si="2"/>
        <v>270.83999999999997</v>
      </c>
      <c r="K22" s="10">
        <f t="shared" si="3"/>
        <v>327.72</v>
      </c>
      <c r="L22" s="10">
        <f t="shared" si="4"/>
        <v>282.49</v>
      </c>
      <c r="M22" s="1">
        <f t="shared" si="5"/>
        <v>341.81</v>
      </c>
      <c r="N22" s="1">
        <f t="shared" si="6"/>
        <v>289.83</v>
      </c>
      <c r="O22" s="1">
        <f t="shared" si="7"/>
        <v>350.69</v>
      </c>
      <c r="P22" s="1">
        <f t="shared" si="8"/>
        <v>281.14</v>
      </c>
      <c r="Q22" s="1">
        <f t="shared" si="9"/>
        <v>340.18</v>
      </c>
    </row>
    <row r="23" spans="2:17" ht="18.600000000000001" x14ac:dyDescent="0.3">
      <c r="B23" s="1" t="s">
        <v>46</v>
      </c>
      <c r="C23" s="1" t="s">
        <v>47</v>
      </c>
      <c r="D23" s="5" t="s">
        <v>48</v>
      </c>
      <c r="E23" s="1" t="s">
        <v>161</v>
      </c>
      <c r="F23" s="10">
        <v>14.36</v>
      </c>
      <c r="G23" s="10">
        <v>17.38</v>
      </c>
      <c r="H23" s="10">
        <f t="shared" si="0"/>
        <v>15.55</v>
      </c>
      <c r="I23" s="10">
        <f t="shared" si="1"/>
        <v>18.82</v>
      </c>
      <c r="J23" s="10">
        <f t="shared" si="2"/>
        <v>16.2</v>
      </c>
      <c r="K23" s="10">
        <f t="shared" si="3"/>
        <v>19.600000000000001</v>
      </c>
      <c r="L23" s="10">
        <f t="shared" si="4"/>
        <v>16.899999999999999</v>
      </c>
      <c r="M23" s="1">
        <f t="shared" si="5"/>
        <v>20.45</v>
      </c>
      <c r="N23" s="1">
        <f t="shared" si="6"/>
        <v>17.34</v>
      </c>
      <c r="O23" s="1">
        <f t="shared" si="7"/>
        <v>20.98</v>
      </c>
      <c r="P23" s="1">
        <f t="shared" si="8"/>
        <v>16.82</v>
      </c>
      <c r="Q23" s="1">
        <f t="shared" si="9"/>
        <v>20.350000000000001</v>
      </c>
    </row>
    <row r="24" spans="2:17" ht="18.600000000000001" x14ac:dyDescent="0.3">
      <c r="B24" s="1" t="s">
        <v>49</v>
      </c>
      <c r="C24" s="1" t="s">
        <v>50</v>
      </c>
      <c r="D24" s="5" t="s">
        <v>51</v>
      </c>
      <c r="E24" s="1" t="s">
        <v>163</v>
      </c>
      <c r="F24" s="10">
        <v>1.29</v>
      </c>
      <c r="G24" s="10">
        <v>1.56</v>
      </c>
      <c r="H24" s="10">
        <f t="shared" si="0"/>
        <v>1.4</v>
      </c>
      <c r="I24" s="10">
        <f t="shared" si="1"/>
        <v>1.69</v>
      </c>
      <c r="J24" s="10">
        <f t="shared" si="2"/>
        <v>1.46</v>
      </c>
      <c r="K24" s="10">
        <f t="shared" si="3"/>
        <v>1.77</v>
      </c>
      <c r="L24" s="10">
        <f t="shared" si="4"/>
        <v>1.52</v>
      </c>
      <c r="M24" s="1">
        <f t="shared" si="5"/>
        <v>1.84</v>
      </c>
      <c r="N24" s="1">
        <f t="shared" si="6"/>
        <v>1.56</v>
      </c>
      <c r="O24" s="1">
        <f t="shared" si="7"/>
        <v>1.89</v>
      </c>
      <c r="P24" s="1">
        <f t="shared" si="8"/>
        <v>1.51</v>
      </c>
      <c r="Q24" s="1">
        <f t="shared" si="9"/>
        <v>1.83</v>
      </c>
    </row>
    <row r="25" spans="2:17" ht="16.2" x14ac:dyDescent="0.3">
      <c r="B25" s="19" t="s">
        <v>52</v>
      </c>
      <c r="C25" s="19" t="s">
        <v>53</v>
      </c>
      <c r="D25" s="24" t="s">
        <v>54</v>
      </c>
      <c r="E25" s="25"/>
      <c r="F25" s="23"/>
      <c r="G25" s="23"/>
      <c r="H25" s="23"/>
      <c r="I25" s="23"/>
      <c r="J25" s="23"/>
      <c r="K25" s="23"/>
      <c r="L25" s="23"/>
      <c r="M25" s="27"/>
      <c r="N25" s="27"/>
      <c r="O25" s="27"/>
      <c r="P25" s="27"/>
      <c r="Q25" s="27"/>
    </row>
    <row r="26" spans="2:17" ht="31.2" x14ac:dyDescent="0.3">
      <c r="B26" s="1" t="s">
        <v>55</v>
      </c>
      <c r="C26" s="1" t="s">
        <v>56</v>
      </c>
      <c r="D26" s="5" t="s">
        <v>165</v>
      </c>
      <c r="E26" s="1" t="s">
        <v>161</v>
      </c>
      <c r="F26" s="10">
        <v>6</v>
      </c>
      <c r="G26" s="10">
        <v>7.26</v>
      </c>
      <c r="H26" s="10">
        <f t="shared" si="0"/>
        <v>6.5</v>
      </c>
      <c r="I26" s="10">
        <f t="shared" si="1"/>
        <v>7.87</v>
      </c>
      <c r="J26" s="10">
        <f t="shared" si="2"/>
        <v>6.77</v>
      </c>
      <c r="K26" s="10">
        <f t="shared" si="3"/>
        <v>8.19</v>
      </c>
      <c r="L26" s="10">
        <f t="shared" si="4"/>
        <v>7.06</v>
      </c>
      <c r="M26" s="1">
        <f t="shared" si="5"/>
        <v>8.5399999999999991</v>
      </c>
      <c r="N26" s="1">
        <f t="shared" si="6"/>
        <v>7.24</v>
      </c>
      <c r="O26" s="1">
        <f t="shared" si="7"/>
        <v>8.76</v>
      </c>
      <c r="P26" s="1">
        <f t="shared" si="8"/>
        <v>7.02</v>
      </c>
      <c r="Q26" s="1">
        <f t="shared" si="9"/>
        <v>8.49</v>
      </c>
    </row>
    <row r="27" spans="2:17" ht="15.6" x14ac:dyDescent="0.3">
      <c r="B27" s="1" t="s">
        <v>57</v>
      </c>
      <c r="C27" s="1" t="s">
        <v>58</v>
      </c>
      <c r="D27" s="11" t="s">
        <v>59</v>
      </c>
      <c r="E27" s="12" t="s">
        <v>154</v>
      </c>
      <c r="F27" s="13">
        <v>4.59</v>
      </c>
      <c r="G27" s="13">
        <v>5.55</v>
      </c>
      <c r="H27" s="10">
        <f t="shared" si="0"/>
        <v>4.97</v>
      </c>
      <c r="I27" s="10">
        <f t="shared" si="1"/>
        <v>6.01</v>
      </c>
      <c r="J27" s="10">
        <f t="shared" si="2"/>
        <v>5.18</v>
      </c>
      <c r="K27" s="10">
        <f t="shared" si="3"/>
        <v>6.27</v>
      </c>
      <c r="L27" s="10">
        <f t="shared" si="4"/>
        <v>5.4</v>
      </c>
      <c r="M27" s="1">
        <f t="shared" si="5"/>
        <v>6.53</v>
      </c>
      <c r="N27" s="1">
        <f t="shared" si="6"/>
        <v>5.54</v>
      </c>
      <c r="O27" s="1">
        <f t="shared" si="7"/>
        <v>6.7</v>
      </c>
      <c r="P27" s="1">
        <f t="shared" si="8"/>
        <v>5.37</v>
      </c>
      <c r="Q27" s="1">
        <f t="shared" si="9"/>
        <v>6.5</v>
      </c>
    </row>
    <row r="28" spans="2:17" ht="45" customHeight="1" x14ac:dyDescent="0.3">
      <c r="B28" s="19" t="s">
        <v>60</v>
      </c>
      <c r="C28" s="19" t="s">
        <v>61</v>
      </c>
      <c r="D28" s="20" t="s">
        <v>62</v>
      </c>
      <c r="E28" s="20"/>
      <c r="F28" s="22"/>
      <c r="G28" s="22"/>
      <c r="H28" s="23"/>
      <c r="I28" s="23"/>
      <c r="J28" s="23"/>
      <c r="K28" s="23"/>
      <c r="L28" s="23"/>
      <c r="M28" s="27"/>
      <c r="N28" s="27"/>
      <c r="O28" s="27"/>
      <c r="P28" s="27"/>
      <c r="Q28" s="27"/>
    </row>
    <row r="29" spans="2:17" ht="46.8" x14ac:dyDescent="0.3">
      <c r="B29" s="1" t="s">
        <v>63</v>
      </c>
      <c r="C29" s="1" t="s">
        <v>64</v>
      </c>
      <c r="D29" s="6" t="s">
        <v>65</v>
      </c>
      <c r="E29" s="7" t="s">
        <v>162</v>
      </c>
      <c r="F29" s="8">
        <v>1.0900000000000001</v>
      </c>
      <c r="G29" s="8">
        <v>1.32</v>
      </c>
      <c r="H29" s="10">
        <f t="shared" si="0"/>
        <v>1.18</v>
      </c>
      <c r="I29" s="10">
        <f t="shared" si="1"/>
        <v>1.43</v>
      </c>
      <c r="J29" s="10">
        <f t="shared" si="2"/>
        <v>1.23</v>
      </c>
      <c r="K29" s="10">
        <f t="shared" si="3"/>
        <v>1.49</v>
      </c>
      <c r="L29" s="10">
        <f t="shared" si="4"/>
        <v>1.28</v>
      </c>
      <c r="M29" s="1">
        <f t="shared" si="5"/>
        <v>1.55</v>
      </c>
      <c r="N29" s="1">
        <f t="shared" si="6"/>
        <v>1.31</v>
      </c>
      <c r="O29" s="1">
        <f t="shared" si="7"/>
        <v>1.59</v>
      </c>
      <c r="P29" s="1">
        <f t="shared" si="8"/>
        <v>1.27</v>
      </c>
      <c r="Q29" s="1">
        <f t="shared" si="9"/>
        <v>1.54</v>
      </c>
    </row>
    <row r="30" spans="2:17" ht="31.2" x14ac:dyDescent="0.3">
      <c r="B30" s="1" t="s">
        <v>66</v>
      </c>
      <c r="C30" s="1" t="s">
        <v>67</v>
      </c>
      <c r="D30" s="5" t="s">
        <v>68</v>
      </c>
      <c r="E30" s="1" t="s">
        <v>162</v>
      </c>
      <c r="F30" s="10">
        <v>172.39</v>
      </c>
      <c r="G30" s="10">
        <v>208.59</v>
      </c>
      <c r="H30" s="10">
        <f t="shared" si="0"/>
        <v>186.7</v>
      </c>
      <c r="I30" s="10">
        <f t="shared" si="1"/>
        <v>225.91</v>
      </c>
      <c r="J30" s="10">
        <f t="shared" si="2"/>
        <v>194.54</v>
      </c>
      <c r="K30" s="10">
        <f t="shared" si="3"/>
        <v>235.39</v>
      </c>
      <c r="L30" s="10">
        <f t="shared" si="4"/>
        <v>202.91</v>
      </c>
      <c r="M30" s="1">
        <f t="shared" si="5"/>
        <v>245.52</v>
      </c>
      <c r="N30" s="1">
        <f t="shared" si="6"/>
        <v>208.19</v>
      </c>
      <c r="O30" s="1">
        <f t="shared" si="7"/>
        <v>251.91</v>
      </c>
      <c r="P30" s="1">
        <f t="shared" si="8"/>
        <v>201.94</v>
      </c>
      <c r="Q30" s="1">
        <f t="shared" si="9"/>
        <v>244.35</v>
      </c>
    </row>
    <row r="31" spans="2:17" ht="46.8" x14ac:dyDescent="0.3">
      <c r="B31" s="1" t="s">
        <v>69</v>
      </c>
      <c r="C31" s="1" t="s">
        <v>70</v>
      </c>
      <c r="D31" s="5" t="s">
        <v>71</v>
      </c>
      <c r="E31" s="1" t="s">
        <v>162</v>
      </c>
      <c r="F31" s="10">
        <v>7.62</v>
      </c>
      <c r="G31" s="10">
        <v>9.2200000000000006</v>
      </c>
      <c r="H31" s="10">
        <f t="shared" si="0"/>
        <v>8.25</v>
      </c>
      <c r="I31" s="10">
        <f t="shared" si="1"/>
        <v>9.98</v>
      </c>
      <c r="J31" s="10">
        <f t="shared" si="2"/>
        <v>8.6</v>
      </c>
      <c r="K31" s="10">
        <f t="shared" si="3"/>
        <v>10.41</v>
      </c>
      <c r="L31" s="10">
        <f t="shared" si="4"/>
        <v>8.9700000000000006</v>
      </c>
      <c r="M31" s="1">
        <f t="shared" si="5"/>
        <v>10.85</v>
      </c>
      <c r="N31" s="1">
        <f t="shared" si="6"/>
        <v>9.1999999999999993</v>
      </c>
      <c r="O31" s="1">
        <f t="shared" si="7"/>
        <v>11.13</v>
      </c>
      <c r="P31" s="1">
        <f t="shared" si="8"/>
        <v>8.92</v>
      </c>
      <c r="Q31" s="1">
        <f t="shared" si="9"/>
        <v>10.79</v>
      </c>
    </row>
    <row r="32" spans="2:17" ht="31.2" x14ac:dyDescent="0.3">
      <c r="B32" s="1" t="s">
        <v>72</v>
      </c>
      <c r="C32" s="1" t="s">
        <v>73</v>
      </c>
      <c r="D32" s="5" t="s">
        <v>74</v>
      </c>
      <c r="E32" s="1" t="s">
        <v>162</v>
      </c>
      <c r="F32" s="10">
        <v>434.43</v>
      </c>
      <c r="G32" s="10">
        <v>526.66</v>
      </c>
      <c r="H32" s="10">
        <f t="shared" si="0"/>
        <v>470.49</v>
      </c>
      <c r="I32" s="10">
        <f t="shared" si="1"/>
        <v>569.29</v>
      </c>
      <c r="J32" s="10">
        <f t="shared" si="2"/>
        <v>490.25</v>
      </c>
      <c r="K32" s="10">
        <f t="shared" si="3"/>
        <v>593.20000000000005</v>
      </c>
      <c r="L32" s="10">
        <f t="shared" si="4"/>
        <v>511.33</v>
      </c>
      <c r="M32" s="1">
        <f t="shared" si="5"/>
        <v>618.71</v>
      </c>
      <c r="N32" s="1">
        <f t="shared" si="6"/>
        <v>524.62</v>
      </c>
      <c r="O32" s="1">
        <f t="shared" si="7"/>
        <v>634.79</v>
      </c>
      <c r="P32" s="1">
        <f t="shared" si="8"/>
        <v>508.88</v>
      </c>
      <c r="Q32" s="1">
        <f t="shared" si="9"/>
        <v>615.74</v>
      </c>
    </row>
    <row r="33" spans="2:17" ht="46.8" x14ac:dyDescent="0.3">
      <c r="B33" s="1" t="s">
        <v>75</v>
      </c>
      <c r="C33" s="1" t="s">
        <v>76</v>
      </c>
      <c r="D33" s="5" t="s">
        <v>71</v>
      </c>
      <c r="E33" s="1" t="s">
        <v>162</v>
      </c>
      <c r="F33" s="10">
        <v>20.43</v>
      </c>
      <c r="G33" s="10">
        <v>24.72</v>
      </c>
      <c r="H33" s="10">
        <f t="shared" si="0"/>
        <v>22.13</v>
      </c>
      <c r="I33" s="10">
        <f t="shared" si="1"/>
        <v>26.78</v>
      </c>
      <c r="J33" s="10">
        <f t="shared" si="2"/>
        <v>23.06</v>
      </c>
      <c r="K33" s="10">
        <f t="shared" si="3"/>
        <v>27.9</v>
      </c>
      <c r="L33" s="10">
        <f t="shared" si="4"/>
        <v>24.05</v>
      </c>
      <c r="M33" s="1">
        <f t="shared" si="5"/>
        <v>29.1</v>
      </c>
      <c r="N33" s="1">
        <f t="shared" si="6"/>
        <v>24.68</v>
      </c>
      <c r="O33" s="1">
        <f t="shared" si="7"/>
        <v>29.86</v>
      </c>
      <c r="P33" s="1">
        <f t="shared" si="8"/>
        <v>23.94</v>
      </c>
      <c r="Q33" s="1">
        <f t="shared" si="9"/>
        <v>28.97</v>
      </c>
    </row>
    <row r="34" spans="2:17" ht="31.2" x14ac:dyDescent="0.3">
      <c r="B34" s="1" t="s">
        <v>77</v>
      </c>
      <c r="C34" s="1" t="s">
        <v>78</v>
      </c>
      <c r="D34" s="5" t="s">
        <v>79</v>
      </c>
      <c r="E34" s="1" t="s">
        <v>166</v>
      </c>
      <c r="F34" s="10">
        <v>6</v>
      </c>
      <c r="G34" s="10">
        <v>7.26</v>
      </c>
      <c r="H34" s="10">
        <f t="shared" si="0"/>
        <v>6.5</v>
      </c>
      <c r="I34" s="10">
        <f t="shared" si="1"/>
        <v>7.87</v>
      </c>
      <c r="J34" s="10">
        <f t="shared" si="2"/>
        <v>6.77</v>
      </c>
      <c r="K34" s="10">
        <f t="shared" si="3"/>
        <v>8.19</v>
      </c>
      <c r="L34" s="10">
        <f t="shared" si="4"/>
        <v>7.06</v>
      </c>
      <c r="M34" s="1">
        <f t="shared" si="5"/>
        <v>8.5399999999999991</v>
      </c>
      <c r="N34" s="1">
        <f t="shared" si="6"/>
        <v>7.24</v>
      </c>
      <c r="O34" s="1">
        <f t="shared" si="7"/>
        <v>8.76</v>
      </c>
      <c r="P34" s="1">
        <f t="shared" si="8"/>
        <v>7.02</v>
      </c>
      <c r="Q34" s="1">
        <f t="shared" si="9"/>
        <v>8.49</v>
      </c>
    </row>
    <row r="35" spans="2:17" ht="31.2" x14ac:dyDescent="0.3">
      <c r="B35" s="1" t="s">
        <v>80</v>
      </c>
      <c r="C35" s="1" t="s">
        <v>81</v>
      </c>
      <c r="D35" s="5" t="s">
        <v>82</v>
      </c>
      <c r="E35" s="1" t="s">
        <v>166</v>
      </c>
      <c r="F35" s="10">
        <v>450</v>
      </c>
      <c r="G35" s="10">
        <v>544.5</v>
      </c>
      <c r="H35" s="10">
        <f t="shared" si="0"/>
        <v>487.35</v>
      </c>
      <c r="I35" s="10">
        <f t="shared" si="1"/>
        <v>589.69000000000005</v>
      </c>
      <c r="J35" s="10">
        <f t="shared" si="2"/>
        <v>507.82</v>
      </c>
      <c r="K35" s="10">
        <f t="shared" si="3"/>
        <v>614.46</v>
      </c>
      <c r="L35" s="10">
        <f t="shared" si="4"/>
        <v>529.66</v>
      </c>
      <c r="M35" s="1">
        <f t="shared" si="5"/>
        <v>640.89</v>
      </c>
      <c r="N35" s="1">
        <f t="shared" si="6"/>
        <v>543.42999999999995</v>
      </c>
      <c r="O35" s="1">
        <f t="shared" si="7"/>
        <v>657.55</v>
      </c>
      <c r="P35" s="1">
        <f t="shared" si="8"/>
        <v>527.13</v>
      </c>
      <c r="Q35" s="1">
        <f t="shared" si="9"/>
        <v>637.83000000000004</v>
      </c>
    </row>
    <row r="36" spans="2:17" ht="31.2" x14ac:dyDescent="0.3">
      <c r="B36" s="1" t="s">
        <v>83</v>
      </c>
      <c r="C36" s="1" t="s">
        <v>84</v>
      </c>
      <c r="D36" s="5" t="s">
        <v>85</v>
      </c>
      <c r="E36" s="1" t="s">
        <v>167</v>
      </c>
      <c r="F36" s="10">
        <v>6.5</v>
      </c>
      <c r="G36" s="10">
        <v>7.87</v>
      </c>
      <c r="H36" s="10">
        <f t="shared" si="0"/>
        <v>7.04</v>
      </c>
      <c r="I36" s="10">
        <f t="shared" si="1"/>
        <v>8.52</v>
      </c>
      <c r="J36" s="10">
        <f t="shared" si="2"/>
        <v>7.34</v>
      </c>
      <c r="K36" s="10">
        <f t="shared" si="3"/>
        <v>8.8800000000000008</v>
      </c>
      <c r="L36" s="10">
        <f t="shared" si="4"/>
        <v>7.66</v>
      </c>
      <c r="M36" s="1">
        <f t="shared" si="5"/>
        <v>9.27</v>
      </c>
      <c r="N36" s="1">
        <f t="shared" si="6"/>
        <v>7.86</v>
      </c>
      <c r="O36" s="1">
        <f t="shared" si="7"/>
        <v>9.51</v>
      </c>
      <c r="P36" s="1">
        <f t="shared" si="8"/>
        <v>7.62</v>
      </c>
      <c r="Q36" s="1">
        <f t="shared" si="9"/>
        <v>9.2200000000000006</v>
      </c>
    </row>
    <row r="37" spans="2:17" ht="31.2" x14ac:dyDescent="0.3">
      <c r="B37" s="9" t="s">
        <v>86</v>
      </c>
      <c r="C37" s="1" t="s">
        <v>87</v>
      </c>
      <c r="D37" s="5" t="s">
        <v>88</v>
      </c>
      <c r="E37" s="1" t="s">
        <v>155</v>
      </c>
      <c r="F37" s="10">
        <v>6.5</v>
      </c>
      <c r="G37" s="10">
        <v>7.87</v>
      </c>
      <c r="H37" s="10">
        <f t="shared" si="0"/>
        <v>7.04</v>
      </c>
      <c r="I37" s="10">
        <f t="shared" si="1"/>
        <v>8.52</v>
      </c>
      <c r="J37" s="10">
        <f t="shared" si="2"/>
        <v>7.34</v>
      </c>
      <c r="K37" s="10">
        <f t="shared" si="3"/>
        <v>8.8800000000000008</v>
      </c>
      <c r="L37" s="10">
        <f t="shared" si="4"/>
        <v>7.66</v>
      </c>
      <c r="M37" s="1">
        <f t="shared" si="5"/>
        <v>9.27</v>
      </c>
      <c r="N37" s="1">
        <f t="shared" si="6"/>
        <v>7.86</v>
      </c>
      <c r="O37" s="1">
        <f t="shared" si="7"/>
        <v>9.51</v>
      </c>
      <c r="P37" s="1">
        <f t="shared" si="8"/>
        <v>7.62</v>
      </c>
      <c r="Q37" s="1">
        <f t="shared" si="9"/>
        <v>9.2200000000000006</v>
      </c>
    </row>
    <row r="38" spans="2:17" ht="31.2" x14ac:dyDescent="0.3">
      <c r="B38" s="9" t="s">
        <v>89</v>
      </c>
      <c r="C38" s="1" t="s">
        <v>90</v>
      </c>
      <c r="D38" s="11" t="s">
        <v>91</v>
      </c>
      <c r="E38" s="12" t="s">
        <v>155</v>
      </c>
      <c r="F38" s="13">
        <v>22</v>
      </c>
      <c r="G38" s="13">
        <v>26.62</v>
      </c>
      <c r="H38" s="10">
        <f t="shared" si="0"/>
        <v>23.83</v>
      </c>
      <c r="I38" s="10">
        <f t="shared" si="1"/>
        <v>28.83</v>
      </c>
      <c r="J38" s="10">
        <f t="shared" si="2"/>
        <v>24.83</v>
      </c>
      <c r="K38" s="10">
        <f t="shared" si="3"/>
        <v>30.04</v>
      </c>
      <c r="L38" s="10">
        <f t="shared" si="4"/>
        <v>25.9</v>
      </c>
      <c r="M38" s="1">
        <f t="shared" si="5"/>
        <v>31.34</v>
      </c>
      <c r="N38" s="1">
        <f t="shared" si="6"/>
        <v>26.57</v>
      </c>
      <c r="O38" s="1">
        <f t="shared" si="7"/>
        <v>32.15</v>
      </c>
      <c r="P38" s="1">
        <f t="shared" si="8"/>
        <v>25.77</v>
      </c>
      <c r="Q38" s="1">
        <f t="shared" si="9"/>
        <v>31.18</v>
      </c>
    </row>
    <row r="39" spans="2:17" ht="16.2" x14ac:dyDescent="0.3">
      <c r="B39" s="19" t="s">
        <v>92</v>
      </c>
      <c r="C39" s="19" t="s">
        <v>93</v>
      </c>
      <c r="D39" s="20" t="s">
        <v>94</v>
      </c>
      <c r="E39" s="20"/>
      <c r="F39" s="22"/>
      <c r="G39" s="22"/>
      <c r="H39" s="23"/>
      <c r="I39" s="23"/>
      <c r="J39" s="23"/>
      <c r="K39" s="23"/>
      <c r="L39" s="23"/>
      <c r="M39" s="27"/>
      <c r="N39" s="27"/>
      <c r="O39" s="27"/>
      <c r="P39" s="27"/>
      <c r="Q39" s="27"/>
    </row>
    <row r="40" spans="2:17" ht="31.2" x14ac:dyDescent="0.3">
      <c r="B40" s="1" t="s">
        <v>95</v>
      </c>
      <c r="C40" s="1" t="s">
        <v>96</v>
      </c>
      <c r="D40" s="6" t="s">
        <v>97</v>
      </c>
      <c r="E40" s="7" t="s">
        <v>162</v>
      </c>
      <c r="F40" s="8">
        <v>3.35</v>
      </c>
      <c r="G40" s="8">
        <v>4.05</v>
      </c>
      <c r="H40" s="10">
        <f t="shared" si="0"/>
        <v>3.63</v>
      </c>
      <c r="I40" s="10">
        <f t="shared" si="1"/>
        <v>4.3899999999999997</v>
      </c>
      <c r="J40" s="10">
        <f t="shared" si="2"/>
        <v>3.78</v>
      </c>
      <c r="K40" s="10">
        <f t="shared" si="3"/>
        <v>4.57</v>
      </c>
      <c r="L40" s="10">
        <f t="shared" si="4"/>
        <v>3.94</v>
      </c>
      <c r="M40" s="1">
        <f t="shared" si="5"/>
        <v>4.7699999999999996</v>
      </c>
      <c r="N40" s="1">
        <f t="shared" si="6"/>
        <v>4.04</v>
      </c>
      <c r="O40" s="1">
        <f t="shared" si="7"/>
        <v>4.8899999999999997</v>
      </c>
      <c r="P40" s="1">
        <f t="shared" si="8"/>
        <v>3.92</v>
      </c>
      <c r="Q40" s="1">
        <f t="shared" si="9"/>
        <v>4.74</v>
      </c>
    </row>
    <row r="41" spans="2:17" ht="31.2" x14ac:dyDescent="0.3">
      <c r="B41" s="1" t="s">
        <v>98</v>
      </c>
      <c r="C41" s="1" t="s">
        <v>99</v>
      </c>
      <c r="D41" s="5" t="s">
        <v>100</v>
      </c>
      <c r="E41" s="1" t="s">
        <v>162</v>
      </c>
      <c r="F41" s="10">
        <v>83.77</v>
      </c>
      <c r="G41" s="10">
        <v>101.36</v>
      </c>
      <c r="H41" s="10">
        <f t="shared" si="0"/>
        <v>90.72</v>
      </c>
      <c r="I41" s="10">
        <f t="shared" si="1"/>
        <v>109.77</v>
      </c>
      <c r="J41" s="10">
        <f t="shared" si="2"/>
        <v>94.53</v>
      </c>
      <c r="K41" s="10">
        <f t="shared" si="3"/>
        <v>114.38</v>
      </c>
      <c r="L41" s="10">
        <f t="shared" si="4"/>
        <v>98.59</v>
      </c>
      <c r="M41" s="1">
        <f t="shared" si="5"/>
        <v>119.29</v>
      </c>
      <c r="N41" s="1">
        <f t="shared" si="6"/>
        <v>101.15</v>
      </c>
      <c r="O41" s="1">
        <f t="shared" si="7"/>
        <v>122.39</v>
      </c>
      <c r="P41" s="1">
        <f t="shared" si="8"/>
        <v>98.12</v>
      </c>
      <c r="Q41" s="1">
        <f t="shared" si="9"/>
        <v>118.73</v>
      </c>
    </row>
    <row r="42" spans="2:17" ht="31.2" x14ac:dyDescent="0.3">
      <c r="B42" s="1" t="s">
        <v>101</v>
      </c>
      <c r="C42" s="1" t="s">
        <v>102</v>
      </c>
      <c r="D42" s="5" t="s">
        <v>103</v>
      </c>
      <c r="E42" s="1" t="s">
        <v>162</v>
      </c>
      <c r="F42" s="10">
        <v>373.88</v>
      </c>
      <c r="G42" s="10">
        <v>452.39</v>
      </c>
      <c r="H42" s="10">
        <f t="shared" si="0"/>
        <v>404.91</v>
      </c>
      <c r="I42" s="10">
        <f t="shared" si="1"/>
        <v>489.94</v>
      </c>
      <c r="J42" s="10">
        <f t="shared" si="2"/>
        <v>421.92</v>
      </c>
      <c r="K42" s="10">
        <f t="shared" si="3"/>
        <v>510.52</v>
      </c>
      <c r="L42" s="10">
        <f t="shared" si="4"/>
        <v>440.06</v>
      </c>
      <c r="M42" s="1">
        <f t="shared" si="5"/>
        <v>532.47</v>
      </c>
      <c r="N42" s="1">
        <f t="shared" si="6"/>
        <v>451.5</v>
      </c>
      <c r="O42" s="1">
        <f t="shared" si="7"/>
        <v>546.32000000000005</v>
      </c>
      <c r="P42" s="1">
        <f t="shared" si="8"/>
        <v>437.96</v>
      </c>
      <c r="Q42" s="1">
        <f t="shared" si="9"/>
        <v>529.92999999999995</v>
      </c>
    </row>
    <row r="43" spans="2:17" ht="31.2" x14ac:dyDescent="0.3">
      <c r="B43" s="1" t="s">
        <v>104</v>
      </c>
      <c r="C43" s="1" t="s">
        <v>105</v>
      </c>
      <c r="D43" s="5" t="s">
        <v>106</v>
      </c>
      <c r="E43" s="1" t="s">
        <v>162</v>
      </c>
      <c r="F43" s="10">
        <v>12.45</v>
      </c>
      <c r="G43" s="10">
        <v>15.06</v>
      </c>
      <c r="H43" s="10">
        <f t="shared" si="0"/>
        <v>13.48</v>
      </c>
      <c r="I43" s="10">
        <f t="shared" si="1"/>
        <v>16.309999999999999</v>
      </c>
      <c r="J43" s="10">
        <f t="shared" si="2"/>
        <v>14.05</v>
      </c>
      <c r="K43" s="10">
        <f t="shared" si="3"/>
        <v>17</v>
      </c>
      <c r="L43" s="10">
        <f t="shared" si="4"/>
        <v>14.65</v>
      </c>
      <c r="M43" s="1">
        <f t="shared" si="5"/>
        <v>17.73</v>
      </c>
      <c r="N43" s="1">
        <f t="shared" si="6"/>
        <v>15.03</v>
      </c>
      <c r="O43" s="1">
        <f t="shared" si="7"/>
        <v>18.190000000000001</v>
      </c>
      <c r="P43" s="1">
        <f t="shared" si="8"/>
        <v>14.58</v>
      </c>
      <c r="Q43" s="1">
        <f t="shared" si="9"/>
        <v>17.64</v>
      </c>
    </row>
    <row r="44" spans="2:17" ht="46.8" x14ac:dyDescent="0.3">
      <c r="B44" s="1" t="s">
        <v>107</v>
      </c>
      <c r="C44" s="1" t="s">
        <v>108</v>
      </c>
      <c r="D44" s="5" t="s">
        <v>109</v>
      </c>
      <c r="E44" s="1" t="s">
        <v>162</v>
      </c>
      <c r="F44" s="10">
        <v>9.09</v>
      </c>
      <c r="G44" s="10">
        <v>11</v>
      </c>
      <c r="H44" s="10">
        <f t="shared" si="0"/>
        <v>9.84</v>
      </c>
      <c r="I44" s="10">
        <f t="shared" si="1"/>
        <v>11.91</v>
      </c>
      <c r="J44" s="10">
        <f t="shared" si="2"/>
        <v>10.25</v>
      </c>
      <c r="K44" s="10">
        <f t="shared" si="3"/>
        <v>12.4</v>
      </c>
      <c r="L44" s="10">
        <f t="shared" si="4"/>
        <v>10.69</v>
      </c>
      <c r="M44" s="1">
        <f t="shared" si="5"/>
        <v>12.93</v>
      </c>
      <c r="N44" s="1">
        <f t="shared" si="6"/>
        <v>10.97</v>
      </c>
      <c r="O44" s="1">
        <f t="shared" si="7"/>
        <v>13.27</v>
      </c>
      <c r="P44" s="1">
        <f t="shared" si="8"/>
        <v>10.64</v>
      </c>
      <c r="Q44" s="1">
        <f t="shared" si="9"/>
        <v>12.87</v>
      </c>
    </row>
    <row r="45" spans="2:17" ht="46.8" x14ac:dyDescent="0.3">
      <c r="B45" s="1" t="s">
        <v>110</v>
      </c>
      <c r="C45" s="1" t="s">
        <v>111</v>
      </c>
      <c r="D45" s="5" t="s">
        <v>112</v>
      </c>
      <c r="E45" s="1" t="s">
        <v>162</v>
      </c>
      <c r="F45" s="10">
        <v>69.41</v>
      </c>
      <c r="G45" s="10">
        <v>83.99</v>
      </c>
      <c r="H45" s="10">
        <f t="shared" si="0"/>
        <v>75.17</v>
      </c>
      <c r="I45" s="10">
        <f t="shared" si="1"/>
        <v>90.96</v>
      </c>
      <c r="J45" s="10">
        <f t="shared" si="2"/>
        <v>78.33</v>
      </c>
      <c r="K45" s="10">
        <f t="shared" si="3"/>
        <v>94.78</v>
      </c>
      <c r="L45" s="10">
        <f t="shared" si="4"/>
        <v>81.7</v>
      </c>
      <c r="M45" s="1">
        <f t="shared" si="5"/>
        <v>98.86</v>
      </c>
      <c r="N45" s="1">
        <f t="shared" si="6"/>
        <v>83.82</v>
      </c>
      <c r="O45" s="1">
        <f t="shared" si="7"/>
        <v>101.42</v>
      </c>
      <c r="P45" s="1">
        <f t="shared" si="8"/>
        <v>81.31</v>
      </c>
      <c r="Q45" s="1">
        <f t="shared" si="9"/>
        <v>98.39</v>
      </c>
    </row>
    <row r="46" spans="2:17" ht="31.2" x14ac:dyDescent="0.3">
      <c r="B46" s="1" t="s">
        <v>113</v>
      </c>
      <c r="C46" s="1" t="s">
        <v>114</v>
      </c>
      <c r="D46" s="5" t="s">
        <v>115</v>
      </c>
      <c r="E46" s="1" t="s">
        <v>162</v>
      </c>
      <c r="F46" s="10">
        <v>52.05</v>
      </c>
      <c r="G46" s="10">
        <v>62.98</v>
      </c>
      <c r="H46" s="10">
        <f t="shared" si="0"/>
        <v>56.37</v>
      </c>
      <c r="I46" s="10">
        <f t="shared" si="1"/>
        <v>68.209999999999994</v>
      </c>
      <c r="J46" s="10">
        <f t="shared" si="2"/>
        <v>58.74</v>
      </c>
      <c r="K46" s="10">
        <f t="shared" si="3"/>
        <v>71.08</v>
      </c>
      <c r="L46" s="10">
        <f t="shared" si="4"/>
        <v>61.27</v>
      </c>
      <c r="M46" s="1">
        <f t="shared" si="5"/>
        <v>74.14</v>
      </c>
      <c r="N46" s="1">
        <f t="shared" si="6"/>
        <v>62.86</v>
      </c>
      <c r="O46" s="1">
        <f t="shared" si="7"/>
        <v>76.06</v>
      </c>
      <c r="P46" s="1">
        <f t="shared" si="8"/>
        <v>60.97</v>
      </c>
      <c r="Q46" s="1">
        <f t="shared" si="9"/>
        <v>73.77</v>
      </c>
    </row>
    <row r="47" spans="2:17" ht="46.8" x14ac:dyDescent="0.3">
      <c r="B47" s="1" t="s">
        <v>116</v>
      </c>
      <c r="C47" s="1" t="s">
        <v>117</v>
      </c>
      <c r="D47" s="5" t="s">
        <v>118</v>
      </c>
      <c r="E47" s="1" t="s">
        <v>162</v>
      </c>
      <c r="F47" s="10">
        <v>36.380000000000003</v>
      </c>
      <c r="G47" s="10">
        <v>44.02</v>
      </c>
      <c r="H47" s="10">
        <f t="shared" si="0"/>
        <v>39.4</v>
      </c>
      <c r="I47" s="10">
        <f t="shared" si="1"/>
        <v>47.67</v>
      </c>
      <c r="J47" s="10">
        <f t="shared" si="2"/>
        <v>41.05</v>
      </c>
      <c r="K47" s="10">
        <f t="shared" si="3"/>
        <v>49.67</v>
      </c>
      <c r="L47" s="10">
        <f t="shared" si="4"/>
        <v>42.82</v>
      </c>
      <c r="M47" s="1">
        <f t="shared" si="5"/>
        <v>51.81</v>
      </c>
      <c r="N47" s="1">
        <f t="shared" si="6"/>
        <v>43.93</v>
      </c>
      <c r="O47" s="1">
        <f t="shared" si="7"/>
        <v>53.16</v>
      </c>
      <c r="P47" s="1">
        <f t="shared" si="8"/>
        <v>42.61</v>
      </c>
      <c r="Q47" s="1">
        <f t="shared" si="9"/>
        <v>51.56</v>
      </c>
    </row>
    <row r="48" spans="2:17" ht="31.2" x14ac:dyDescent="0.3">
      <c r="B48" s="1" t="s">
        <v>119</v>
      </c>
      <c r="C48" s="1" t="s">
        <v>120</v>
      </c>
      <c r="D48" s="5" t="s">
        <v>121</v>
      </c>
      <c r="E48" s="1" t="s">
        <v>162</v>
      </c>
      <c r="F48" s="14">
        <v>150</v>
      </c>
      <c r="G48" s="14">
        <v>181.5</v>
      </c>
      <c r="H48" s="10">
        <f t="shared" si="0"/>
        <v>162.44999999999999</v>
      </c>
      <c r="I48" s="10">
        <f t="shared" si="1"/>
        <v>196.56</v>
      </c>
      <c r="J48" s="10">
        <f t="shared" si="2"/>
        <v>169.27</v>
      </c>
      <c r="K48" s="10">
        <f t="shared" si="3"/>
        <v>204.82</v>
      </c>
      <c r="L48" s="10">
        <f t="shared" si="4"/>
        <v>176.55</v>
      </c>
      <c r="M48" s="1">
        <f t="shared" si="5"/>
        <v>213.63</v>
      </c>
      <c r="N48" s="1">
        <f t="shared" si="6"/>
        <v>181.14</v>
      </c>
      <c r="O48" s="1">
        <f t="shared" si="7"/>
        <v>219.18</v>
      </c>
      <c r="P48" s="1">
        <f t="shared" si="8"/>
        <v>175.71</v>
      </c>
      <c r="Q48" s="1">
        <f t="shared" si="9"/>
        <v>212.61</v>
      </c>
    </row>
    <row r="49" spans="2:17" ht="21" customHeight="1" x14ac:dyDescent="0.3">
      <c r="B49" s="1" t="s">
        <v>122</v>
      </c>
      <c r="C49" s="1" t="s">
        <v>123</v>
      </c>
      <c r="D49" s="11" t="s">
        <v>124</v>
      </c>
      <c r="E49" s="12" t="s">
        <v>154</v>
      </c>
      <c r="F49" s="15">
        <v>200</v>
      </c>
      <c r="G49" s="15">
        <v>242</v>
      </c>
      <c r="H49" s="10">
        <f t="shared" si="0"/>
        <v>216.6</v>
      </c>
      <c r="I49" s="10">
        <f t="shared" si="1"/>
        <v>262.08999999999997</v>
      </c>
      <c r="J49" s="10">
        <f t="shared" si="2"/>
        <v>225.7</v>
      </c>
      <c r="K49" s="10">
        <f t="shared" si="3"/>
        <v>273.10000000000002</v>
      </c>
      <c r="L49" s="10">
        <f t="shared" si="4"/>
        <v>235.41</v>
      </c>
      <c r="M49" s="1">
        <f t="shared" si="5"/>
        <v>284.85000000000002</v>
      </c>
      <c r="N49" s="1">
        <f t="shared" si="6"/>
        <v>241.53</v>
      </c>
      <c r="O49" s="1">
        <f t="shared" si="7"/>
        <v>292.25</v>
      </c>
      <c r="P49" s="1">
        <f t="shared" si="8"/>
        <v>234.28</v>
      </c>
      <c r="Q49" s="1">
        <f t="shared" si="9"/>
        <v>283.48</v>
      </c>
    </row>
    <row r="50" spans="2:17" ht="16.2" x14ac:dyDescent="0.3">
      <c r="B50" s="19" t="s">
        <v>125</v>
      </c>
      <c r="C50" s="19" t="s">
        <v>126</v>
      </c>
      <c r="D50" s="20" t="s">
        <v>127</v>
      </c>
      <c r="E50" s="20"/>
      <c r="F50" s="22"/>
      <c r="G50" s="22"/>
      <c r="H50" s="23"/>
      <c r="I50" s="23"/>
      <c r="J50" s="23"/>
      <c r="K50" s="23"/>
      <c r="L50" s="23"/>
      <c r="M50" s="27"/>
      <c r="N50" s="27"/>
      <c r="O50" s="27"/>
      <c r="P50" s="27"/>
      <c r="Q50" s="27"/>
    </row>
    <row r="51" spans="2:17" ht="31.2" x14ac:dyDescent="0.3">
      <c r="B51" s="1" t="s">
        <v>128</v>
      </c>
      <c r="C51" s="1" t="s">
        <v>129</v>
      </c>
      <c r="D51" s="6" t="s">
        <v>130</v>
      </c>
      <c r="E51" s="7" t="s">
        <v>156</v>
      </c>
      <c r="F51" s="8">
        <v>10.050000000000001</v>
      </c>
      <c r="G51" s="8">
        <v>12.16</v>
      </c>
      <c r="H51" s="10">
        <f t="shared" si="0"/>
        <v>10.88</v>
      </c>
      <c r="I51" s="10">
        <f t="shared" si="1"/>
        <v>13.16</v>
      </c>
      <c r="J51" s="10">
        <f t="shared" si="2"/>
        <v>11.34</v>
      </c>
      <c r="K51" s="10">
        <f t="shared" si="3"/>
        <v>13.72</v>
      </c>
      <c r="L51" s="10">
        <f t="shared" si="4"/>
        <v>11.83</v>
      </c>
      <c r="M51" s="1">
        <f t="shared" si="5"/>
        <v>14.31</v>
      </c>
      <c r="N51" s="1">
        <f t="shared" si="6"/>
        <v>12.14</v>
      </c>
      <c r="O51" s="1">
        <f t="shared" si="7"/>
        <v>14.69</v>
      </c>
      <c r="P51" s="1">
        <f t="shared" si="8"/>
        <v>11.78</v>
      </c>
      <c r="Q51" s="1">
        <f t="shared" si="9"/>
        <v>14.25</v>
      </c>
    </row>
    <row r="52" spans="2:17" ht="31.2" x14ac:dyDescent="0.3">
      <c r="B52" s="1" t="s">
        <v>131</v>
      </c>
      <c r="C52" s="1" t="s">
        <v>132</v>
      </c>
      <c r="D52" s="5" t="s">
        <v>133</v>
      </c>
      <c r="E52" s="1" t="s">
        <v>157</v>
      </c>
      <c r="F52" s="10">
        <v>155.59</v>
      </c>
      <c r="G52" s="10">
        <v>188.26</v>
      </c>
      <c r="H52" s="10">
        <f t="shared" si="0"/>
        <v>168.5</v>
      </c>
      <c r="I52" s="10">
        <f t="shared" si="1"/>
        <v>203.89</v>
      </c>
      <c r="J52" s="10">
        <f t="shared" si="2"/>
        <v>175.58</v>
      </c>
      <c r="K52" s="10">
        <f t="shared" si="3"/>
        <v>212.45</v>
      </c>
      <c r="L52" s="10">
        <f t="shared" si="4"/>
        <v>183.13</v>
      </c>
      <c r="M52" s="1">
        <f t="shared" si="5"/>
        <v>221.59</v>
      </c>
      <c r="N52" s="1">
        <f t="shared" si="6"/>
        <v>187.89</v>
      </c>
      <c r="O52" s="1">
        <f t="shared" si="7"/>
        <v>227.35</v>
      </c>
      <c r="P52" s="1">
        <f t="shared" si="8"/>
        <v>182.25</v>
      </c>
      <c r="Q52" s="1">
        <f t="shared" si="9"/>
        <v>220.52</v>
      </c>
    </row>
    <row r="53" spans="2:17" ht="31.2" x14ac:dyDescent="0.3">
      <c r="B53" s="1" t="s">
        <v>134</v>
      </c>
      <c r="C53" s="1" t="s">
        <v>135</v>
      </c>
      <c r="D53" s="5" t="s">
        <v>136</v>
      </c>
      <c r="E53" s="1" t="s">
        <v>167</v>
      </c>
      <c r="F53" s="10">
        <v>269.92</v>
      </c>
      <c r="G53" s="10">
        <v>326.60000000000002</v>
      </c>
      <c r="H53" s="10">
        <f t="shared" si="0"/>
        <v>292.32</v>
      </c>
      <c r="I53" s="10">
        <f t="shared" si="1"/>
        <v>353.71</v>
      </c>
      <c r="J53" s="10">
        <f t="shared" si="2"/>
        <v>304.60000000000002</v>
      </c>
      <c r="K53" s="10">
        <f t="shared" si="3"/>
        <v>368.57</v>
      </c>
      <c r="L53" s="10">
        <f t="shared" si="4"/>
        <v>317.7</v>
      </c>
      <c r="M53" s="1">
        <f t="shared" si="5"/>
        <v>384.42</v>
      </c>
      <c r="N53" s="1">
        <f t="shared" si="6"/>
        <v>325.95999999999998</v>
      </c>
      <c r="O53" s="1">
        <f t="shared" si="7"/>
        <v>394.41</v>
      </c>
      <c r="P53" s="1">
        <f t="shared" si="8"/>
        <v>316.18</v>
      </c>
      <c r="Q53" s="1">
        <f t="shared" si="9"/>
        <v>382.58</v>
      </c>
    </row>
    <row r="54" spans="2:17" ht="31.2" x14ac:dyDescent="0.3">
      <c r="B54" s="1" t="s">
        <v>137</v>
      </c>
      <c r="C54" s="1" t="s">
        <v>138</v>
      </c>
      <c r="D54" s="5" t="s">
        <v>139</v>
      </c>
      <c r="E54" s="1" t="s">
        <v>158</v>
      </c>
      <c r="F54" s="10">
        <v>20.04</v>
      </c>
      <c r="G54" s="10">
        <v>24.25</v>
      </c>
      <c r="H54" s="10">
        <f t="shared" si="0"/>
        <v>21.7</v>
      </c>
      <c r="I54" s="10">
        <f t="shared" si="1"/>
        <v>26.26</v>
      </c>
      <c r="J54" s="10">
        <f t="shared" si="2"/>
        <v>22.61</v>
      </c>
      <c r="K54" s="10">
        <f t="shared" si="3"/>
        <v>27.36</v>
      </c>
      <c r="L54" s="10">
        <f t="shared" si="4"/>
        <v>23.58</v>
      </c>
      <c r="M54" s="1">
        <f t="shared" si="5"/>
        <v>28.53</v>
      </c>
      <c r="N54" s="1">
        <f t="shared" si="6"/>
        <v>24.19</v>
      </c>
      <c r="O54" s="1">
        <f t="shared" si="7"/>
        <v>29.27</v>
      </c>
      <c r="P54" s="1">
        <f t="shared" si="8"/>
        <v>23.46</v>
      </c>
      <c r="Q54" s="1">
        <f t="shared" si="9"/>
        <v>28.39</v>
      </c>
    </row>
    <row r="55" spans="2:17" ht="31.2" x14ac:dyDescent="0.3">
      <c r="B55" s="1" t="s">
        <v>140</v>
      </c>
      <c r="C55" s="1" t="s">
        <v>141</v>
      </c>
      <c r="D55" s="5" t="s">
        <v>142</v>
      </c>
      <c r="E55" s="1" t="s">
        <v>168</v>
      </c>
      <c r="F55" s="10">
        <v>123.97</v>
      </c>
      <c r="G55" s="10">
        <v>150</v>
      </c>
      <c r="H55" s="10">
        <f t="shared" si="0"/>
        <v>134.26</v>
      </c>
      <c r="I55" s="10">
        <f t="shared" si="1"/>
        <v>162.44999999999999</v>
      </c>
      <c r="J55" s="10">
        <f t="shared" si="2"/>
        <v>139.9</v>
      </c>
      <c r="K55" s="10">
        <f t="shared" si="3"/>
        <v>169.28</v>
      </c>
      <c r="L55" s="10">
        <f t="shared" si="4"/>
        <v>145.91999999999999</v>
      </c>
      <c r="M55" s="1">
        <f t="shared" si="5"/>
        <v>176.56</v>
      </c>
      <c r="N55" s="1">
        <f t="shared" si="6"/>
        <v>149.71</v>
      </c>
      <c r="O55" s="1">
        <f t="shared" si="7"/>
        <v>181.15</v>
      </c>
      <c r="P55" s="1">
        <f t="shared" si="8"/>
        <v>145.22</v>
      </c>
      <c r="Q55" s="1">
        <f t="shared" si="9"/>
        <v>175.72</v>
      </c>
    </row>
    <row r="56" spans="2:17" ht="31.2" x14ac:dyDescent="0.3">
      <c r="B56" s="1" t="s">
        <v>143</v>
      </c>
      <c r="C56" s="1" t="s">
        <v>144</v>
      </c>
      <c r="D56" s="5" t="s">
        <v>145</v>
      </c>
      <c r="E56" s="1" t="s">
        <v>159</v>
      </c>
      <c r="F56" s="10">
        <v>40</v>
      </c>
      <c r="G56" s="10">
        <v>48.4</v>
      </c>
      <c r="H56" s="10">
        <f t="shared" si="0"/>
        <v>43.32</v>
      </c>
      <c r="I56" s="10">
        <f t="shared" si="1"/>
        <v>52.42</v>
      </c>
      <c r="J56" s="10">
        <f t="shared" si="2"/>
        <v>45.14</v>
      </c>
      <c r="K56" s="10">
        <f t="shared" si="3"/>
        <v>54.62</v>
      </c>
      <c r="L56" s="10">
        <f t="shared" si="4"/>
        <v>47.08</v>
      </c>
      <c r="M56" s="1">
        <f t="shared" si="5"/>
        <v>56.97</v>
      </c>
      <c r="N56" s="1">
        <f t="shared" si="6"/>
        <v>48.3</v>
      </c>
      <c r="O56" s="1">
        <f t="shared" si="7"/>
        <v>58.44</v>
      </c>
      <c r="P56" s="1">
        <f t="shared" si="8"/>
        <v>46.85</v>
      </c>
      <c r="Q56" s="1">
        <f t="shared" si="9"/>
        <v>56.69</v>
      </c>
    </row>
    <row r="57" spans="2:17" ht="31.2" x14ac:dyDescent="0.3">
      <c r="B57" s="1" t="s">
        <v>146</v>
      </c>
      <c r="C57" s="1" t="s">
        <v>147</v>
      </c>
      <c r="D57" s="5" t="s">
        <v>148</v>
      </c>
      <c r="E57" s="1" t="s">
        <v>159</v>
      </c>
      <c r="F57" s="10">
        <v>47</v>
      </c>
      <c r="G57" s="10">
        <v>56.87</v>
      </c>
      <c r="H57" s="10">
        <f t="shared" si="0"/>
        <v>50.9</v>
      </c>
      <c r="I57" s="10">
        <f t="shared" si="1"/>
        <v>61.59</v>
      </c>
      <c r="J57" s="10">
        <f t="shared" si="2"/>
        <v>53.04</v>
      </c>
      <c r="K57" s="10">
        <f t="shared" si="3"/>
        <v>64.180000000000007</v>
      </c>
      <c r="L57" s="10">
        <f t="shared" si="4"/>
        <v>55.32</v>
      </c>
      <c r="M57" s="1">
        <f t="shared" si="5"/>
        <v>66.94</v>
      </c>
      <c r="N57" s="1">
        <f t="shared" si="6"/>
        <v>56.76</v>
      </c>
      <c r="O57" s="1">
        <f t="shared" si="7"/>
        <v>68.680000000000007</v>
      </c>
      <c r="P57" s="1">
        <f t="shared" si="8"/>
        <v>55.06</v>
      </c>
      <c r="Q57" s="1">
        <f t="shared" si="9"/>
        <v>66.62</v>
      </c>
    </row>
    <row r="58" spans="2:17" ht="31.2" x14ac:dyDescent="0.3">
      <c r="B58" s="1" t="s">
        <v>149</v>
      </c>
      <c r="C58" s="1" t="s">
        <v>144</v>
      </c>
      <c r="D58" s="5" t="s">
        <v>150</v>
      </c>
      <c r="E58" s="1" t="s">
        <v>159</v>
      </c>
      <c r="F58" s="10">
        <v>65</v>
      </c>
      <c r="G58" s="10">
        <v>78.650000000000006</v>
      </c>
      <c r="H58" s="10">
        <f t="shared" si="0"/>
        <v>70.400000000000006</v>
      </c>
      <c r="I58" s="10">
        <f t="shared" si="1"/>
        <v>85.18</v>
      </c>
      <c r="J58" s="10">
        <f t="shared" si="2"/>
        <v>73.36</v>
      </c>
      <c r="K58" s="10">
        <f t="shared" si="3"/>
        <v>88.77</v>
      </c>
      <c r="L58" s="10">
        <f t="shared" si="4"/>
        <v>76.510000000000005</v>
      </c>
      <c r="M58" s="1">
        <f t="shared" si="5"/>
        <v>92.58</v>
      </c>
      <c r="N58" s="1">
        <f t="shared" si="6"/>
        <v>78.5</v>
      </c>
      <c r="O58" s="1">
        <f t="shared" si="7"/>
        <v>94.99</v>
      </c>
      <c r="P58" s="1">
        <f t="shared" si="8"/>
        <v>76.150000000000006</v>
      </c>
      <c r="Q58" s="1">
        <f t="shared" si="9"/>
        <v>92.14</v>
      </c>
    </row>
  </sheetData>
  <mergeCells count="8">
    <mergeCell ref="P6:Q6"/>
    <mergeCell ref="N6:O6"/>
    <mergeCell ref="G2:I2"/>
    <mergeCell ref="B4:I4"/>
    <mergeCell ref="L6:M6"/>
    <mergeCell ref="F6:G6"/>
    <mergeCell ref="H6:I6"/>
    <mergeCell ref="J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Sutarties dalyko įkainiai</vt:lpstr>
      <vt:lpstr>Paaiškinimai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Žutautė</dc:creator>
  <cp:lastModifiedBy>Toma Vilutienė</cp:lastModifiedBy>
  <dcterms:created xsi:type="dcterms:W3CDTF">2015-06-05T18:17:20Z</dcterms:created>
  <dcterms:modified xsi:type="dcterms:W3CDTF">2023-09-08T08:49:35Z</dcterms:modified>
</cp:coreProperties>
</file>