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rasbuz\Documents\VAISTAI PER CVPIS 7843-2 (p.n.672786)\"/>
    </mc:Choice>
  </mc:AlternateContent>
  <xr:revisionPtr revIDLastSave="0" documentId="13_ncr:1_{B1D6D536-9E51-4069-8C27-AB72E352D17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6" i="1" l="1"/>
  <c r="F894" i="1"/>
  <c r="F895" i="1" s="1"/>
  <c r="F896" i="1" s="1"/>
  <c r="F897" i="1" s="1"/>
  <c r="G883" i="1"/>
  <c r="F881" i="1"/>
  <c r="G882" i="1" s="1"/>
  <c r="G871" i="1"/>
  <c r="F869" i="1"/>
  <c r="G870" i="1" s="1"/>
  <c r="G859" i="1"/>
  <c r="F857" i="1"/>
  <c r="F858" i="1" s="1"/>
  <c r="F859" i="1" s="1"/>
  <c r="F860" i="1" s="1"/>
  <c r="G846" i="1"/>
  <c r="F844" i="1"/>
  <c r="F845" i="1" s="1"/>
  <c r="F846" i="1" s="1"/>
  <c r="F847" i="1" s="1"/>
  <c r="G834" i="1"/>
  <c r="F832" i="1"/>
  <c r="G833" i="1" s="1"/>
  <c r="G822" i="1"/>
  <c r="F820" i="1"/>
  <c r="F821" i="1" s="1"/>
  <c r="F822" i="1" s="1"/>
  <c r="F823" i="1" s="1"/>
  <c r="G810" i="1"/>
  <c r="F808" i="1"/>
  <c r="F809" i="1" s="1"/>
  <c r="F810" i="1" s="1"/>
  <c r="F811" i="1" s="1"/>
  <c r="G798" i="1"/>
  <c r="F796" i="1"/>
  <c r="G797" i="1" s="1"/>
  <c r="G785" i="1"/>
  <c r="F783" i="1"/>
  <c r="G784" i="1" s="1"/>
  <c r="G773" i="1"/>
  <c r="F771" i="1"/>
  <c r="G772" i="1" s="1"/>
  <c r="G761" i="1"/>
  <c r="F759" i="1"/>
  <c r="F760" i="1" s="1"/>
  <c r="F761" i="1" s="1"/>
  <c r="F762" i="1" s="1"/>
  <c r="G749" i="1"/>
  <c r="F747" i="1"/>
  <c r="F748" i="1" s="1"/>
  <c r="F749" i="1" s="1"/>
  <c r="F750" i="1" s="1"/>
  <c r="G737" i="1"/>
  <c r="F735" i="1"/>
  <c r="F736" i="1" s="1"/>
  <c r="F737" i="1" s="1"/>
  <c r="F738" i="1" s="1"/>
  <c r="G724" i="1"/>
  <c r="F722" i="1"/>
  <c r="G723" i="1" s="1"/>
  <c r="G712" i="1"/>
  <c r="F710" i="1"/>
  <c r="F711" i="1" s="1"/>
  <c r="F712" i="1" s="1"/>
  <c r="F713" i="1" s="1"/>
  <c r="G700" i="1"/>
  <c r="F698" i="1"/>
  <c r="G699" i="1" s="1"/>
  <c r="G688" i="1"/>
  <c r="F686" i="1"/>
  <c r="G687" i="1" s="1"/>
  <c r="G675" i="1"/>
  <c r="F673" i="1"/>
  <c r="F674" i="1" s="1"/>
  <c r="F675" i="1" s="1"/>
  <c r="F676" i="1" s="1"/>
  <c r="G663" i="1"/>
  <c r="F661" i="1"/>
  <c r="G662" i="1" s="1"/>
  <c r="G651" i="1"/>
  <c r="F649" i="1"/>
  <c r="F650" i="1" s="1"/>
  <c r="F651" i="1" s="1"/>
  <c r="F652" i="1" s="1"/>
  <c r="G638" i="1"/>
  <c r="F636" i="1"/>
  <c r="F637" i="1" s="1"/>
  <c r="F638" i="1" s="1"/>
  <c r="F639" i="1" s="1"/>
  <c r="G625" i="1"/>
  <c r="F623" i="1"/>
  <c r="F624" i="1" s="1"/>
  <c r="F625" i="1" s="1"/>
  <c r="F626" i="1" s="1"/>
  <c r="G613" i="1"/>
  <c r="F611" i="1"/>
  <c r="G612" i="1" s="1"/>
  <c r="G600" i="1"/>
  <c r="F598" i="1"/>
  <c r="G599" i="1" s="1"/>
  <c r="G588" i="1"/>
  <c r="F586" i="1"/>
  <c r="F587" i="1" s="1"/>
  <c r="F588" i="1" s="1"/>
  <c r="F589" i="1" s="1"/>
  <c r="G575" i="1"/>
  <c r="F573" i="1"/>
  <c r="G574" i="1" s="1"/>
  <c r="G563" i="1"/>
  <c r="F561" i="1"/>
  <c r="F562" i="1" s="1"/>
  <c r="F563" i="1" s="1"/>
  <c r="F564" i="1" s="1"/>
  <c r="G551" i="1"/>
  <c r="F549" i="1"/>
  <c r="G550" i="1" s="1"/>
  <c r="G539" i="1"/>
  <c r="F537" i="1"/>
  <c r="G538" i="1" s="1"/>
  <c r="G526" i="1"/>
  <c r="F524" i="1"/>
  <c r="F525" i="1" s="1"/>
  <c r="F526" i="1" s="1"/>
  <c r="F527" i="1" s="1"/>
  <c r="G514" i="1"/>
  <c r="F512" i="1"/>
  <c r="G513" i="1" s="1"/>
  <c r="G502" i="1"/>
  <c r="F500" i="1"/>
  <c r="G501" i="1" s="1"/>
  <c r="G490" i="1"/>
  <c r="F488" i="1"/>
  <c r="G489" i="1" s="1"/>
  <c r="G478" i="1"/>
  <c r="F476" i="1"/>
  <c r="F477" i="1" s="1"/>
  <c r="F478" i="1" s="1"/>
  <c r="F479" i="1" s="1"/>
  <c r="G466" i="1"/>
  <c r="F464" i="1"/>
  <c r="G465" i="1" s="1"/>
  <c r="G453" i="1"/>
  <c r="F451" i="1"/>
  <c r="F452" i="1" s="1"/>
  <c r="F453" i="1" s="1"/>
  <c r="F454" i="1" s="1"/>
  <c r="G440" i="1"/>
  <c r="F438" i="1"/>
  <c r="G439" i="1" s="1"/>
  <c r="G428" i="1"/>
  <c r="F426" i="1"/>
  <c r="G427" i="1" s="1"/>
  <c r="G416" i="1"/>
  <c r="F414" i="1"/>
  <c r="G415" i="1" s="1"/>
  <c r="G403" i="1"/>
  <c r="F401" i="1"/>
  <c r="F402" i="1" s="1"/>
  <c r="F403" i="1" s="1"/>
  <c r="F404" i="1" s="1"/>
  <c r="G390" i="1"/>
  <c r="F388" i="1"/>
  <c r="G389" i="1" s="1"/>
  <c r="G378" i="1"/>
  <c r="F376" i="1"/>
  <c r="G365" i="1"/>
  <c r="F363" i="1"/>
  <c r="G364" i="1" s="1"/>
  <c r="G353" i="1"/>
  <c r="F351" i="1"/>
  <c r="G352" i="1" s="1"/>
  <c r="G340" i="1"/>
  <c r="F338" i="1"/>
  <c r="G327" i="1"/>
  <c r="F325" i="1"/>
  <c r="G326" i="1" s="1"/>
  <c r="G314" i="1"/>
  <c r="F312" i="1"/>
  <c r="G313" i="1" s="1"/>
  <c r="G301" i="1"/>
  <c r="F299" i="1"/>
  <c r="G289" i="1"/>
  <c r="F287" i="1"/>
  <c r="G288" i="1" s="1"/>
  <c r="G276" i="1"/>
  <c r="F274" i="1"/>
  <c r="G275" i="1" s="1"/>
  <c r="G264" i="1"/>
  <c r="F262" i="1"/>
  <c r="G263" i="1" s="1"/>
  <c r="G252" i="1"/>
  <c r="F250" i="1"/>
  <c r="F251" i="1" s="1"/>
  <c r="F252" i="1" s="1"/>
  <c r="F253" i="1" s="1"/>
  <c r="G239" i="1"/>
  <c r="F237" i="1"/>
  <c r="G238" i="1" s="1"/>
  <c r="G227" i="1"/>
  <c r="F225" i="1"/>
  <c r="F226" i="1" s="1"/>
  <c r="F227" i="1" s="1"/>
  <c r="F228" i="1" s="1"/>
  <c r="G214" i="1"/>
  <c r="F212" i="1"/>
  <c r="F213" i="1" s="1"/>
  <c r="F214" i="1" s="1"/>
  <c r="F215" i="1" s="1"/>
  <c r="G202" i="1"/>
  <c r="F200" i="1"/>
  <c r="G201" i="1" s="1"/>
  <c r="G189" i="1"/>
  <c r="F187" i="1"/>
  <c r="F188" i="1" s="1"/>
  <c r="F189" i="1" s="1"/>
  <c r="F190" i="1" s="1"/>
  <c r="G176" i="1"/>
  <c r="F174" i="1"/>
  <c r="G164" i="1"/>
  <c r="F162" i="1"/>
  <c r="F163" i="1" s="1"/>
  <c r="F164" i="1" s="1"/>
  <c r="F165" i="1" s="1"/>
  <c r="G152" i="1"/>
  <c r="F150" i="1"/>
  <c r="G151" i="1" s="1"/>
  <c r="G139" i="1"/>
  <c r="F137" i="1"/>
  <c r="F138" i="1" s="1"/>
  <c r="F139" i="1" s="1"/>
  <c r="F140" i="1" s="1"/>
  <c r="G127" i="1"/>
  <c r="F125" i="1"/>
  <c r="G126" i="1" s="1"/>
  <c r="G115" i="1"/>
  <c r="F113" i="1"/>
  <c r="G114" i="1" s="1"/>
  <c r="G102" i="1"/>
  <c r="F100" i="1"/>
  <c r="G101" i="1" s="1"/>
  <c r="G89" i="1"/>
  <c r="F87" i="1"/>
  <c r="G88" i="1" s="1"/>
  <c r="G76" i="1"/>
  <c r="F74" i="1"/>
  <c r="F75" i="1" s="1"/>
  <c r="F76" i="1" s="1"/>
  <c r="F77" i="1" s="1"/>
  <c r="G64" i="1"/>
  <c r="F62" i="1"/>
  <c r="G63" i="1" s="1"/>
  <c r="G52" i="1"/>
  <c r="F50" i="1"/>
  <c r="G51" i="1" s="1"/>
  <c r="G41" i="1"/>
  <c r="F39" i="1"/>
  <c r="G40" i="1" s="1"/>
  <c r="G21" i="1"/>
  <c r="G895" i="1" l="1"/>
  <c r="G650" i="1"/>
  <c r="G587" i="1"/>
  <c r="G637" i="1"/>
  <c r="G624" i="1"/>
  <c r="G674" i="1"/>
  <c r="G858" i="1"/>
  <c r="G736" i="1"/>
  <c r="F352" i="1"/>
  <c r="F353" i="1" s="1"/>
  <c r="F354" i="1" s="1"/>
  <c r="G525" i="1"/>
  <c r="F313" i="1"/>
  <c r="F314" i="1" s="1"/>
  <c r="F315" i="1" s="1"/>
  <c r="G213" i="1"/>
  <c r="F288" i="1"/>
  <c r="F289" i="1" s="1"/>
  <c r="F290" i="1" s="1"/>
  <c r="F833" i="1"/>
  <c r="F834" i="1" s="1"/>
  <c r="F835" i="1" s="1"/>
  <c r="F63" i="1"/>
  <c r="F64" i="1" s="1"/>
  <c r="F65" i="1" s="1"/>
  <c r="F275" i="1"/>
  <c r="F276" i="1" s="1"/>
  <c r="F277" i="1" s="1"/>
  <c r="F662" i="1"/>
  <c r="F663" i="1" s="1"/>
  <c r="F664" i="1" s="1"/>
  <c r="G809" i="1"/>
  <c r="G251" i="1"/>
  <c r="G477" i="1"/>
  <c r="F550" i="1"/>
  <c r="F551" i="1" s="1"/>
  <c r="F552" i="1" s="1"/>
  <c r="F870" i="1"/>
  <c r="F871" i="1" s="1"/>
  <c r="F872" i="1" s="1"/>
  <c r="F364" i="1"/>
  <c r="F365" i="1" s="1"/>
  <c r="F366" i="1" s="1"/>
  <c r="G562" i="1"/>
  <c r="G748" i="1"/>
  <c r="G845" i="1"/>
  <c r="G821" i="1"/>
  <c r="F797" i="1"/>
  <c r="F798" i="1" s="1"/>
  <c r="F799" i="1" s="1"/>
  <c r="F772" i="1"/>
  <c r="F773" i="1" s="1"/>
  <c r="F774" i="1" s="1"/>
  <c r="G760" i="1"/>
  <c r="F723" i="1"/>
  <c r="F724" i="1" s="1"/>
  <c r="F725" i="1" s="1"/>
  <c r="G711" i="1"/>
  <c r="F699" i="1"/>
  <c r="F700" i="1" s="1"/>
  <c r="F701" i="1" s="1"/>
  <c r="F687" i="1"/>
  <c r="F688" i="1" s="1"/>
  <c r="F689" i="1" s="1"/>
  <c r="F513" i="1"/>
  <c r="F514" i="1" s="1"/>
  <c r="F515" i="1" s="1"/>
  <c r="F465" i="1"/>
  <c r="F466" i="1" s="1"/>
  <c r="F467" i="1" s="1"/>
  <c r="G452" i="1"/>
  <c r="F415" i="1"/>
  <c r="F416" i="1" s="1"/>
  <c r="F417" i="1" s="1"/>
  <c r="G402" i="1"/>
  <c r="F263" i="1"/>
  <c r="F264" i="1" s="1"/>
  <c r="F265" i="1" s="1"/>
  <c r="F238" i="1"/>
  <c r="F239" i="1" s="1"/>
  <c r="F240" i="1" s="1"/>
  <c r="G226" i="1"/>
  <c r="F201" i="1"/>
  <c r="F202" i="1" s="1"/>
  <c r="F203" i="1" s="1"/>
  <c r="G188" i="1"/>
  <c r="G163" i="1"/>
  <c r="F126" i="1"/>
  <c r="F127" i="1" s="1"/>
  <c r="F128" i="1" s="1"/>
  <c r="F40" i="1"/>
  <c r="F41" i="1" s="1"/>
  <c r="F42" i="1" s="1"/>
  <c r="F51" i="1"/>
  <c r="F52" i="1" s="1"/>
  <c r="F53" i="1" s="1"/>
  <c r="G300" i="1"/>
  <c r="F300" i="1"/>
  <c r="F301" i="1" s="1"/>
  <c r="F302" i="1" s="1"/>
  <c r="G75" i="1"/>
  <c r="F88" i="1"/>
  <c r="F89" i="1" s="1"/>
  <c r="F90" i="1" s="1"/>
  <c r="F101" i="1"/>
  <c r="F102" i="1" s="1"/>
  <c r="F103" i="1" s="1"/>
  <c r="F114" i="1"/>
  <c r="F115" i="1" s="1"/>
  <c r="F116" i="1" s="1"/>
  <c r="G138" i="1"/>
  <c r="F151" i="1"/>
  <c r="F152" i="1" s="1"/>
  <c r="F153" i="1" s="1"/>
  <c r="G175" i="1"/>
  <c r="F175" i="1"/>
  <c r="F176" i="1" s="1"/>
  <c r="F177" i="1" s="1"/>
  <c r="F377" i="1"/>
  <c r="F378" i="1" s="1"/>
  <c r="F379" i="1" s="1"/>
  <c r="G377" i="1"/>
  <c r="F339" i="1"/>
  <c r="F340" i="1" s="1"/>
  <c r="F341" i="1" s="1"/>
  <c r="G339" i="1"/>
  <c r="F574" i="1"/>
  <c r="F575" i="1" s="1"/>
  <c r="F576" i="1" s="1"/>
  <c r="F882" i="1"/>
  <c r="F883" i="1" s="1"/>
  <c r="F884" i="1" s="1"/>
  <c r="F389" i="1"/>
  <c r="F390" i="1" s="1"/>
  <c r="F391" i="1" s="1"/>
  <c r="F427" i="1"/>
  <c r="F428" i="1" s="1"/>
  <c r="F429" i="1" s="1"/>
  <c r="F489" i="1"/>
  <c r="F490" i="1" s="1"/>
  <c r="F491" i="1" s="1"/>
  <c r="F326" i="1"/>
  <c r="F327" i="1" s="1"/>
  <c r="F328" i="1" s="1"/>
  <c r="F599" i="1"/>
  <c r="F600" i="1" s="1"/>
  <c r="F601" i="1" s="1"/>
  <c r="F612" i="1"/>
  <c r="F613" i="1" s="1"/>
  <c r="F614" i="1" s="1"/>
  <c r="F784" i="1"/>
  <c r="F785" i="1" s="1"/>
  <c r="F786" i="1" s="1"/>
  <c r="F439" i="1"/>
  <c r="F440" i="1" s="1"/>
  <c r="F441" i="1" s="1"/>
  <c r="F501" i="1"/>
  <c r="F502" i="1" s="1"/>
  <c r="F503" i="1" s="1"/>
  <c r="F538" i="1"/>
  <c r="F539" i="1" s="1"/>
  <c r="F540" i="1" s="1"/>
</calcChain>
</file>

<file path=xl/sharedStrings.xml><?xml version="1.0" encoding="utf-8"?>
<sst xmlns="http://schemas.openxmlformats.org/spreadsheetml/2006/main" count="1466" uniqueCount="505">
  <si>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</si>
  <si>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</si>
  <si>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</si>
  <si>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</si>
  <si>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</si>
  <si>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</si>
  <si>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</si>
  <si>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</si>
  <si>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</si>
  <si>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</si>
  <si>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</si>
  <si>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</si>
  <si>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</si>
  <si>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</si>
  <si>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</si>
  <si>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</si>
  <si>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</si>
  <si>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</si>
  <si>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</si>
  <si>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</si>
  <si>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</si>
  <si>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</si>
  <si>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</si>
  <si>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</si>
  <si>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</si>
  <si>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</si>
  <si>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</si>
  <si>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</si>
  <si>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</si>
  <si>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</si>
  <si>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</si>
  <si>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</si>
  <si>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Suma be PVM</t>
  </si>
  <si>
    <t>Taikomas PVM dydis (%)</t>
  </si>
  <si>
    <t>PVM suma</t>
  </si>
  <si>
    <t>Suma su PVM</t>
  </si>
  <si>
    <t>amp.</t>
  </si>
  <si>
    <t>g</t>
  </si>
  <si>
    <t>tab.</t>
  </si>
  <si>
    <t>but./amp.</t>
  </si>
  <si>
    <t>14. DALIS</t>
  </si>
  <si>
    <t>ALBENDAZOLUM 400MG</t>
  </si>
  <si>
    <t>14.</t>
  </si>
  <si>
    <t>Albendazolum 400mg</t>
  </si>
  <si>
    <t>14.1.</t>
  </si>
  <si>
    <t>17. DALIS</t>
  </si>
  <si>
    <t>AMFOTERICINAS B LIPOSOMINIS 50MG</t>
  </si>
  <si>
    <t>17.</t>
  </si>
  <si>
    <t>Amfotericinas B liposominis 50mg</t>
  </si>
  <si>
    <t>17.1.</t>
  </si>
  <si>
    <t>19. DALIS</t>
  </si>
  <si>
    <t>AMPICILINAS 1000MG +SULBAKTAMAS 500MG</t>
  </si>
  <si>
    <t>19.</t>
  </si>
  <si>
    <t>Ampicilinas 1000mg +Sulbaktamas 500mg</t>
  </si>
  <si>
    <t>19.1.</t>
  </si>
  <si>
    <t>amp./but.</t>
  </si>
  <si>
    <t>20. DALIS</t>
  </si>
  <si>
    <t>AMPICILINAS 2000MG +SULBAKTAMAS 1000MG</t>
  </si>
  <si>
    <t>20.</t>
  </si>
  <si>
    <t>Ampicilinas 2000mg +Sulbaktamas 1000mg</t>
  </si>
  <si>
    <t>20.1.</t>
  </si>
  <si>
    <t>26. DALIS</t>
  </si>
  <si>
    <t>ASKORBO RŪGŠTIS 50MG/ML</t>
  </si>
  <si>
    <t>26.</t>
  </si>
  <si>
    <t>Askorbo rūgštis 50mg/ml</t>
  </si>
  <si>
    <t>26.1.</t>
  </si>
  <si>
    <t>fl.</t>
  </si>
  <si>
    <t>38. DALIS</t>
  </si>
  <si>
    <t>CEFOPERAZONAS + SULBAKTAMAS 1000MG/1000MG INJEKCIJOMS</t>
  </si>
  <si>
    <t>38.</t>
  </si>
  <si>
    <t>Cefoperazonas + Sulbaktamas 1000mg/1000mg injekcijoms</t>
  </si>
  <si>
    <t>38.1.</t>
  </si>
  <si>
    <t>42. DALIS</t>
  </si>
  <si>
    <t>CHLORPROMAZINAS 100 MG </t>
  </si>
  <si>
    <t>42.</t>
  </si>
  <si>
    <t>Chlorpromazinas 100 mg </t>
  </si>
  <si>
    <t>42.1.</t>
  </si>
  <si>
    <t>Chlorpromazinas 100 mg</t>
  </si>
  <si>
    <t>43. DALIS</t>
  </si>
  <si>
    <t>CHLORPROMAZINAS 25MG/ML 2 ML</t>
  </si>
  <si>
    <t>43.</t>
  </si>
  <si>
    <t>Chlorpromazinas 25mg/ml 2 ml</t>
  </si>
  <si>
    <t>43.1.</t>
  </si>
  <si>
    <t>44. DALIS</t>
  </si>
  <si>
    <t>CIANOKOBALAMINAS 500ΜG/ML</t>
  </si>
  <si>
    <t>44.</t>
  </si>
  <si>
    <t>Cianokobalaminas 500µg/ml</t>
  </si>
  <si>
    <t>44.1.</t>
  </si>
  <si>
    <t>46. DALIS</t>
  </si>
  <si>
    <t>CINKO OKSIDO TEPALAS 100MG/G</t>
  </si>
  <si>
    <t>46.</t>
  </si>
  <si>
    <t>Cinko oksido tepalas 100mg/g</t>
  </si>
  <si>
    <t>46.1.</t>
  </si>
  <si>
    <t>61. DALIS</t>
  </si>
  <si>
    <t>DIFTERIJOS ANTITOKSINAS 10000IU 10ML</t>
  </si>
  <si>
    <t>61.</t>
  </si>
  <si>
    <t>Difterijos antitoksinas 10000IU 10ml</t>
  </si>
  <si>
    <t>61.1.</t>
  </si>
  <si>
    <t>62. DALIS</t>
  </si>
  <si>
    <t>DIGOKSINAS 0,25MG/ML</t>
  </si>
  <si>
    <t>62.</t>
  </si>
  <si>
    <t>Digoksinas 0,25mg/ml</t>
  </si>
  <si>
    <t>62.1.</t>
  </si>
  <si>
    <t>Digoksinas 0,25mg/ml </t>
  </si>
  <si>
    <t>81. DALIS</t>
  </si>
  <si>
    <t>FITOMENADIONAS 10MG 1ML</t>
  </si>
  <si>
    <t>81.</t>
  </si>
  <si>
    <t>Fitomenadionas 10mg 1ml</t>
  </si>
  <si>
    <t>81.1.</t>
  </si>
  <si>
    <t>88. DALIS</t>
  </si>
  <si>
    <t>GANCIKLOVIRAS 500MG INJEKCIJOMS</t>
  </si>
  <si>
    <t>88.</t>
  </si>
  <si>
    <t>Gancikloviras 500mg injekcijoms</t>
  </si>
  <si>
    <t>88.1.</t>
  </si>
  <si>
    <t>98. DALIS</t>
  </si>
  <si>
    <t>HIOSCINO BUTILBROMIDAS 20MG/ML</t>
  </si>
  <si>
    <t>98.</t>
  </si>
  <si>
    <t>Hioscino butilbromidas 20mg/ml</t>
  </si>
  <si>
    <t>98.1.</t>
  </si>
  <si>
    <t>111. DALIS</t>
  </si>
  <si>
    <t>KALCIO FOLINATAS 10MG/ML 10ML</t>
  </si>
  <si>
    <t>111.</t>
  </si>
  <si>
    <t>Kalcio folinatas 10mg/ml 10ml</t>
  </si>
  <si>
    <t>111.1.</t>
  </si>
  <si>
    <t>112. DALIS</t>
  </si>
  <si>
    <t>KALCIO GLUKONATAS 10% 10 ML</t>
  </si>
  <si>
    <t>112.</t>
  </si>
  <si>
    <t>Kalcio glukonatas 10% 10 ml</t>
  </si>
  <si>
    <t>112.1.</t>
  </si>
  <si>
    <t>Kalcio glukonatas 10% 10 ml </t>
  </si>
  <si>
    <t>119. DALIS</t>
  </si>
  <si>
    <t>KETAMINAS 50MG/ML 5ML</t>
  </si>
  <si>
    <t>119.</t>
  </si>
  <si>
    <t>Ketaminas 50mg/ml 5ml</t>
  </si>
  <si>
    <t>119.1.</t>
  </si>
  <si>
    <t>120. DALIS</t>
  </si>
  <si>
    <t>KOLISTINAS 1000000 TV INJEKCIJOMS</t>
  </si>
  <si>
    <t>120.</t>
  </si>
  <si>
    <t>Kolistinas 1000000 TV injekcijoms</t>
  </si>
  <si>
    <t>120.1.</t>
  </si>
  <si>
    <t>121. DALIS</t>
  </si>
  <si>
    <t>KVINAPRILIS 20 MG</t>
  </si>
  <si>
    <t>121.</t>
  </si>
  <si>
    <t>Kvinaprilis 20 mg</t>
  </si>
  <si>
    <t>121.1.</t>
  </si>
  <si>
    <t>125. DALIS</t>
  </si>
  <si>
    <t>LABETALOLIS 100MG</t>
  </si>
  <si>
    <t>125.</t>
  </si>
  <si>
    <t>Labetalolis 100mg</t>
  </si>
  <si>
    <t>125.1.</t>
  </si>
  <si>
    <t>126. DALIS</t>
  </si>
  <si>
    <t>LABETALOLIS 5MG/ML   20 ML</t>
  </si>
  <si>
    <t>126.</t>
  </si>
  <si>
    <t>Labetalolis 5mg/ml   20 ml</t>
  </si>
  <si>
    <t>126.1.</t>
  </si>
  <si>
    <t>132. DALIS</t>
  </si>
  <si>
    <t>LIČIO KARBONATAS 450 MG</t>
  </si>
  <si>
    <t>132.</t>
  </si>
  <si>
    <t>Ličio karbonatas 450 mg</t>
  </si>
  <si>
    <t>132.1.</t>
  </si>
  <si>
    <t>fl</t>
  </si>
  <si>
    <t>168. DALIS</t>
  </si>
  <si>
    <t>NIFEDIPINAS 20 MG PAILGINTO ATPALAIDAVIMO TABLETĖS</t>
  </si>
  <si>
    <t>168.</t>
  </si>
  <si>
    <t>Nifedipinas 20 mg pailginto atpalaidavimo tabletės</t>
  </si>
  <si>
    <t>168.1.</t>
  </si>
  <si>
    <t>183. DALIS</t>
  </si>
  <si>
    <t>PIRIDOKSINO HIDROCHLORIDAS 100 MG/2ML </t>
  </si>
  <si>
    <t>183.</t>
  </si>
  <si>
    <t>Piridoksino hidrochloridas 100 mg/2ml </t>
  </si>
  <si>
    <t>183.1.</t>
  </si>
  <si>
    <t>Piridoksino hidrochloridas 100 mg/2ml</t>
  </si>
  <si>
    <t>188. DALIS</t>
  </si>
  <si>
    <t>POLIDOKANOLIS 30 MG/ML 2ML</t>
  </si>
  <si>
    <t>188.</t>
  </si>
  <si>
    <t>Polidokanolis 30 mg/ml 2ml</t>
  </si>
  <si>
    <t>188.1.</t>
  </si>
  <si>
    <t>189. DALIS</t>
  </si>
  <si>
    <t>PRALIDOKSIMO CHLORIDAS 1000 MG INJEKCINIS TIRPALAS</t>
  </si>
  <si>
    <t>189.</t>
  </si>
  <si>
    <t>Pralidoksimo chloridas 1000 mg injekcinis tirpalas</t>
  </si>
  <si>
    <t>189.1.</t>
  </si>
  <si>
    <t>191. DALIS</t>
  </si>
  <si>
    <t>PROTAMINO SULFATAS 7000 ANTIHEPARINO TV/ML</t>
  </si>
  <si>
    <t>191.</t>
  </si>
  <si>
    <t>Protamino sulfatas 7000 antiheparino TV/ml</t>
  </si>
  <si>
    <t>191.1.</t>
  </si>
  <si>
    <t>198. DALIS</t>
  </si>
  <si>
    <t>SERUMAS NUO EUROPINIŲ GYVAČIŲ ĮKANDIMO 500UI UŽPILDYTAS ŠVIRKŠTAS</t>
  </si>
  <si>
    <t>198.</t>
  </si>
  <si>
    <t>Serumas nuo europinių gyvačių įkandimo 500UI užpildytas švirkštas</t>
  </si>
  <si>
    <t>198.1.</t>
  </si>
  <si>
    <t>švirkšt.</t>
  </si>
  <si>
    <t>200. DALIS</t>
  </si>
  <si>
    <t>SOTALOLUM 80 MG</t>
  </si>
  <si>
    <t>200.</t>
  </si>
  <si>
    <t>Sotalolum 80 mg</t>
  </si>
  <si>
    <t>200.1.</t>
  </si>
  <si>
    <t>209. DALIS</t>
  </si>
  <si>
    <t>TIRPALAS NEIGIAMAI ALERGENŲ KONTROLEI 2,5 ML (±0,5ML)</t>
  </si>
  <si>
    <t>209.</t>
  </si>
  <si>
    <t>Tirpalas neigiamai alergenų kontrolei 2,5 ml (±0,5ml)</t>
  </si>
  <si>
    <t>209.1.</t>
  </si>
  <si>
    <t>210. DALIS</t>
  </si>
  <si>
    <t>TIRPALAS ODOS DŪRIMO TESTUI 3ML (±0,5ML) – PAPRASTASIS KIETIS</t>
  </si>
  <si>
    <t>210.</t>
  </si>
  <si>
    <t>Tirpalas odos dūrimo testui 3ml (±0,5ml) – Paprastasis kietis</t>
  </si>
  <si>
    <t>210.1.</t>
  </si>
  <si>
    <t>211. DALIS</t>
  </si>
  <si>
    <t>TIRPALAS ODOS DŪRIMO TESTUI 3ML (±0,5ML) - PENICILLIUM NOTATUM</t>
  </si>
  <si>
    <t>211.</t>
  </si>
  <si>
    <t>Tirpalas odos dūrimo testui 3ml (±0,5ml) - Penicillium notatum</t>
  </si>
  <si>
    <t>211.1.</t>
  </si>
  <si>
    <t>213. DALIS</t>
  </si>
  <si>
    <t>TIRPALAS ODOS DŪRIMO TESTUI 3ML (±0,5ML) - CLADOSPORIUM</t>
  </si>
  <si>
    <t>213.</t>
  </si>
  <si>
    <t>Tirpalas odos dūrimo testui 3ml (±0,5ml) - Cladosporium</t>
  </si>
  <si>
    <t>213.1.</t>
  </si>
  <si>
    <t>216. DALIS</t>
  </si>
  <si>
    <t>TIRPALAS ODOS DŪRIMO TESTUI 3ML (±0,5ML) - ĮVAIRŪS JAVAI 4</t>
  </si>
  <si>
    <t>216.</t>
  </si>
  <si>
    <t>Tirpalas odos dūrimo testui 3ml (±0,5ml) - Įvairūs javai 4</t>
  </si>
  <si>
    <t>216.1.</t>
  </si>
  <si>
    <t>217. DALIS</t>
  </si>
  <si>
    <t>TIRPALAS ODOS DŪRIMO TESTUI 3ML (±0,5ML) - JAUTIENA</t>
  </si>
  <si>
    <t>217.</t>
  </si>
  <si>
    <t>Tirpalas odos dūrimo testui 3ml (±0,5ml) - Jautiena</t>
  </si>
  <si>
    <t>217.1.</t>
  </si>
  <si>
    <t>218. DALIS</t>
  </si>
  <si>
    <t>TIRPALAS ODOS DŪRIMO TESTUI 3ML (±0,5ML) - KARIS</t>
  </si>
  <si>
    <t>218.</t>
  </si>
  <si>
    <t>Tirpalas odos dūrimo testui 3ml (±0,5ml) - Karis</t>
  </si>
  <si>
    <t>218.1.</t>
  </si>
  <si>
    <t>219. DALIS</t>
  </si>
  <si>
    <t>TIRPALAS ODOS DŪRIMO TESTUI 3ML (±0,5ML) - KIAUŠINIO BALTYMAS</t>
  </si>
  <si>
    <t>219.</t>
  </si>
  <si>
    <t>Tirpalas odos dūrimo testui 3ml (±0,5ml) - Kiaušinio baltymas</t>
  </si>
  <si>
    <t>219.1.</t>
  </si>
  <si>
    <t>220. DALIS</t>
  </si>
  <si>
    <t>TIRPALAS ODOS DŪRIMO TESTUI 3ML (±0,5ML) - KIAUŠINIS VISAS</t>
  </si>
  <si>
    <t>220.</t>
  </si>
  <si>
    <t>Tirpalas odos dūrimo testui 3ml (±0,5ml) - Kiaušinis visas</t>
  </si>
  <si>
    <t>220.1.</t>
  </si>
  <si>
    <t>221. DALIS</t>
  </si>
  <si>
    <t>TIRPALAS ODOS DŪRIMO TESTUI 3ML (±0,5ML) - KRABAI</t>
  </si>
  <si>
    <t>221.</t>
  </si>
  <si>
    <t>Tirpalas odos dūrimo testui 3ml (±0,5ml) - Krabai</t>
  </si>
  <si>
    <t>221.1.</t>
  </si>
  <si>
    <t>Tirpalas odos dūrimo testui 3ml ± 0,5ml - Krabai</t>
  </si>
  <si>
    <t>223. DALIS</t>
  </si>
  <si>
    <t>TIRPALAS ODOS DŪRIMO TESTUI 3ML (±0,5ML) - KVIEČIŲ MILTAI</t>
  </si>
  <si>
    <t>223.</t>
  </si>
  <si>
    <t>Tirpalas odos dūrimo testui 3ml (±0,5ml) - Kviečių miltai</t>
  </si>
  <si>
    <t>223.1.</t>
  </si>
  <si>
    <t>224. DALIS</t>
  </si>
  <si>
    <t>TIRPALAS ODOS DŪRIMO TESTUI 3ML (±0,5ML) - KVIEČIŲ ŽIEDADULKĖS</t>
  </si>
  <si>
    <t>224.</t>
  </si>
  <si>
    <t>Tirpalas odos dūrimo testui 3ml (±0,5ml) - Kviečių žiedadulkės</t>
  </si>
  <si>
    <t>224.1.</t>
  </si>
  <si>
    <t>225. DALIS</t>
  </si>
  <si>
    <t>TIRPALAS ODOS DŪRIMO TESTUI 3ML (±0,5ML) - LATEKSAS</t>
  </si>
  <si>
    <t>225.</t>
  </si>
  <si>
    <t>Tirpalas odos dūrimo testui 3ml (±0,5ml) - Lateksas</t>
  </si>
  <si>
    <t>225.1.</t>
  </si>
  <si>
    <t>226. DALIS</t>
  </si>
  <si>
    <t>TIRPALAS ODOS DŪRIMO TESTUI 3ML (±0,5ML) - LAZDYNO RIEŠUTAI</t>
  </si>
  <si>
    <t>226.</t>
  </si>
  <si>
    <t>Tirpalas odos dūrimo testui 3ml (±0,5ml) - Lazdyno riešutai</t>
  </si>
  <si>
    <t>226.1.</t>
  </si>
  <si>
    <t>229. DALIS</t>
  </si>
  <si>
    <t>TIRPALAS ODOS DŪRIMO TESTUI 3ML (±0,5ML) - MORKA</t>
  </si>
  <si>
    <t>229.</t>
  </si>
  <si>
    <t>Tirpalas odos dūrimo testui 3ml (±0,5ml) - Morka</t>
  </si>
  <si>
    <t>229.1.</t>
  </si>
  <si>
    <t>230. DALIS</t>
  </si>
  <si>
    <t>TIRPALAS ODOS DŪRIMO TESTUI 3ML (±0,5ML) - MOTIEJUKAS</t>
  </si>
  <si>
    <t>230.</t>
  </si>
  <si>
    <t>Tirpalas odos dūrimo testui 3ml (±0,5ml) - Motiejukas</t>
  </si>
  <si>
    <t>230.1.</t>
  </si>
  <si>
    <t>232. DALIS</t>
  </si>
  <si>
    <t>TIRPALAS ODOS DŪRIMO TESTUI 3ML (±0,5ML) - PIENAS</t>
  </si>
  <si>
    <t>232.</t>
  </si>
  <si>
    <t>Tirpalas odos dūrimo testui 3ml (±0,5ml) - Pienas</t>
  </si>
  <si>
    <t>232.1.</t>
  </si>
  <si>
    <t>233. DALIS</t>
  </si>
  <si>
    <t>TIRPALAS ODOS DŪRIMO TESTUI 3ML (±0,5ML) - POMIDORAS</t>
  </si>
  <si>
    <t>233.</t>
  </si>
  <si>
    <t>Tirpalas odos dūrimo testui 3ml (±0,5ml) - Pomidoras</t>
  </si>
  <si>
    <t>233.1.</t>
  </si>
  <si>
    <t>235. DALIS</t>
  </si>
  <si>
    <t>TIRPALAS ODOS DŪRIMO TESTUI 3ML (±0,5ML) - RUGIŲ MILTAI</t>
  </si>
  <si>
    <t>235.</t>
  </si>
  <si>
    <t>Tirpalas odos dūrimo testui 3ml (±0,5ml) - Rugių miltai</t>
  </si>
  <si>
    <t>235.1.</t>
  </si>
  <si>
    <t>237. DALIS</t>
  </si>
  <si>
    <t>TIRPALAS ODOS DŪRIMO TESTUI 3ML (±0,5ML) - SEZAMAS</t>
  </si>
  <si>
    <t>237.</t>
  </si>
  <si>
    <t>Tirpalas odos dūrimo testui 3ml (±0,5ml) - Sezamas</t>
  </si>
  <si>
    <t>237.1.</t>
  </si>
  <si>
    <t>238. DALIS</t>
  </si>
  <si>
    <t>TIRPALAS ODOS DŪRIMO TESTUI 3ML (±0,5ML) - SOJA</t>
  </si>
  <si>
    <t>238.</t>
  </si>
  <si>
    <t>Tirpalas odos dūrimo testui 3ml (±0,5ml) - Soja</t>
  </si>
  <si>
    <t>238.1.</t>
  </si>
  <si>
    <t>239. DALIS</t>
  </si>
  <si>
    <t>TIRPALAS ODOS DŪRIMO TESTUI 3ML (±0,5ML) - SVOGŪNAS</t>
  </si>
  <si>
    <t>239.</t>
  </si>
  <si>
    <t>Tirpalas odos dūrimo testui 3ml (±0,5ml) - Svogūnas</t>
  </si>
  <si>
    <t>239.1.</t>
  </si>
  <si>
    <t>241. DALIS</t>
  </si>
  <si>
    <t>TIRPALAS ODOS DŪRIMO TESTUI 3ML (±0,5ML) - TUNAS</t>
  </si>
  <si>
    <t>241.</t>
  </si>
  <si>
    <t>Tirpalas odos dūrimo testui 3ml (±0,5ml) - Tunas</t>
  </si>
  <si>
    <t>241.1.</t>
  </si>
  <si>
    <t>242. DALIS</t>
  </si>
  <si>
    <t>TIRPALAS ODOS DŪRIMO TESTUI 3ML (±0,5ML) - ŽEMĖS RIEŠUTAI</t>
  </si>
  <si>
    <t>242.</t>
  </si>
  <si>
    <t>Tirpalas odos dūrimo testui 3ml (±0,5ml) - Žemės riešutai</t>
  </si>
  <si>
    <t>242.1.</t>
  </si>
  <si>
    <t>243. DALIS</t>
  </si>
  <si>
    <t>TIRPALAS ODOS DŪRIMO TESTUI 3ML (±0,5ML) -ALKSNIO ŽIEDADULKĖS</t>
  </si>
  <si>
    <t>243.</t>
  </si>
  <si>
    <t>Tirpalas odos dūrimo testui 3ml (±0,5ml) -Alksnio žiedadulkės</t>
  </si>
  <si>
    <t>243.1.</t>
  </si>
  <si>
    <t>247. DALIS</t>
  </si>
  <si>
    <t>TIRPALAS ODOS DŪRIMO TESTUI 3ML (±0,5ML) – HISTAMINO HCL</t>
  </si>
  <si>
    <t>247.</t>
  </si>
  <si>
    <t>Tirpalas odos dūrimo testui 3ml (±0,5ml) – Histamino HCL</t>
  </si>
  <si>
    <t>247.1.</t>
  </si>
  <si>
    <t>249. DALIS</t>
  </si>
  <si>
    <t>TIRPALAS ODOS DŪRIMO TESTUI 3ML (±0,5ML) – 5-6-IŲ ŽOLIŲ MIŠINYS</t>
  </si>
  <si>
    <t>249.</t>
  </si>
  <si>
    <t>Tirpalas odos dūrimo testui 3ml (±0,5ml) – 5-6-ių žolių mišinys</t>
  </si>
  <si>
    <t>249.1.</t>
  </si>
  <si>
    <t>250. DALIS</t>
  </si>
  <si>
    <t>TIRPALAS ODOS DŪRIMO TESTUI 3ML (±0,5ML) - ALTERNARIA ALTERNATA</t>
  </si>
  <si>
    <t>250.</t>
  </si>
  <si>
    <t>Tirpalas odos dūrimo testui 3ml (±0,5ml) - Alternaria alternata</t>
  </si>
  <si>
    <t>250.1.</t>
  </si>
  <si>
    <t>254. DALIS</t>
  </si>
  <si>
    <t>TIRPALAS ODOS DŪRIMO TESTUI 3ML (±0,5ML) – DERM PTERONYSSINUS (NAMŲ ERKĖ)</t>
  </si>
  <si>
    <t>254.</t>
  </si>
  <si>
    <t>Tirpalas odos dūrimo testui 3ml (±0,5ml) – Derm Pteronyssinus (namų erkė)</t>
  </si>
  <si>
    <t>254.1.</t>
  </si>
  <si>
    <t>Tirpalas odos dūrimo testui 3ml (±0,5ml)– Derm Pteronyssinus (namų erkė)</t>
  </si>
  <si>
    <t>255. DALIS</t>
  </si>
  <si>
    <t>255.</t>
  </si>
  <si>
    <t>255.1.</t>
  </si>
  <si>
    <t>257. DALIS</t>
  </si>
  <si>
    <t>TIRPALAS ODOS DŪRIMO TESTUI 3ML (±0,5ML) - KATĖS PLAUKAI</t>
  </si>
  <si>
    <t>257.</t>
  </si>
  <si>
    <t>Tirpalas odos dūrimo testui 3ml (±0,5ml) - Katės plaukai</t>
  </si>
  <si>
    <t>257.1.</t>
  </si>
  <si>
    <t>260. DALIS</t>
  </si>
  <si>
    <t>TIRPALAS ODOS DŪRIMO TESTUI 3ML (±0,5ML) – ŠUNS PLAUKAI</t>
  </si>
  <si>
    <t>260.</t>
  </si>
  <si>
    <t>Tirpalas odos dūrimo testui 3ml (±0,5ml) – Šuns plaukai</t>
  </si>
  <si>
    <t>260.1.</t>
  </si>
  <si>
    <t>261. DALIS</t>
  </si>
  <si>
    <t>TIRPALAS ODOS DŪRIMO TESTUI 3ML (±0,5ML) -CANDIDA ALBICANS</t>
  </si>
  <si>
    <t>261.</t>
  </si>
  <si>
    <t>Tirpalas odos dūrimo testui 3ml (±0,5ml) -Candida Albicans</t>
  </si>
  <si>
    <t>261.1.</t>
  </si>
  <si>
    <t>Tirpalas odos dūrimo testui 3ml (±0,5ml) - Candida Albicans</t>
  </si>
  <si>
    <t>262. DALIS</t>
  </si>
  <si>
    <t>TIRPALAS ODOS DŪRIMO TESTUI 3ML (±0,5ML) – FENOLINIS GLICEROLIS</t>
  </si>
  <si>
    <t>262.</t>
  </si>
  <si>
    <t>Tirpalas odos dūrimo testui 3ml (±0,5ml) – Fenolinis glicerolis</t>
  </si>
  <si>
    <t>262.1.</t>
  </si>
  <si>
    <t>264. DALIS</t>
  </si>
  <si>
    <t>TIRPALAS ODOS DŪRIMO TESTUI 3ML (±0,5ML) - PAPRASTASIS LAZDYNAS</t>
  </si>
  <si>
    <t>264.</t>
  </si>
  <si>
    <t>Tirpalas odos dūrimo testui 3ml (±0,5ml) - paprastasis lazdynas</t>
  </si>
  <si>
    <t>264.1.</t>
  </si>
  <si>
    <t>265. DALIS</t>
  </si>
  <si>
    <t>TIRPALAS ODOS DŪRIMO TESTUI 3ML (±0,5ML) - PELYNAS</t>
  </si>
  <si>
    <t>265.</t>
  </si>
  <si>
    <t>Tirpalas odos dūrimo testui 3ml (±0,5ml) - Pelynas</t>
  </si>
  <si>
    <t>265.1.</t>
  </si>
  <si>
    <t>267. DALIS</t>
  </si>
  <si>
    <t>TIRPALAS ODOS DŪRIMO TESTUI 3ML (±0,5ML) -JUODALKSNIS</t>
  </si>
  <si>
    <t>267.</t>
  </si>
  <si>
    <t>Tirpalas odos dūrimo testui 3ml (±0,5ml) -Juodalksnis</t>
  </si>
  <si>
    <t>267.1.</t>
  </si>
  <si>
    <t>268. DALIS</t>
  </si>
  <si>
    <t>TIRPALAS ODOS DŪRIMO TESTUI3ML (±0,5ML) - PUŠIS</t>
  </si>
  <si>
    <t>268.</t>
  </si>
  <si>
    <t>Tirpalas odos dūrimo testui3ml (±0,5ml) - Pušis</t>
  </si>
  <si>
    <t>268.1.</t>
  </si>
  <si>
    <t>Tirpalas odos dūrimo testui 3ml (±0,5ml) - Pušis</t>
  </si>
  <si>
    <t>273. DALIS</t>
  </si>
  <si>
    <t>TUBERCULIN 5TU/0,1ML AMP. 1ML</t>
  </si>
  <si>
    <t>273.</t>
  </si>
  <si>
    <t>Tuberculin 5TU/0,1ml amp. 1ml</t>
  </si>
  <si>
    <t>273.1.</t>
  </si>
  <si>
    <t>Tuberculin 5TU/0,1ml amp.1ml</t>
  </si>
  <si>
    <t>amp./fl.</t>
  </si>
  <si>
    <t>279. DALIS</t>
  </si>
  <si>
    <t>VERAPAMILIO HIDROCHLORIDAS 5MG/2ML</t>
  </si>
  <si>
    <t>279.</t>
  </si>
  <si>
    <t>Verapamilio hidrochloridas 5mg/2ml</t>
  </si>
  <si>
    <t>279.1.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</si>
  <si>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</si>
  <si>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</si>
  <si>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</si>
  <si>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</si>
  <si>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</si>
  <si>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</si>
  <si>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</si>
  <si>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</si>
  <si>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</si>
  <si>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</si>
  <si>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</si>
  <si>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</si>
  <si>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</si>
  <si>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</si>
  <si>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</si>
  <si>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</si>
  <si>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</si>
  <si>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</si>
  <si>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</si>
  <si>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</si>
  <si>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7843-2 2023-06-09 07:52:08</t>
  </si>
  <si>
    <t>MEDIKAMENTŲ PIRKIMAS</t>
  </si>
  <si>
    <t xml:space="preserve"> </t>
  </si>
  <si>
    <t>TIRPALAS ODOS DŪRIMO TESTUI 3ML (±0,5ML) – DERM FARINAE (NAMŲ ERKĖ)</t>
  </si>
  <si>
    <t>Tirpalas odos dūrimo testui 3ml (±0,5ml) – Derm Farinae (namų erkė)</t>
  </si>
  <si>
    <t>6. Pasiūlymų formoje būtina palikti tik siūlomas pirkimo dalis. Nepasiūlytas pirkimo dalis būtina IŠTRINTI.</t>
  </si>
  <si>
    <t>Klonėnų vs.1, Šrivintų r. sav., 19156</t>
  </si>
  <si>
    <t>UAB Entafarma</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</si>
  <si>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</si>
  <si>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</si>
  <si>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</si>
  <si>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</si>
  <si>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</si>
  <si>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</si>
  <si>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Lupibend 400mg tabletës N100, Lupin Limited [Vardinis]</t>
  </si>
  <si>
    <t>Ambilon (Liposomal Amphotericin) 50mg inj. N1, Celon Lab [Vardinis]</t>
  </si>
  <si>
    <t>Ampicillin &amp; Sulbactam 1,5g for inj. N25, RemDcion [Vardinis]</t>
  </si>
  <si>
    <t>Ampicillin &amp; Sulbactam 3g for inj. N16, RemDcion [Vardinis]</t>
  </si>
  <si>
    <t>ZON-FH 2 powder for inj. 2g N1, Florencia Healthcares [Vardinis]</t>
  </si>
  <si>
    <t xml:space="preserve">Klorpromazine 100mg plėvele dengtos tabletės N60, Profarma (Vardinis) </t>
  </si>
  <si>
    <t>Klorpromazine 50mg/2ml injekcinis tirpalas 2ml amp. N10, Profarma [Vardinis]</t>
  </si>
  <si>
    <t>Cianokobalamin-BP (vit.B12) 0,5mg/ml 1ml injekcinis tirpalas N10, SC Balkan Pharmaceuticals [Vardinis]</t>
  </si>
  <si>
    <t>Diphtheria Antitoxin 1000 IU/ml 10ml flac. N1, Biological E.Limited [Vardinis]</t>
  </si>
  <si>
    <t>Dixin 0,5mg/2ml injekc.tirpalas N10, Samarth [Vardinis]</t>
  </si>
  <si>
    <t>Phytomenadione 10mg/ml 1ml inj. N10, Merit [Vardinis]</t>
  </si>
  <si>
    <t>Ganciclovir USP 500mg for inj. N1, Kwality Pharmaceuticals [Vardinis]</t>
  </si>
  <si>
    <t xml:space="preserve">Buscogast 20mg/1ml injekcinis tirpalas N50, Sanofi (Vardinis) </t>
  </si>
  <si>
    <t>Leucorin 50mg/5ml injekcinis tirpalas N1, Samarth (Vardinis)</t>
  </si>
  <si>
    <t>Gluconat Kalciumi 1000mg/10ml amp. N10, Profarma [Vardinis]</t>
  </si>
  <si>
    <t>Ketamine hydrochloride inj. 50mg/ml 5ml amp. N5, SWISS [Vardinis]</t>
  </si>
  <si>
    <t>Elistin 1,000,000 IU inj. N1, Samarth [Vardinis]</t>
  </si>
  <si>
    <t>Pulsaren 20 20mg plėvele dengtos tabletės N30, Niromed</t>
  </si>
  <si>
    <t>Libetor 100mg tabletės N100, Johnlee Pharmaceuticals [Vardinis]</t>
  </si>
  <si>
    <t>Norbetol 100mg/20ml inj. N1, Flagship [Vardinis]</t>
  </si>
  <si>
    <t>Intalith CR-450mg tab. N100, INTAS Pharmaceuticals [Vardinis]</t>
  </si>
  <si>
    <t>Nicardia Retard 20mg tab. N240, J.B. Chemicals &amp; Pharmaceuticals [Vardinis]</t>
  </si>
  <si>
    <t>Vitamine B6 100mg/2ml injekcinis tirpalas 2ml N10, Profarma [Vardinis]</t>
  </si>
  <si>
    <t>Asklerol 3% inj. 60mg/2ml amp. N2, Samarth [Vardinis]</t>
  </si>
  <si>
    <t>Neopam 1000mg inj. N2, Troikaa Pharmaceuticals [Vardinis]</t>
  </si>
  <si>
    <t>Prota 50mg/5ml amp. N25, Samarth [Vardinis]</t>
  </si>
  <si>
    <t>Antytoksyna jadu ZMIJ 500iu inj.tirp. N1, Biomed [Vardinis]</t>
  </si>
  <si>
    <t>Sotahexal 80mg tabletės N100, Hexal (Vardinis)</t>
  </si>
  <si>
    <t>Tuberculin PPD IP 5TU/0,1ml inj. 5ml N1, Arcray [Vardinis]</t>
  </si>
  <si>
    <t>VPL  5mg/2ml inj. N10, Samarth [Vardinis]</t>
  </si>
  <si>
    <t>Askorbo rūgštis Sopharma 50mg/ml injekcinis tirpalas 2ml N10</t>
  </si>
  <si>
    <t>Tena Zinc Cream cinko tepalas 100ml N1, Essity (Notifikuotas)</t>
  </si>
  <si>
    <t>Ne</t>
  </si>
  <si>
    <t>Konkursų skyriaus vadovas</t>
  </si>
  <si>
    <t>03/07/23</t>
  </si>
  <si>
    <t>Vardinis, Skin prick test, Inmunotek S.L., 3ml buteliukas su pipete, K100</t>
  </si>
  <si>
    <t>Vardinis, Skin prick test, Inmunotek S.L., 3ml buteliukas su pipete, W302</t>
  </si>
  <si>
    <t>Vardinis, Skin prick test, Inmunotek S.L., 3ml buteliukas su pipete, P908</t>
  </si>
  <si>
    <t>Vardinis, Skin prick test, Inmunotek S.L., 3ml buteliukas su pipete, P905</t>
  </si>
  <si>
    <t>Vardinis, Skin prick test, Inmunotek S.L., 3ml buteliukas su pipete, MG02</t>
  </si>
  <si>
    <t>Vardinis, Skin prick test, Inmunotek S.L., 3ml buteliukas su pipete, F027</t>
  </si>
  <si>
    <t>Vardinis, Skin prick test, Inmunotek S.L., 3ml buteliukas su pipete, F281</t>
  </si>
  <si>
    <t>Vardinis, Skin prick test, Inmunotek S.L., 3ml buteliukas su pipete, F001</t>
  </si>
  <si>
    <t>Vardinis, Skin prick test, Inmunotek S.L., 3ml buteliukas su pipete, F245</t>
  </si>
  <si>
    <t>Vardinis, Skin prick test, Inmunotek S.L., 3ml buteliukas su pipete, F023</t>
  </si>
  <si>
    <t>Vardinis, Skin prick test, Inmunotek S.L., 3ml buteliukas su pipete, F004</t>
  </si>
  <si>
    <t>Vardinis, Skin prick test, Inmunotek S.L., 3ml buteliukas su pipete, G206</t>
  </si>
  <si>
    <t>Vardinis, Skin prick test, Inmunotek S.L., 3ml buteliukas su pipete, L001</t>
  </si>
  <si>
    <t>Vardinis, Skin prick test, Inmunotek S.L., 3ml buteliukas su pipete, T511</t>
  </si>
  <si>
    <t>Vardinis, Skin prick test, Inmunotek S.L., 3ml buteliukas su pipete, F031</t>
  </si>
  <si>
    <t>Vardinis, Skin prick test, Inmunotek S.L., 3ml buteliukas su pipete, G110</t>
  </si>
  <si>
    <t>Vardinis, Skin prick test, Inmunotek S.L., 3ml buteliukas su pipete, F002</t>
  </si>
  <si>
    <t>Vardinis, Skin prick test, Inmunotek S.L., 3ml buteliukas su pipete, F025</t>
  </si>
  <si>
    <t>Vardinis, Skin prick test, Inmunotek S.L., 3ml buteliukas su pipete, F005</t>
  </si>
  <si>
    <t>Vardinis, Skin prick test, Inmunotek S.L., 3ml buteliukas su pipete, F010</t>
  </si>
  <si>
    <t>Vardinis, Skin prick test, Inmunotek S.L., 3ml buteliukas su pipete, F014</t>
  </si>
  <si>
    <t>Vardinis, Skin prick test, Inmunotek S.L., 3ml buteliukas su pipete, F048</t>
  </si>
  <si>
    <t>Vardinis, Skin prick test, Inmunotek S.L., 3ml buteliukas su pipete, F040</t>
  </si>
  <si>
    <t>Vardinis, Skin prick test, Inmunotek S.L., 3ml buteliukas su pipete, F013</t>
  </si>
  <si>
    <t>Vardinis, Skin prick test, Inmunotek S.L., 3ml buteliukas su pipete, T507</t>
  </si>
  <si>
    <t>Vardinis, Skin prick test, Inmunotek S.L., 3ml buteliukas su pipete, K200</t>
  </si>
  <si>
    <t>Vardinis, Skin prick test, Inmunotek S.L., 3ml buteliukas su pipete, MG01</t>
  </si>
  <si>
    <t>Vardinis, Skin prick test, Inmunotek S.L., 3ml buteliukas su pipete, P901</t>
  </si>
  <si>
    <t>Vardinis, Skin prick test, Inmunotek S.L., 3ml buteliukas su pipete, M601</t>
  </si>
  <si>
    <t>Vardinis, Skin prick test, Inmunotek S.L., 3ml buteliukas su pipete, M602</t>
  </si>
  <si>
    <t>Vardinis, Skin prick test, Inmunotek S.L., 3ml buteliukas su pipete, E801</t>
  </si>
  <si>
    <t>Vardinis, Skin prick test, Inmunotek S.L., 3ml buteliukas su pipete, E802</t>
  </si>
  <si>
    <t>Vardinis, Skin prick test, Inmunotek S.L., 3ml buteliukas su pipete, P904</t>
  </si>
  <si>
    <t>Vardinis, Skin prick test, Inmunotek S.L., 3ml buteliukas su pipete, T526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</si>
</sst>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indexed="9"/>
        <bgColor indexed="64"/>
      </patternFill>
    </fill>
    <fill>
      <patternFill patternType="solid">
        <fgColor indexed="2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center" wrapText="1"/>
    </xf>
    <xf numFmtId="0" fontId="2" fillId="4" borderId="23" xfId="0" applyFont="1" applyFill="1" applyBorder="1" applyAlignment="1">
      <alignment vertical="top" wrapText="1"/>
    </xf>
    <xf numFmtId="0" fontId="1" fillId="7" borderId="0" xfId="0" applyFont="1" applyFill="1"/>
    <xf numFmtId="0" fontId="1" fillId="8" borderId="0" xfId="0" applyFont="1" applyFill="1"/>
    <xf numFmtId="14" fontId="0" fillId="9" borderId="1" xfId="0" applyNumberFormat="1" applyFill="1" applyBorder="1" applyAlignment="1" applyProtection="1">
      <alignment horizontal="center"/>
      <protection locked="0"/>
    </xf>
    <xf numFmtId="0" fontId="0" fillId="9" borderId="1" xfId="0" applyFill="1" applyBorder="1" applyAlignment="1" applyProtection="1">
      <alignment horizontal="center"/>
      <protection locked="0"/>
    </xf>
    <xf numFmtId="49" fontId="0" fillId="9" borderId="1" xfId="0" applyNumberFormat="1" applyFill="1" applyBorder="1" applyAlignment="1" applyProtection="1">
      <alignment horizontal="center"/>
      <protection locked="0"/>
    </xf>
    <xf numFmtId="0" fontId="1" fillId="0" borderId="23" xfId="0" applyFont="1" applyBorder="1" applyProtection="1">
      <protection locked="0"/>
    </xf>
    <xf numFmtId="0" fontId="1" fillId="2" borderId="1" xfId="0" applyFont="1" applyFill="1" applyBorder="1" applyAlignment="1">
      <alignment vertical="center" wrapText="1"/>
    </xf>
    <xf numFmtId="0" fontId="0" fillId="0" borderId="15" xfId="0" applyBorder="1"/>
    <xf numFmtId="0" fontId="5" fillId="9" borderId="1" xfId="0" applyFont="1" applyFill="1" applyBorder="1" applyAlignment="1" applyProtection="1">
      <alignment horizontal="center" vertical="center" wrapText="1"/>
      <protection locked="0"/>
    </xf>
    <xf numFmtId="0" fontId="0" fillId="10" borderId="16" xfId="0" applyFill="1" applyBorder="1" applyProtection="1">
      <protection locked="0"/>
    </xf>
    <xf numFmtId="0" fontId="0" fillId="10" borderId="15" xfId="0" applyFill="1"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01"/>
  <sheetViews>
    <sheetView tabSelected="1" topLeftCell="A473" workbookViewId="0">
      <selection activeCell="H45" sqref="H45"/>
    </sheetView>
  </sheetViews>
  <sheetFormatPr defaultColWidth="10.875" defaultRowHeight="15" x14ac:dyDescent="0.25"/>
  <cols>
    <col min="1" max="1" width="9.125" style="1" customWidth="1"/>
    <col min="2" max="2" width="78" style="1" customWidth="1"/>
    <col min="3" max="3" width="10.375" style="1" customWidth="1"/>
    <col min="4" max="4" width="16.875" style="1" customWidth="1"/>
    <col min="5" max="5" width="20.5" style="1" customWidth="1"/>
    <col min="6" max="6" width="14.25" style="1" customWidth="1"/>
    <col min="7" max="7" width="29.1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423</v>
      </c>
      <c r="B4" s="2"/>
    </row>
    <row r="5" spans="1:6" x14ac:dyDescent="0.25">
      <c r="A5" s="2"/>
      <c r="B5" s="2"/>
    </row>
    <row r="6" spans="1:6" x14ac:dyDescent="0.25">
      <c r="A6" s="1" t="s">
        <v>1</v>
      </c>
      <c r="B6" s="12" t="s">
        <v>2</v>
      </c>
    </row>
    <row r="7" spans="1:6" x14ac:dyDescent="0.25">
      <c r="B7" s="2"/>
    </row>
    <row r="8" spans="1:6" ht="15.75" x14ac:dyDescent="0.25">
      <c r="A8" s="4" t="s">
        <v>3</v>
      </c>
      <c r="B8" s="28">
        <v>45110</v>
      </c>
    </row>
    <row r="9" spans="1:6" ht="15.75" x14ac:dyDescent="0.25">
      <c r="A9" s="4" t="s">
        <v>4</v>
      </c>
      <c r="B9" s="30" t="s">
        <v>470</v>
      </c>
    </row>
    <row r="10" spans="1:6" ht="15.75" x14ac:dyDescent="0.25">
      <c r="A10" s="4" t="s">
        <v>5</v>
      </c>
      <c r="B10" s="29" t="s">
        <v>428</v>
      </c>
    </row>
    <row r="12" spans="1:6" ht="15.75" x14ac:dyDescent="0.25">
      <c r="A12" s="32" t="s">
        <v>6</v>
      </c>
      <c r="B12" s="33"/>
      <c r="C12" s="34" t="s">
        <v>429</v>
      </c>
      <c r="D12" s="35"/>
      <c r="E12" s="35"/>
      <c r="F12" s="36"/>
    </row>
    <row r="13" spans="1:6" ht="15.95" customHeight="1" x14ac:dyDescent="0.25">
      <c r="A13" s="37" t="s">
        <v>7</v>
      </c>
      <c r="B13" s="38"/>
      <c r="C13" s="34">
        <v>174443844</v>
      </c>
      <c r="D13" s="35"/>
      <c r="E13" s="35"/>
      <c r="F13" s="36"/>
    </row>
    <row r="14" spans="1:6" ht="15.95" customHeight="1" x14ac:dyDescent="0.25">
      <c r="A14" s="37" t="s">
        <v>8</v>
      </c>
      <c r="B14" s="38"/>
      <c r="C14" s="34" t="s">
        <v>428</v>
      </c>
      <c r="D14" s="35"/>
      <c r="E14" s="35"/>
      <c r="F14" s="36"/>
    </row>
    <row r="15" spans="1:6" ht="15.95" customHeight="1" x14ac:dyDescent="0.25">
      <c r="A15" s="32" t="s">
        <v>9</v>
      </c>
      <c r="B15" s="33"/>
      <c r="C15" s="34" t="s">
        <v>430</v>
      </c>
      <c r="D15" s="35"/>
      <c r="E15" s="35"/>
      <c r="F15" s="36"/>
    </row>
    <row r="16" spans="1:6" ht="63" customHeight="1" x14ac:dyDescent="0.25">
      <c r="A16" s="39" t="s">
        <v>10</v>
      </c>
      <c r="B16" s="38"/>
      <c r="C16" s="34" t="s">
        <v>431</v>
      </c>
      <c r="D16" s="35"/>
      <c r="E16" s="35"/>
      <c r="F16" s="36"/>
    </row>
    <row r="17" spans="1:7" ht="15.95" customHeight="1" x14ac:dyDescent="0.25">
      <c r="A17" s="32" t="s">
        <v>11</v>
      </c>
      <c r="B17" s="33"/>
      <c r="C17" s="34" t="s">
        <v>432</v>
      </c>
      <c r="D17" s="35"/>
      <c r="E17" s="35"/>
      <c r="F17" s="36"/>
    </row>
    <row r="18" spans="1:7" ht="15.95" customHeight="1" x14ac:dyDescent="0.25">
      <c r="A18" s="32" t="s">
        <v>12</v>
      </c>
      <c r="B18" s="33"/>
      <c r="C18" s="34" t="s">
        <v>433</v>
      </c>
      <c r="D18" s="35"/>
      <c r="E18" s="35"/>
      <c r="F18" s="36"/>
    </row>
    <row r="19" spans="1:7" ht="48" customHeight="1" x14ac:dyDescent="0.25">
      <c r="A19" s="32" t="s">
        <v>13</v>
      </c>
      <c r="B19" s="33"/>
      <c r="C19" s="34" t="s">
        <v>434</v>
      </c>
      <c r="D19" s="35"/>
      <c r="E19" s="35"/>
      <c r="F19" s="36"/>
    </row>
    <row r="20" spans="1:7" ht="54.95" customHeight="1" x14ac:dyDescent="0.25">
      <c r="A20" s="32" t="s">
        <v>14</v>
      </c>
      <c r="B20" s="33"/>
      <c r="C20" s="34" t="s">
        <v>435</v>
      </c>
      <c r="D20" s="35"/>
      <c r="E20" s="35"/>
      <c r="F20" s="36"/>
    </row>
    <row r="21" spans="1:7" ht="71.099999999999994" customHeight="1" x14ac:dyDescent="0.25">
      <c r="A21" s="42" t="s">
        <v>15</v>
      </c>
      <c r="B21" s="43"/>
      <c r="C21" s="44"/>
      <c r="D21" s="45"/>
      <c r="E21" s="45"/>
      <c r="F21" s="45"/>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16</v>
      </c>
      <c r="B23" s="40"/>
      <c r="C23" s="40"/>
      <c r="D23" s="40"/>
      <c r="E23" s="40"/>
      <c r="F23" s="40"/>
    </row>
    <row r="24" spans="1:7" x14ac:dyDescent="0.25">
      <c r="A24" s="40" t="s">
        <v>17</v>
      </c>
      <c r="B24" s="40"/>
      <c r="C24" s="40"/>
      <c r="D24" s="40"/>
      <c r="E24" s="40"/>
      <c r="F24" s="40"/>
    </row>
    <row r="25" spans="1:7" x14ac:dyDescent="0.25">
      <c r="A25" s="40" t="s">
        <v>18</v>
      </c>
      <c r="B25" s="40"/>
      <c r="C25" s="40"/>
      <c r="D25" s="40"/>
      <c r="E25" s="40"/>
      <c r="F25" s="40"/>
    </row>
    <row r="26" spans="1:7" x14ac:dyDescent="0.25">
      <c r="A26" s="40" t="s">
        <v>19</v>
      </c>
      <c r="B26" s="40"/>
      <c r="C26" s="40"/>
      <c r="D26" s="40"/>
      <c r="E26" s="40"/>
      <c r="F26" s="40"/>
    </row>
    <row r="27" spans="1:7" x14ac:dyDescent="0.25">
      <c r="A27" s="40" t="s">
        <v>20</v>
      </c>
      <c r="B27" s="40"/>
      <c r="C27" s="40"/>
      <c r="D27" s="40"/>
      <c r="E27" s="40"/>
      <c r="F27" s="40"/>
    </row>
    <row r="28" spans="1:7" ht="32.1" customHeight="1" x14ac:dyDescent="0.25">
      <c r="A28" s="41" t="s">
        <v>21</v>
      </c>
      <c r="B28" s="40"/>
      <c r="C28" s="40"/>
      <c r="D28" s="40"/>
      <c r="E28" s="40"/>
      <c r="F28" s="40"/>
    </row>
    <row r="29" spans="1:7" x14ac:dyDescent="0.25">
      <c r="A29" s="40" t="s">
        <v>22</v>
      </c>
      <c r="B29" s="40"/>
      <c r="C29" s="40"/>
      <c r="D29" s="40"/>
      <c r="E29" s="40"/>
      <c r="F29" s="40"/>
    </row>
    <row r="30" spans="1:7" x14ac:dyDescent="0.25">
      <c r="A30" s="13" t="s">
        <v>23</v>
      </c>
      <c r="D30" s="14"/>
    </row>
    <row r="31" spans="1:7" x14ac:dyDescent="0.25">
      <c r="A31" s="26" t="s">
        <v>427</v>
      </c>
      <c r="B31" s="27"/>
    </row>
    <row r="34" spans="1:8" x14ac:dyDescent="0.25">
      <c r="A34" s="12" t="s">
        <v>40</v>
      </c>
      <c r="B34" s="12" t="s">
        <v>41</v>
      </c>
    </row>
    <row r="36" spans="1:8" x14ac:dyDescent="0.25">
      <c r="A36" s="12" t="s">
        <v>24</v>
      </c>
    </row>
    <row r="37" spans="1:8" ht="60" x14ac:dyDescent="0.25">
      <c r="A37" s="24" t="s">
        <v>25</v>
      </c>
      <c r="B37" s="24" t="s">
        <v>26</v>
      </c>
      <c r="C37" s="24" t="s">
        <v>27</v>
      </c>
      <c r="D37" s="24" t="s">
        <v>28</v>
      </c>
      <c r="E37" s="24" t="s">
        <v>29</v>
      </c>
      <c r="F37" s="24" t="s">
        <v>30</v>
      </c>
      <c r="G37" s="24" t="s">
        <v>31</v>
      </c>
    </row>
    <row r="38" spans="1:8" x14ac:dyDescent="0.25">
      <c r="A38" s="15" t="s">
        <v>42</v>
      </c>
      <c r="B38" s="15" t="s">
        <v>43</v>
      </c>
      <c r="C38" s="16"/>
      <c r="D38" s="16"/>
      <c r="E38" s="16"/>
      <c r="F38" s="16"/>
      <c r="G38" s="16"/>
    </row>
    <row r="39" spans="1:8" x14ac:dyDescent="0.25">
      <c r="A39" s="16" t="s">
        <v>44</v>
      </c>
      <c r="B39" s="16" t="s">
        <v>43</v>
      </c>
      <c r="C39" s="16">
        <v>120</v>
      </c>
      <c r="D39" s="16" t="s">
        <v>38</v>
      </c>
      <c r="E39" s="17">
        <v>0.88</v>
      </c>
      <c r="F39" s="16">
        <f>IF(ISBLANK(E39),"", PRODUCT(C39,E39))</f>
        <v>105.6</v>
      </c>
      <c r="G39" s="17" t="s">
        <v>436</v>
      </c>
    </row>
    <row r="40" spans="1:8" x14ac:dyDescent="0.25">
      <c r="E40" s="15" t="s">
        <v>32</v>
      </c>
      <c r="F40" s="15">
        <f>IF(F39="","",ROUND(SUM(F39:F39),2))</f>
        <v>105.6</v>
      </c>
      <c r="G40" s="13" t="str">
        <f>IF(F39="","Neužpildytos visos objektų kainos","")</f>
        <v/>
      </c>
    </row>
    <row r="41" spans="1:8" x14ac:dyDescent="0.25">
      <c r="C41" s="15" t="s">
        <v>33</v>
      </c>
      <c r="D41" s="18">
        <v>5</v>
      </c>
      <c r="E41" s="15" t="s">
        <v>34</v>
      </c>
      <c r="F41" s="15">
        <f>IF(OR(F40="",D41=""),"", ROUND(PRODUCT(D41,F40)/100,2))</f>
        <v>5.28</v>
      </c>
      <c r="G41" s="13" t="str">
        <f>IF(D41="", "Nurodykite taikomą PVM dydį", "")</f>
        <v/>
      </c>
    </row>
    <row r="42" spans="1:8" x14ac:dyDescent="0.25">
      <c r="E42" s="15" t="s">
        <v>35</v>
      </c>
      <c r="F42" s="15">
        <f>IF(ISBLANK(F41), "", ROUND(SUM(F40:F41),2))</f>
        <v>110.88</v>
      </c>
    </row>
    <row r="45" spans="1:8" x14ac:dyDescent="0.25">
      <c r="A45" s="12" t="s">
        <v>45</v>
      </c>
      <c r="B45" s="12" t="s">
        <v>46</v>
      </c>
    </row>
    <row r="47" spans="1:8" x14ac:dyDescent="0.25">
      <c r="A47" s="12" t="s">
        <v>24</v>
      </c>
    </row>
    <row r="48" spans="1:8" ht="60" x14ac:dyDescent="0.25">
      <c r="A48" s="24" t="s">
        <v>25</v>
      </c>
      <c r="B48" s="24" t="s">
        <v>26</v>
      </c>
      <c r="C48" s="24" t="s">
        <v>27</v>
      </c>
      <c r="D48" s="24" t="s">
        <v>28</v>
      </c>
      <c r="E48" s="24" t="s">
        <v>29</v>
      </c>
      <c r="F48" s="24" t="s">
        <v>30</v>
      </c>
      <c r="G48" s="24" t="s">
        <v>31</v>
      </c>
      <c r="H48" s="5"/>
    </row>
    <row r="49" spans="1:7" x14ac:dyDescent="0.25">
      <c r="A49" s="15" t="s">
        <v>47</v>
      </c>
      <c r="B49" s="15" t="s">
        <v>48</v>
      </c>
      <c r="C49" s="16"/>
      <c r="D49" s="16"/>
      <c r="E49" s="16"/>
      <c r="F49" s="16"/>
      <c r="G49" s="16"/>
    </row>
    <row r="50" spans="1:7" x14ac:dyDescent="0.25">
      <c r="A50" s="16" t="s">
        <v>49</v>
      </c>
      <c r="B50" s="16" t="s">
        <v>48</v>
      </c>
      <c r="C50" s="16">
        <v>20</v>
      </c>
      <c r="D50" s="16" t="s">
        <v>36</v>
      </c>
      <c r="E50" s="17">
        <v>93</v>
      </c>
      <c r="F50" s="16">
        <f>IF(ISBLANK(E50),"", PRODUCT(C50,E50))</f>
        <v>1860</v>
      </c>
      <c r="G50" s="18" t="s">
        <v>437</v>
      </c>
    </row>
    <row r="51" spans="1:7" x14ac:dyDescent="0.25">
      <c r="E51" s="15" t="s">
        <v>32</v>
      </c>
      <c r="F51" s="15">
        <f>IF(F50="","",ROUND(SUM(F50:F50),2))</f>
        <v>1860</v>
      </c>
      <c r="G51" s="13" t="str">
        <f>IF(F50="","Neužpildytos visos objektų kainos","")</f>
        <v/>
      </c>
    </row>
    <row r="52" spans="1:7" x14ac:dyDescent="0.25">
      <c r="C52" s="15" t="s">
        <v>33</v>
      </c>
      <c r="D52" s="18">
        <v>5</v>
      </c>
      <c r="E52" s="15" t="s">
        <v>34</v>
      </c>
      <c r="F52" s="15">
        <f>IF(OR(F51="",D52=""),"", ROUND(PRODUCT(D52,F51)/100,2))</f>
        <v>93</v>
      </c>
      <c r="G52" s="13" t="str">
        <f>IF(D52="", "Nurodykite taikomą PVM dydį", "")</f>
        <v/>
      </c>
    </row>
    <row r="53" spans="1:7" x14ac:dyDescent="0.25">
      <c r="E53" s="15" t="s">
        <v>35</v>
      </c>
      <c r="F53" s="15">
        <f>IF(ISBLANK(F52), "", ROUND(SUM(F51:F52),2))</f>
        <v>1953</v>
      </c>
    </row>
    <row r="57" spans="1:7" x14ac:dyDescent="0.25">
      <c r="A57" s="12" t="s">
        <v>50</v>
      </c>
      <c r="B57" s="12" t="s">
        <v>51</v>
      </c>
    </row>
    <row r="59" spans="1:7" x14ac:dyDescent="0.25">
      <c r="A59" s="12" t="s">
        <v>24</v>
      </c>
    </row>
    <row r="60" spans="1:7" ht="60" x14ac:dyDescent="0.25">
      <c r="A60" s="24" t="s">
        <v>25</v>
      </c>
      <c r="B60" s="24" t="s">
        <v>26</v>
      </c>
      <c r="C60" s="24" t="s">
        <v>27</v>
      </c>
      <c r="D60" s="24" t="s">
        <v>28</v>
      </c>
      <c r="E60" s="24" t="s">
        <v>29</v>
      </c>
      <c r="F60" s="24" t="s">
        <v>30</v>
      </c>
      <c r="G60" s="24" t="s">
        <v>31</v>
      </c>
    </row>
    <row r="61" spans="1:7" x14ac:dyDescent="0.25">
      <c r="A61" s="15" t="s">
        <v>52</v>
      </c>
      <c r="B61" s="15" t="s">
        <v>53</v>
      </c>
      <c r="C61" s="16"/>
      <c r="D61" s="16"/>
      <c r="E61" s="16"/>
      <c r="F61" s="16"/>
      <c r="G61" s="16"/>
    </row>
    <row r="62" spans="1:7" x14ac:dyDescent="0.25">
      <c r="A62" s="16" t="s">
        <v>54</v>
      </c>
      <c r="B62" s="16" t="s">
        <v>53</v>
      </c>
      <c r="C62" s="16">
        <v>4000</v>
      </c>
      <c r="D62" s="16" t="s">
        <v>55</v>
      </c>
      <c r="E62" s="17">
        <v>0.67</v>
      </c>
      <c r="F62" s="16">
        <f>IF(ISBLANK(E62),"", PRODUCT(C62,E62))</f>
        <v>2680</v>
      </c>
      <c r="G62" s="18" t="s">
        <v>438</v>
      </c>
    </row>
    <row r="63" spans="1:7" x14ac:dyDescent="0.25">
      <c r="E63" s="15" t="s">
        <v>32</v>
      </c>
      <c r="F63" s="15">
        <f>IF(F62="","",ROUND(SUM(F62:F62),2))</f>
        <v>2680</v>
      </c>
      <c r="G63" s="13" t="str">
        <f>IF(F62="","Neužpildytos visos objektų kainos","")</f>
        <v/>
      </c>
    </row>
    <row r="64" spans="1:7" x14ac:dyDescent="0.25">
      <c r="C64" s="15" t="s">
        <v>33</v>
      </c>
      <c r="D64" s="18">
        <v>5</v>
      </c>
      <c r="E64" s="15" t="s">
        <v>34</v>
      </c>
      <c r="F64" s="15">
        <f>IF(OR(F63="",D64=""),"", ROUND(PRODUCT(D64,F63)/100,2))</f>
        <v>134</v>
      </c>
      <c r="G64" s="13" t="str">
        <f>IF(D64="", "Nurodykite taikomą PVM dydį", "")</f>
        <v/>
      </c>
    </row>
    <row r="65" spans="1:7" x14ac:dyDescent="0.25">
      <c r="E65" s="15" t="s">
        <v>35</v>
      </c>
      <c r="F65" s="15">
        <f>IF(ISBLANK(F64), "", ROUND(SUM(F63:F64),2))</f>
        <v>2814</v>
      </c>
    </row>
    <row r="69" spans="1:7" x14ac:dyDescent="0.25">
      <c r="A69" s="12" t="s">
        <v>56</v>
      </c>
      <c r="B69" s="12" t="s">
        <v>57</v>
      </c>
    </row>
    <row r="71" spans="1:7" x14ac:dyDescent="0.25">
      <c r="A71" s="12" t="s">
        <v>24</v>
      </c>
    </row>
    <row r="72" spans="1:7" ht="60" x14ac:dyDescent="0.25">
      <c r="A72" s="24" t="s">
        <v>25</v>
      </c>
      <c r="B72" s="24" t="s">
        <v>26</v>
      </c>
      <c r="C72" s="24" t="s">
        <v>27</v>
      </c>
      <c r="D72" s="24" t="s">
        <v>28</v>
      </c>
      <c r="E72" s="24" t="s">
        <v>29</v>
      </c>
      <c r="F72" s="24" t="s">
        <v>30</v>
      </c>
      <c r="G72" s="24" t="s">
        <v>31</v>
      </c>
    </row>
    <row r="73" spans="1:7" x14ac:dyDescent="0.25">
      <c r="A73" s="15" t="s">
        <v>58</v>
      </c>
      <c r="B73" s="15" t="s">
        <v>59</v>
      </c>
      <c r="C73" s="16"/>
      <c r="D73" s="16"/>
      <c r="E73" s="16"/>
      <c r="F73" s="16"/>
      <c r="G73" s="16"/>
    </row>
    <row r="74" spans="1:7" x14ac:dyDescent="0.25">
      <c r="A74" s="16" t="s">
        <v>60</v>
      </c>
      <c r="B74" s="16" t="s">
        <v>59</v>
      </c>
      <c r="C74" s="16">
        <v>12000</v>
      </c>
      <c r="D74" s="16" t="s">
        <v>55</v>
      </c>
      <c r="E74" s="17">
        <v>0.74399999999999999</v>
      </c>
      <c r="F74" s="16">
        <f>IF(ISBLANK(E74),"", PRODUCT(C74,E74))</f>
        <v>8928</v>
      </c>
      <c r="G74" s="18" t="s">
        <v>439</v>
      </c>
    </row>
    <row r="75" spans="1:7" x14ac:dyDescent="0.25">
      <c r="E75" s="15" t="s">
        <v>32</v>
      </c>
      <c r="F75" s="15">
        <f>IF(F74="","",ROUND(SUM(F74:F74),2))</f>
        <v>8928</v>
      </c>
      <c r="G75" s="13" t="str">
        <f>IF(F74="","Neužpildytos visos objektų kainos","")</f>
        <v/>
      </c>
    </row>
    <row r="76" spans="1:7" x14ac:dyDescent="0.25">
      <c r="C76" s="15" t="s">
        <v>33</v>
      </c>
      <c r="D76" s="18">
        <v>5</v>
      </c>
      <c r="E76" s="15" t="s">
        <v>34</v>
      </c>
      <c r="F76" s="15">
        <f>IF(OR(F75="",D76=""),"", ROUND(PRODUCT(D76,F75)/100,2))</f>
        <v>446.4</v>
      </c>
      <c r="G76" s="13" t="str">
        <f>IF(D76="", "Nurodykite taikomą PVM dydį", "")</f>
        <v/>
      </c>
    </row>
    <row r="77" spans="1:7" x14ac:dyDescent="0.25">
      <c r="E77" s="15" t="s">
        <v>35</v>
      </c>
      <c r="F77" s="15">
        <f>IF(ISBLANK(F76), "", ROUND(SUM(F75:F76),2))</f>
        <v>9374.4</v>
      </c>
    </row>
    <row r="82" spans="1:7" x14ac:dyDescent="0.25">
      <c r="A82" s="12" t="s">
        <v>61</v>
      </c>
      <c r="B82" s="12" t="s">
        <v>62</v>
      </c>
    </row>
    <row r="84" spans="1:7" x14ac:dyDescent="0.25">
      <c r="A84" s="12" t="s">
        <v>24</v>
      </c>
    </row>
    <row r="85" spans="1:7" ht="60" x14ac:dyDescent="0.25">
      <c r="A85" s="24" t="s">
        <v>25</v>
      </c>
      <c r="B85" s="24" t="s">
        <v>26</v>
      </c>
      <c r="C85" s="24" t="s">
        <v>27</v>
      </c>
      <c r="D85" s="24" t="s">
        <v>28</v>
      </c>
      <c r="E85" s="24" t="s">
        <v>29</v>
      </c>
      <c r="F85" s="24" t="s">
        <v>30</v>
      </c>
      <c r="G85" s="24" t="s">
        <v>31</v>
      </c>
    </row>
    <row r="86" spans="1:7" x14ac:dyDescent="0.25">
      <c r="A86" s="15" t="s">
        <v>63</v>
      </c>
      <c r="B86" s="15" t="s">
        <v>64</v>
      </c>
      <c r="C86" s="16"/>
      <c r="D86" s="16"/>
      <c r="E86" s="16"/>
      <c r="F86" s="16"/>
      <c r="G86" s="16"/>
    </row>
    <row r="87" spans="1:7" x14ac:dyDescent="0.25">
      <c r="A87" s="16" t="s">
        <v>65</v>
      </c>
      <c r="B87" s="16" t="s">
        <v>64</v>
      </c>
      <c r="C87" s="16">
        <v>500</v>
      </c>
      <c r="D87" s="16" t="s">
        <v>36</v>
      </c>
      <c r="E87" s="17">
        <v>0.52</v>
      </c>
      <c r="F87" s="16">
        <f>IF(ISBLANK(E87),"", PRODUCT(C87,E87))</f>
        <v>260</v>
      </c>
      <c r="G87" s="18" t="s">
        <v>466</v>
      </c>
    </row>
    <row r="88" spans="1:7" x14ac:dyDescent="0.25">
      <c r="E88" s="15" t="s">
        <v>32</v>
      </c>
      <c r="F88" s="15">
        <f>IF(F87="","",ROUND(SUM(F87:F87),2))</f>
        <v>260</v>
      </c>
      <c r="G88" s="13" t="str">
        <f>IF(F87="","Neužpildytos visos objektų kainos","")</f>
        <v/>
      </c>
    </row>
    <row r="89" spans="1:7" x14ac:dyDescent="0.25">
      <c r="C89" s="15" t="s">
        <v>33</v>
      </c>
      <c r="D89" s="18">
        <v>5</v>
      </c>
      <c r="E89" s="15" t="s">
        <v>34</v>
      </c>
      <c r="F89" s="15">
        <f>IF(OR(F88="",D89=""),"", ROUND(PRODUCT(D89,F88)/100,2))</f>
        <v>13</v>
      </c>
      <c r="G89" s="13" t="str">
        <f>IF(D89="", "Nurodykite taikomą PVM dydį", "")</f>
        <v/>
      </c>
    </row>
    <row r="90" spans="1:7" x14ac:dyDescent="0.25">
      <c r="E90" s="15" t="s">
        <v>35</v>
      </c>
      <c r="F90" s="15">
        <f>IF(ISBLANK(F89), "", ROUND(SUM(F88:F89),2))</f>
        <v>273</v>
      </c>
    </row>
    <row r="95" spans="1:7" x14ac:dyDescent="0.25">
      <c r="A95" s="12" t="s">
        <v>67</v>
      </c>
      <c r="B95" s="12" t="s">
        <v>68</v>
      </c>
    </row>
    <row r="97" spans="1:7" x14ac:dyDescent="0.25">
      <c r="A97" s="12" t="s">
        <v>24</v>
      </c>
    </row>
    <row r="98" spans="1:7" ht="60" x14ac:dyDescent="0.25">
      <c r="A98" s="24" t="s">
        <v>25</v>
      </c>
      <c r="B98" s="24" t="s">
        <v>26</v>
      </c>
      <c r="C98" s="24" t="s">
        <v>27</v>
      </c>
      <c r="D98" s="24" t="s">
        <v>28</v>
      </c>
      <c r="E98" s="24" t="s">
        <v>29</v>
      </c>
      <c r="F98" s="24" t="s">
        <v>30</v>
      </c>
      <c r="G98" s="24" t="s">
        <v>31</v>
      </c>
    </row>
    <row r="99" spans="1:7" x14ac:dyDescent="0.25">
      <c r="A99" s="15" t="s">
        <v>69</v>
      </c>
      <c r="B99" s="15" t="s">
        <v>70</v>
      </c>
      <c r="C99" s="16"/>
      <c r="D99" s="16"/>
      <c r="E99" s="16"/>
      <c r="F99" s="16"/>
      <c r="G99" s="16"/>
    </row>
    <row r="100" spans="1:7" x14ac:dyDescent="0.25">
      <c r="A100" s="16" t="s">
        <v>71</v>
      </c>
      <c r="B100" s="16" t="s">
        <v>70</v>
      </c>
      <c r="C100" s="16">
        <v>120</v>
      </c>
      <c r="D100" s="16" t="s">
        <v>39</v>
      </c>
      <c r="E100" s="17">
        <v>8.9600000000000009</v>
      </c>
      <c r="F100" s="16">
        <f>IF(ISBLANK(E100),"", PRODUCT(C100,E100))</f>
        <v>1075.2</v>
      </c>
      <c r="G100" s="18" t="s">
        <v>440</v>
      </c>
    </row>
    <row r="101" spans="1:7" x14ac:dyDescent="0.25">
      <c r="E101" s="15" t="s">
        <v>32</v>
      </c>
      <c r="F101" s="15">
        <f>IF(F100="","",ROUND(SUM(F100:F100),2))</f>
        <v>1075.2</v>
      </c>
      <c r="G101" s="13" t="str">
        <f>IF(F100="","Neužpildytos visos objektų kainos","")</f>
        <v/>
      </c>
    </row>
    <row r="102" spans="1:7" x14ac:dyDescent="0.25">
      <c r="C102" s="15" t="s">
        <v>33</v>
      </c>
      <c r="D102" s="18">
        <v>5</v>
      </c>
      <c r="E102" s="15" t="s">
        <v>34</v>
      </c>
      <c r="F102" s="15">
        <f>IF(OR(F101="",D102=""),"", ROUND(PRODUCT(D102,F101)/100,2))</f>
        <v>53.76</v>
      </c>
      <c r="G102" s="13" t="str">
        <f>IF(D102="", "Nurodykite taikomą PVM dydį", "")</f>
        <v/>
      </c>
    </row>
    <row r="103" spans="1:7" x14ac:dyDescent="0.25">
      <c r="E103" s="15" t="s">
        <v>35</v>
      </c>
      <c r="F103" s="15">
        <f>IF(ISBLANK(F102), "", ROUND(SUM(F101:F102),2))</f>
        <v>1128.96</v>
      </c>
    </row>
    <row r="108" spans="1:7" x14ac:dyDescent="0.25">
      <c r="A108" s="12" t="s">
        <v>72</v>
      </c>
      <c r="B108" s="12" t="s">
        <v>73</v>
      </c>
    </row>
    <row r="110" spans="1:7" x14ac:dyDescent="0.25">
      <c r="A110" s="12" t="s">
        <v>24</v>
      </c>
    </row>
    <row r="111" spans="1:7" ht="60" x14ac:dyDescent="0.25">
      <c r="A111" s="24" t="s">
        <v>25</v>
      </c>
      <c r="B111" s="24" t="s">
        <v>26</v>
      </c>
      <c r="C111" s="24" t="s">
        <v>27</v>
      </c>
      <c r="D111" s="24" t="s">
        <v>28</v>
      </c>
      <c r="E111" s="24" t="s">
        <v>29</v>
      </c>
      <c r="F111" s="24" t="s">
        <v>30</v>
      </c>
      <c r="G111" s="24" t="s">
        <v>31</v>
      </c>
    </row>
    <row r="112" spans="1:7" x14ac:dyDescent="0.25">
      <c r="A112" s="15" t="s">
        <v>74</v>
      </c>
      <c r="B112" s="15" t="s">
        <v>75</v>
      </c>
      <c r="C112" s="16"/>
      <c r="D112" s="16"/>
      <c r="E112" s="16"/>
      <c r="F112" s="16"/>
      <c r="G112" s="16"/>
    </row>
    <row r="113" spans="1:7" x14ac:dyDescent="0.25">
      <c r="A113" s="16" t="s">
        <v>76</v>
      </c>
      <c r="B113" s="16" t="s">
        <v>77</v>
      </c>
      <c r="C113" s="16">
        <v>600</v>
      </c>
      <c r="D113" s="16" t="s">
        <v>38</v>
      </c>
      <c r="E113" s="17">
        <v>0.19800000000000001</v>
      </c>
      <c r="F113" s="16">
        <f>IF(ISBLANK(E113),"", PRODUCT(C113,E113))</f>
        <v>118.80000000000001</v>
      </c>
      <c r="G113" s="18" t="s">
        <v>441</v>
      </c>
    </row>
    <row r="114" spans="1:7" x14ac:dyDescent="0.25">
      <c r="E114" s="15" t="s">
        <v>32</v>
      </c>
      <c r="F114" s="15">
        <f>IF(F113="","",ROUND(SUM(F113:F113),2))</f>
        <v>118.8</v>
      </c>
      <c r="G114" s="13" t="str">
        <f>IF(F113="","Neužpildytos visos objektų kainos","")</f>
        <v/>
      </c>
    </row>
    <row r="115" spans="1:7" x14ac:dyDescent="0.25">
      <c r="C115" s="15" t="s">
        <v>33</v>
      </c>
      <c r="D115" s="18">
        <v>5</v>
      </c>
      <c r="E115" s="15" t="s">
        <v>34</v>
      </c>
      <c r="F115" s="15">
        <f>IF(OR(F114="",D115=""),"", ROUND(PRODUCT(D115,F114)/100,2))</f>
        <v>5.94</v>
      </c>
      <c r="G115" s="13" t="str">
        <f>IF(D115="", "Nurodykite taikomą PVM dydį", "")</f>
        <v/>
      </c>
    </row>
    <row r="116" spans="1:7" x14ac:dyDescent="0.25">
      <c r="E116" s="15" t="s">
        <v>35</v>
      </c>
      <c r="F116" s="15">
        <f>IF(ISBLANK(F115), "", ROUND(SUM(F114:F115),2))</f>
        <v>124.74</v>
      </c>
    </row>
    <row r="120" spans="1:7" x14ac:dyDescent="0.25">
      <c r="A120" s="12" t="s">
        <v>78</v>
      </c>
      <c r="B120" s="12" t="s">
        <v>79</v>
      </c>
    </row>
    <row r="122" spans="1:7" x14ac:dyDescent="0.25">
      <c r="A122" s="12" t="s">
        <v>24</v>
      </c>
    </row>
    <row r="123" spans="1:7" ht="60" x14ac:dyDescent="0.25">
      <c r="A123" s="24" t="s">
        <v>25</v>
      </c>
      <c r="B123" s="24" t="s">
        <v>26</v>
      </c>
      <c r="C123" s="24" t="s">
        <v>27</v>
      </c>
      <c r="D123" s="24" t="s">
        <v>28</v>
      </c>
      <c r="E123" s="24" t="s">
        <v>29</v>
      </c>
      <c r="F123" s="24" t="s">
        <v>30</v>
      </c>
      <c r="G123" s="24" t="s">
        <v>31</v>
      </c>
    </row>
    <row r="124" spans="1:7" x14ac:dyDescent="0.25">
      <c r="A124" s="15" t="s">
        <v>80</v>
      </c>
      <c r="B124" s="15" t="s">
        <v>81</v>
      </c>
      <c r="C124" s="16"/>
      <c r="D124" s="16"/>
      <c r="E124" s="16"/>
      <c r="F124" s="16"/>
      <c r="G124" s="16"/>
    </row>
    <row r="125" spans="1:7" x14ac:dyDescent="0.25">
      <c r="A125" s="16" t="s">
        <v>82</v>
      </c>
      <c r="B125" s="16" t="s">
        <v>81</v>
      </c>
      <c r="C125" s="16">
        <v>350</v>
      </c>
      <c r="D125" s="16" t="s">
        <v>36</v>
      </c>
      <c r="E125" s="17">
        <v>1.22</v>
      </c>
      <c r="F125" s="16">
        <f>IF(ISBLANK(E125),"", PRODUCT(C125,E125))</f>
        <v>427</v>
      </c>
      <c r="G125" s="18" t="s">
        <v>442</v>
      </c>
    </row>
    <row r="126" spans="1:7" x14ac:dyDescent="0.25">
      <c r="E126" s="15" t="s">
        <v>32</v>
      </c>
      <c r="F126" s="15">
        <f>IF(F125="","",ROUND(SUM(F125:F125),2))</f>
        <v>427</v>
      </c>
      <c r="G126" s="13" t="str">
        <f>IF(F125="","Neužpildytos visos objektų kainos","")</f>
        <v/>
      </c>
    </row>
    <row r="127" spans="1:7" x14ac:dyDescent="0.25">
      <c r="C127" s="15" t="s">
        <v>33</v>
      </c>
      <c r="D127" s="18">
        <v>5</v>
      </c>
      <c r="E127" s="15" t="s">
        <v>34</v>
      </c>
      <c r="F127" s="15">
        <f>IF(OR(F126="",D127=""),"", ROUND(PRODUCT(D127,F126)/100,2))</f>
        <v>21.35</v>
      </c>
      <c r="G127" s="13" t="str">
        <f>IF(D127="", "Nurodykite taikomą PVM dydį", "")</f>
        <v/>
      </c>
    </row>
    <row r="128" spans="1:7" x14ac:dyDescent="0.25">
      <c r="E128" s="15" t="s">
        <v>35</v>
      </c>
      <c r="F128" s="15">
        <f>IF(ISBLANK(F127), "", ROUND(SUM(F126:F127),2))</f>
        <v>448.35</v>
      </c>
    </row>
    <row r="132" spans="1:7" x14ac:dyDescent="0.25">
      <c r="A132" s="12" t="s">
        <v>83</v>
      </c>
      <c r="B132" s="12" t="s">
        <v>84</v>
      </c>
    </row>
    <row r="134" spans="1:7" x14ac:dyDescent="0.25">
      <c r="A134" s="12" t="s">
        <v>24</v>
      </c>
    </row>
    <row r="135" spans="1:7" ht="60" x14ac:dyDescent="0.25">
      <c r="A135" s="24" t="s">
        <v>25</v>
      </c>
      <c r="B135" s="24" t="s">
        <v>26</v>
      </c>
      <c r="C135" s="24" t="s">
        <v>27</v>
      </c>
      <c r="D135" s="24" t="s">
        <v>28</v>
      </c>
      <c r="E135" s="24" t="s">
        <v>29</v>
      </c>
      <c r="F135" s="24" t="s">
        <v>30</v>
      </c>
      <c r="G135" s="24" t="s">
        <v>31</v>
      </c>
    </row>
    <row r="136" spans="1:7" x14ac:dyDescent="0.25">
      <c r="A136" s="15" t="s">
        <v>85</v>
      </c>
      <c r="B136" s="15" t="s">
        <v>86</v>
      </c>
      <c r="C136" s="16"/>
      <c r="D136" s="16"/>
      <c r="E136" s="16"/>
      <c r="F136" s="16"/>
      <c r="G136" s="16"/>
    </row>
    <row r="137" spans="1:7" x14ac:dyDescent="0.25">
      <c r="A137" s="16" t="s">
        <v>87</v>
      </c>
      <c r="B137" s="16" t="s">
        <v>86</v>
      </c>
      <c r="C137" s="16">
        <v>1200</v>
      </c>
      <c r="D137" s="16" t="s">
        <v>36</v>
      </c>
      <c r="E137" s="17">
        <v>0.53</v>
      </c>
      <c r="F137" s="16">
        <f>IF(ISBLANK(E137),"", PRODUCT(C137,E137))</f>
        <v>636</v>
      </c>
      <c r="G137" s="18" t="s">
        <v>443</v>
      </c>
    </row>
    <row r="138" spans="1:7" x14ac:dyDescent="0.25">
      <c r="E138" s="15" t="s">
        <v>32</v>
      </c>
      <c r="F138" s="15">
        <f>IF(F137="","",ROUND(SUM(F137:F137),2))</f>
        <v>636</v>
      </c>
      <c r="G138" s="13" t="str">
        <f>IF(F137="","Neužpildytos visos objektų kainos","")</f>
        <v/>
      </c>
    </row>
    <row r="139" spans="1:7" x14ac:dyDescent="0.25">
      <c r="C139" s="15" t="s">
        <v>33</v>
      </c>
      <c r="D139" s="18">
        <v>5</v>
      </c>
      <c r="E139" s="15" t="s">
        <v>34</v>
      </c>
      <c r="F139" s="15">
        <f>IF(OR(F138="",D139=""),"", ROUND(PRODUCT(D139,F138)/100,2))</f>
        <v>31.8</v>
      </c>
      <c r="G139" s="13" t="str">
        <f>IF(D139="", "Nurodykite taikomą PVM dydį", "")</f>
        <v/>
      </c>
    </row>
    <row r="140" spans="1:7" x14ac:dyDescent="0.25">
      <c r="E140" s="15" t="s">
        <v>35</v>
      </c>
      <c r="F140" s="15">
        <f>IF(ISBLANK(F139), "", ROUND(SUM(F138:F139),2))</f>
        <v>667.8</v>
      </c>
    </row>
    <row r="145" spans="1:7" x14ac:dyDescent="0.25">
      <c r="A145" s="12" t="s">
        <v>88</v>
      </c>
      <c r="B145" s="12" t="s">
        <v>89</v>
      </c>
    </row>
    <row r="147" spans="1:7" x14ac:dyDescent="0.25">
      <c r="A147" s="12" t="s">
        <v>24</v>
      </c>
    </row>
    <row r="148" spans="1:7" ht="60" x14ac:dyDescent="0.25">
      <c r="A148" s="24" t="s">
        <v>25</v>
      </c>
      <c r="B148" s="24" t="s">
        <v>26</v>
      </c>
      <c r="C148" s="24" t="s">
        <v>27</v>
      </c>
      <c r="D148" s="24" t="s">
        <v>28</v>
      </c>
      <c r="E148" s="24" t="s">
        <v>29</v>
      </c>
      <c r="F148" s="24" t="s">
        <v>30</v>
      </c>
      <c r="G148" s="24" t="s">
        <v>31</v>
      </c>
    </row>
    <row r="149" spans="1:7" x14ac:dyDescent="0.25">
      <c r="A149" s="15" t="s">
        <v>90</v>
      </c>
      <c r="B149" s="15" t="s">
        <v>91</v>
      </c>
      <c r="C149" s="16"/>
      <c r="D149" s="16"/>
      <c r="E149" s="16"/>
      <c r="F149" s="16"/>
      <c r="G149" s="16"/>
    </row>
    <row r="150" spans="1:7" x14ac:dyDescent="0.25">
      <c r="A150" s="16" t="s">
        <v>92</v>
      </c>
      <c r="B150" s="16" t="s">
        <v>91</v>
      </c>
      <c r="C150" s="16">
        <v>2200</v>
      </c>
      <c r="D150" s="16" t="s">
        <v>37</v>
      </c>
      <c r="E150" s="17">
        <v>2.7E-2</v>
      </c>
      <c r="F150" s="16">
        <f>IF(ISBLANK(E150),"", PRODUCT(C150,E150))</f>
        <v>59.4</v>
      </c>
      <c r="G150" s="18" t="s">
        <v>467</v>
      </c>
    </row>
    <row r="151" spans="1:7" x14ac:dyDescent="0.25">
      <c r="E151" s="15" t="s">
        <v>32</v>
      </c>
      <c r="F151" s="15">
        <f>IF(F150="","",ROUND(SUM(F150:F150),2))</f>
        <v>59.4</v>
      </c>
      <c r="G151" s="13" t="str">
        <f>IF(F150="","Neužpildytos visos objektų kainos","")</f>
        <v/>
      </c>
    </row>
    <row r="152" spans="1:7" x14ac:dyDescent="0.25">
      <c r="C152" s="15" t="s">
        <v>33</v>
      </c>
      <c r="D152" s="18">
        <v>5</v>
      </c>
      <c r="E152" s="15" t="s">
        <v>34</v>
      </c>
      <c r="F152" s="15">
        <f>IF(OR(F151="",D152=""),"", ROUND(PRODUCT(D152,F151)/100,2))</f>
        <v>2.97</v>
      </c>
      <c r="G152" s="13" t="str">
        <f>IF(D152="", "Nurodykite taikomą PVM dydį", "")</f>
        <v/>
      </c>
    </row>
    <row r="153" spans="1:7" x14ac:dyDescent="0.25">
      <c r="E153" s="15" t="s">
        <v>35</v>
      </c>
      <c r="F153" s="15">
        <f>IF(ISBLANK(F152), "", ROUND(SUM(F151:F152),2))</f>
        <v>62.37</v>
      </c>
    </row>
    <row r="157" spans="1:7" x14ac:dyDescent="0.25">
      <c r="A157" s="12" t="s">
        <v>93</v>
      </c>
      <c r="B157" s="12" t="s">
        <v>94</v>
      </c>
    </row>
    <row r="159" spans="1:7" x14ac:dyDescent="0.25">
      <c r="A159" s="12" t="s">
        <v>24</v>
      </c>
    </row>
    <row r="160" spans="1:7" ht="60" x14ac:dyDescent="0.25">
      <c r="A160" s="24" t="s">
        <v>25</v>
      </c>
      <c r="B160" s="24" t="s">
        <v>26</v>
      </c>
      <c r="C160" s="24" t="s">
        <v>27</v>
      </c>
      <c r="D160" s="24" t="s">
        <v>28</v>
      </c>
      <c r="E160" s="24" t="s">
        <v>29</v>
      </c>
      <c r="F160" s="24" t="s">
        <v>30</v>
      </c>
      <c r="G160" s="24" t="s">
        <v>31</v>
      </c>
    </row>
    <row r="161" spans="1:7" x14ac:dyDescent="0.25">
      <c r="A161" s="15" t="s">
        <v>95</v>
      </c>
      <c r="B161" s="15" t="s">
        <v>96</v>
      </c>
      <c r="C161" s="16"/>
      <c r="D161" s="16"/>
      <c r="E161" s="16"/>
      <c r="F161" s="16"/>
      <c r="G161" s="16"/>
    </row>
    <row r="162" spans="1:7" x14ac:dyDescent="0.25">
      <c r="A162" s="16" t="s">
        <v>97</v>
      </c>
      <c r="B162" s="16" t="s">
        <v>96</v>
      </c>
      <c r="C162" s="16">
        <v>10</v>
      </c>
      <c r="D162" s="16" t="s">
        <v>66</v>
      </c>
      <c r="E162" s="17">
        <v>96</v>
      </c>
      <c r="F162" s="16">
        <f>IF(ISBLANK(E162),"", PRODUCT(C162,E162))</f>
        <v>960</v>
      </c>
      <c r="G162" s="18" t="s">
        <v>444</v>
      </c>
    </row>
    <row r="163" spans="1:7" x14ac:dyDescent="0.25">
      <c r="E163" s="15" t="s">
        <v>32</v>
      </c>
      <c r="F163" s="15">
        <f>IF(F162="","",ROUND(SUM(F162:F162),2))</f>
        <v>960</v>
      </c>
      <c r="G163" s="13" t="str">
        <f>IF(F162="","Neužpildytos visos objektų kainos","")</f>
        <v/>
      </c>
    </row>
    <row r="164" spans="1:7" x14ac:dyDescent="0.25">
      <c r="C164" s="15" t="s">
        <v>33</v>
      </c>
      <c r="D164" s="18">
        <v>5</v>
      </c>
      <c r="E164" s="15" t="s">
        <v>34</v>
      </c>
      <c r="F164" s="15">
        <f>IF(OR(F163="",D164=""),"", ROUND(PRODUCT(D164,F163)/100,2))</f>
        <v>48</v>
      </c>
      <c r="G164" s="13" t="str">
        <f>IF(D164="", "Nurodykite taikomą PVM dydį", "")</f>
        <v/>
      </c>
    </row>
    <row r="165" spans="1:7" x14ac:dyDescent="0.25">
      <c r="E165" s="15" t="s">
        <v>35</v>
      </c>
      <c r="F165" s="15">
        <f>IF(ISBLANK(F164), "", ROUND(SUM(F163:F164),2))</f>
        <v>1008</v>
      </c>
    </row>
    <row r="169" spans="1:7" x14ac:dyDescent="0.25">
      <c r="A169" s="12" t="s">
        <v>98</v>
      </c>
      <c r="B169" s="12" t="s">
        <v>99</v>
      </c>
    </row>
    <row r="171" spans="1:7" x14ac:dyDescent="0.25">
      <c r="A171" s="12" t="s">
        <v>24</v>
      </c>
    </row>
    <row r="172" spans="1:7" ht="60" x14ac:dyDescent="0.25">
      <c r="A172" s="24" t="s">
        <v>25</v>
      </c>
      <c r="B172" s="24" t="s">
        <v>26</v>
      </c>
      <c r="C172" s="24" t="s">
        <v>27</v>
      </c>
      <c r="D172" s="24" t="s">
        <v>28</v>
      </c>
      <c r="E172" s="24" t="s">
        <v>29</v>
      </c>
      <c r="F172" s="24" t="s">
        <v>30</v>
      </c>
      <c r="G172" s="24" t="s">
        <v>31</v>
      </c>
    </row>
    <row r="173" spans="1:7" x14ac:dyDescent="0.25">
      <c r="A173" s="15" t="s">
        <v>100</v>
      </c>
      <c r="B173" s="15" t="s">
        <v>101</v>
      </c>
      <c r="C173" s="16"/>
      <c r="D173" s="16"/>
      <c r="E173" s="16"/>
      <c r="F173" s="16"/>
      <c r="G173" s="16"/>
    </row>
    <row r="174" spans="1:7" x14ac:dyDescent="0.25">
      <c r="A174" s="16" t="s">
        <v>102</v>
      </c>
      <c r="B174" s="16" t="s">
        <v>103</v>
      </c>
      <c r="C174" s="16">
        <v>2200</v>
      </c>
      <c r="D174" s="16" t="s">
        <v>36</v>
      </c>
      <c r="E174" s="17">
        <v>0.27700000000000002</v>
      </c>
      <c r="F174" s="16">
        <f>IF(ISBLANK(E174),"", PRODUCT(C174,E174))</f>
        <v>609.40000000000009</v>
      </c>
      <c r="G174" s="18" t="s">
        <v>445</v>
      </c>
    </row>
    <row r="175" spans="1:7" x14ac:dyDescent="0.25">
      <c r="E175" s="15" t="s">
        <v>32</v>
      </c>
      <c r="F175" s="15">
        <f>IF(F174="","",ROUND(SUM(F174:F174),2))</f>
        <v>609.4</v>
      </c>
      <c r="G175" s="13" t="str">
        <f>IF(F174="","Neužpildytos visos objektų kainos","")</f>
        <v/>
      </c>
    </row>
    <row r="176" spans="1:7" x14ac:dyDescent="0.25">
      <c r="C176" s="15" t="s">
        <v>33</v>
      </c>
      <c r="D176" s="18">
        <v>5</v>
      </c>
      <c r="E176" s="15" t="s">
        <v>34</v>
      </c>
      <c r="F176" s="15">
        <f>IF(OR(F175="",D176=""),"", ROUND(PRODUCT(D176,F175)/100,2))</f>
        <v>30.47</v>
      </c>
      <c r="G176" s="13" t="str">
        <f>IF(D176="", "Nurodykite taikomą PVM dydį", "")</f>
        <v/>
      </c>
    </row>
    <row r="177" spans="1:7" x14ac:dyDescent="0.25">
      <c r="E177" s="15" t="s">
        <v>35</v>
      </c>
      <c r="F177" s="15">
        <f>IF(ISBLANK(F176), "", ROUND(SUM(F175:F176),2))</f>
        <v>639.87</v>
      </c>
    </row>
    <row r="182" spans="1:7" x14ac:dyDescent="0.25">
      <c r="A182" s="12" t="s">
        <v>104</v>
      </c>
      <c r="B182" s="12" t="s">
        <v>105</v>
      </c>
    </row>
    <row r="184" spans="1:7" x14ac:dyDescent="0.25">
      <c r="A184" s="12" t="s">
        <v>24</v>
      </c>
    </row>
    <row r="185" spans="1:7" ht="60" x14ac:dyDescent="0.25">
      <c r="A185" s="24" t="s">
        <v>25</v>
      </c>
      <c r="B185" s="24" t="s">
        <v>26</v>
      </c>
      <c r="C185" s="24" t="s">
        <v>27</v>
      </c>
      <c r="D185" s="24" t="s">
        <v>28</v>
      </c>
      <c r="E185" s="24" t="s">
        <v>29</v>
      </c>
      <c r="F185" s="24" t="s">
        <v>30</v>
      </c>
      <c r="G185" s="24" t="s">
        <v>31</v>
      </c>
    </row>
    <row r="186" spans="1:7" x14ac:dyDescent="0.25">
      <c r="A186" s="15" t="s">
        <v>106</v>
      </c>
      <c r="B186" s="15" t="s">
        <v>107</v>
      </c>
      <c r="C186" s="16"/>
      <c r="D186" s="16"/>
      <c r="E186" s="16"/>
      <c r="F186" s="16"/>
      <c r="G186" s="16"/>
    </row>
    <row r="187" spans="1:7" x14ac:dyDescent="0.25">
      <c r="A187" s="16" t="s">
        <v>108</v>
      </c>
      <c r="B187" s="16" t="s">
        <v>107</v>
      </c>
      <c r="C187" s="16">
        <v>3600</v>
      </c>
      <c r="D187" s="16" t="s">
        <v>36</v>
      </c>
      <c r="E187" s="17">
        <v>0.317</v>
      </c>
      <c r="F187" s="16">
        <f>IF(ISBLANK(E187),"", PRODUCT(C187,E187))</f>
        <v>1141.2</v>
      </c>
      <c r="G187" s="18" t="s">
        <v>446</v>
      </c>
    </row>
    <row r="188" spans="1:7" x14ac:dyDescent="0.25">
      <c r="E188" s="15" t="s">
        <v>32</v>
      </c>
      <c r="F188" s="15">
        <f>IF(F187="","",ROUND(SUM(F187:F187),2))</f>
        <v>1141.2</v>
      </c>
      <c r="G188" s="13" t="str">
        <f>IF(F187="","Neužpildytos visos objektų kainos","")</f>
        <v/>
      </c>
    </row>
    <row r="189" spans="1:7" x14ac:dyDescent="0.25">
      <c r="C189" s="15" t="s">
        <v>33</v>
      </c>
      <c r="D189" s="18">
        <v>5</v>
      </c>
      <c r="E189" s="15" t="s">
        <v>34</v>
      </c>
      <c r="F189" s="15">
        <f>IF(OR(F188="",D189=""),"", ROUND(PRODUCT(D189,F188)/100,2))</f>
        <v>57.06</v>
      </c>
      <c r="G189" s="13" t="str">
        <f>IF(D189="", "Nurodykite taikomą PVM dydį", "")</f>
        <v/>
      </c>
    </row>
    <row r="190" spans="1:7" x14ac:dyDescent="0.25">
      <c r="E190" s="15" t="s">
        <v>35</v>
      </c>
      <c r="F190" s="15">
        <f>IF(ISBLANK(F189), "", ROUND(SUM(F188:F189),2))</f>
        <v>1198.26</v>
      </c>
    </row>
    <row r="195" spans="1:7" x14ac:dyDescent="0.25">
      <c r="A195" s="12" t="s">
        <v>109</v>
      </c>
      <c r="B195" s="12" t="s">
        <v>110</v>
      </c>
    </row>
    <row r="197" spans="1:7" x14ac:dyDescent="0.25">
      <c r="A197" s="12" t="s">
        <v>24</v>
      </c>
    </row>
    <row r="198" spans="1:7" ht="60" x14ac:dyDescent="0.25">
      <c r="A198" s="24" t="s">
        <v>25</v>
      </c>
      <c r="B198" s="24" t="s">
        <v>26</v>
      </c>
      <c r="C198" s="24" t="s">
        <v>27</v>
      </c>
      <c r="D198" s="24" t="s">
        <v>28</v>
      </c>
      <c r="E198" s="24" t="s">
        <v>29</v>
      </c>
      <c r="F198" s="24" t="s">
        <v>30</v>
      </c>
      <c r="G198" s="24" t="s">
        <v>31</v>
      </c>
    </row>
    <row r="199" spans="1:7" x14ac:dyDescent="0.25">
      <c r="A199" s="15" t="s">
        <v>111</v>
      </c>
      <c r="B199" s="15" t="s">
        <v>112</v>
      </c>
      <c r="C199" s="16"/>
      <c r="D199" s="16"/>
      <c r="E199" s="16"/>
      <c r="F199" s="16"/>
      <c r="G199" s="16"/>
    </row>
    <row r="200" spans="1:7" x14ac:dyDescent="0.25">
      <c r="A200" s="16" t="s">
        <v>113</v>
      </c>
      <c r="B200" s="16" t="s">
        <v>112</v>
      </c>
      <c r="C200" s="16">
        <v>30</v>
      </c>
      <c r="D200" s="16" t="s">
        <v>36</v>
      </c>
      <c r="E200" s="17">
        <v>23.66</v>
      </c>
      <c r="F200" s="16">
        <f>IF(ISBLANK(E200),"", PRODUCT(C200,E200))</f>
        <v>709.8</v>
      </c>
      <c r="G200" s="18" t="s">
        <v>447</v>
      </c>
    </row>
    <row r="201" spans="1:7" x14ac:dyDescent="0.25">
      <c r="E201" s="15" t="s">
        <v>32</v>
      </c>
      <c r="F201" s="15">
        <f>IF(F200="","",ROUND(SUM(F200:F200),2))</f>
        <v>709.8</v>
      </c>
      <c r="G201" s="13" t="str">
        <f>IF(F200="","Neužpildytos visos objektų kainos","")</f>
        <v/>
      </c>
    </row>
    <row r="202" spans="1:7" x14ac:dyDescent="0.25">
      <c r="C202" s="15" t="s">
        <v>33</v>
      </c>
      <c r="D202" s="18">
        <v>5</v>
      </c>
      <c r="E202" s="15" t="s">
        <v>34</v>
      </c>
      <c r="F202" s="15">
        <f>IF(OR(F201="",D202=""),"", ROUND(PRODUCT(D202,F201)/100,2))</f>
        <v>35.49</v>
      </c>
      <c r="G202" s="13" t="str">
        <f>IF(D202="", "Nurodykite taikomą PVM dydį", "")</f>
        <v/>
      </c>
    </row>
    <row r="203" spans="1:7" x14ac:dyDescent="0.25">
      <c r="E203" s="15" t="s">
        <v>35</v>
      </c>
      <c r="F203" s="15">
        <f>IF(ISBLANK(F202), "", ROUND(SUM(F201:F202),2))</f>
        <v>745.29</v>
      </c>
    </row>
    <row r="207" spans="1:7" x14ac:dyDescent="0.25">
      <c r="A207" s="12" t="s">
        <v>114</v>
      </c>
      <c r="B207" s="12" t="s">
        <v>115</v>
      </c>
    </row>
    <row r="209" spans="1:7" x14ac:dyDescent="0.25">
      <c r="A209" s="12" t="s">
        <v>24</v>
      </c>
    </row>
    <row r="210" spans="1:7" ht="60" x14ac:dyDescent="0.25">
      <c r="A210" s="24" t="s">
        <v>25</v>
      </c>
      <c r="B210" s="24" t="s">
        <v>26</v>
      </c>
      <c r="C210" s="24" t="s">
        <v>27</v>
      </c>
      <c r="D210" s="24" t="s">
        <v>28</v>
      </c>
      <c r="E210" s="24" t="s">
        <v>29</v>
      </c>
      <c r="F210" s="24" t="s">
        <v>30</v>
      </c>
      <c r="G210" s="24" t="s">
        <v>31</v>
      </c>
    </row>
    <row r="211" spans="1:7" x14ac:dyDescent="0.25">
      <c r="A211" s="15" t="s">
        <v>116</v>
      </c>
      <c r="B211" s="15" t="s">
        <v>117</v>
      </c>
      <c r="C211" s="16"/>
      <c r="D211" s="16"/>
      <c r="E211" s="16"/>
      <c r="F211" s="16"/>
      <c r="G211" s="16"/>
    </row>
    <row r="212" spans="1:7" x14ac:dyDescent="0.25">
      <c r="A212" s="16" t="s">
        <v>118</v>
      </c>
      <c r="B212" s="16" t="s">
        <v>117</v>
      </c>
      <c r="C212" s="16">
        <v>500</v>
      </c>
      <c r="D212" s="16" t="s">
        <v>36</v>
      </c>
      <c r="E212" s="17">
        <v>0.57999999999999996</v>
      </c>
      <c r="F212" s="16">
        <f>IF(ISBLANK(E212),"", PRODUCT(C212,E212))</f>
        <v>290</v>
      </c>
      <c r="G212" s="18" t="s">
        <v>448</v>
      </c>
    </row>
    <row r="213" spans="1:7" x14ac:dyDescent="0.25">
      <c r="E213" s="15" t="s">
        <v>32</v>
      </c>
      <c r="F213" s="15">
        <f>IF(F212="","",ROUND(SUM(F212:F212),2))</f>
        <v>290</v>
      </c>
      <c r="G213" s="13" t="str">
        <f>IF(F212="","Neužpildytos visos objektų kainos","")</f>
        <v/>
      </c>
    </row>
    <row r="214" spans="1:7" x14ac:dyDescent="0.25">
      <c r="C214" s="15" t="s">
        <v>33</v>
      </c>
      <c r="D214" s="18">
        <v>5</v>
      </c>
      <c r="E214" s="15" t="s">
        <v>34</v>
      </c>
      <c r="F214" s="15">
        <f>IF(OR(F213="",D214=""),"", ROUND(PRODUCT(D214,F213)/100,2))</f>
        <v>14.5</v>
      </c>
      <c r="G214" s="13" t="str">
        <f>IF(D214="", "Nurodykite taikomą PVM dydį", "")</f>
        <v/>
      </c>
    </row>
    <row r="215" spans="1:7" x14ac:dyDescent="0.25">
      <c r="E215" s="15" t="s">
        <v>35</v>
      </c>
      <c r="F215" s="15">
        <f>IF(ISBLANK(F214), "", ROUND(SUM(F213:F214),2))</f>
        <v>304.5</v>
      </c>
    </row>
    <row r="220" spans="1:7" x14ac:dyDescent="0.25">
      <c r="A220" s="12" t="s">
        <v>119</v>
      </c>
      <c r="B220" s="12" t="s">
        <v>120</v>
      </c>
    </row>
    <row r="222" spans="1:7" x14ac:dyDescent="0.25">
      <c r="A222" s="12" t="s">
        <v>24</v>
      </c>
    </row>
    <row r="223" spans="1:7" ht="60" x14ac:dyDescent="0.25">
      <c r="A223" s="24" t="s">
        <v>25</v>
      </c>
      <c r="B223" s="24" t="s">
        <v>26</v>
      </c>
      <c r="C223" s="24" t="s">
        <v>27</v>
      </c>
      <c r="D223" s="24" t="s">
        <v>28</v>
      </c>
      <c r="E223" s="24" t="s">
        <v>29</v>
      </c>
      <c r="F223" s="24" t="s">
        <v>30</v>
      </c>
      <c r="G223" s="24" t="s">
        <v>31</v>
      </c>
    </row>
    <row r="224" spans="1:7" x14ac:dyDescent="0.25">
      <c r="A224" s="15" t="s">
        <v>121</v>
      </c>
      <c r="B224" s="15" t="s">
        <v>122</v>
      </c>
      <c r="C224" s="16"/>
      <c r="D224" s="16"/>
      <c r="E224" s="16"/>
      <c r="F224" s="16"/>
      <c r="G224" s="16"/>
    </row>
    <row r="225" spans="1:7" x14ac:dyDescent="0.25">
      <c r="A225" s="16" t="s">
        <v>123</v>
      </c>
      <c r="B225" s="16" t="s">
        <v>122</v>
      </c>
      <c r="C225" s="16">
        <v>50</v>
      </c>
      <c r="D225" s="16" t="s">
        <v>36</v>
      </c>
      <c r="E225" s="17">
        <v>15.66</v>
      </c>
      <c r="F225" s="16">
        <f>IF(ISBLANK(E225),"", PRODUCT(C225,E225))</f>
        <v>783</v>
      </c>
      <c r="G225" s="18" t="s">
        <v>449</v>
      </c>
    </row>
    <row r="226" spans="1:7" x14ac:dyDescent="0.25">
      <c r="E226" s="15" t="s">
        <v>32</v>
      </c>
      <c r="F226" s="15">
        <f>IF(F225="","",ROUND(SUM(F225:F225),2))</f>
        <v>783</v>
      </c>
      <c r="G226" s="13" t="str">
        <f>IF(F225="","Neužpildytos visos objektų kainos","")</f>
        <v/>
      </c>
    </row>
    <row r="227" spans="1:7" x14ac:dyDescent="0.25">
      <c r="C227" s="15" t="s">
        <v>33</v>
      </c>
      <c r="D227" s="18">
        <v>5</v>
      </c>
      <c r="E227" s="15" t="s">
        <v>34</v>
      </c>
      <c r="F227" s="15">
        <f>IF(OR(F226="",D227=""),"", ROUND(PRODUCT(D227,F226)/100,2))</f>
        <v>39.15</v>
      </c>
      <c r="G227" s="13" t="str">
        <f>IF(D227="", "Nurodykite taikomą PVM dydį", "")</f>
        <v/>
      </c>
    </row>
    <row r="228" spans="1:7" x14ac:dyDescent="0.25">
      <c r="E228" s="15" t="s">
        <v>35</v>
      </c>
      <c r="F228" s="15">
        <f>IF(ISBLANK(F227), "", ROUND(SUM(F226:F227),2))</f>
        <v>822.15</v>
      </c>
    </row>
    <row r="232" spans="1:7" x14ac:dyDescent="0.25">
      <c r="A232" s="12" t="s">
        <v>124</v>
      </c>
      <c r="B232" s="12" t="s">
        <v>125</v>
      </c>
    </row>
    <row r="234" spans="1:7" x14ac:dyDescent="0.25">
      <c r="A234" s="12" t="s">
        <v>24</v>
      </c>
    </row>
    <row r="235" spans="1:7" ht="60" x14ac:dyDescent="0.25">
      <c r="A235" s="24" t="s">
        <v>25</v>
      </c>
      <c r="B235" s="24" t="s">
        <v>26</v>
      </c>
      <c r="C235" s="24" t="s">
        <v>27</v>
      </c>
      <c r="D235" s="24" t="s">
        <v>28</v>
      </c>
      <c r="E235" s="24" t="s">
        <v>29</v>
      </c>
      <c r="F235" s="24" t="s">
        <v>30</v>
      </c>
      <c r="G235" s="24" t="s">
        <v>31</v>
      </c>
    </row>
    <row r="236" spans="1:7" x14ac:dyDescent="0.25">
      <c r="A236" s="15" t="s">
        <v>126</v>
      </c>
      <c r="B236" s="15" t="s">
        <v>127</v>
      </c>
      <c r="C236" s="16"/>
      <c r="D236" s="16"/>
      <c r="E236" s="16"/>
      <c r="F236" s="16"/>
      <c r="G236" s="16"/>
    </row>
    <row r="237" spans="1:7" x14ac:dyDescent="0.25">
      <c r="A237" s="16" t="s">
        <v>128</v>
      </c>
      <c r="B237" s="16" t="s">
        <v>129</v>
      </c>
      <c r="C237" s="16">
        <v>2300</v>
      </c>
      <c r="D237" s="16" t="s">
        <v>36</v>
      </c>
      <c r="E237" s="17">
        <v>0.26879999999999998</v>
      </c>
      <c r="F237" s="16">
        <f>IF(ISBLANK(E237),"", PRODUCT(C237,E237))</f>
        <v>618.24</v>
      </c>
      <c r="G237" s="18" t="s">
        <v>450</v>
      </c>
    </row>
    <row r="238" spans="1:7" x14ac:dyDescent="0.25">
      <c r="E238" s="15" t="s">
        <v>32</v>
      </c>
      <c r="F238" s="15">
        <f>IF(F237="","",ROUND(SUM(F237:F237),2))</f>
        <v>618.24</v>
      </c>
      <c r="G238" s="13" t="str">
        <f>IF(F237="","Neužpildytos visos objektų kainos","")</f>
        <v/>
      </c>
    </row>
    <row r="239" spans="1:7" x14ac:dyDescent="0.25">
      <c r="C239" s="15" t="s">
        <v>33</v>
      </c>
      <c r="D239" s="18"/>
      <c r="E239" s="15" t="s">
        <v>34</v>
      </c>
      <c r="F239" s="15" t="str">
        <f>IF(OR(F238="",D239=""),"", ROUND(PRODUCT(D239,F238)/100,2))</f>
        <v/>
      </c>
      <c r="G239" s="13" t="str">
        <f>IF(D239="", "Nurodykite taikomą PVM dydį", "")</f>
        <v>Nurodykite taikomą PVM dydį</v>
      </c>
    </row>
    <row r="240" spans="1:7" x14ac:dyDescent="0.25">
      <c r="E240" s="15" t="s">
        <v>35</v>
      </c>
      <c r="F240" s="15">
        <f>IF(ISBLANK(F239), "", ROUND(SUM(F238:F239),2))</f>
        <v>618.24</v>
      </c>
    </row>
    <row r="245" spans="1:7" x14ac:dyDescent="0.25">
      <c r="A245" s="12" t="s">
        <v>130</v>
      </c>
      <c r="B245" s="12" t="s">
        <v>131</v>
      </c>
    </row>
    <row r="247" spans="1:7" x14ac:dyDescent="0.25">
      <c r="A247" s="12" t="s">
        <v>24</v>
      </c>
    </row>
    <row r="248" spans="1:7" ht="60" x14ac:dyDescent="0.25">
      <c r="A248" s="24" t="s">
        <v>25</v>
      </c>
      <c r="B248" s="24" t="s">
        <v>26</v>
      </c>
      <c r="C248" s="24" t="s">
        <v>27</v>
      </c>
      <c r="D248" s="24" t="s">
        <v>28</v>
      </c>
      <c r="E248" s="24" t="s">
        <v>29</v>
      </c>
      <c r="F248" s="24" t="s">
        <v>30</v>
      </c>
      <c r="G248" s="24" t="s">
        <v>31</v>
      </c>
    </row>
    <row r="249" spans="1:7" x14ac:dyDescent="0.25">
      <c r="A249" s="15" t="s">
        <v>132</v>
      </c>
      <c r="B249" s="15" t="s">
        <v>133</v>
      </c>
      <c r="C249" s="16"/>
      <c r="D249" s="16"/>
      <c r="E249" s="16"/>
      <c r="F249" s="16"/>
      <c r="G249" s="16"/>
    </row>
    <row r="250" spans="1:7" x14ac:dyDescent="0.25">
      <c r="A250" s="16" t="s">
        <v>134</v>
      </c>
      <c r="B250" s="16" t="s">
        <v>133</v>
      </c>
      <c r="C250" s="16">
        <v>250</v>
      </c>
      <c r="D250" s="16" t="s">
        <v>36</v>
      </c>
      <c r="E250" s="17">
        <v>4.66</v>
      </c>
      <c r="F250" s="16">
        <f>IF(ISBLANK(E250),"", PRODUCT(C250,E250))</f>
        <v>1165</v>
      </c>
      <c r="G250" s="18" t="s">
        <v>451</v>
      </c>
    </row>
    <row r="251" spans="1:7" x14ac:dyDescent="0.25">
      <c r="E251" s="15" t="s">
        <v>32</v>
      </c>
      <c r="F251" s="15">
        <f>IF(F250="","",ROUND(SUM(F250:F250),2))</f>
        <v>1165</v>
      </c>
      <c r="G251" s="13" t="str">
        <f>IF(F250="","Neužpildytos visos objektų kainos","")</f>
        <v/>
      </c>
    </row>
    <row r="252" spans="1:7" x14ac:dyDescent="0.25">
      <c r="C252" s="15" t="s">
        <v>33</v>
      </c>
      <c r="D252" s="18">
        <v>5</v>
      </c>
      <c r="E252" s="15" t="s">
        <v>34</v>
      </c>
      <c r="F252" s="15">
        <f>IF(OR(F251="",D252=""),"", ROUND(PRODUCT(D252,F251)/100,2))</f>
        <v>58.25</v>
      </c>
      <c r="G252" s="13" t="str">
        <f>IF(D252="", "Nurodykite taikomą PVM dydį", "")</f>
        <v/>
      </c>
    </row>
    <row r="253" spans="1:7" x14ac:dyDescent="0.25">
      <c r="E253" s="15" t="s">
        <v>35</v>
      </c>
      <c r="F253" s="15">
        <f>IF(ISBLANK(F252), "", ROUND(SUM(F251:F252),2))</f>
        <v>1223.25</v>
      </c>
    </row>
    <row r="257" spans="1:7" x14ac:dyDescent="0.25">
      <c r="A257" s="12" t="s">
        <v>135</v>
      </c>
      <c r="B257" s="12" t="s">
        <v>136</v>
      </c>
    </row>
    <row r="259" spans="1:7" x14ac:dyDescent="0.25">
      <c r="A259" s="12" t="s">
        <v>24</v>
      </c>
    </row>
    <row r="260" spans="1:7" ht="60" x14ac:dyDescent="0.25">
      <c r="A260" s="24" t="s">
        <v>25</v>
      </c>
      <c r="B260" s="24" t="s">
        <v>26</v>
      </c>
      <c r="C260" s="24" t="s">
        <v>27</v>
      </c>
      <c r="D260" s="24" t="s">
        <v>28</v>
      </c>
      <c r="E260" s="24" t="s">
        <v>29</v>
      </c>
      <c r="F260" s="24" t="s">
        <v>30</v>
      </c>
      <c r="G260" s="24" t="s">
        <v>31</v>
      </c>
    </row>
    <row r="261" spans="1:7" x14ac:dyDescent="0.25">
      <c r="A261" s="15" t="s">
        <v>137</v>
      </c>
      <c r="B261" s="15" t="s">
        <v>138</v>
      </c>
      <c r="C261" s="16"/>
      <c r="D261" s="16"/>
      <c r="E261" s="16"/>
      <c r="F261" s="16"/>
      <c r="G261" s="16"/>
    </row>
    <row r="262" spans="1:7" x14ac:dyDescent="0.25">
      <c r="A262" s="16" t="s">
        <v>139</v>
      </c>
      <c r="B262" s="16" t="s">
        <v>138</v>
      </c>
      <c r="C262" s="16">
        <v>2500</v>
      </c>
      <c r="D262" s="16" t="s">
        <v>39</v>
      </c>
      <c r="E262" s="17">
        <v>1.78</v>
      </c>
      <c r="F262" s="16">
        <f>IF(ISBLANK(E262),"", PRODUCT(C262,E262))</f>
        <v>4450</v>
      </c>
      <c r="G262" s="18" t="s">
        <v>452</v>
      </c>
    </row>
    <row r="263" spans="1:7" x14ac:dyDescent="0.25">
      <c r="E263" s="15" t="s">
        <v>32</v>
      </c>
      <c r="F263" s="15">
        <f>IF(F262="","",ROUND(SUM(F262:F262),2))</f>
        <v>4450</v>
      </c>
      <c r="G263" s="13" t="str">
        <f>IF(F262="","Neužpildytos visos objektų kainos","")</f>
        <v/>
      </c>
    </row>
    <row r="264" spans="1:7" x14ac:dyDescent="0.25">
      <c r="C264" s="15" t="s">
        <v>33</v>
      </c>
      <c r="D264" s="18">
        <v>5</v>
      </c>
      <c r="E264" s="15" t="s">
        <v>34</v>
      </c>
      <c r="F264" s="15">
        <f>IF(OR(F263="",D264=""),"", ROUND(PRODUCT(D264,F263)/100,2))</f>
        <v>222.5</v>
      </c>
      <c r="G264" s="13" t="str">
        <f>IF(D264="", "Nurodykite taikomą PVM dydį", "")</f>
        <v/>
      </c>
    </row>
    <row r="265" spans="1:7" x14ac:dyDescent="0.25">
      <c r="E265" s="15" t="s">
        <v>35</v>
      </c>
      <c r="F265" s="15">
        <f>IF(ISBLANK(F264), "", ROUND(SUM(F263:F264),2))</f>
        <v>4672.5</v>
      </c>
    </row>
    <row r="269" spans="1:7" x14ac:dyDescent="0.25">
      <c r="A269" s="12" t="s">
        <v>140</v>
      </c>
      <c r="B269" s="12" t="s">
        <v>141</v>
      </c>
    </row>
    <row r="271" spans="1:7" x14ac:dyDescent="0.25">
      <c r="A271" s="12" t="s">
        <v>24</v>
      </c>
    </row>
    <row r="272" spans="1:7" ht="60" x14ac:dyDescent="0.25">
      <c r="A272" s="24" t="s">
        <v>25</v>
      </c>
      <c r="B272" s="24" t="s">
        <v>26</v>
      </c>
      <c r="C272" s="24" t="s">
        <v>27</v>
      </c>
      <c r="D272" s="24" t="s">
        <v>28</v>
      </c>
      <c r="E272" s="24" t="s">
        <v>29</v>
      </c>
      <c r="F272" s="24" t="s">
        <v>30</v>
      </c>
      <c r="G272" s="24" t="s">
        <v>31</v>
      </c>
    </row>
    <row r="273" spans="1:7" x14ac:dyDescent="0.25">
      <c r="A273" s="15" t="s">
        <v>142</v>
      </c>
      <c r="B273" s="15" t="s">
        <v>143</v>
      </c>
      <c r="C273" s="16"/>
      <c r="D273" s="16"/>
      <c r="E273" s="16"/>
      <c r="F273" s="16"/>
      <c r="G273" s="16"/>
    </row>
    <row r="274" spans="1:7" x14ac:dyDescent="0.25">
      <c r="A274" s="16" t="s">
        <v>144</v>
      </c>
      <c r="B274" s="16" t="s">
        <v>143</v>
      </c>
      <c r="C274" s="16">
        <v>50</v>
      </c>
      <c r="D274" s="16" t="s">
        <v>38</v>
      </c>
      <c r="E274" s="17">
        <v>1</v>
      </c>
      <c r="F274" s="16">
        <f>IF(ISBLANK(E274),"", PRODUCT(C274,E274))</f>
        <v>50</v>
      </c>
      <c r="G274" s="18" t="s">
        <v>453</v>
      </c>
    </row>
    <row r="275" spans="1:7" x14ac:dyDescent="0.25">
      <c r="E275" s="15" t="s">
        <v>32</v>
      </c>
      <c r="F275" s="15">
        <f>IF(F274="","",ROUND(SUM(F274:F274),2))</f>
        <v>50</v>
      </c>
      <c r="G275" s="13" t="str">
        <f>IF(F274="","Neužpildytos visos objektų kainos","")</f>
        <v/>
      </c>
    </row>
    <row r="276" spans="1:7" x14ac:dyDescent="0.25">
      <c r="C276" s="15" t="s">
        <v>33</v>
      </c>
      <c r="D276" s="18">
        <v>5</v>
      </c>
      <c r="E276" s="15" t="s">
        <v>34</v>
      </c>
      <c r="F276" s="15">
        <f>IF(OR(F275="",D276=""),"", ROUND(PRODUCT(D276,F275)/100,2))</f>
        <v>2.5</v>
      </c>
      <c r="G276" s="13" t="str">
        <f>IF(D276="", "Nurodykite taikomą PVM dydį", "")</f>
        <v/>
      </c>
    </row>
    <row r="277" spans="1:7" x14ac:dyDescent="0.25">
      <c r="E277" s="15" t="s">
        <v>35</v>
      </c>
      <c r="F277" s="15">
        <f>IF(ISBLANK(F276), "", ROUND(SUM(F275:F276),2))</f>
        <v>52.5</v>
      </c>
    </row>
    <row r="282" spans="1:7" x14ac:dyDescent="0.25">
      <c r="A282" s="12" t="s">
        <v>145</v>
      </c>
      <c r="B282" s="12" t="s">
        <v>146</v>
      </c>
    </row>
    <row r="284" spans="1:7" x14ac:dyDescent="0.25">
      <c r="A284" s="12" t="s">
        <v>24</v>
      </c>
    </row>
    <row r="285" spans="1:7" ht="60" x14ac:dyDescent="0.25">
      <c r="A285" s="24" t="s">
        <v>25</v>
      </c>
      <c r="B285" s="24" t="s">
        <v>26</v>
      </c>
      <c r="C285" s="24" t="s">
        <v>27</v>
      </c>
      <c r="D285" s="24" t="s">
        <v>28</v>
      </c>
      <c r="E285" s="24" t="s">
        <v>29</v>
      </c>
      <c r="F285" s="24" t="s">
        <v>30</v>
      </c>
      <c r="G285" s="24" t="s">
        <v>31</v>
      </c>
    </row>
    <row r="286" spans="1:7" x14ac:dyDescent="0.25">
      <c r="A286" s="15" t="s">
        <v>147</v>
      </c>
      <c r="B286" s="15" t="s">
        <v>148</v>
      </c>
      <c r="C286" s="16"/>
      <c r="D286" s="16"/>
      <c r="E286" s="16"/>
      <c r="F286" s="16"/>
      <c r="G286" s="16"/>
    </row>
    <row r="287" spans="1:7" x14ac:dyDescent="0.25">
      <c r="A287" s="16" t="s">
        <v>149</v>
      </c>
      <c r="B287" s="16" t="s">
        <v>148</v>
      </c>
      <c r="C287" s="16">
        <v>400</v>
      </c>
      <c r="D287" s="16" t="s">
        <v>38</v>
      </c>
      <c r="E287" s="17">
        <v>0.17599999999999999</v>
      </c>
      <c r="F287" s="16">
        <f>IF(ISBLANK(E287),"", PRODUCT(C287,E287))</f>
        <v>70.399999999999991</v>
      </c>
      <c r="G287" s="18" t="s">
        <v>454</v>
      </c>
    </row>
    <row r="288" spans="1:7" x14ac:dyDescent="0.25">
      <c r="E288" s="15" t="s">
        <v>32</v>
      </c>
      <c r="F288" s="15">
        <f>IF(F287="","",ROUND(SUM(F287:F287),2))</f>
        <v>70.400000000000006</v>
      </c>
      <c r="G288" s="13" t="str">
        <f>IF(F287="","Neužpildytos visos objektų kainos","")</f>
        <v/>
      </c>
    </row>
    <row r="289" spans="1:7" x14ac:dyDescent="0.25">
      <c r="C289" s="15" t="s">
        <v>33</v>
      </c>
      <c r="D289" s="18">
        <v>5</v>
      </c>
      <c r="E289" s="15" t="s">
        <v>34</v>
      </c>
      <c r="F289" s="15">
        <f>IF(OR(F288="",D289=""),"", ROUND(PRODUCT(D289,F288)/100,2))</f>
        <v>3.52</v>
      </c>
      <c r="G289" s="13" t="str">
        <f>IF(D289="", "Nurodykite taikomą PVM dydį", "")</f>
        <v/>
      </c>
    </row>
    <row r="290" spans="1:7" x14ac:dyDescent="0.25">
      <c r="E290" s="15" t="s">
        <v>35</v>
      </c>
      <c r="F290" s="15">
        <f>IF(ISBLANK(F289), "", ROUND(SUM(F288:F289),2))</f>
        <v>73.92</v>
      </c>
    </row>
    <row r="294" spans="1:7" x14ac:dyDescent="0.25">
      <c r="A294" s="12" t="s">
        <v>150</v>
      </c>
      <c r="B294" s="12" t="s">
        <v>151</v>
      </c>
    </row>
    <row r="296" spans="1:7" x14ac:dyDescent="0.25">
      <c r="A296" s="12" t="s">
        <v>24</v>
      </c>
    </row>
    <row r="297" spans="1:7" ht="60" x14ac:dyDescent="0.25">
      <c r="A297" s="24" t="s">
        <v>25</v>
      </c>
      <c r="B297" s="24" t="s">
        <v>26</v>
      </c>
      <c r="C297" s="24" t="s">
        <v>27</v>
      </c>
      <c r="D297" s="24" t="s">
        <v>28</v>
      </c>
      <c r="E297" s="24" t="s">
        <v>29</v>
      </c>
      <c r="F297" s="24" t="s">
        <v>30</v>
      </c>
      <c r="G297" s="24" t="s">
        <v>31</v>
      </c>
    </row>
    <row r="298" spans="1:7" x14ac:dyDescent="0.25">
      <c r="A298" s="15" t="s">
        <v>152</v>
      </c>
      <c r="B298" s="15" t="s">
        <v>153</v>
      </c>
      <c r="C298" s="16"/>
      <c r="D298" s="16"/>
      <c r="E298" s="16"/>
      <c r="F298" s="16"/>
      <c r="G298" s="16"/>
    </row>
    <row r="299" spans="1:7" x14ac:dyDescent="0.25">
      <c r="A299" s="16" t="s">
        <v>154</v>
      </c>
      <c r="B299" s="16" t="s">
        <v>153</v>
      </c>
      <c r="C299" s="16">
        <v>15</v>
      </c>
      <c r="D299" s="16" t="s">
        <v>36</v>
      </c>
      <c r="E299" s="17">
        <v>2.88</v>
      </c>
      <c r="F299" s="16">
        <f>IF(ISBLANK(E299),"", PRODUCT(C299,E299))</f>
        <v>43.199999999999996</v>
      </c>
      <c r="G299" s="18" t="s">
        <v>455</v>
      </c>
    </row>
    <row r="300" spans="1:7" x14ac:dyDescent="0.25">
      <c r="E300" s="15" t="s">
        <v>32</v>
      </c>
      <c r="F300" s="15">
        <f>IF(F299="","",ROUND(SUM(F299:F299),2))</f>
        <v>43.2</v>
      </c>
      <c r="G300" s="13" t="str">
        <f>IF(F299="","Neužpildytos visos objektų kainos","")</f>
        <v/>
      </c>
    </row>
    <row r="301" spans="1:7" x14ac:dyDescent="0.25">
      <c r="C301" s="15" t="s">
        <v>33</v>
      </c>
      <c r="D301" s="18">
        <v>5</v>
      </c>
      <c r="E301" s="15" t="s">
        <v>34</v>
      </c>
      <c r="F301" s="15">
        <f>IF(OR(F300="",D301=""),"", ROUND(PRODUCT(D301,F300)/100,2))</f>
        <v>2.16</v>
      </c>
      <c r="G301" s="13" t="str">
        <f>IF(D301="", "Nurodykite taikomą PVM dydį", "")</f>
        <v/>
      </c>
    </row>
    <row r="302" spans="1:7" x14ac:dyDescent="0.25">
      <c r="E302" s="15" t="s">
        <v>35</v>
      </c>
      <c r="F302" s="15">
        <f>IF(ISBLANK(F301), "", ROUND(SUM(F300:F301),2))</f>
        <v>45.36</v>
      </c>
    </row>
    <row r="307" spans="1:7" x14ac:dyDescent="0.25">
      <c r="A307" s="12" t="s">
        <v>155</v>
      </c>
      <c r="B307" s="12" t="s">
        <v>156</v>
      </c>
    </row>
    <row r="309" spans="1:7" x14ac:dyDescent="0.25">
      <c r="A309" s="12" t="s">
        <v>24</v>
      </c>
    </row>
    <row r="310" spans="1:7" ht="60" x14ac:dyDescent="0.25">
      <c r="A310" s="24" t="s">
        <v>25</v>
      </c>
      <c r="B310" s="24" t="s">
        <v>26</v>
      </c>
      <c r="C310" s="24" t="s">
        <v>27</v>
      </c>
      <c r="D310" s="24" t="s">
        <v>28</v>
      </c>
      <c r="E310" s="24" t="s">
        <v>29</v>
      </c>
      <c r="F310" s="24" t="s">
        <v>30</v>
      </c>
      <c r="G310" s="24" t="s">
        <v>31</v>
      </c>
    </row>
    <row r="311" spans="1:7" x14ac:dyDescent="0.25">
      <c r="A311" s="15" t="s">
        <v>157</v>
      </c>
      <c r="B311" s="15" t="s">
        <v>158</v>
      </c>
      <c r="C311" s="16"/>
      <c r="D311" s="16"/>
      <c r="E311" s="16"/>
      <c r="F311" s="16"/>
      <c r="G311" s="16"/>
    </row>
    <row r="312" spans="1:7" x14ac:dyDescent="0.25">
      <c r="A312" s="16" t="s">
        <v>159</v>
      </c>
      <c r="B312" s="16" t="s">
        <v>158</v>
      </c>
      <c r="C312" s="16">
        <v>2600</v>
      </c>
      <c r="D312" s="16" t="s">
        <v>38</v>
      </c>
      <c r="E312" s="17">
        <v>0.13700000000000001</v>
      </c>
      <c r="F312" s="16">
        <f>IF(ISBLANK(E312),"", PRODUCT(C312,E312))</f>
        <v>356.20000000000005</v>
      </c>
      <c r="G312" s="18" t="s">
        <v>456</v>
      </c>
    </row>
    <row r="313" spans="1:7" x14ac:dyDescent="0.25">
      <c r="E313" s="15" t="s">
        <v>32</v>
      </c>
      <c r="F313" s="15">
        <f>IF(F312="","",ROUND(SUM(F312:F312),2))</f>
        <v>356.2</v>
      </c>
      <c r="G313" s="13" t="str">
        <f>IF(F312="","Neužpildytos visos objektų kainos","")</f>
        <v/>
      </c>
    </row>
    <row r="314" spans="1:7" x14ac:dyDescent="0.25">
      <c r="C314" s="15" t="s">
        <v>33</v>
      </c>
      <c r="D314" s="18">
        <v>5</v>
      </c>
      <c r="E314" s="15" t="s">
        <v>34</v>
      </c>
      <c r="F314" s="15">
        <f>IF(OR(F313="",D314=""),"", ROUND(PRODUCT(D314,F313)/100,2))</f>
        <v>17.809999999999999</v>
      </c>
      <c r="G314" s="13" t="str">
        <f>IF(D314="", "Nurodykite taikomą PVM dydį", "")</f>
        <v/>
      </c>
    </row>
    <row r="315" spans="1:7" x14ac:dyDescent="0.25">
      <c r="B315" s="1" t="s">
        <v>424</v>
      </c>
      <c r="E315" s="15" t="s">
        <v>35</v>
      </c>
      <c r="F315" s="15">
        <f>IF(ISBLANK(F314), "", ROUND(SUM(F313:F314),2))</f>
        <v>374.01</v>
      </c>
    </row>
    <row r="320" spans="1:7" x14ac:dyDescent="0.25">
      <c r="A320" s="12" t="s">
        <v>161</v>
      </c>
      <c r="B320" s="12" t="s">
        <v>162</v>
      </c>
    </row>
    <row r="322" spans="1:8" x14ac:dyDescent="0.25">
      <c r="A322" s="12" t="s">
        <v>24</v>
      </c>
    </row>
    <row r="323" spans="1:8" ht="60" x14ac:dyDescent="0.25">
      <c r="A323" s="24" t="s">
        <v>25</v>
      </c>
      <c r="B323" s="24" t="s">
        <v>26</v>
      </c>
      <c r="C323" s="24" t="s">
        <v>27</v>
      </c>
      <c r="D323" s="24" t="s">
        <v>28</v>
      </c>
      <c r="E323" s="24" t="s">
        <v>29</v>
      </c>
      <c r="F323" s="24" t="s">
        <v>30</v>
      </c>
      <c r="G323" s="24" t="s">
        <v>31</v>
      </c>
      <c r="H323" s="5"/>
    </row>
    <row r="324" spans="1:8" x14ac:dyDescent="0.25">
      <c r="A324" s="15" t="s">
        <v>163</v>
      </c>
      <c r="B324" s="15" t="s">
        <v>164</v>
      </c>
      <c r="C324" s="16"/>
      <c r="D324" s="16"/>
      <c r="E324" s="16"/>
      <c r="F324" s="16"/>
      <c r="G324" s="16"/>
    </row>
    <row r="325" spans="1:8" x14ac:dyDescent="0.25">
      <c r="A325" s="16" t="s">
        <v>165</v>
      </c>
      <c r="B325" s="16" t="s">
        <v>164</v>
      </c>
      <c r="C325" s="16">
        <v>200</v>
      </c>
      <c r="D325" s="16" t="s">
        <v>38</v>
      </c>
      <c r="E325" s="17">
        <v>0.11</v>
      </c>
      <c r="F325" s="16">
        <f>IF(ISBLANK(E325),"", PRODUCT(C325,E325))</f>
        <v>22</v>
      </c>
      <c r="G325" s="18" t="s">
        <v>457</v>
      </c>
    </row>
    <row r="326" spans="1:8" x14ac:dyDescent="0.25">
      <c r="E326" s="15" t="s">
        <v>32</v>
      </c>
      <c r="F326" s="15">
        <f>IF(F325="","",ROUND(SUM(F325:F325),2))</f>
        <v>22</v>
      </c>
      <c r="G326" s="13" t="str">
        <f>IF(F325="","Neužpildytos visos objektų kainos","")</f>
        <v/>
      </c>
    </row>
    <row r="327" spans="1:8" x14ac:dyDescent="0.25">
      <c r="C327" s="15" t="s">
        <v>33</v>
      </c>
      <c r="D327" s="18">
        <v>5</v>
      </c>
      <c r="E327" s="15" t="s">
        <v>34</v>
      </c>
      <c r="F327" s="15">
        <f>IF(OR(F326="",D327=""),"", ROUND(PRODUCT(D327,F326)/100,2))</f>
        <v>1.1000000000000001</v>
      </c>
      <c r="G327" s="13" t="str">
        <f>IF(D327="", "Nurodykite taikomą PVM dydį", "")</f>
        <v/>
      </c>
    </row>
    <row r="328" spans="1:8" x14ac:dyDescent="0.25">
      <c r="E328" s="15" t="s">
        <v>35</v>
      </c>
      <c r="F328" s="15">
        <f>IF(ISBLANK(F327), "", ROUND(SUM(F326:F327),2))</f>
        <v>23.1</v>
      </c>
    </row>
    <row r="333" spans="1:8" x14ac:dyDescent="0.25">
      <c r="A333" s="12" t="s">
        <v>166</v>
      </c>
      <c r="B333" s="12" t="s">
        <v>167</v>
      </c>
    </row>
    <row r="335" spans="1:8" x14ac:dyDescent="0.25">
      <c r="A335" s="12" t="s">
        <v>24</v>
      </c>
    </row>
    <row r="336" spans="1:8" ht="60" x14ac:dyDescent="0.25">
      <c r="A336" s="24" t="s">
        <v>25</v>
      </c>
      <c r="B336" s="24" t="s">
        <v>26</v>
      </c>
      <c r="C336" s="24" t="s">
        <v>27</v>
      </c>
      <c r="D336" s="24" t="s">
        <v>28</v>
      </c>
      <c r="E336" s="24" t="s">
        <v>29</v>
      </c>
      <c r="F336" s="24" t="s">
        <v>30</v>
      </c>
      <c r="G336" s="24" t="s">
        <v>31</v>
      </c>
    </row>
    <row r="337" spans="1:7" x14ac:dyDescent="0.25">
      <c r="A337" s="15" t="s">
        <v>168</v>
      </c>
      <c r="B337" s="15" t="s">
        <v>169</v>
      </c>
      <c r="C337" s="16"/>
      <c r="D337" s="16"/>
      <c r="E337" s="16"/>
      <c r="F337" s="16"/>
      <c r="G337" s="16"/>
    </row>
    <row r="338" spans="1:7" x14ac:dyDescent="0.25">
      <c r="A338" s="16" t="s">
        <v>170</v>
      </c>
      <c r="B338" s="16" t="s">
        <v>171</v>
      </c>
      <c r="C338" s="16">
        <v>1500</v>
      </c>
      <c r="D338" s="16" t="s">
        <v>36</v>
      </c>
      <c r="E338" s="17">
        <v>0.48699999999999999</v>
      </c>
      <c r="F338" s="16">
        <f>IF(ISBLANK(E338),"", PRODUCT(C338,E338))</f>
        <v>730.5</v>
      </c>
      <c r="G338" s="18" t="s">
        <v>458</v>
      </c>
    </row>
    <row r="339" spans="1:7" x14ac:dyDescent="0.25">
      <c r="E339" s="15" t="s">
        <v>32</v>
      </c>
      <c r="F339" s="15">
        <f>IF(F338="","",ROUND(SUM(F338:F338),2))</f>
        <v>730.5</v>
      </c>
      <c r="G339" s="13" t="str">
        <f>IF(F338="","Neužpildytos visos objektų kainos","")</f>
        <v/>
      </c>
    </row>
    <row r="340" spans="1:7" x14ac:dyDescent="0.25">
      <c r="C340" s="15" t="s">
        <v>33</v>
      </c>
      <c r="D340" s="18">
        <v>5</v>
      </c>
      <c r="E340" s="15" t="s">
        <v>34</v>
      </c>
      <c r="F340" s="15">
        <f>IF(OR(F339="",D340=""),"", ROUND(PRODUCT(D340,F339)/100,2))</f>
        <v>36.53</v>
      </c>
      <c r="G340" s="13" t="str">
        <f>IF(D340="", "Nurodykite taikomą PVM dydį", "")</f>
        <v/>
      </c>
    </row>
    <row r="341" spans="1:7" x14ac:dyDescent="0.25">
      <c r="E341" s="15" t="s">
        <v>35</v>
      </c>
      <c r="F341" s="15">
        <f>IF(ISBLANK(F340), "", ROUND(SUM(F339:F340),2))</f>
        <v>767.03</v>
      </c>
    </row>
    <row r="346" spans="1:7" x14ac:dyDescent="0.25">
      <c r="A346" s="12" t="s">
        <v>172</v>
      </c>
      <c r="B346" s="12" t="s">
        <v>173</v>
      </c>
    </row>
    <row r="348" spans="1:7" x14ac:dyDescent="0.25">
      <c r="A348" s="12" t="s">
        <v>24</v>
      </c>
    </row>
    <row r="349" spans="1:7" ht="60" x14ac:dyDescent="0.25">
      <c r="A349" s="24" t="s">
        <v>25</v>
      </c>
      <c r="B349" s="24" t="s">
        <v>26</v>
      </c>
      <c r="C349" s="24" t="s">
        <v>27</v>
      </c>
      <c r="D349" s="24" t="s">
        <v>28</v>
      </c>
      <c r="E349" s="24" t="s">
        <v>29</v>
      </c>
      <c r="F349" s="24" t="s">
        <v>30</v>
      </c>
      <c r="G349" s="24" t="s">
        <v>31</v>
      </c>
    </row>
    <row r="350" spans="1:7" x14ac:dyDescent="0.25">
      <c r="A350" s="15" t="s">
        <v>174</v>
      </c>
      <c r="B350" s="15" t="s">
        <v>175</v>
      </c>
      <c r="C350" s="16"/>
      <c r="D350" s="16"/>
      <c r="E350" s="16"/>
      <c r="F350" s="16"/>
      <c r="G350" s="16"/>
    </row>
    <row r="351" spans="1:7" x14ac:dyDescent="0.25">
      <c r="A351" s="16" t="s">
        <v>176</v>
      </c>
      <c r="B351" s="16" t="s">
        <v>175</v>
      </c>
      <c r="C351" s="16">
        <v>70</v>
      </c>
      <c r="D351" s="16" t="s">
        <v>36</v>
      </c>
      <c r="E351" s="17">
        <v>3.88</v>
      </c>
      <c r="F351" s="16">
        <f>IF(ISBLANK(E351),"", PRODUCT(C351,E351))</f>
        <v>271.59999999999997</v>
      </c>
      <c r="G351" s="18" t="s">
        <v>459</v>
      </c>
    </row>
    <row r="352" spans="1:7" x14ac:dyDescent="0.25">
      <c r="E352" s="15" t="s">
        <v>32</v>
      </c>
      <c r="F352" s="15">
        <f>IF(F351="","",ROUND(SUM(F351:F351),2))</f>
        <v>271.60000000000002</v>
      </c>
      <c r="G352" s="13" t="str">
        <f>IF(F351="","Neužpildytos visos objektų kainos","")</f>
        <v/>
      </c>
    </row>
    <row r="353" spans="1:7" x14ac:dyDescent="0.25">
      <c r="C353" s="15" t="s">
        <v>33</v>
      </c>
      <c r="D353" s="18">
        <v>5</v>
      </c>
      <c r="E353" s="15" t="s">
        <v>34</v>
      </c>
      <c r="F353" s="15">
        <f>IF(OR(F352="",D353=""),"", ROUND(PRODUCT(D353,F352)/100,2))</f>
        <v>13.58</v>
      </c>
      <c r="G353" s="13" t="str">
        <f>IF(D353="", "Nurodykite taikomą PVM dydį", "")</f>
        <v/>
      </c>
    </row>
    <row r="354" spans="1:7" x14ac:dyDescent="0.25">
      <c r="E354" s="15" t="s">
        <v>35</v>
      </c>
      <c r="F354" s="15">
        <f>IF(ISBLANK(F353), "", ROUND(SUM(F352:F353),2))</f>
        <v>285.18</v>
      </c>
    </row>
    <row r="358" spans="1:7" x14ac:dyDescent="0.25">
      <c r="A358" s="12" t="s">
        <v>177</v>
      </c>
      <c r="B358" s="12" t="s">
        <v>178</v>
      </c>
    </row>
    <row r="360" spans="1:7" x14ac:dyDescent="0.25">
      <c r="A360" s="12" t="s">
        <v>24</v>
      </c>
    </row>
    <row r="361" spans="1:7" ht="60" x14ac:dyDescent="0.25">
      <c r="A361" s="24" t="s">
        <v>25</v>
      </c>
      <c r="B361" s="24" t="s">
        <v>26</v>
      </c>
      <c r="C361" s="24" t="s">
        <v>27</v>
      </c>
      <c r="D361" s="24" t="s">
        <v>28</v>
      </c>
      <c r="E361" s="24" t="s">
        <v>29</v>
      </c>
      <c r="F361" s="24" t="s">
        <v>30</v>
      </c>
      <c r="G361" s="24" t="s">
        <v>31</v>
      </c>
    </row>
    <row r="362" spans="1:7" x14ac:dyDescent="0.25">
      <c r="A362" s="15" t="s">
        <v>179</v>
      </c>
      <c r="B362" s="15" t="s">
        <v>180</v>
      </c>
      <c r="C362" s="16"/>
      <c r="D362" s="16"/>
      <c r="E362" s="16"/>
      <c r="F362" s="16"/>
      <c r="G362" s="16"/>
    </row>
    <row r="363" spans="1:7" x14ac:dyDescent="0.25">
      <c r="A363" s="16" t="s">
        <v>181</v>
      </c>
      <c r="B363" s="16" t="s">
        <v>180</v>
      </c>
      <c r="C363" s="16">
        <v>100</v>
      </c>
      <c r="D363" s="16" t="s">
        <v>36</v>
      </c>
      <c r="E363" s="17">
        <v>28</v>
      </c>
      <c r="F363" s="16">
        <f>IF(ISBLANK(E363),"", PRODUCT(C363,E363))</f>
        <v>2800</v>
      </c>
      <c r="G363" s="18" t="s">
        <v>460</v>
      </c>
    </row>
    <row r="364" spans="1:7" x14ac:dyDescent="0.25">
      <c r="E364" s="15" t="s">
        <v>32</v>
      </c>
      <c r="F364" s="15">
        <f>IF(F363="","",ROUND(SUM(F363:F363),2))</f>
        <v>2800</v>
      </c>
      <c r="G364" s="13" t="str">
        <f>IF(F363="","Neužpildytos visos objektų kainos","")</f>
        <v/>
      </c>
    </row>
    <row r="365" spans="1:7" x14ac:dyDescent="0.25">
      <c r="C365" s="15" t="s">
        <v>33</v>
      </c>
      <c r="D365" s="18">
        <v>5</v>
      </c>
      <c r="E365" s="15" t="s">
        <v>34</v>
      </c>
      <c r="F365" s="15">
        <f>IF(OR(F364="",D365=""),"", ROUND(PRODUCT(D365,F364)/100,2))</f>
        <v>140</v>
      </c>
      <c r="G365" s="13" t="str">
        <f>IF(D365="", "Nurodykite taikomą PVM dydį", "")</f>
        <v/>
      </c>
    </row>
    <row r="366" spans="1:7" x14ac:dyDescent="0.25">
      <c r="E366" s="15" t="s">
        <v>35</v>
      </c>
      <c r="F366" s="15">
        <f>IF(ISBLANK(F365), "", ROUND(SUM(F364:F365),2))</f>
        <v>2940</v>
      </c>
    </row>
    <row r="371" spans="1:7" x14ac:dyDescent="0.25">
      <c r="A371" s="12" t="s">
        <v>182</v>
      </c>
      <c r="B371" s="12" t="s">
        <v>183</v>
      </c>
    </row>
    <row r="373" spans="1:7" x14ac:dyDescent="0.25">
      <c r="A373" s="12" t="s">
        <v>24</v>
      </c>
    </row>
    <row r="374" spans="1:7" ht="60" x14ac:dyDescent="0.25">
      <c r="A374" s="24" t="s">
        <v>25</v>
      </c>
      <c r="B374" s="24" t="s">
        <v>26</v>
      </c>
      <c r="C374" s="24" t="s">
        <v>27</v>
      </c>
      <c r="D374" s="24" t="s">
        <v>28</v>
      </c>
      <c r="E374" s="24" t="s">
        <v>29</v>
      </c>
      <c r="F374" s="24" t="s">
        <v>30</v>
      </c>
      <c r="G374" s="24" t="s">
        <v>31</v>
      </c>
    </row>
    <row r="375" spans="1:7" x14ac:dyDescent="0.25">
      <c r="A375" s="15" t="s">
        <v>184</v>
      </c>
      <c r="B375" s="15" t="s">
        <v>185</v>
      </c>
      <c r="C375" s="16"/>
      <c r="D375" s="16"/>
      <c r="E375" s="16"/>
      <c r="F375" s="16"/>
      <c r="G375" s="16"/>
    </row>
    <row r="376" spans="1:7" x14ac:dyDescent="0.25">
      <c r="A376" s="16" t="s">
        <v>186</v>
      </c>
      <c r="B376" s="16" t="s">
        <v>185</v>
      </c>
      <c r="C376" s="16">
        <v>50</v>
      </c>
      <c r="D376" s="16" t="s">
        <v>36</v>
      </c>
      <c r="E376" s="17">
        <v>5.33</v>
      </c>
      <c r="F376" s="16">
        <f>IF(ISBLANK(E376),"", PRODUCT(C376,E376))</f>
        <v>266.5</v>
      </c>
      <c r="G376" s="18" t="s">
        <v>461</v>
      </c>
    </row>
    <row r="377" spans="1:7" x14ac:dyDescent="0.25">
      <c r="E377" s="15" t="s">
        <v>32</v>
      </c>
      <c r="F377" s="15">
        <f>IF(F376="","",ROUND(SUM(F376:F376),2))</f>
        <v>266.5</v>
      </c>
      <c r="G377" s="13" t="str">
        <f>IF(F376="","Neužpildytos visos objektų kainos","")</f>
        <v/>
      </c>
    </row>
    <row r="378" spans="1:7" x14ac:dyDescent="0.25">
      <c r="C378" s="15" t="s">
        <v>33</v>
      </c>
      <c r="D378" s="18">
        <v>5</v>
      </c>
      <c r="E378" s="15" t="s">
        <v>34</v>
      </c>
      <c r="F378" s="15">
        <f>IF(OR(F377="",D378=""),"", ROUND(PRODUCT(D378,F377)/100,2))</f>
        <v>13.33</v>
      </c>
      <c r="G378" s="13" t="str">
        <f>IF(D378="", "Nurodykite taikomą PVM dydį", "")</f>
        <v/>
      </c>
    </row>
    <row r="379" spans="1:7" x14ac:dyDescent="0.25">
      <c r="E379" s="15" t="s">
        <v>35</v>
      </c>
      <c r="F379" s="15">
        <f>IF(ISBLANK(F378), "", ROUND(SUM(F377:F378),2))</f>
        <v>279.83</v>
      </c>
    </row>
    <row r="383" spans="1:7" x14ac:dyDescent="0.25">
      <c r="A383" s="12" t="s">
        <v>187</v>
      </c>
      <c r="B383" s="12" t="s">
        <v>188</v>
      </c>
    </row>
    <row r="385" spans="1:7" x14ac:dyDescent="0.25">
      <c r="A385" s="12" t="s">
        <v>24</v>
      </c>
    </row>
    <row r="386" spans="1:7" ht="60" x14ac:dyDescent="0.25">
      <c r="A386" s="24" t="s">
        <v>25</v>
      </c>
      <c r="B386" s="24" t="s">
        <v>26</v>
      </c>
      <c r="C386" s="24" t="s">
        <v>27</v>
      </c>
      <c r="D386" s="24" t="s">
        <v>28</v>
      </c>
      <c r="E386" s="24" t="s">
        <v>29</v>
      </c>
      <c r="F386" s="24" t="s">
        <v>30</v>
      </c>
      <c r="G386" s="24" t="s">
        <v>31</v>
      </c>
    </row>
    <row r="387" spans="1:7" x14ac:dyDescent="0.25">
      <c r="A387" s="15" t="s">
        <v>189</v>
      </c>
      <c r="B387" s="15" t="s">
        <v>190</v>
      </c>
      <c r="C387" s="16"/>
      <c r="D387" s="16"/>
      <c r="E387" s="16"/>
      <c r="F387" s="16"/>
      <c r="G387" s="16"/>
    </row>
    <row r="388" spans="1:7" x14ac:dyDescent="0.25">
      <c r="A388" s="16" t="s">
        <v>191</v>
      </c>
      <c r="B388" s="16" t="s">
        <v>190</v>
      </c>
      <c r="C388" s="16">
        <v>6</v>
      </c>
      <c r="D388" s="16" t="s">
        <v>192</v>
      </c>
      <c r="E388" s="17">
        <v>263</v>
      </c>
      <c r="F388" s="16">
        <f>IF(ISBLANK(E388),"", PRODUCT(C388,E388))</f>
        <v>1578</v>
      </c>
      <c r="G388" s="18" t="s">
        <v>462</v>
      </c>
    </row>
    <row r="389" spans="1:7" x14ac:dyDescent="0.25">
      <c r="E389" s="15" t="s">
        <v>32</v>
      </c>
      <c r="F389" s="15">
        <f>IF(F388="","",ROUND(SUM(F388:F388),2))</f>
        <v>1578</v>
      </c>
      <c r="G389" s="13" t="str">
        <f>IF(F388="","Neužpildytos visos objektų kainos","")</f>
        <v/>
      </c>
    </row>
    <row r="390" spans="1:7" x14ac:dyDescent="0.25">
      <c r="C390" s="15" t="s">
        <v>33</v>
      </c>
      <c r="D390" s="18">
        <v>5</v>
      </c>
      <c r="E390" s="15" t="s">
        <v>34</v>
      </c>
      <c r="F390" s="15">
        <f>IF(OR(F389="",D390=""),"", ROUND(PRODUCT(D390,F389)/100,2))</f>
        <v>78.900000000000006</v>
      </c>
      <c r="G390" s="13" t="str">
        <f>IF(D390="", "Nurodykite taikomą PVM dydį", "")</f>
        <v/>
      </c>
    </row>
    <row r="391" spans="1:7" x14ac:dyDescent="0.25">
      <c r="E391" s="15" t="s">
        <v>35</v>
      </c>
      <c r="F391" s="15">
        <f>IF(ISBLANK(F390), "", ROUND(SUM(F389:F390),2))</f>
        <v>1656.9</v>
      </c>
    </row>
    <row r="396" spans="1:7" x14ac:dyDescent="0.25">
      <c r="A396" s="12" t="s">
        <v>193</v>
      </c>
      <c r="B396" s="12" t="s">
        <v>194</v>
      </c>
    </row>
    <row r="398" spans="1:7" x14ac:dyDescent="0.25">
      <c r="A398" s="12" t="s">
        <v>24</v>
      </c>
    </row>
    <row r="399" spans="1:7" ht="60" x14ac:dyDescent="0.25">
      <c r="A399" s="24" t="s">
        <v>25</v>
      </c>
      <c r="B399" s="24" t="s">
        <v>26</v>
      </c>
      <c r="C399" s="24" t="s">
        <v>27</v>
      </c>
      <c r="D399" s="24" t="s">
        <v>28</v>
      </c>
      <c r="E399" s="24" t="s">
        <v>29</v>
      </c>
      <c r="F399" s="24" t="s">
        <v>30</v>
      </c>
      <c r="G399" s="24" t="s">
        <v>31</v>
      </c>
    </row>
    <row r="400" spans="1:7" x14ac:dyDescent="0.25">
      <c r="A400" s="15" t="s">
        <v>195</v>
      </c>
      <c r="B400" s="15" t="s">
        <v>196</v>
      </c>
      <c r="C400" s="16"/>
      <c r="D400" s="16"/>
      <c r="E400" s="16"/>
      <c r="F400" s="16"/>
      <c r="G400" s="16"/>
    </row>
    <row r="401" spans="1:7" x14ac:dyDescent="0.25">
      <c r="A401" s="16" t="s">
        <v>197</v>
      </c>
      <c r="B401" s="16" t="s">
        <v>196</v>
      </c>
      <c r="C401" s="16">
        <v>100</v>
      </c>
      <c r="D401" s="16" t="s">
        <v>38</v>
      </c>
      <c r="E401" s="17">
        <v>0.87</v>
      </c>
      <c r="F401" s="16">
        <f>IF(ISBLANK(E401),"", PRODUCT(C401,E401))</f>
        <v>87</v>
      </c>
      <c r="G401" s="18" t="s">
        <v>463</v>
      </c>
    </row>
    <row r="402" spans="1:7" x14ac:dyDescent="0.25">
      <c r="E402" s="15" t="s">
        <v>32</v>
      </c>
      <c r="F402" s="15">
        <f>IF(F401="","",ROUND(SUM(F401:F401),2))</f>
        <v>87</v>
      </c>
      <c r="G402" s="13" t="str">
        <f>IF(F401="","Neužpildytos visos objektų kainos","")</f>
        <v/>
      </c>
    </row>
    <row r="403" spans="1:7" x14ac:dyDescent="0.25">
      <c r="C403" s="15" t="s">
        <v>33</v>
      </c>
      <c r="D403" s="18">
        <v>5</v>
      </c>
      <c r="E403" s="15" t="s">
        <v>34</v>
      </c>
      <c r="F403" s="15">
        <f>IF(OR(F402="",D403=""),"", ROUND(PRODUCT(D403,F402)/100,2))</f>
        <v>4.3499999999999996</v>
      </c>
      <c r="G403" s="13" t="str">
        <f>IF(D403="", "Nurodykite taikomą PVM dydį", "")</f>
        <v/>
      </c>
    </row>
    <row r="404" spans="1:7" x14ac:dyDescent="0.25">
      <c r="E404" s="15" t="s">
        <v>35</v>
      </c>
      <c r="F404" s="15">
        <f>IF(ISBLANK(F403), "", ROUND(SUM(F402:F403),2))</f>
        <v>91.35</v>
      </c>
    </row>
    <row r="409" spans="1:7" x14ac:dyDescent="0.25">
      <c r="A409" s="12" t="s">
        <v>198</v>
      </c>
      <c r="B409" s="12" t="s">
        <v>199</v>
      </c>
    </row>
    <row r="411" spans="1:7" x14ac:dyDescent="0.25">
      <c r="A411" s="12" t="s">
        <v>24</v>
      </c>
    </row>
    <row r="412" spans="1:7" ht="60" x14ac:dyDescent="0.25">
      <c r="A412" s="25" t="s">
        <v>25</v>
      </c>
      <c r="B412" s="25" t="s">
        <v>26</v>
      </c>
      <c r="C412" s="25" t="s">
        <v>27</v>
      </c>
      <c r="D412" s="25" t="s">
        <v>28</v>
      </c>
      <c r="E412" s="25" t="s">
        <v>29</v>
      </c>
      <c r="F412" s="25" t="s">
        <v>30</v>
      </c>
      <c r="G412" s="25" t="s">
        <v>31</v>
      </c>
    </row>
    <row r="413" spans="1:7" x14ac:dyDescent="0.25">
      <c r="A413" s="15" t="s">
        <v>200</v>
      </c>
      <c r="B413" s="15" t="s">
        <v>201</v>
      </c>
      <c r="C413" s="16"/>
      <c r="D413" s="16"/>
      <c r="E413" s="16"/>
      <c r="F413" s="16"/>
      <c r="G413" s="16"/>
    </row>
    <row r="414" spans="1:7" x14ac:dyDescent="0.25">
      <c r="A414" s="16" t="s">
        <v>202</v>
      </c>
      <c r="B414" s="16" t="s">
        <v>201</v>
      </c>
      <c r="C414" s="16">
        <v>4</v>
      </c>
      <c r="D414" s="16" t="s">
        <v>66</v>
      </c>
      <c r="E414" s="17">
        <v>28</v>
      </c>
      <c r="F414" s="16">
        <f>IF(ISBLANK(E414),"", PRODUCT(C414,E414))</f>
        <v>112</v>
      </c>
      <c r="G414" s="31" t="s">
        <v>471</v>
      </c>
    </row>
    <row r="415" spans="1:7" x14ac:dyDescent="0.25">
      <c r="E415" s="15" t="s">
        <v>32</v>
      </c>
      <c r="F415" s="15">
        <f>IF(F414="","",ROUND(SUM(F414:F414),2))</f>
        <v>112</v>
      </c>
      <c r="G415" s="13" t="str">
        <f>IF(F414="","Neužpildytos visos objektų kainos","")</f>
        <v/>
      </c>
    </row>
    <row r="416" spans="1:7" x14ac:dyDescent="0.25">
      <c r="C416" s="15" t="s">
        <v>33</v>
      </c>
      <c r="D416" s="18">
        <v>5</v>
      </c>
      <c r="E416" s="15" t="s">
        <v>34</v>
      </c>
      <c r="F416" s="15">
        <f>IF(OR(F415="",D416=""),"", ROUND(PRODUCT(D416,F415)/100,2))</f>
        <v>5.6</v>
      </c>
      <c r="G416" s="13" t="str">
        <f>IF(D416="", "Nurodykite taikomą PVM dydį", "")</f>
        <v/>
      </c>
    </row>
    <row r="417" spans="1:7" x14ac:dyDescent="0.25">
      <c r="E417" s="15" t="s">
        <v>35</v>
      </c>
      <c r="F417" s="15">
        <f>IF(ISBLANK(F416), "", ROUND(SUM(F415:F416),2))</f>
        <v>117.6</v>
      </c>
    </row>
    <row r="421" spans="1:7" x14ac:dyDescent="0.25">
      <c r="A421" s="12" t="s">
        <v>203</v>
      </c>
      <c r="B421" s="12" t="s">
        <v>204</v>
      </c>
    </row>
    <row r="423" spans="1:7" x14ac:dyDescent="0.25">
      <c r="A423" s="12" t="s">
        <v>24</v>
      </c>
    </row>
    <row r="424" spans="1:7" ht="60" x14ac:dyDescent="0.25">
      <c r="A424" s="24" t="s">
        <v>25</v>
      </c>
      <c r="B424" s="24" t="s">
        <v>26</v>
      </c>
      <c r="C424" s="24" t="s">
        <v>27</v>
      </c>
      <c r="D424" s="24" t="s">
        <v>28</v>
      </c>
      <c r="E424" s="24" t="s">
        <v>29</v>
      </c>
      <c r="F424" s="24" t="s">
        <v>30</v>
      </c>
      <c r="G424" s="24" t="s">
        <v>31</v>
      </c>
    </row>
    <row r="425" spans="1:7" x14ac:dyDescent="0.25">
      <c r="A425" s="15" t="s">
        <v>205</v>
      </c>
      <c r="B425" s="15" t="s">
        <v>206</v>
      </c>
      <c r="C425" s="16"/>
      <c r="D425" s="16"/>
      <c r="E425" s="16"/>
      <c r="F425" s="16"/>
      <c r="G425" s="16"/>
    </row>
    <row r="426" spans="1:7" x14ac:dyDescent="0.25">
      <c r="A426" s="16" t="s">
        <v>207</v>
      </c>
      <c r="B426" s="16" t="s">
        <v>206</v>
      </c>
      <c r="C426" s="16">
        <v>4</v>
      </c>
      <c r="D426" s="16" t="s">
        <v>66</v>
      </c>
      <c r="E426" s="17">
        <v>28</v>
      </c>
      <c r="F426" s="16">
        <f>IF(ISBLANK(E426),"", PRODUCT(C426,E426))</f>
        <v>112</v>
      </c>
      <c r="G426" s="31" t="s">
        <v>472</v>
      </c>
    </row>
    <row r="427" spans="1:7" x14ac:dyDescent="0.25">
      <c r="E427" s="15" t="s">
        <v>32</v>
      </c>
      <c r="F427" s="15">
        <f>IF(F426="","",ROUND(SUM(F426:F426),2))</f>
        <v>112</v>
      </c>
      <c r="G427" s="13" t="str">
        <f>IF(F426="","Neužpildytos visos objektų kainos","")</f>
        <v/>
      </c>
    </row>
    <row r="428" spans="1:7" x14ac:dyDescent="0.25">
      <c r="C428" s="15" t="s">
        <v>33</v>
      </c>
      <c r="D428" s="18">
        <v>5</v>
      </c>
      <c r="E428" s="15" t="s">
        <v>34</v>
      </c>
      <c r="F428" s="15">
        <f>IF(OR(F427="",D428=""),"", ROUND(PRODUCT(D428,F427)/100,2))</f>
        <v>5.6</v>
      </c>
      <c r="G428" s="13" t="str">
        <f>IF(D428="", "Nurodykite taikomą PVM dydį", "")</f>
        <v/>
      </c>
    </row>
    <row r="429" spans="1:7" x14ac:dyDescent="0.25">
      <c r="E429" s="15" t="s">
        <v>35</v>
      </c>
      <c r="F429" s="15">
        <f>IF(ISBLANK(F428), "", ROUND(SUM(F427:F428),2))</f>
        <v>117.6</v>
      </c>
    </row>
    <row r="433" spans="1:7" x14ac:dyDescent="0.25">
      <c r="A433" s="12" t="s">
        <v>208</v>
      </c>
      <c r="B433" s="12" t="s">
        <v>209</v>
      </c>
    </row>
    <row r="435" spans="1:7" x14ac:dyDescent="0.25">
      <c r="A435" s="12" t="s">
        <v>24</v>
      </c>
    </row>
    <row r="436" spans="1:7" ht="60" x14ac:dyDescent="0.25">
      <c r="A436" s="24" t="s">
        <v>25</v>
      </c>
      <c r="B436" s="24" t="s">
        <v>26</v>
      </c>
      <c r="C436" s="24" t="s">
        <v>27</v>
      </c>
      <c r="D436" s="24" t="s">
        <v>28</v>
      </c>
      <c r="E436" s="24" t="s">
        <v>29</v>
      </c>
      <c r="F436" s="24" t="s">
        <v>30</v>
      </c>
      <c r="G436" s="24" t="s">
        <v>31</v>
      </c>
    </row>
    <row r="437" spans="1:7" x14ac:dyDescent="0.25">
      <c r="A437" s="15" t="s">
        <v>210</v>
      </c>
      <c r="B437" s="15" t="s">
        <v>211</v>
      </c>
      <c r="C437" s="16"/>
      <c r="D437" s="16"/>
      <c r="E437" s="16"/>
      <c r="F437" s="16"/>
      <c r="G437" s="16"/>
    </row>
    <row r="438" spans="1:7" x14ac:dyDescent="0.25">
      <c r="A438" s="16" t="s">
        <v>212</v>
      </c>
      <c r="B438" s="16" t="s">
        <v>211</v>
      </c>
      <c r="C438" s="16">
        <v>3</v>
      </c>
      <c r="D438" s="16" t="s">
        <v>66</v>
      </c>
      <c r="E438" s="17">
        <v>28</v>
      </c>
      <c r="F438" s="16">
        <f>IF(ISBLANK(E438),"", PRODUCT(C438,E438))</f>
        <v>84</v>
      </c>
      <c r="G438" s="31" t="s">
        <v>473</v>
      </c>
    </row>
    <row r="439" spans="1:7" x14ac:dyDescent="0.25">
      <c r="E439" s="15" t="s">
        <v>32</v>
      </c>
      <c r="F439" s="15">
        <f>IF(F438="","",ROUND(SUM(F438:F438),2))</f>
        <v>84</v>
      </c>
      <c r="G439" s="13" t="str">
        <f>IF(F438="","Neužpildytos visos objektų kainos","")</f>
        <v/>
      </c>
    </row>
    <row r="440" spans="1:7" x14ac:dyDescent="0.25">
      <c r="C440" s="15" t="s">
        <v>33</v>
      </c>
      <c r="D440" s="18">
        <v>5</v>
      </c>
      <c r="E440" s="15" t="s">
        <v>34</v>
      </c>
      <c r="F440" s="15">
        <f>IF(OR(F439="",D440=""),"", ROUND(PRODUCT(D440,F439)/100,2))</f>
        <v>4.2</v>
      </c>
      <c r="G440" s="13" t="str">
        <f>IF(D440="", "Nurodykite taikomą PVM dydį", "")</f>
        <v/>
      </c>
    </row>
    <row r="441" spans="1:7" x14ac:dyDescent="0.25">
      <c r="E441" s="15" t="s">
        <v>35</v>
      </c>
      <c r="F441" s="15">
        <f>IF(ISBLANK(F440), "", ROUND(SUM(F439:F440),2))</f>
        <v>88.2</v>
      </c>
    </row>
    <row r="446" spans="1:7" x14ac:dyDescent="0.25">
      <c r="A446" s="12" t="s">
        <v>213</v>
      </c>
      <c r="B446" s="12" t="s">
        <v>214</v>
      </c>
    </row>
    <row r="448" spans="1:7" x14ac:dyDescent="0.25">
      <c r="A448" s="12" t="s">
        <v>24</v>
      </c>
    </row>
    <row r="449" spans="1:7" ht="60" x14ac:dyDescent="0.25">
      <c r="A449" s="24" t="s">
        <v>25</v>
      </c>
      <c r="B449" s="24" t="s">
        <v>26</v>
      </c>
      <c r="C449" s="24" t="s">
        <v>27</v>
      </c>
      <c r="D449" s="24" t="s">
        <v>28</v>
      </c>
      <c r="E449" s="24" t="s">
        <v>29</v>
      </c>
      <c r="F449" s="24" t="s">
        <v>30</v>
      </c>
      <c r="G449" s="24" t="s">
        <v>31</v>
      </c>
    </row>
    <row r="450" spans="1:7" x14ac:dyDescent="0.25">
      <c r="A450" s="15" t="s">
        <v>215</v>
      </c>
      <c r="B450" s="15" t="s">
        <v>216</v>
      </c>
      <c r="C450" s="16"/>
      <c r="D450" s="16"/>
      <c r="E450" s="16"/>
      <c r="F450" s="16"/>
      <c r="G450" s="16"/>
    </row>
    <row r="451" spans="1:7" x14ac:dyDescent="0.25">
      <c r="A451" s="16" t="s">
        <v>217</v>
      </c>
      <c r="B451" s="16" t="s">
        <v>216</v>
      </c>
      <c r="C451" s="16">
        <v>4</v>
      </c>
      <c r="D451" s="16" t="s">
        <v>66</v>
      </c>
      <c r="E451" s="17">
        <v>28</v>
      </c>
      <c r="F451" s="16">
        <f>IF(ISBLANK(E451),"", PRODUCT(C451,E451))</f>
        <v>112</v>
      </c>
      <c r="G451" s="31" t="s">
        <v>474</v>
      </c>
    </row>
    <row r="452" spans="1:7" x14ac:dyDescent="0.25">
      <c r="E452" s="15" t="s">
        <v>32</v>
      </c>
      <c r="F452" s="15">
        <f>IF(F451="","",ROUND(SUM(F451:F451),2))</f>
        <v>112</v>
      </c>
      <c r="G452" s="13" t="str">
        <f>IF(F451="","Neužpildytos visos objektų kainos","")</f>
        <v/>
      </c>
    </row>
    <row r="453" spans="1:7" x14ac:dyDescent="0.25">
      <c r="C453" s="15" t="s">
        <v>33</v>
      </c>
      <c r="D453" s="18">
        <v>5</v>
      </c>
      <c r="E453" s="15" t="s">
        <v>34</v>
      </c>
      <c r="F453" s="15">
        <f>IF(OR(F452="",D453=""),"", ROUND(PRODUCT(D453,F452)/100,2))</f>
        <v>5.6</v>
      </c>
      <c r="G453" s="13" t="str">
        <f>IF(D453="", "Nurodykite taikomą PVM dydį", "")</f>
        <v/>
      </c>
    </row>
    <row r="454" spans="1:7" x14ac:dyDescent="0.25">
      <c r="E454" s="15" t="s">
        <v>35</v>
      </c>
      <c r="F454" s="15">
        <f>IF(ISBLANK(F453), "", ROUND(SUM(F452:F453),2))</f>
        <v>117.6</v>
      </c>
    </row>
    <row r="459" spans="1:7" x14ac:dyDescent="0.25">
      <c r="A459" s="12" t="s">
        <v>218</v>
      </c>
      <c r="B459" s="12" t="s">
        <v>219</v>
      </c>
    </row>
    <row r="461" spans="1:7" x14ac:dyDescent="0.25">
      <c r="A461" s="12" t="s">
        <v>24</v>
      </c>
    </row>
    <row r="462" spans="1:7" ht="60" x14ac:dyDescent="0.25">
      <c r="A462" s="24" t="s">
        <v>25</v>
      </c>
      <c r="B462" s="24" t="s">
        <v>26</v>
      </c>
      <c r="C462" s="24" t="s">
        <v>27</v>
      </c>
      <c r="D462" s="24" t="s">
        <v>28</v>
      </c>
      <c r="E462" s="24" t="s">
        <v>29</v>
      </c>
      <c r="F462" s="24" t="s">
        <v>30</v>
      </c>
      <c r="G462" s="24" t="s">
        <v>31</v>
      </c>
    </row>
    <row r="463" spans="1:7" x14ac:dyDescent="0.25">
      <c r="A463" s="15" t="s">
        <v>220</v>
      </c>
      <c r="B463" s="15" t="s">
        <v>221</v>
      </c>
      <c r="C463" s="16"/>
      <c r="D463" s="16"/>
      <c r="E463" s="16"/>
      <c r="F463" s="16"/>
      <c r="G463" s="16"/>
    </row>
    <row r="464" spans="1:7" x14ac:dyDescent="0.25">
      <c r="A464" s="16" t="s">
        <v>222</v>
      </c>
      <c r="B464" s="16" t="s">
        <v>221</v>
      </c>
      <c r="C464" s="16">
        <v>4</v>
      </c>
      <c r="D464" s="16" t="s">
        <v>66</v>
      </c>
      <c r="E464" s="17">
        <v>28</v>
      </c>
      <c r="F464" s="16">
        <f>IF(ISBLANK(E464),"", PRODUCT(C464,E464))</f>
        <v>112</v>
      </c>
      <c r="G464" s="31" t="s">
        <v>475</v>
      </c>
    </row>
    <row r="465" spans="1:7" x14ac:dyDescent="0.25">
      <c r="E465" s="15" t="s">
        <v>32</v>
      </c>
      <c r="F465" s="15">
        <f>IF(F464="","",ROUND(SUM(F464:F464),2))</f>
        <v>112</v>
      </c>
      <c r="G465" s="13" t="str">
        <f>IF(F464="","Neužpildytos visos objektų kainos","")</f>
        <v/>
      </c>
    </row>
    <row r="466" spans="1:7" x14ac:dyDescent="0.25">
      <c r="C466" s="15" t="s">
        <v>33</v>
      </c>
      <c r="D466" s="18">
        <v>5</v>
      </c>
      <c r="E466" s="15" t="s">
        <v>34</v>
      </c>
      <c r="F466" s="15">
        <f>IF(OR(F465="",D466=""),"", ROUND(PRODUCT(D466,F465)/100,2))</f>
        <v>5.6</v>
      </c>
      <c r="G466" s="13" t="str">
        <f>IF(D466="", "Nurodykite taikomą PVM dydį", "")</f>
        <v/>
      </c>
    </row>
    <row r="467" spans="1:7" x14ac:dyDescent="0.25">
      <c r="E467" s="15" t="s">
        <v>35</v>
      </c>
      <c r="F467" s="15">
        <f>IF(ISBLANK(F466), "", ROUND(SUM(F465:F466),2))</f>
        <v>117.6</v>
      </c>
    </row>
    <row r="471" spans="1:7" x14ac:dyDescent="0.25">
      <c r="A471" s="12" t="s">
        <v>223</v>
      </c>
      <c r="B471" s="12" t="s">
        <v>224</v>
      </c>
    </row>
    <row r="473" spans="1:7" x14ac:dyDescent="0.25">
      <c r="A473" s="12" t="s">
        <v>24</v>
      </c>
    </row>
    <row r="474" spans="1:7" ht="60" x14ac:dyDescent="0.25">
      <c r="A474" s="24" t="s">
        <v>25</v>
      </c>
      <c r="B474" s="24" t="s">
        <v>26</v>
      </c>
      <c r="C474" s="24" t="s">
        <v>27</v>
      </c>
      <c r="D474" s="24" t="s">
        <v>28</v>
      </c>
      <c r="E474" s="24" t="s">
        <v>29</v>
      </c>
      <c r="F474" s="24" t="s">
        <v>30</v>
      </c>
      <c r="G474" s="24" t="s">
        <v>31</v>
      </c>
    </row>
    <row r="475" spans="1:7" x14ac:dyDescent="0.25">
      <c r="A475" s="15" t="s">
        <v>225</v>
      </c>
      <c r="B475" s="15" t="s">
        <v>226</v>
      </c>
      <c r="C475" s="16"/>
      <c r="D475" s="16"/>
      <c r="E475" s="16"/>
      <c r="F475" s="16"/>
      <c r="G475" s="16"/>
    </row>
    <row r="476" spans="1:7" x14ac:dyDescent="0.25">
      <c r="A476" s="16" t="s">
        <v>227</v>
      </c>
      <c r="B476" s="16" t="s">
        <v>226</v>
      </c>
      <c r="C476" s="16">
        <v>2</v>
      </c>
      <c r="D476" s="16" t="s">
        <v>66</v>
      </c>
      <c r="E476" s="17">
        <v>28</v>
      </c>
      <c r="F476" s="16">
        <f>IF(ISBLANK(E476),"", PRODUCT(C476,E476))</f>
        <v>56</v>
      </c>
      <c r="G476" s="31" t="s">
        <v>476</v>
      </c>
    </row>
    <row r="477" spans="1:7" x14ac:dyDescent="0.25">
      <c r="E477" s="15" t="s">
        <v>32</v>
      </c>
      <c r="F477" s="15">
        <f>IF(F476="","",ROUND(SUM(F476:F476),2))</f>
        <v>56</v>
      </c>
      <c r="G477" s="13" t="str">
        <f>IF(F476="","Neužpildytos visos objektų kainos","")</f>
        <v/>
      </c>
    </row>
    <row r="478" spans="1:7" x14ac:dyDescent="0.25">
      <c r="C478" s="15" t="s">
        <v>33</v>
      </c>
      <c r="D478" s="18">
        <v>5</v>
      </c>
      <c r="E478" s="15" t="s">
        <v>34</v>
      </c>
      <c r="F478" s="15">
        <f>IF(OR(F477="",D478=""),"", ROUND(PRODUCT(D478,F477)/100,2))</f>
        <v>2.8</v>
      </c>
      <c r="G478" s="13" t="str">
        <f>IF(D478="", "Nurodykite taikomą PVM dydį", "")</f>
        <v/>
      </c>
    </row>
    <row r="479" spans="1:7" x14ac:dyDescent="0.25">
      <c r="E479" s="15" t="s">
        <v>35</v>
      </c>
      <c r="F479" s="15">
        <f>IF(ISBLANK(F478), "", ROUND(SUM(F477:F478),2))</f>
        <v>58.8</v>
      </c>
    </row>
    <row r="483" spans="1:7" x14ac:dyDescent="0.25">
      <c r="A483" s="12" t="s">
        <v>228</v>
      </c>
      <c r="B483" s="12" t="s">
        <v>229</v>
      </c>
    </row>
    <row r="485" spans="1:7" x14ac:dyDescent="0.25">
      <c r="A485" s="12" t="s">
        <v>24</v>
      </c>
    </row>
    <row r="486" spans="1:7" ht="60" x14ac:dyDescent="0.25">
      <c r="A486" s="24" t="s">
        <v>25</v>
      </c>
      <c r="B486" s="24" t="s">
        <v>26</v>
      </c>
      <c r="C486" s="24" t="s">
        <v>27</v>
      </c>
      <c r="D486" s="24" t="s">
        <v>28</v>
      </c>
      <c r="E486" s="24" t="s">
        <v>29</v>
      </c>
      <c r="F486" s="24" t="s">
        <v>30</v>
      </c>
      <c r="G486" s="24" t="s">
        <v>31</v>
      </c>
    </row>
    <row r="487" spans="1:7" x14ac:dyDescent="0.25">
      <c r="A487" s="15" t="s">
        <v>230</v>
      </c>
      <c r="B487" s="15" t="s">
        <v>231</v>
      </c>
      <c r="C487" s="16"/>
      <c r="D487" s="16"/>
      <c r="E487" s="16"/>
      <c r="F487" s="16"/>
      <c r="G487" s="16"/>
    </row>
    <row r="488" spans="1:7" x14ac:dyDescent="0.25">
      <c r="A488" s="16" t="s">
        <v>232</v>
      </c>
      <c r="B488" s="16" t="s">
        <v>231</v>
      </c>
      <c r="C488" s="16">
        <v>4</v>
      </c>
      <c r="D488" s="16" t="s">
        <v>66</v>
      </c>
      <c r="E488" s="17">
        <v>28</v>
      </c>
      <c r="F488" s="16">
        <f>IF(ISBLANK(E488),"", PRODUCT(C488,E488))</f>
        <v>112</v>
      </c>
      <c r="G488" s="31" t="s">
        <v>477</v>
      </c>
    </row>
    <row r="489" spans="1:7" x14ac:dyDescent="0.25">
      <c r="E489" s="15" t="s">
        <v>32</v>
      </c>
      <c r="F489" s="15">
        <f>IF(F488="","",ROUND(SUM(F488:F488),2))</f>
        <v>112</v>
      </c>
      <c r="G489" s="13" t="str">
        <f>IF(F488="","Neužpildytos visos objektų kainos","")</f>
        <v/>
      </c>
    </row>
    <row r="490" spans="1:7" x14ac:dyDescent="0.25">
      <c r="C490" s="15" t="s">
        <v>33</v>
      </c>
      <c r="D490" s="18">
        <v>5</v>
      </c>
      <c r="E490" s="15" t="s">
        <v>34</v>
      </c>
      <c r="F490" s="15">
        <f>IF(OR(F489="",D490=""),"", ROUND(PRODUCT(D490,F489)/100,2))</f>
        <v>5.6</v>
      </c>
      <c r="G490" s="13" t="str">
        <f>IF(D490="", "Nurodykite taikomą PVM dydį", "")</f>
        <v/>
      </c>
    </row>
    <row r="491" spans="1:7" x14ac:dyDescent="0.25">
      <c r="E491" s="15" t="s">
        <v>35</v>
      </c>
      <c r="F491" s="15">
        <f>IF(ISBLANK(F490), "", ROUND(SUM(F489:F490),2))</f>
        <v>117.6</v>
      </c>
    </row>
    <row r="495" spans="1:7" x14ac:dyDescent="0.25">
      <c r="A495" s="12" t="s">
        <v>233</v>
      </c>
      <c r="B495" s="12" t="s">
        <v>234</v>
      </c>
    </row>
    <row r="497" spans="1:7" x14ac:dyDescent="0.25">
      <c r="A497" s="12" t="s">
        <v>24</v>
      </c>
    </row>
    <row r="498" spans="1:7" ht="60" x14ac:dyDescent="0.25">
      <c r="A498" s="24" t="s">
        <v>25</v>
      </c>
      <c r="B498" s="24" t="s">
        <v>26</v>
      </c>
      <c r="C498" s="24" t="s">
        <v>27</v>
      </c>
      <c r="D498" s="24" t="s">
        <v>28</v>
      </c>
      <c r="E498" s="24" t="s">
        <v>29</v>
      </c>
      <c r="F498" s="24" t="s">
        <v>30</v>
      </c>
      <c r="G498" s="24" t="s">
        <v>31</v>
      </c>
    </row>
    <row r="499" spans="1:7" x14ac:dyDescent="0.25">
      <c r="A499" s="15" t="s">
        <v>235</v>
      </c>
      <c r="B499" s="15" t="s">
        <v>236</v>
      </c>
      <c r="C499" s="16"/>
      <c r="D499" s="16"/>
      <c r="E499" s="16"/>
      <c r="F499" s="16"/>
      <c r="G499" s="16"/>
    </row>
    <row r="500" spans="1:7" x14ac:dyDescent="0.25">
      <c r="A500" s="16" t="s">
        <v>237</v>
      </c>
      <c r="B500" s="16" t="s">
        <v>236</v>
      </c>
      <c r="C500" s="16">
        <v>4</v>
      </c>
      <c r="D500" s="16" t="s">
        <v>66</v>
      </c>
      <c r="E500" s="17">
        <v>28</v>
      </c>
      <c r="F500" s="16">
        <f>IF(ISBLANK(E500),"", PRODUCT(C500,E500))</f>
        <v>112</v>
      </c>
      <c r="G500" s="31" t="s">
        <v>478</v>
      </c>
    </row>
    <row r="501" spans="1:7" x14ac:dyDescent="0.25">
      <c r="E501" s="15" t="s">
        <v>32</v>
      </c>
      <c r="F501" s="15">
        <f>IF(F500="","",ROUND(SUM(F500:F500),2))</f>
        <v>112</v>
      </c>
      <c r="G501" s="13" t="str">
        <f>IF(F500="","Neužpildytos visos objektų kainos","")</f>
        <v/>
      </c>
    </row>
    <row r="502" spans="1:7" x14ac:dyDescent="0.25">
      <c r="C502" s="15" t="s">
        <v>33</v>
      </c>
      <c r="D502" s="18">
        <v>5</v>
      </c>
      <c r="E502" s="15" t="s">
        <v>34</v>
      </c>
      <c r="F502" s="15">
        <f>IF(OR(F501="",D502=""),"", ROUND(PRODUCT(D502,F501)/100,2))</f>
        <v>5.6</v>
      </c>
      <c r="G502" s="13" t="str">
        <f>IF(D502="", "Nurodykite taikomą PVM dydį", "")</f>
        <v/>
      </c>
    </row>
    <row r="503" spans="1:7" x14ac:dyDescent="0.25">
      <c r="E503" s="15" t="s">
        <v>35</v>
      </c>
      <c r="F503" s="15">
        <f>IF(ISBLANK(F502), "", ROUND(SUM(F501:F502),2))</f>
        <v>117.6</v>
      </c>
    </row>
    <row r="507" spans="1:7" x14ac:dyDescent="0.25">
      <c r="A507" s="12" t="s">
        <v>238</v>
      </c>
      <c r="B507" s="12" t="s">
        <v>239</v>
      </c>
    </row>
    <row r="509" spans="1:7" x14ac:dyDescent="0.25">
      <c r="A509" s="12" t="s">
        <v>24</v>
      </c>
    </row>
    <row r="510" spans="1:7" ht="60" x14ac:dyDescent="0.25">
      <c r="A510" s="24" t="s">
        <v>25</v>
      </c>
      <c r="B510" s="24" t="s">
        <v>26</v>
      </c>
      <c r="C510" s="24" t="s">
        <v>27</v>
      </c>
      <c r="D510" s="24" t="s">
        <v>28</v>
      </c>
      <c r="E510" s="24" t="s">
        <v>29</v>
      </c>
      <c r="F510" s="24" t="s">
        <v>30</v>
      </c>
      <c r="G510" s="24" t="s">
        <v>31</v>
      </c>
    </row>
    <row r="511" spans="1:7" x14ac:dyDescent="0.25">
      <c r="A511" s="15" t="s">
        <v>240</v>
      </c>
      <c r="B511" s="15" t="s">
        <v>241</v>
      </c>
      <c r="C511" s="16"/>
      <c r="D511" s="16"/>
      <c r="E511" s="16"/>
      <c r="F511" s="16"/>
      <c r="G511" s="16"/>
    </row>
    <row r="512" spans="1:7" x14ac:dyDescent="0.25">
      <c r="A512" s="16" t="s">
        <v>242</v>
      </c>
      <c r="B512" s="16" t="s">
        <v>241</v>
      </c>
      <c r="C512" s="16">
        <v>4</v>
      </c>
      <c r="D512" s="16" t="s">
        <v>66</v>
      </c>
      <c r="E512" s="17">
        <v>28</v>
      </c>
      <c r="F512" s="16">
        <f>IF(ISBLANK(E512),"", PRODUCT(C512,E512))</f>
        <v>112</v>
      </c>
      <c r="G512" s="31" t="s">
        <v>479</v>
      </c>
    </row>
    <row r="513" spans="1:7" x14ac:dyDescent="0.25">
      <c r="E513" s="15" t="s">
        <v>32</v>
      </c>
      <c r="F513" s="15">
        <f>IF(F512="","",ROUND(SUM(F512:F512),2))</f>
        <v>112</v>
      </c>
      <c r="G513" s="13" t="str">
        <f>IF(F512="","Neužpildytos visos objektų kainos","")</f>
        <v/>
      </c>
    </row>
    <row r="514" spans="1:7" x14ac:dyDescent="0.25">
      <c r="C514" s="15" t="s">
        <v>33</v>
      </c>
      <c r="D514" s="18">
        <v>5</v>
      </c>
      <c r="E514" s="15" t="s">
        <v>34</v>
      </c>
      <c r="F514" s="15">
        <f>IF(OR(F513="",D514=""),"", ROUND(PRODUCT(D514,F513)/100,2))</f>
        <v>5.6</v>
      </c>
      <c r="G514" s="13" t="str">
        <f>IF(D514="", "Nurodykite taikomą PVM dydį", "")</f>
        <v/>
      </c>
    </row>
    <row r="515" spans="1:7" x14ac:dyDescent="0.25">
      <c r="E515" s="15" t="s">
        <v>35</v>
      </c>
      <c r="F515" s="15">
        <f>IF(ISBLANK(F514), "", ROUND(SUM(F513:F514),2))</f>
        <v>117.6</v>
      </c>
    </row>
    <row r="519" spans="1:7" x14ac:dyDescent="0.25">
      <c r="A519" s="12" t="s">
        <v>243</v>
      </c>
      <c r="B519" s="12" t="s">
        <v>244</v>
      </c>
    </row>
    <row r="521" spans="1:7" x14ac:dyDescent="0.25">
      <c r="A521" s="12" t="s">
        <v>24</v>
      </c>
    </row>
    <row r="522" spans="1:7" ht="60" x14ac:dyDescent="0.25">
      <c r="A522" s="24" t="s">
        <v>25</v>
      </c>
      <c r="B522" s="24" t="s">
        <v>26</v>
      </c>
      <c r="C522" s="24" t="s">
        <v>27</v>
      </c>
      <c r="D522" s="24" t="s">
        <v>28</v>
      </c>
      <c r="E522" s="24" t="s">
        <v>29</v>
      </c>
      <c r="F522" s="24" t="s">
        <v>30</v>
      </c>
      <c r="G522" s="24" t="s">
        <v>31</v>
      </c>
    </row>
    <row r="523" spans="1:7" x14ac:dyDescent="0.25">
      <c r="A523" s="15" t="s">
        <v>245</v>
      </c>
      <c r="B523" s="15" t="s">
        <v>246</v>
      </c>
      <c r="C523" s="16"/>
      <c r="D523" s="16"/>
      <c r="E523" s="16"/>
      <c r="F523" s="16"/>
      <c r="G523" s="16"/>
    </row>
    <row r="524" spans="1:7" x14ac:dyDescent="0.25">
      <c r="A524" s="16" t="s">
        <v>247</v>
      </c>
      <c r="B524" s="16" t="s">
        <v>248</v>
      </c>
      <c r="C524" s="16">
        <v>4</v>
      </c>
      <c r="D524" s="16" t="s">
        <v>66</v>
      </c>
      <c r="E524" s="17">
        <v>28</v>
      </c>
      <c r="F524" s="16">
        <f>IF(ISBLANK(E524),"", PRODUCT(C524,E524))</f>
        <v>112</v>
      </c>
      <c r="G524" s="31" t="s">
        <v>480</v>
      </c>
    </row>
    <row r="525" spans="1:7" x14ac:dyDescent="0.25">
      <c r="E525" s="15" t="s">
        <v>32</v>
      </c>
      <c r="F525" s="15">
        <f>IF(F524="","",ROUND(SUM(F524:F524),2))</f>
        <v>112</v>
      </c>
      <c r="G525" s="13" t="str">
        <f>IF(F524="","Neužpildytos visos objektų kainos","")</f>
        <v/>
      </c>
    </row>
    <row r="526" spans="1:7" x14ac:dyDescent="0.25">
      <c r="C526" s="15" t="s">
        <v>33</v>
      </c>
      <c r="D526" s="18">
        <v>5</v>
      </c>
      <c r="E526" s="15" t="s">
        <v>34</v>
      </c>
      <c r="F526" s="15">
        <f>IF(OR(F525="",D526=""),"", ROUND(PRODUCT(D526,F525)/100,2))</f>
        <v>5.6</v>
      </c>
      <c r="G526" s="13" t="str">
        <f>IF(D526="", "Nurodykite taikomą PVM dydį", "")</f>
        <v/>
      </c>
    </row>
    <row r="527" spans="1:7" x14ac:dyDescent="0.25">
      <c r="E527" s="15" t="s">
        <v>35</v>
      </c>
      <c r="F527" s="15">
        <f>IF(ISBLANK(F526), "", ROUND(SUM(F525:F526),2))</f>
        <v>117.6</v>
      </c>
    </row>
    <row r="532" spans="1:7" x14ac:dyDescent="0.25">
      <c r="A532" s="12" t="s">
        <v>249</v>
      </c>
      <c r="B532" s="12" t="s">
        <v>250</v>
      </c>
    </row>
    <row r="534" spans="1:7" x14ac:dyDescent="0.25">
      <c r="A534" s="12" t="s">
        <v>24</v>
      </c>
    </row>
    <row r="535" spans="1:7" ht="60" x14ac:dyDescent="0.25">
      <c r="A535" s="24" t="s">
        <v>25</v>
      </c>
      <c r="B535" s="24" t="s">
        <v>26</v>
      </c>
      <c r="C535" s="24" t="s">
        <v>27</v>
      </c>
      <c r="D535" s="24" t="s">
        <v>28</v>
      </c>
      <c r="E535" s="24" t="s">
        <v>29</v>
      </c>
      <c r="F535" s="24" t="s">
        <v>30</v>
      </c>
      <c r="G535" s="24" t="s">
        <v>31</v>
      </c>
    </row>
    <row r="536" spans="1:7" x14ac:dyDescent="0.25">
      <c r="A536" s="15" t="s">
        <v>251</v>
      </c>
      <c r="B536" s="15" t="s">
        <v>252</v>
      </c>
      <c r="C536" s="16"/>
      <c r="D536" s="16"/>
      <c r="E536" s="16"/>
      <c r="F536" s="16"/>
      <c r="G536" s="16"/>
    </row>
    <row r="537" spans="1:7" x14ac:dyDescent="0.25">
      <c r="A537" s="16" t="s">
        <v>253</v>
      </c>
      <c r="B537" s="16" t="s">
        <v>252</v>
      </c>
      <c r="C537" s="16">
        <v>4</v>
      </c>
      <c r="D537" s="16" t="s">
        <v>66</v>
      </c>
      <c r="E537" s="17">
        <v>28</v>
      </c>
      <c r="F537" s="16">
        <f>IF(ISBLANK(E537),"", PRODUCT(C537,E537))</f>
        <v>112</v>
      </c>
      <c r="G537" s="31" t="s">
        <v>481</v>
      </c>
    </row>
    <row r="538" spans="1:7" x14ac:dyDescent="0.25">
      <c r="E538" s="15" t="s">
        <v>32</v>
      </c>
      <c r="F538" s="15">
        <f>IF(F537="","",ROUND(SUM(F537:F537),2))</f>
        <v>112</v>
      </c>
      <c r="G538" s="13" t="str">
        <f>IF(F537="","Neužpildytos visos objektų kainos","")</f>
        <v/>
      </c>
    </row>
    <row r="539" spans="1:7" x14ac:dyDescent="0.25">
      <c r="C539" s="15" t="s">
        <v>33</v>
      </c>
      <c r="D539" s="18">
        <v>5</v>
      </c>
      <c r="E539" s="15" t="s">
        <v>34</v>
      </c>
      <c r="F539" s="15">
        <f>IF(OR(F538="",D539=""),"", ROUND(PRODUCT(D539,F538)/100,2))</f>
        <v>5.6</v>
      </c>
      <c r="G539" s="13" t="str">
        <f>IF(D539="", "Nurodykite taikomą PVM dydį", "")</f>
        <v/>
      </c>
    </row>
    <row r="540" spans="1:7" x14ac:dyDescent="0.25">
      <c r="E540" s="15" t="s">
        <v>35</v>
      </c>
      <c r="F540" s="15">
        <f>IF(ISBLANK(F539), "", ROUND(SUM(F538:F539),2))</f>
        <v>117.6</v>
      </c>
    </row>
    <row r="544" spans="1:7" x14ac:dyDescent="0.25">
      <c r="A544" s="12" t="s">
        <v>254</v>
      </c>
      <c r="B544" s="12" t="s">
        <v>255</v>
      </c>
    </row>
    <row r="546" spans="1:7" x14ac:dyDescent="0.25">
      <c r="A546" s="12" t="s">
        <v>24</v>
      </c>
    </row>
    <row r="547" spans="1:7" ht="60" x14ac:dyDescent="0.25">
      <c r="A547" s="24" t="s">
        <v>25</v>
      </c>
      <c r="B547" s="24" t="s">
        <v>26</v>
      </c>
      <c r="C547" s="24" t="s">
        <v>27</v>
      </c>
      <c r="D547" s="24" t="s">
        <v>28</v>
      </c>
      <c r="E547" s="24" t="s">
        <v>29</v>
      </c>
      <c r="F547" s="24" t="s">
        <v>30</v>
      </c>
      <c r="G547" s="24" t="s">
        <v>31</v>
      </c>
    </row>
    <row r="548" spans="1:7" x14ac:dyDescent="0.25">
      <c r="A548" s="15" t="s">
        <v>256</v>
      </c>
      <c r="B548" s="15" t="s">
        <v>257</v>
      </c>
      <c r="C548" s="16"/>
      <c r="D548" s="16"/>
      <c r="E548" s="16"/>
      <c r="F548" s="16"/>
      <c r="G548" s="16"/>
    </row>
    <row r="549" spans="1:7" x14ac:dyDescent="0.25">
      <c r="A549" s="16" t="s">
        <v>258</v>
      </c>
      <c r="B549" s="16" t="s">
        <v>257</v>
      </c>
      <c r="C549" s="16">
        <v>4</v>
      </c>
      <c r="D549" s="16" t="s">
        <v>66</v>
      </c>
      <c r="E549" s="17">
        <v>28</v>
      </c>
      <c r="F549" s="16">
        <f>IF(ISBLANK(E549),"", PRODUCT(C549,E549))</f>
        <v>112</v>
      </c>
      <c r="G549" s="31" t="s">
        <v>482</v>
      </c>
    </row>
    <row r="550" spans="1:7" x14ac:dyDescent="0.25">
      <c r="E550" s="15" t="s">
        <v>32</v>
      </c>
      <c r="F550" s="15">
        <f>IF(F549="","",ROUND(SUM(F549:F549),2))</f>
        <v>112</v>
      </c>
      <c r="G550" s="13" t="str">
        <f>IF(F549="","Neužpildytos visos objektų kainos","")</f>
        <v/>
      </c>
    </row>
    <row r="551" spans="1:7" x14ac:dyDescent="0.25">
      <c r="C551" s="15" t="s">
        <v>33</v>
      </c>
      <c r="D551" s="18">
        <v>5</v>
      </c>
      <c r="E551" s="15" t="s">
        <v>34</v>
      </c>
      <c r="F551" s="15">
        <f>IF(OR(F550="",D551=""),"", ROUND(PRODUCT(D551,F550)/100,2))</f>
        <v>5.6</v>
      </c>
      <c r="G551" s="13" t="str">
        <f>IF(D551="", "Nurodykite taikomą PVM dydį", "")</f>
        <v/>
      </c>
    </row>
    <row r="552" spans="1:7" x14ac:dyDescent="0.25">
      <c r="E552" s="15" t="s">
        <v>35</v>
      </c>
      <c r="F552" s="15">
        <f>IF(ISBLANK(F551), "", ROUND(SUM(F550:F551),2))</f>
        <v>117.6</v>
      </c>
    </row>
    <row r="556" spans="1:7" x14ac:dyDescent="0.25">
      <c r="A556" s="12" t="s">
        <v>259</v>
      </c>
      <c r="B556" s="12" t="s">
        <v>260</v>
      </c>
    </row>
    <row r="558" spans="1:7" x14ac:dyDescent="0.25">
      <c r="A558" s="12" t="s">
        <v>24</v>
      </c>
    </row>
    <row r="559" spans="1:7" ht="60" x14ac:dyDescent="0.25">
      <c r="A559" s="24" t="s">
        <v>25</v>
      </c>
      <c r="B559" s="24" t="s">
        <v>26</v>
      </c>
      <c r="C559" s="24" t="s">
        <v>27</v>
      </c>
      <c r="D559" s="24" t="s">
        <v>28</v>
      </c>
      <c r="E559" s="24" t="s">
        <v>29</v>
      </c>
      <c r="F559" s="24" t="s">
        <v>30</v>
      </c>
      <c r="G559" s="24" t="s">
        <v>31</v>
      </c>
    </row>
    <row r="560" spans="1:7" x14ac:dyDescent="0.25">
      <c r="A560" s="15" t="s">
        <v>261</v>
      </c>
      <c r="B560" s="15" t="s">
        <v>262</v>
      </c>
      <c r="C560" s="16"/>
      <c r="D560" s="16"/>
      <c r="E560" s="16"/>
      <c r="F560" s="16"/>
      <c r="G560" s="16"/>
    </row>
    <row r="561" spans="1:7" x14ac:dyDescent="0.25">
      <c r="A561" s="16" t="s">
        <v>263</v>
      </c>
      <c r="B561" s="16" t="s">
        <v>262</v>
      </c>
      <c r="C561" s="16">
        <v>4</v>
      </c>
      <c r="D561" s="16" t="s">
        <v>66</v>
      </c>
      <c r="E561" s="17">
        <v>28</v>
      </c>
      <c r="F561" s="16">
        <f>IF(ISBLANK(E561),"", PRODUCT(C561,E561))</f>
        <v>112</v>
      </c>
      <c r="G561" s="31" t="s">
        <v>483</v>
      </c>
    </row>
    <row r="562" spans="1:7" x14ac:dyDescent="0.25">
      <c r="E562" s="15" t="s">
        <v>32</v>
      </c>
      <c r="F562" s="15">
        <f>IF(F561="","",ROUND(SUM(F561:F561),2))</f>
        <v>112</v>
      </c>
      <c r="G562" s="13" t="str">
        <f>IF(F561="","Neužpildytos visos objektų kainos","")</f>
        <v/>
      </c>
    </row>
    <row r="563" spans="1:7" x14ac:dyDescent="0.25">
      <c r="C563" s="15" t="s">
        <v>33</v>
      </c>
      <c r="D563" s="18">
        <v>5</v>
      </c>
      <c r="E563" s="15" t="s">
        <v>34</v>
      </c>
      <c r="F563" s="15">
        <f>IF(OR(F562="",D563=""),"", ROUND(PRODUCT(D563,F562)/100,2))</f>
        <v>5.6</v>
      </c>
      <c r="G563" s="13" t="str">
        <f>IF(D563="", "Nurodykite taikomą PVM dydį", "")</f>
        <v/>
      </c>
    </row>
    <row r="564" spans="1:7" x14ac:dyDescent="0.25">
      <c r="E564" s="15" t="s">
        <v>35</v>
      </c>
      <c r="F564" s="15">
        <f>IF(ISBLANK(F563), "", ROUND(SUM(F562:F563),2))</f>
        <v>117.6</v>
      </c>
    </row>
    <row r="568" spans="1:7" x14ac:dyDescent="0.25">
      <c r="A568" s="12" t="s">
        <v>264</v>
      </c>
      <c r="B568" s="12" t="s">
        <v>265</v>
      </c>
    </row>
    <row r="570" spans="1:7" x14ac:dyDescent="0.25">
      <c r="A570" s="12" t="s">
        <v>24</v>
      </c>
    </row>
    <row r="571" spans="1:7" ht="60" x14ac:dyDescent="0.25">
      <c r="A571" s="24" t="s">
        <v>25</v>
      </c>
      <c r="B571" s="24" t="s">
        <v>26</v>
      </c>
      <c r="C571" s="24" t="s">
        <v>27</v>
      </c>
      <c r="D571" s="24" t="s">
        <v>28</v>
      </c>
      <c r="E571" s="24" t="s">
        <v>29</v>
      </c>
      <c r="F571" s="24" t="s">
        <v>30</v>
      </c>
      <c r="G571" s="24" t="s">
        <v>31</v>
      </c>
    </row>
    <row r="572" spans="1:7" x14ac:dyDescent="0.25">
      <c r="A572" s="15" t="s">
        <v>266</v>
      </c>
      <c r="B572" s="15" t="s">
        <v>267</v>
      </c>
      <c r="C572" s="16"/>
      <c r="D572" s="16"/>
      <c r="E572" s="16"/>
      <c r="F572" s="16"/>
      <c r="G572" s="16"/>
    </row>
    <row r="573" spans="1:7" x14ac:dyDescent="0.25">
      <c r="A573" s="16" t="s">
        <v>268</v>
      </c>
      <c r="B573" s="16" t="s">
        <v>267</v>
      </c>
      <c r="C573" s="16">
        <v>4</v>
      </c>
      <c r="D573" s="16" t="s">
        <v>66</v>
      </c>
      <c r="E573" s="17">
        <v>28</v>
      </c>
      <c r="F573" s="16">
        <f>IF(ISBLANK(E573),"", PRODUCT(C573,E573))</f>
        <v>112</v>
      </c>
      <c r="G573" s="31" t="s">
        <v>484</v>
      </c>
    </row>
    <row r="574" spans="1:7" x14ac:dyDescent="0.25">
      <c r="E574" s="15" t="s">
        <v>32</v>
      </c>
      <c r="F574" s="15">
        <f>IF(F573="","",ROUND(SUM(F573:F573),2))</f>
        <v>112</v>
      </c>
      <c r="G574" s="13" t="str">
        <f>IF(F573="","Neužpildytos visos objektų kainos","")</f>
        <v/>
      </c>
    </row>
    <row r="575" spans="1:7" x14ac:dyDescent="0.25">
      <c r="C575" s="15" t="s">
        <v>33</v>
      </c>
      <c r="D575" s="18">
        <v>5</v>
      </c>
      <c r="E575" s="15" t="s">
        <v>34</v>
      </c>
      <c r="F575" s="15">
        <f>IF(OR(F574="",D575=""),"", ROUND(PRODUCT(D575,F574)/100,2))</f>
        <v>5.6</v>
      </c>
      <c r="G575" s="13" t="str">
        <f>IF(D575="", "Nurodykite taikomą PVM dydį", "")</f>
        <v/>
      </c>
    </row>
    <row r="576" spans="1:7" x14ac:dyDescent="0.25">
      <c r="E576" s="15" t="s">
        <v>35</v>
      </c>
      <c r="F576" s="15">
        <f>IF(ISBLANK(F575), "", ROUND(SUM(F574:F575),2))</f>
        <v>117.6</v>
      </c>
    </row>
    <row r="581" spans="1:7" x14ac:dyDescent="0.25">
      <c r="A581" s="12" t="s">
        <v>269</v>
      </c>
      <c r="B581" s="12" t="s">
        <v>270</v>
      </c>
    </row>
    <row r="583" spans="1:7" x14ac:dyDescent="0.25">
      <c r="A583" s="12" t="s">
        <v>24</v>
      </c>
    </row>
    <row r="584" spans="1:7" ht="60" x14ac:dyDescent="0.25">
      <c r="A584" s="24" t="s">
        <v>25</v>
      </c>
      <c r="B584" s="24" t="s">
        <v>26</v>
      </c>
      <c r="C584" s="24" t="s">
        <v>27</v>
      </c>
      <c r="D584" s="24" t="s">
        <v>28</v>
      </c>
      <c r="E584" s="24" t="s">
        <v>29</v>
      </c>
      <c r="F584" s="24" t="s">
        <v>30</v>
      </c>
      <c r="G584" s="24" t="s">
        <v>31</v>
      </c>
    </row>
    <row r="585" spans="1:7" x14ac:dyDescent="0.25">
      <c r="A585" s="15" t="s">
        <v>271</v>
      </c>
      <c r="B585" s="15" t="s">
        <v>272</v>
      </c>
      <c r="C585" s="16"/>
      <c r="D585" s="16"/>
      <c r="E585" s="16"/>
      <c r="F585" s="16"/>
      <c r="G585" s="16"/>
    </row>
    <row r="586" spans="1:7" x14ac:dyDescent="0.25">
      <c r="A586" s="16" t="s">
        <v>273</v>
      </c>
      <c r="B586" s="16" t="s">
        <v>272</v>
      </c>
      <c r="C586" s="16">
        <v>3</v>
      </c>
      <c r="D586" s="16" t="s">
        <v>66</v>
      </c>
      <c r="E586" s="17">
        <v>28</v>
      </c>
      <c r="F586" s="16">
        <f>IF(ISBLANK(E586),"", PRODUCT(C586,E586))</f>
        <v>84</v>
      </c>
      <c r="G586" s="31" t="s">
        <v>485</v>
      </c>
    </row>
    <row r="587" spans="1:7" x14ac:dyDescent="0.25">
      <c r="E587" s="15" t="s">
        <v>32</v>
      </c>
      <c r="F587" s="15">
        <f>IF(F586="","",ROUND(SUM(F586:F586),2))</f>
        <v>84</v>
      </c>
      <c r="G587" s="13" t="str">
        <f>IF(F586="","Neužpildytos visos objektų kainos","")</f>
        <v/>
      </c>
    </row>
    <row r="588" spans="1:7" x14ac:dyDescent="0.25">
      <c r="C588" s="15" t="s">
        <v>33</v>
      </c>
      <c r="D588" s="18">
        <v>5</v>
      </c>
      <c r="E588" s="15" t="s">
        <v>34</v>
      </c>
      <c r="F588" s="15">
        <f>IF(OR(F587="",D588=""),"", ROUND(PRODUCT(D588,F587)/100,2))</f>
        <v>4.2</v>
      </c>
      <c r="G588" s="13" t="str">
        <f>IF(D588="", "Nurodykite taikomą PVM dydį", "")</f>
        <v/>
      </c>
    </row>
    <row r="589" spans="1:7" x14ac:dyDescent="0.25">
      <c r="E589" s="15" t="s">
        <v>35</v>
      </c>
      <c r="F589" s="15">
        <f>IF(ISBLANK(F588), "", ROUND(SUM(F587:F588),2))</f>
        <v>88.2</v>
      </c>
    </row>
    <row r="593" spans="1:7" x14ac:dyDescent="0.25">
      <c r="A593" s="12" t="s">
        <v>274</v>
      </c>
      <c r="B593" s="12" t="s">
        <v>275</v>
      </c>
    </row>
    <row r="595" spans="1:7" x14ac:dyDescent="0.25">
      <c r="A595" s="12" t="s">
        <v>24</v>
      </c>
    </row>
    <row r="596" spans="1:7" ht="60" x14ac:dyDescent="0.25">
      <c r="A596" s="24" t="s">
        <v>25</v>
      </c>
      <c r="B596" s="24" t="s">
        <v>26</v>
      </c>
      <c r="C596" s="24" t="s">
        <v>27</v>
      </c>
      <c r="D596" s="24" t="s">
        <v>28</v>
      </c>
      <c r="E596" s="24" t="s">
        <v>29</v>
      </c>
      <c r="F596" s="24" t="s">
        <v>30</v>
      </c>
      <c r="G596" s="24" t="s">
        <v>31</v>
      </c>
    </row>
    <row r="597" spans="1:7" x14ac:dyDescent="0.25">
      <c r="A597" s="15" t="s">
        <v>276</v>
      </c>
      <c r="B597" s="15" t="s">
        <v>277</v>
      </c>
      <c r="C597" s="16"/>
      <c r="D597" s="16"/>
      <c r="E597" s="16"/>
      <c r="F597" s="16"/>
      <c r="G597" s="16"/>
    </row>
    <row r="598" spans="1:7" x14ac:dyDescent="0.25">
      <c r="A598" s="16" t="s">
        <v>278</v>
      </c>
      <c r="B598" s="16" t="s">
        <v>277</v>
      </c>
      <c r="C598" s="16">
        <v>4</v>
      </c>
      <c r="D598" s="16" t="s">
        <v>66</v>
      </c>
      <c r="E598" s="17">
        <v>28</v>
      </c>
      <c r="F598" s="16">
        <f>IF(ISBLANK(E598),"", PRODUCT(C598,E598))</f>
        <v>112</v>
      </c>
      <c r="G598" s="31" t="s">
        <v>486</v>
      </c>
    </row>
    <row r="599" spans="1:7" x14ac:dyDescent="0.25">
      <c r="E599" s="15" t="s">
        <v>32</v>
      </c>
      <c r="F599" s="15">
        <f>IF(F598="","",ROUND(SUM(F598:F598),2))</f>
        <v>112</v>
      </c>
      <c r="G599" s="13" t="str">
        <f>IF(F598="","Neužpildytos visos objektų kainos","")</f>
        <v/>
      </c>
    </row>
    <row r="600" spans="1:7" x14ac:dyDescent="0.25">
      <c r="C600" s="15" t="s">
        <v>33</v>
      </c>
      <c r="D600" s="18">
        <v>5</v>
      </c>
      <c r="E600" s="15" t="s">
        <v>34</v>
      </c>
      <c r="F600" s="15">
        <f>IF(OR(F599="",D600=""),"", ROUND(PRODUCT(D600,F599)/100,2))</f>
        <v>5.6</v>
      </c>
      <c r="G600" s="13" t="str">
        <f>IF(D600="", "Nurodykite taikomą PVM dydį", "")</f>
        <v/>
      </c>
    </row>
    <row r="601" spans="1:7" x14ac:dyDescent="0.25">
      <c r="E601" s="15" t="s">
        <v>35</v>
      </c>
      <c r="F601" s="15">
        <f>IF(ISBLANK(F600), "", ROUND(SUM(F599:F600),2))</f>
        <v>117.6</v>
      </c>
    </row>
    <row r="606" spans="1:7" x14ac:dyDescent="0.25">
      <c r="A606" s="12" t="s">
        <v>279</v>
      </c>
      <c r="B606" s="12" t="s">
        <v>280</v>
      </c>
    </row>
    <row r="608" spans="1:7" x14ac:dyDescent="0.25">
      <c r="A608" s="12" t="s">
        <v>24</v>
      </c>
    </row>
    <row r="609" spans="1:7" ht="60" x14ac:dyDescent="0.25">
      <c r="A609" s="24" t="s">
        <v>25</v>
      </c>
      <c r="B609" s="24" t="s">
        <v>26</v>
      </c>
      <c r="C609" s="24" t="s">
        <v>27</v>
      </c>
      <c r="D609" s="24" t="s">
        <v>28</v>
      </c>
      <c r="E609" s="24" t="s">
        <v>29</v>
      </c>
      <c r="F609" s="24" t="s">
        <v>30</v>
      </c>
      <c r="G609" s="24" t="s">
        <v>31</v>
      </c>
    </row>
    <row r="610" spans="1:7" x14ac:dyDescent="0.25">
      <c r="A610" s="15" t="s">
        <v>281</v>
      </c>
      <c r="B610" s="15" t="s">
        <v>282</v>
      </c>
      <c r="C610" s="16"/>
      <c r="D610" s="16"/>
      <c r="E610" s="16"/>
      <c r="F610" s="16"/>
      <c r="G610" s="16"/>
    </row>
    <row r="611" spans="1:7" x14ac:dyDescent="0.25">
      <c r="A611" s="16" t="s">
        <v>283</v>
      </c>
      <c r="B611" s="16" t="s">
        <v>282</v>
      </c>
      <c r="C611" s="16">
        <v>4</v>
      </c>
      <c r="D611" s="16" t="s">
        <v>66</v>
      </c>
      <c r="E611" s="17">
        <v>28</v>
      </c>
      <c r="F611" s="16">
        <f>IF(ISBLANK(E611),"", PRODUCT(C611,E611))</f>
        <v>112</v>
      </c>
      <c r="G611" s="31" t="s">
        <v>487</v>
      </c>
    </row>
    <row r="612" spans="1:7" x14ac:dyDescent="0.25">
      <c r="E612" s="15" t="s">
        <v>32</v>
      </c>
      <c r="F612" s="15">
        <f>IF(F611="","",ROUND(SUM(F611:F611),2))</f>
        <v>112</v>
      </c>
      <c r="G612" s="13" t="str">
        <f>IF(F611="","Neužpildytos visos objektų kainos","")</f>
        <v/>
      </c>
    </row>
    <row r="613" spans="1:7" x14ac:dyDescent="0.25">
      <c r="C613" s="15" t="s">
        <v>33</v>
      </c>
      <c r="D613" s="18">
        <v>5</v>
      </c>
      <c r="E613" s="15" t="s">
        <v>34</v>
      </c>
      <c r="F613" s="15">
        <f>IF(OR(F612="",D613=""),"", ROUND(PRODUCT(D613,F612)/100,2))</f>
        <v>5.6</v>
      </c>
      <c r="G613" s="13" t="str">
        <f>IF(D613="", "Nurodykite taikomą PVM dydį", "")</f>
        <v/>
      </c>
    </row>
    <row r="614" spans="1:7" x14ac:dyDescent="0.25">
      <c r="E614" s="15" t="s">
        <v>35</v>
      </c>
      <c r="F614" s="15">
        <f>IF(ISBLANK(F613), "", ROUND(SUM(F612:F613),2))</f>
        <v>117.6</v>
      </c>
    </row>
    <row r="618" spans="1:7" x14ac:dyDescent="0.25">
      <c r="A618" s="12" t="s">
        <v>284</v>
      </c>
      <c r="B618" s="12" t="s">
        <v>285</v>
      </c>
    </row>
    <row r="620" spans="1:7" x14ac:dyDescent="0.25">
      <c r="A620" s="12" t="s">
        <v>24</v>
      </c>
    </row>
    <row r="621" spans="1:7" ht="60" x14ac:dyDescent="0.25">
      <c r="A621" s="24" t="s">
        <v>25</v>
      </c>
      <c r="B621" s="24" t="s">
        <v>26</v>
      </c>
      <c r="C621" s="24" t="s">
        <v>27</v>
      </c>
      <c r="D621" s="24" t="s">
        <v>28</v>
      </c>
      <c r="E621" s="24" t="s">
        <v>29</v>
      </c>
      <c r="F621" s="24" t="s">
        <v>30</v>
      </c>
      <c r="G621" s="24" t="s">
        <v>31</v>
      </c>
    </row>
    <row r="622" spans="1:7" x14ac:dyDescent="0.25">
      <c r="A622" s="15" t="s">
        <v>286</v>
      </c>
      <c r="B622" s="15" t="s">
        <v>287</v>
      </c>
      <c r="C622" s="16"/>
      <c r="D622" s="16"/>
      <c r="E622" s="16"/>
      <c r="F622" s="16"/>
      <c r="G622" s="16"/>
    </row>
    <row r="623" spans="1:7" x14ac:dyDescent="0.25">
      <c r="A623" s="16" t="s">
        <v>288</v>
      </c>
      <c r="B623" s="16" t="s">
        <v>287</v>
      </c>
      <c r="C623" s="16">
        <v>3</v>
      </c>
      <c r="D623" s="16" t="s">
        <v>66</v>
      </c>
      <c r="E623" s="17">
        <v>28</v>
      </c>
      <c r="F623" s="16">
        <f>IF(ISBLANK(E623),"", PRODUCT(C623,E623))</f>
        <v>84</v>
      </c>
      <c r="G623" s="31" t="s">
        <v>488</v>
      </c>
    </row>
    <row r="624" spans="1:7" x14ac:dyDescent="0.25">
      <c r="E624" s="15" t="s">
        <v>32</v>
      </c>
      <c r="F624" s="15">
        <f>IF(F623="","",ROUND(SUM(F623:F623),2))</f>
        <v>84</v>
      </c>
      <c r="G624" s="13" t="str">
        <f>IF(F623="","Neužpildytos visos objektų kainos","")</f>
        <v/>
      </c>
    </row>
    <row r="625" spans="1:7" x14ac:dyDescent="0.25">
      <c r="C625" s="15" t="s">
        <v>33</v>
      </c>
      <c r="D625" s="18">
        <v>5</v>
      </c>
      <c r="E625" s="15" t="s">
        <v>34</v>
      </c>
      <c r="F625" s="15">
        <f>IF(OR(F624="",D625=""),"", ROUND(PRODUCT(D625,F624)/100,2))</f>
        <v>4.2</v>
      </c>
      <c r="G625" s="13" t="str">
        <f>IF(D625="", "Nurodykite taikomą PVM dydį", "")</f>
        <v/>
      </c>
    </row>
    <row r="626" spans="1:7" x14ac:dyDescent="0.25">
      <c r="E626" s="15" t="s">
        <v>35</v>
      </c>
      <c r="F626" s="15">
        <f>IF(ISBLANK(F625), "", ROUND(SUM(F624:F625),2))</f>
        <v>88.2</v>
      </c>
    </row>
    <row r="631" spans="1:7" x14ac:dyDescent="0.25">
      <c r="A631" s="12" t="s">
        <v>289</v>
      </c>
      <c r="B631" s="12" t="s">
        <v>290</v>
      </c>
    </row>
    <row r="633" spans="1:7" x14ac:dyDescent="0.25">
      <c r="A633" s="12" t="s">
        <v>24</v>
      </c>
    </row>
    <row r="634" spans="1:7" ht="60" x14ac:dyDescent="0.25">
      <c r="A634" s="24" t="s">
        <v>25</v>
      </c>
      <c r="B634" s="24" t="s">
        <v>26</v>
      </c>
      <c r="C634" s="24" t="s">
        <v>27</v>
      </c>
      <c r="D634" s="24" t="s">
        <v>28</v>
      </c>
      <c r="E634" s="24" t="s">
        <v>29</v>
      </c>
      <c r="F634" s="24" t="s">
        <v>30</v>
      </c>
      <c r="G634" s="24" t="s">
        <v>31</v>
      </c>
    </row>
    <row r="635" spans="1:7" x14ac:dyDescent="0.25">
      <c r="A635" s="15" t="s">
        <v>291</v>
      </c>
      <c r="B635" s="15" t="s">
        <v>292</v>
      </c>
      <c r="C635" s="16"/>
      <c r="D635" s="16"/>
      <c r="E635" s="16"/>
      <c r="F635" s="16"/>
      <c r="G635" s="16"/>
    </row>
    <row r="636" spans="1:7" x14ac:dyDescent="0.25">
      <c r="A636" s="16" t="s">
        <v>293</v>
      </c>
      <c r="B636" s="16" t="s">
        <v>292</v>
      </c>
      <c r="C636" s="16">
        <v>4</v>
      </c>
      <c r="D636" s="16" t="s">
        <v>66</v>
      </c>
      <c r="E636" s="17">
        <v>28</v>
      </c>
      <c r="F636" s="16">
        <f>IF(ISBLANK(E636),"", PRODUCT(C636,E636))</f>
        <v>112</v>
      </c>
      <c r="G636" s="31" t="s">
        <v>489</v>
      </c>
    </row>
    <row r="637" spans="1:7" x14ac:dyDescent="0.25">
      <c r="E637" s="15" t="s">
        <v>32</v>
      </c>
      <c r="F637" s="15">
        <f>IF(F636="","",ROUND(SUM(F636:F636),2))</f>
        <v>112</v>
      </c>
      <c r="G637" s="13" t="str">
        <f>IF(F636="","Neužpildytos visos objektų kainos","")</f>
        <v/>
      </c>
    </row>
    <row r="638" spans="1:7" x14ac:dyDescent="0.25">
      <c r="C638" s="15" t="s">
        <v>33</v>
      </c>
      <c r="D638" s="18">
        <v>5</v>
      </c>
      <c r="E638" s="15" t="s">
        <v>34</v>
      </c>
      <c r="F638" s="15">
        <f>IF(OR(F637="",D638=""),"", ROUND(PRODUCT(D638,F637)/100,2))</f>
        <v>5.6</v>
      </c>
      <c r="G638" s="13" t="str">
        <f>IF(D638="", "Nurodykite taikomą PVM dydį", "")</f>
        <v/>
      </c>
    </row>
    <row r="639" spans="1:7" x14ac:dyDescent="0.25">
      <c r="E639" s="15" t="s">
        <v>35</v>
      </c>
      <c r="F639" s="15">
        <f>IF(ISBLANK(F638), "", ROUND(SUM(F637:F638),2))</f>
        <v>117.6</v>
      </c>
    </row>
    <row r="644" spans="1:7" x14ac:dyDescent="0.25">
      <c r="A644" s="12" t="s">
        <v>294</v>
      </c>
      <c r="B644" s="12" t="s">
        <v>295</v>
      </c>
    </row>
    <row r="646" spans="1:7" x14ac:dyDescent="0.25">
      <c r="A646" s="12" t="s">
        <v>24</v>
      </c>
    </row>
    <row r="647" spans="1:7" ht="60" x14ac:dyDescent="0.25">
      <c r="A647" s="24" t="s">
        <v>25</v>
      </c>
      <c r="B647" s="24" t="s">
        <v>26</v>
      </c>
      <c r="C647" s="24" t="s">
        <v>27</v>
      </c>
      <c r="D647" s="24" t="s">
        <v>28</v>
      </c>
      <c r="E647" s="24" t="s">
        <v>29</v>
      </c>
      <c r="F647" s="24" t="s">
        <v>30</v>
      </c>
      <c r="G647" s="24" t="s">
        <v>31</v>
      </c>
    </row>
    <row r="648" spans="1:7" x14ac:dyDescent="0.25">
      <c r="A648" s="15" t="s">
        <v>296</v>
      </c>
      <c r="B648" s="15" t="s">
        <v>297</v>
      </c>
      <c r="C648" s="16"/>
      <c r="D648" s="16"/>
      <c r="E648" s="16"/>
      <c r="F648" s="16"/>
      <c r="G648" s="16"/>
    </row>
    <row r="649" spans="1:7" x14ac:dyDescent="0.25">
      <c r="A649" s="16" t="s">
        <v>298</v>
      </c>
      <c r="B649" s="16" t="s">
        <v>297</v>
      </c>
      <c r="C649" s="16">
        <v>4</v>
      </c>
      <c r="D649" s="16" t="s">
        <v>66</v>
      </c>
      <c r="E649" s="17">
        <v>28</v>
      </c>
      <c r="F649" s="16">
        <f>IF(ISBLANK(E649),"", PRODUCT(C649,E649))</f>
        <v>112</v>
      </c>
      <c r="G649" s="31" t="s">
        <v>490</v>
      </c>
    </row>
    <row r="650" spans="1:7" x14ac:dyDescent="0.25">
      <c r="E650" s="15" t="s">
        <v>32</v>
      </c>
      <c r="F650" s="15">
        <f>IF(F649="","",ROUND(SUM(F649:F649),2))</f>
        <v>112</v>
      </c>
      <c r="G650" s="13" t="str">
        <f>IF(F649="","Neužpildytos visos objektų kainos","")</f>
        <v/>
      </c>
    </row>
    <row r="651" spans="1:7" x14ac:dyDescent="0.25">
      <c r="C651" s="15" t="s">
        <v>33</v>
      </c>
      <c r="D651" s="18">
        <v>5</v>
      </c>
      <c r="E651" s="15" t="s">
        <v>34</v>
      </c>
      <c r="F651" s="15">
        <f>IF(OR(F650="",D651=""),"", ROUND(PRODUCT(D651,F650)/100,2))</f>
        <v>5.6</v>
      </c>
      <c r="G651" s="13" t="str">
        <f>IF(D651="", "Nurodykite taikomą PVM dydį", "")</f>
        <v/>
      </c>
    </row>
    <row r="652" spans="1:7" x14ac:dyDescent="0.25">
      <c r="E652" s="15" t="s">
        <v>35</v>
      </c>
      <c r="F652" s="15">
        <f>IF(ISBLANK(F651), "", ROUND(SUM(F650:F651),2))</f>
        <v>117.6</v>
      </c>
    </row>
    <row r="656" spans="1:7" x14ac:dyDescent="0.25">
      <c r="A656" s="12" t="s">
        <v>299</v>
      </c>
      <c r="B656" s="12" t="s">
        <v>300</v>
      </c>
    </row>
    <row r="658" spans="1:7" x14ac:dyDescent="0.25">
      <c r="A658" s="12" t="s">
        <v>24</v>
      </c>
    </row>
    <row r="659" spans="1:7" ht="60" x14ac:dyDescent="0.25">
      <c r="A659" s="24" t="s">
        <v>25</v>
      </c>
      <c r="B659" s="24" t="s">
        <v>26</v>
      </c>
      <c r="C659" s="24" t="s">
        <v>27</v>
      </c>
      <c r="D659" s="24" t="s">
        <v>28</v>
      </c>
      <c r="E659" s="24" t="s">
        <v>29</v>
      </c>
      <c r="F659" s="24" t="s">
        <v>30</v>
      </c>
      <c r="G659" s="24" t="s">
        <v>31</v>
      </c>
    </row>
    <row r="660" spans="1:7" x14ac:dyDescent="0.25">
      <c r="A660" s="15" t="s">
        <v>301</v>
      </c>
      <c r="B660" s="15" t="s">
        <v>302</v>
      </c>
      <c r="C660" s="16"/>
      <c r="D660" s="16"/>
      <c r="E660" s="16"/>
      <c r="F660" s="16"/>
      <c r="G660" s="16"/>
    </row>
    <row r="661" spans="1:7" x14ac:dyDescent="0.25">
      <c r="A661" s="16" t="s">
        <v>303</v>
      </c>
      <c r="B661" s="16" t="s">
        <v>302</v>
      </c>
      <c r="C661" s="16">
        <v>4</v>
      </c>
      <c r="D661" s="16" t="s">
        <v>66</v>
      </c>
      <c r="E661" s="17">
        <v>28</v>
      </c>
      <c r="F661" s="16">
        <f>IF(ISBLANK(E661),"", PRODUCT(C661,E661))</f>
        <v>112</v>
      </c>
      <c r="G661" s="31" t="s">
        <v>491</v>
      </c>
    </row>
    <row r="662" spans="1:7" x14ac:dyDescent="0.25">
      <c r="E662" s="15" t="s">
        <v>32</v>
      </c>
      <c r="F662" s="15">
        <f>IF(F661="","",ROUND(SUM(F661:F661),2))</f>
        <v>112</v>
      </c>
      <c r="G662" s="13" t="str">
        <f>IF(F661="","Neužpildytos visos objektų kainos","")</f>
        <v/>
      </c>
    </row>
    <row r="663" spans="1:7" x14ac:dyDescent="0.25">
      <c r="C663" s="15" t="s">
        <v>33</v>
      </c>
      <c r="D663" s="18">
        <v>5</v>
      </c>
      <c r="E663" s="15" t="s">
        <v>34</v>
      </c>
      <c r="F663" s="15">
        <f>IF(OR(F662="",D663=""),"", ROUND(PRODUCT(D663,F662)/100,2))</f>
        <v>5.6</v>
      </c>
      <c r="G663" s="13" t="str">
        <f>IF(D663="", "Nurodykite taikomą PVM dydį", "")</f>
        <v/>
      </c>
    </row>
    <row r="664" spans="1:7" x14ac:dyDescent="0.25">
      <c r="E664" s="15" t="s">
        <v>35</v>
      </c>
      <c r="F664" s="15">
        <f>IF(ISBLANK(F663), "", ROUND(SUM(F662:F663),2))</f>
        <v>117.6</v>
      </c>
    </row>
    <row r="668" spans="1:7" x14ac:dyDescent="0.25">
      <c r="A668" s="12" t="s">
        <v>304</v>
      </c>
      <c r="B668" s="12" t="s">
        <v>305</v>
      </c>
    </row>
    <row r="670" spans="1:7" x14ac:dyDescent="0.25">
      <c r="A670" s="12" t="s">
        <v>24</v>
      </c>
    </row>
    <row r="671" spans="1:7" ht="60" x14ac:dyDescent="0.25">
      <c r="A671" s="24" t="s">
        <v>25</v>
      </c>
      <c r="B671" s="24" t="s">
        <v>26</v>
      </c>
      <c r="C671" s="24" t="s">
        <v>27</v>
      </c>
      <c r="D671" s="24" t="s">
        <v>28</v>
      </c>
      <c r="E671" s="24" t="s">
        <v>29</v>
      </c>
      <c r="F671" s="24" t="s">
        <v>30</v>
      </c>
      <c r="G671" s="24" t="s">
        <v>31</v>
      </c>
    </row>
    <row r="672" spans="1:7" x14ac:dyDescent="0.25">
      <c r="A672" s="15" t="s">
        <v>306</v>
      </c>
      <c r="B672" s="15" t="s">
        <v>307</v>
      </c>
      <c r="C672" s="16"/>
      <c r="D672" s="16"/>
      <c r="E672" s="16"/>
      <c r="F672" s="16"/>
      <c r="G672" s="16"/>
    </row>
    <row r="673" spans="1:7" x14ac:dyDescent="0.25">
      <c r="A673" s="16" t="s">
        <v>308</v>
      </c>
      <c r="B673" s="16" t="s">
        <v>307</v>
      </c>
      <c r="C673" s="16">
        <v>3</v>
      </c>
      <c r="D673" s="16" t="s">
        <v>66</v>
      </c>
      <c r="E673" s="17">
        <v>28</v>
      </c>
      <c r="F673" s="16">
        <f>IF(ISBLANK(E673),"", PRODUCT(C673,E673))</f>
        <v>84</v>
      </c>
      <c r="G673" s="31" t="s">
        <v>492</v>
      </c>
    </row>
    <row r="674" spans="1:7" x14ac:dyDescent="0.25">
      <c r="E674" s="15" t="s">
        <v>32</v>
      </c>
      <c r="F674" s="15">
        <f>IF(F673="","",ROUND(SUM(F673:F673),2))</f>
        <v>84</v>
      </c>
      <c r="G674" s="13" t="str">
        <f>IF(F673="","Neužpildytos visos objektų kainos","")</f>
        <v/>
      </c>
    </row>
    <row r="675" spans="1:7" x14ac:dyDescent="0.25">
      <c r="C675" s="15" t="s">
        <v>33</v>
      </c>
      <c r="D675" s="18">
        <v>5</v>
      </c>
      <c r="E675" s="15" t="s">
        <v>34</v>
      </c>
      <c r="F675" s="15">
        <f>IF(OR(F674="",D675=""),"", ROUND(PRODUCT(D675,F674)/100,2))</f>
        <v>4.2</v>
      </c>
      <c r="G675" s="13" t="str">
        <f>IF(D675="", "Nurodykite taikomą PVM dydį", "")</f>
        <v/>
      </c>
    </row>
    <row r="676" spans="1:7" x14ac:dyDescent="0.25">
      <c r="E676" s="15" t="s">
        <v>35</v>
      </c>
      <c r="F676" s="15">
        <f>IF(ISBLANK(F675), "", ROUND(SUM(F674:F675),2))</f>
        <v>88.2</v>
      </c>
    </row>
    <row r="681" spans="1:7" x14ac:dyDescent="0.25">
      <c r="A681" s="12" t="s">
        <v>309</v>
      </c>
      <c r="B681" s="12" t="s">
        <v>310</v>
      </c>
    </row>
    <row r="683" spans="1:7" x14ac:dyDescent="0.25">
      <c r="A683" s="12" t="s">
        <v>24</v>
      </c>
    </row>
    <row r="684" spans="1:7" ht="60" x14ac:dyDescent="0.25">
      <c r="A684" s="24" t="s">
        <v>25</v>
      </c>
      <c r="B684" s="24" t="s">
        <v>26</v>
      </c>
      <c r="C684" s="24" t="s">
        <v>27</v>
      </c>
      <c r="D684" s="24" t="s">
        <v>28</v>
      </c>
      <c r="E684" s="24" t="s">
        <v>29</v>
      </c>
      <c r="F684" s="24" t="s">
        <v>30</v>
      </c>
      <c r="G684" s="24" t="s">
        <v>31</v>
      </c>
    </row>
    <row r="685" spans="1:7" x14ac:dyDescent="0.25">
      <c r="A685" s="15" t="s">
        <v>311</v>
      </c>
      <c r="B685" s="15" t="s">
        <v>312</v>
      </c>
      <c r="C685" s="16"/>
      <c r="D685" s="16"/>
      <c r="E685" s="16"/>
      <c r="F685" s="16"/>
      <c r="G685" s="16"/>
    </row>
    <row r="686" spans="1:7" x14ac:dyDescent="0.25">
      <c r="A686" s="16" t="s">
        <v>313</v>
      </c>
      <c r="B686" s="16" t="s">
        <v>312</v>
      </c>
      <c r="C686" s="16">
        <v>4</v>
      </c>
      <c r="D686" s="16" t="s">
        <v>66</v>
      </c>
      <c r="E686" s="17">
        <v>28</v>
      </c>
      <c r="F686" s="16">
        <f>IF(ISBLANK(E686),"", PRODUCT(C686,E686))</f>
        <v>112</v>
      </c>
      <c r="G686" s="31" t="s">
        <v>493</v>
      </c>
    </row>
    <row r="687" spans="1:7" x14ac:dyDescent="0.25">
      <c r="E687" s="15" t="s">
        <v>32</v>
      </c>
      <c r="F687" s="15">
        <f>IF(F686="","",ROUND(SUM(F686:F686),2))</f>
        <v>112</v>
      </c>
      <c r="G687" s="13" t="str">
        <f>IF(F686="","Neužpildytos visos objektų kainos","")</f>
        <v/>
      </c>
    </row>
    <row r="688" spans="1:7" x14ac:dyDescent="0.25">
      <c r="C688" s="15" t="s">
        <v>33</v>
      </c>
      <c r="D688" s="18">
        <v>5</v>
      </c>
      <c r="E688" s="15" t="s">
        <v>34</v>
      </c>
      <c r="F688" s="15">
        <f>IF(OR(F687="",D688=""),"", ROUND(PRODUCT(D688,F687)/100,2))</f>
        <v>5.6</v>
      </c>
      <c r="G688" s="13" t="str">
        <f>IF(D688="", "Nurodykite taikomą PVM dydį", "")</f>
        <v/>
      </c>
    </row>
    <row r="689" spans="1:7" x14ac:dyDescent="0.25">
      <c r="E689" s="15" t="s">
        <v>35</v>
      </c>
      <c r="F689" s="15">
        <f>IF(ISBLANK(F688), "", ROUND(SUM(F687:F688),2))</f>
        <v>117.6</v>
      </c>
    </row>
    <row r="693" spans="1:7" x14ac:dyDescent="0.25">
      <c r="A693" s="12" t="s">
        <v>314</v>
      </c>
      <c r="B693" s="12" t="s">
        <v>315</v>
      </c>
    </row>
    <row r="695" spans="1:7" x14ac:dyDescent="0.25">
      <c r="A695" s="12" t="s">
        <v>24</v>
      </c>
    </row>
    <row r="696" spans="1:7" ht="60" x14ac:dyDescent="0.25">
      <c r="A696" s="24" t="s">
        <v>25</v>
      </c>
      <c r="B696" s="24" t="s">
        <v>26</v>
      </c>
      <c r="C696" s="24" t="s">
        <v>27</v>
      </c>
      <c r="D696" s="24" t="s">
        <v>28</v>
      </c>
      <c r="E696" s="24" t="s">
        <v>29</v>
      </c>
      <c r="F696" s="24" t="s">
        <v>30</v>
      </c>
      <c r="G696" s="24" t="s">
        <v>31</v>
      </c>
    </row>
    <row r="697" spans="1:7" x14ac:dyDescent="0.25">
      <c r="A697" s="15" t="s">
        <v>316</v>
      </c>
      <c r="B697" s="15" t="s">
        <v>317</v>
      </c>
      <c r="C697" s="16"/>
      <c r="D697" s="16"/>
      <c r="E697" s="16"/>
      <c r="F697" s="16"/>
      <c r="G697" s="16"/>
    </row>
    <row r="698" spans="1:7" x14ac:dyDescent="0.25">
      <c r="A698" s="16" t="s">
        <v>318</v>
      </c>
      <c r="B698" s="16" t="s">
        <v>317</v>
      </c>
      <c r="C698" s="16">
        <v>4</v>
      </c>
      <c r="D698" s="16" t="s">
        <v>66</v>
      </c>
      <c r="E698" s="17">
        <v>28</v>
      </c>
      <c r="F698" s="16">
        <f>IF(ISBLANK(E698),"", PRODUCT(C698,E698))</f>
        <v>112</v>
      </c>
      <c r="G698" s="31" t="s">
        <v>494</v>
      </c>
    </row>
    <row r="699" spans="1:7" x14ac:dyDescent="0.25">
      <c r="E699" s="15" t="s">
        <v>32</v>
      </c>
      <c r="F699" s="15">
        <f>IF(F698="","",ROUND(SUM(F698:F698),2))</f>
        <v>112</v>
      </c>
      <c r="G699" s="13" t="str">
        <f>IF(F698="","Neužpildytos visos objektų kainos","")</f>
        <v/>
      </c>
    </row>
    <row r="700" spans="1:7" x14ac:dyDescent="0.25">
      <c r="C700" s="15" t="s">
        <v>33</v>
      </c>
      <c r="D700" s="18">
        <v>5</v>
      </c>
      <c r="E700" s="15" t="s">
        <v>34</v>
      </c>
      <c r="F700" s="15">
        <f>IF(OR(F699="",D700=""),"", ROUND(PRODUCT(D700,F699)/100,2))</f>
        <v>5.6</v>
      </c>
      <c r="G700" s="13" t="str">
        <f>IF(D700="", "Nurodykite taikomą PVM dydį", "")</f>
        <v/>
      </c>
    </row>
    <row r="701" spans="1:7" x14ac:dyDescent="0.25">
      <c r="E701" s="15" t="s">
        <v>35</v>
      </c>
      <c r="F701" s="15">
        <f>IF(ISBLANK(F700), "", ROUND(SUM(F699:F700),2))</f>
        <v>117.6</v>
      </c>
    </row>
    <row r="705" spans="1:7" x14ac:dyDescent="0.25">
      <c r="A705" s="12" t="s">
        <v>319</v>
      </c>
      <c r="B705" s="12" t="s">
        <v>320</v>
      </c>
    </row>
    <row r="707" spans="1:7" x14ac:dyDescent="0.25">
      <c r="A707" s="12" t="s">
        <v>24</v>
      </c>
    </row>
    <row r="708" spans="1:7" ht="60" x14ac:dyDescent="0.25">
      <c r="A708" s="24" t="s">
        <v>25</v>
      </c>
      <c r="B708" s="24" t="s">
        <v>26</v>
      </c>
      <c r="C708" s="24" t="s">
        <v>27</v>
      </c>
      <c r="D708" s="24" t="s">
        <v>28</v>
      </c>
      <c r="E708" s="24" t="s">
        <v>29</v>
      </c>
      <c r="F708" s="24" t="s">
        <v>30</v>
      </c>
      <c r="G708" s="24" t="s">
        <v>31</v>
      </c>
    </row>
    <row r="709" spans="1:7" x14ac:dyDescent="0.25">
      <c r="A709" s="15" t="s">
        <v>321</v>
      </c>
      <c r="B709" s="15" t="s">
        <v>322</v>
      </c>
      <c r="C709" s="16"/>
      <c r="D709" s="16"/>
      <c r="E709" s="16"/>
      <c r="F709" s="16"/>
      <c r="G709" s="16"/>
    </row>
    <row r="710" spans="1:7" x14ac:dyDescent="0.25">
      <c r="A710" s="16" t="s">
        <v>323</v>
      </c>
      <c r="B710" s="16" t="s">
        <v>322</v>
      </c>
      <c r="C710" s="16">
        <v>4</v>
      </c>
      <c r="D710" s="16" t="s">
        <v>66</v>
      </c>
      <c r="E710" s="17">
        <v>28</v>
      </c>
      <c r="F710" s="16">
        <f>IF(ISBLANK(E710),"", PRODUCT(C710,E710))</f>
        <v>112</v>
      </c>
      <c r="G710" s="31" t="s">
        <v>495</v>
      </c>
    </row>
    <row r="711" spans="1:7" x14ac:dyDescent="0.25">
      <c r="E711" s="15" t="s">
        <v>32</v>
      </c>
      <c r="F711" s="15">
        <f>IF(F710="","",ROUND(SUM(F710:F710),2))</f>
        <v>112</v>
      </c>
      <c r="G711" s="13" t="str">
        <f>IF(F710="","Neužpildytos visos objektų kainos","")</f>
        <v/>
      </c>
    </row>
    <row r="712" spans="1:7" x14ac:dyDescent="0.25">
      <c r="C712" s="15" t="s">
        <v>33</v>
      </c>
      <c r="D712" s="18">
        <v>5</v>
      </c>
      <c r="E712" s="15" t="s">
        <v>34</v>
      </c>
      <c r="F712" s="15">
        <f>IF(OR(F711="",D712=""),"", ROUND(PRODUCT(D712,F711)/100,2))</f>
        <v>5.6</v>
      </c>
      <c r="G712" s="13" t="str">
        <f>IF(D712="", "Nurodykite taikomą PVM dydį", "")</f>
        <v/>
      </c>
    </row>
    <row r="713" spans="1:7" x14ac:dyDescent="0.25">
      <c r="E713" s="15" t="s">
        <v>35</v>
      </c>
      <c r="F713" s="15">
        <f>IF(ISBLANK(F712), "", ROUND(SUM(F711:F712),2))</f>
        <v>117.6</v>
      </c>
    </row>
    <row r="717" spans="1:7" x14ac:dyDescent="0.25">
      <c r="A717" s="12" t="s">
        <v>324</v>
      </c>
      <c r="B717" s="12" t="s">
        <v>325</v>
      </c>
    </row>
    <row r="719" spans="1:7" x14ac:dyDescent="0.25">
      <c r="A719" s="12" t="s">
        <v>24</v>
      </c>
    </row>
    <row r="720" spans="1:7" ht="60" x14ac:dyDescent="0.25">
      <c r="A720" s="24" t="s">
        <v>25</v>
      </c>
      <c r="B720" s="24" t="s">
        <v>26</v>
      </c>
      <c r="C720" s="24" t="s">
        <v>27</v>
      </c>
      <c r="D720" s="24" t="s">
        <v>28</v>
      </c>
      <c r="E720" s="24" t="s">
        <v>29</v>
      </c>
      <c r="F720" s="24" t="s">
        <v>30</v>
      </c>
      <c r="G720" s="24" t="s">
        <v>31</v>
      </c>
    </row>
    <row r="721" spans="1:7" x14ac:dyDescent="0.25">
      <c r="A721" s="15" t="s">
        <v>326</v>
      </c>
      <c r="B721" s="15" t="s">
        <v>327</v>
      </c>
      <c r="C721" s="16"/>
      <c r="D721" s="16"/>
      <c r="E721" s="16"/>
      <c r="F721" s="16"/>
      <c r="G721" s="16"/>
    </row>
    <row r="722" spans="1:7" x14ac:dyDescent="0.25">
      <c r="A722" s="16" t="s">
        <v>328</v>
      </c>
      <c r="B722" s="16" t="s">
        <v>327</v>
      </c>
      <c r="C722" s="16">
        <v>4</v>
      </c>
      <c r="D722" s="16" t="s">
        <v>66</v>
      </c>
      <c r="E722" s="17">
        <v>28</v>
      </c>
      <c r="F722" s="16">
        <f>IF(ISBLANK(E722),"", PRODUCT(C722,E722))</f>
        <v>112</v>
      </c>
      <c r="G722" s="31" t="s">
        <v>496</v>
      </c>
    </row>
    <row r="723" spans="1:7" x14ac:dyDescent="0.25">
      <c r="E723" s="15" t="s">
        <v>32</v>
      </c>
      <c r="F723" s="15">
        <f>IF(F722="","",ROUND(SUM(F722:F722),2))</f>
        <v>112</v>
      </c>
      <c r="G723" s="13" t="str">
        <f>IF(F722="","Neužpildytos visos objektų kainos","")</f>
        <v/>
      </c>
    </row>
    <row r="724" spans="1:7" x14ac:dyDescent="0.25">
      <c r="C724" s="15" t="s">
        <v>33</v>
      </c>
      <c r="D724" s="18">
        <v>5</v>
      </c>
      <c r="E724" s="15" t="s">
        <v>34</v>
      </c>
      <c r="F724" s="15">
        <f>IF(OR(F723="",D724=""),"", ROUND(PRODUCT(D724,F723)/100,2))</f>
        <v>5.6</v>
      </c>
      <c r="G724" s="13" t="str">
        <f>IF(D724="", "Nurodykite taikomą PVM dydį", "")</f>
        <v/>
      </c>
    </row>
    <row r="725" spans="1:7" x14ac:dyDescent="0.25">
      <c r="E725" s="15" t="s">
        <v>35</v>
      </c>
      <c r="F725" s="15">
        <f>IF(ISBLANK(F724), "", ROUND(SUM(F723:F724),2))</f>
        <v>117.6</v>
      </c>
    </row>
    <row r="730" spans="1:7" x14ac:dyDescent="0.25">
      <c r="A730" s="12" t="s">
        <v>329</v>
      </c>
      <c r="B730" s="12" t="s">
        <v>330</v>
      </c>
    </row>
    <row r="732" spans="1:7" x14ac:dyDescent="0.25">
      <c r="A732" s="12" t="s">
        <v>24</v>
      </c>
    </row>
    <row r="733" spans="1:7" ht="60" x14ac:dyDescent="0.25">
      <c r="A733" s="24" t="s">
        <v>25</v>
      </c>
      <c r="B733" s="24" t="s">
        <v>26</v>
      </c>
      <c r="C733" s="24" t="s">
        <v>27</v>
      </c>
      <c r="D733" s="24" t="s">
        <v>28</v>
      </c>
      <c r="E733" s="24" t="s">
        <v>29</v>
      </c>
      <c r="F733" s="24" t="s">
        <v>30</v>
      </c>
      <c r="G733" s="24" t="s">
        <v>31</v>
      </c>
    </row>
    <row r="734" spans="1:7" x14ac:dyDescent="0.25">
      <c r="A734" s="15" t="s">
        <v>331</v>
      </c>
      <c r="B734" s="15" t="s">
        <v>332</v>
      </c>
      <c r="C734" s="16"/>
      <c r="D734" s="16"/>
      <c r="E734" s="16"/>
      <c r="F734" s="16"/>
      <c r="G734" s="16"/>
    </row>
    <row r="735" spans="1:7" x14ac:dyDescent="0.25">
      <c r="A735" s="16" t="s">
        <v>333</v>
      </c>
      <c r="B735" s="16" t="s">
        <v>332</v>
      </c>
      <c r="C735" s="16">
        <v>4</v>
      </c>
      <c r="D735" s="16" t="s">
        <v>66</v>
      </c>
      <c r="E735" s="17">
        <v>28</v>
      </c>
      <c r="F735" s="16">
        <f>IF(ISBLANK(E735),"", PRODUCT(C735,E735))</f>
        <v>112</v>
      </c>
      <c r="G735" s="31" t="s">
        <v>497</v>
      </c>
    </row>
    <row r="736" spans="1:7" x14ac:dyDescent="0.25">
      <c r="E736" s="15" t="s">
        <v>32</v>
      </c>
      <c r="F736" s="15">
        <f>IF(F735="","",ROUND(SUM(F735:F735),2))</f>
        <v>112</v>
      </c>
      <c r="G736" s="13" t="str">
        <f>IF(F735="","Neužpildytos visos objektų kainos","")</f>
        <v/>
      </c>
    </row>
    <row r="737" spans="1:7" x14ac:dyDescent="0.25">
      <c r="C737" s="15" t="s">
        <v>33</v>
      </c>
      <c r="D737" s="18">
        <v>5</v>
      </c>
      <c r="E737" s="15" t="s">
        <v>34</v>
      </c>
      <c r="F737" s="15">
        <f>IF(OR(F736="",D737=""),"", ROUND(PRODUCT(D737,F736)/100,2))</f>
        <v>5.6</v>
      </c>
      <c r="G737" s="13" t="str">
        <f>IF(D737="", "Nurodykite taikomą PVM dydį", "")</f>
        <v/>
      </c>
    </row>
    <row r="738" spans="1:7" x14ac:dyDescent="0.25">
      <c r="E738" s="15" t="s">
        <v>35</v>
      </c>
      <c r="F738" s="15">
        <f>IF(ISBLANK(F737), "", ROUND(SUM(F736:F737),2))</f>
        <v>117.6</v>
      </c>
    </row>
    <row r="742" spans="1:7" x14ac:dyDescent="0.25">
      <c r="A742" s="12" t="s">
        <v>334</v>
      </c>
      <c r="B742" s="12" t="s">
        <v>335</v>
      </c>
    </row>
    <row r="744" spans="1:7" x14ac:dyDescent="0.25">
      <c r="A744" s="12" t="s">
        <v>24</v>
      </c>
    </row>
    <row r="745" spans="1:7" ht="60" x14ac:dyDescent="0.25">
      <c r="A745" s="24" t="s">
        <v>25</v>
      </c>
      <c r="B745" s="24" t="s">
        <v>26</v>
      </c>
      <c r="C745" s="24" t="s">
        <v>27</v>
      </c>
      <c r="D745" s="24" t="s">
        <v>28</v>
      </c>
      <c r="E745" s="24" t="s">
        <v>29</v>
      </c>
      <c r="F745" s="24" t="s">
        <v>30</v>
      </c>
      <c r="G745" s="24" t="s">
        <v>31</v>
      </c>
    </row>
    <row r="746" spans="1:7" x14ac:dyDescent="0.25">
      <c r="A746" s="15" t="s">
        <v>336</v>
      </c>
      <c r="B746" s="15" t="s">
        <v>337</v>
      </c>
      <c r="C746" s="16"/>
      <c r="D746" s="16"/>
      <c r="E746" s="16"/>
      <c r="F746" s="16"/>
      <c r="G746" s="16"/>
    </row>
    <row r="747" spans="1:7" x14ac:dyDescent="0.25">
      <c r="A747" s="16" t="s">
        <v>338</v>
      </c>
      <c r="B747" s="16" t="s">
        <v>337</v>
      </c>
      <c r="C747" s="16">
        <v>4</v>
      </c>
      <c r="D747" s="16" t="s">
        <v>66</v>
      </c>
      <c r="E747" s="17">
        <v>28</v>
      </c>
      <c r="F747" s="16">
        <f>IF(ISBLANK(E747),"", PRODUCT(C747,E747))</f>
        <v>112</v>
      </c>
      <c r="G747" s="31" t="s">
        <v>498</v>
      </c>
    </row>
    <row r="748" spans="1:7" x14ac:dyDescent="0.25">
      <c r="E748" s="15" t="s">
        <v>32</v>
      </c>
      <c r="F748" s="15">
        <f>IF(F747="","",ROUND(SUM(F747:F747),2))</f>
        <v>112</v>
      </c>
      <c r="G748" s="13" t="str">
        <f>IF(F747="","Neužpildytos visos objektų kainos","")</f>
        <v/>
      </c>
    </row>
    <row r="749" spans="1:7" x14ac:dyDescent="0.25">
      <c r="C749" s="15" t="s">
        <v>33</v>
      </c>
      <c r="D749" s="18">
        <v>5</v>
      </c>
      <c r="E749" s="15" t="s">
        <v>34</v>
      </c>
      <c r="F749" s="15">
        <f>IF(OR(F748="",D749=""),"", ROUND(PRODUCT(D749,F748)/100,2))</f>
        <v>5.6</v>
      </c>
      <c r="G749" s="13" t="str">
        <f>IF(D749="", "Nurodykite taikomą PVM dydį", "")</f>
        <v/>
      </c>
    </row>
    <row r="750" spans="1:7" x14ac:dyDescent="0.25">
      <c r="E750" s="15" t="s">
        <v>35</v>
      </c>
      <c r="F750" s="15">
        <f>IF(ISBLANK(F749), "", ROUND(SUM(F748:F749),2))</f>
        <v>117.6</v>
      </c>
    </row>
    <row r="754" spans="1:7" x14ac:dyDescent="0.25">
      <c r="A754" s="12" t="s">
        <v>339</v>
      </c>
      <c r="B754" s="12" t="s">
        <v>340</v>
      </c>
    </row>
    <row r="756" spans="1:7" x14ac:dyDescent="0.25">
      <c r="A756" s="12" t="s">
        <v>24</v>
      </c>
    </row>
    <row r="757" spans="1:7" ht="60" x14ac:dyDescent="0.25">
      <c r="A757" s="24" t="s">
        <v>25</v>
      </c>
      <c r="B757" s="24" t="s">
        <v>26</v>
      </c>
      <c r="C757" s="24" t="s">
        <v>27</v>
      </c>
      <c r="D757" s="24" t="s">
        <v>28</v>
      </c>
      <c r="E757" s="24" t="s">
        <v>29</v>
      </c>
      <c r="F757" s="24" t="s">
        <v>30</v>
      </c>
      <c r="G757" s="24" t="s">
        <v>31</v>
      </c>
    </row>
    <row r="758" spans="1:7" x14ac:dyDescent="0.25">
      <c r="A758" s="15" t="s">
        <v>341</v>
      </c>
      <c r="B758" s="15" t="s">
        <v>342</v>
      </c>
      <c r="C758" s="16"/>
      <c r="D758" s="16"/>
      <c r="E758" s="16"/>
      <c r="F758" s="16"/>
      <c r="G758" s="16"/>
    </row>
    <row r="759" spans="1:7" x14ac:dyDescent="0.25">
      <c r="A759" s="16" t="s">
        <v>343</v>
      </c>
      <c r="B759" s="16" t="s">
        <v>344</v>
      </c>
      <c r="C759" s="16">
        <v>4</v>
      </c>
      <c r="D759" s="16" t="s">
        <v>66</v>
      </c>
      <c r="E759" s="17">
        <v>28</v>
      </c>
      <c r="F759" s="16">
        <f>IF(ISBLANK(E759),"", PRODUCT(C759,E759))</f>
        <v>112</v>
      </c>
      <c r="G759" s="31" t="s">
        <v>499</v>
      </c>
    </row>
    <row r="760" spans="1:7" x14ac:dyDescent="0.25">
      <c r="E760" s="15" t="s">
        <v>32</v>
      </c>
      <c r="F760" s="15">
        <f>IF(F759="","",ROUND(SUM(F759:F759),2))</f>
        <v>112</v>
      </c>
      <c r="G760" s="13" t="str">
        <f>IF(F759="","Neužpildytos visos objektų kainos","")</f>
        <v/>
      </c>
    </row>
    <row r="761" spans="1:7" x14ac:dyDescent="0.25">
      <c r="C761" s="15" t="s">
        <v>33</v>
      </c>
      <c r="D761" s="18">
        <v>5</v>
      </c>
      <c r="E761" s="15" t="s">
        <v>34</v>
      </c>
      <c r="F761" s="15">
        <f>IF(OR(F760="",D761=""),"", ROUND(PRODUCT(D761,F760)/100,2))</f>
        <v>5.6</v>
      </c>
      <c r="G761" s="13" t="str">
        <f>IF(D761="", "Nurodykite taikomą PVM dydį", "")</f>
        <v/>
      </c>
    </row>
    <row r="762" spans="1:7" x14ac:dyDescent="0.25">
      <c r="E762" s="15" t="s">
        <v>35</v>
      </c>
      <c r="F762" s="15">
        <f>IF(ISBLANK(F761), "", ROUND(SUM(F760:F761),2))</f>
        <v>117.6</v>
      </c>
    </row>
    <row r="766" spans="1:7" x14ac:dyDescent="0.25">
      <c r="A766" s="12" t="s">
        <v>345</v>
      </c>
      <c r="B766" s="12" t="s">
        <v>425</v>
      </c>
    </row>
    <row r="768" spans="1:7" x14ac:dyDescent="0.25">
      <c r="A768" s="12" t="s">
        <v>24</v>
      </c>
    </row>
    <row r="769" spans="1:7" ht="60" x14ac:dyDescent="0.25">
      <c r="A769" s="24" t="s">
        <v>25</v>
      </c>
      <c r="B769" s="24" t="s">
        <v>26</v>
      </c>
      <c r="C769" s="24" t="s">
        <v>27</v>
      </c>
      <c r="D769" s="24" t="s">
        <v>28</v>
      </c>
      <c r="E769" s="24" t="s">
        <v>29</v>
      </c>
      <c r="F769" s="24" t="s">
        <v>30</v>
      </c>
      <c r="G769" s="24" t="s">
        <v>31</v>
      </c>
    </row>
    <row r="770" spans="1:7" x14ac:dyDescent="0.25">
      <c r="A770" s="15" t="s">
        <v>346</v>
      </c>
      <c r="B770" s="15" t="s">
        <v>426</v>
      </c>
      <c r="C770" s="16"/>
      <c r="D770" s="16"/>
      <c r="E770" s="16"/>
      <c r="F770" s="16"/>
      <c r="G770" s="16"/>
    </row>
    <row r="771" spans="1:7" x14ac:dyDescent="0.25">
      <c r="A771" s="16" t="s">
        <v>347</v>
      </c>
      <c r="B771" s="16" t="s">
        <v>426</v>
      </c>
      <c r="C771" s="16">
        <v>4</v>
      </c>
      <c r="D771" s="16" t="s">
        <v>66</v>
      </c>
      <c r="E771" s="17">
        <v>28</v>
      </c>
      <c r="F771" s="16">
        <f>IF(ISBLANK(E771),"", PRODUCT(C771,E771))</f>
        <v>112</v>
      </c>
      <c r="G771" s="31" t="s">
        <v>500</v>
      </c>
    </row>
    <row r="772" spans="1:7" x14ac:dyDescent="0.25">
      <c r="E772" s="15" t="s">
        <v>32</v>
      </c>
      <c r="F772" s="15">
        <f>IF(F771="","",ROUND(SUM(F771:F771),2))</f>
        <v>112</v>
      </c>
      <c r="G772" s="13" t="str">
        <f>IF(F771="","Neužpildytos visos objektų kainos","")</f>
        <v/>
      </c>
    </row>
    <row r="773" spans="1:7" x14ac:dyDescent="0.25">
      <c r="C773" s="15" t="s">
        <v>33</v>
      </c>
      <c r="D773" s="18">
        <v>5</v>
      </c>
      <c r="E773" s="15" t="s">
        <v>34</v>
      </c>
      <c r="F773" s="15">
        <f>IF(OR(F772="",D773=""),"", ROUND(PRODUCT(D773,F772)/100,2))</f>
        <v>5.6</v>
      </c>
      <c r="G773" s="13" t="str">
        <f>IF(D773="", "Nurodykite taikomą PVM dydį", "")</f>
        <v/>
      </c>
    </row>
    <row r="774" spans="1:7" x14ac:dyDescent="0.25">
      <c r="E774" s="15" t="s">
        <v>35</v>
      </c>
      <c r="F774" s="15">
        <f>IF(ISBLANK(F773), "", ROUND(SUM(F772:F773),2))</f>
        <v>117.6</v>
      </c>
    </row>
    <row r="778" spans="1:7" x14ac:dyDescent="0.25">
      <c r="A778" s="12" t="s">
        <v>348</v>
      </c>
      <c r="B778" s="12" t="s">
        <v>349</v>
      </c>
    </row>
    <row r="780" spans="1:7" x14ac:dyDescent="0.25">
      <c r="A780" s="12" t="s">
        <v>24</v>
      </c>
    </row>
    <row r="781" spans="1:7" ht="60" x14ac:dyDescent="0.25">
      <c r="A781" s="24" t="s">
        <v>25</v>
      </c>
      <c r="B781" s="24" t="s">
        <v>26</v>
      </c>
      <c r="C781" s="24" t="s">
        <v>27</v>
      </c>
      <c r="D781" s="24" t="s">
        <v>28</v>
      </c>
      <c r="E781" s="24" t="s">
        <v>29</v>
      </c>
      <c r="F781" s="24" t="s">
        <v>30</v>
      </c>
      <c r="G781" s="24" t="s">
        <v>31</v>
      </c>
    </row>
    <row r="782" spans="1:7" x14ac:dyDescent="0.25">
      <c r="A782" s="15" t="s">
        <v>350</v>
      </c>
      <c r="B782" s="15" t="s">
        <v>351</v>
      </c>
      <c r="C782" s="16"/>
      <c r="D782" s="16"/>
      <c r="E782" s="16"/>
      <c r="F782" s="16"/>
      <c r="G782" s="16"/>
    </row>
    <row r="783" spans="1:7" x14ac:dyDescent="0.25">
      <c r="A783" s="16" t="s">
        <v>352</v>
      </c>
      <c r="B783" s="16" t="s">
        <v>351</v>
      </c>
      <c r="C783" s="16">
        <v>4</v>
      </c>
      <c r="D783" s="16" t="s">
        <v>66</v>
      </c>
      <c r="E783" s="17">
        <v>28</v>
      </c>
      <c r="F783" s="16">
        <f>IF(ISBLANK(E783),"", PRODUCT(C783,E783))</f>
        <v>112</v>
      </c>
      <c r="G783" s="31" t="s">
        <v>501</v>
      </c>
    </row>
    <row r="784" spans="1:7" x14ac:dyDescent="0.25">
      <c r="E784" s="15" t="s">
        <v>32</v>
      </c>
      <c r="F784" s="15">
        <f>IF(F783="","",ROUND(SUM(F783:F783),2))</f>
        <v>112</v>
      </c>
      <c r="G784" s="13" t="str">
        <f>IF(F783="","Neužpildytos visos objektų kainos","")</f>
        <v/>
      </c>
    </row>
    <row r="785" spans="1:7" x14ac:dyDescent="0.25">
      <c r="C785" s="15" t="s">
        <v>33</v>
      </c>
      <c r="D785" s="18">
        <v>5</v>
      </c>
      <c r="E785" s="15" t="s">
        <v>34</v>
      </c>
      <c r="F785" s="15">
        <f>IF(OR(F784="",D785=""),"", ROUND(PRODUCT(D785,F784)/100,2))</f>
        <v>5.6</v>
      </c>
      <c r="G785" s="13" t="str">
        <f>IF(D785="", "Nurodykite taikomą PVM dydį", "")</f>
        <v/>
      </c>
    </row>
    <row r="786" spans="1:7" x14ac:dyDescent="0.25">
      <c r="E786" s="15" t="s">
        <v>35</v>
      </c>
      <c r="F786" s="15">
        <f>IF(ISBLANK(F785), "", ROUND(SUM(F784:F785),2))</f>
        <v>117.6</v>
      </c>
    </row>
    <row r="791" spans="1:7" x14ac:dyDescent="0.25">
      <c r="A791" s="12" t="s">
        <v>353</v>
      </c>
      <c r="B791" s="12" t="s">
        <v>354</v>
      </c>
    </row>
    <row r="793" spans="1:7" x14ac:dyDescent="0.25">
      <c r="A793" s="12" t="s">
        <v>24</v>
      </c>
    </row>
    <row r="794" spans="1:7" ht="60" x14ac:dyDescent="0.25">
      <c r="A794" s="24" t="s">
        <v>25</v>
      </c>
      <c r="B794" s="24" t="s">
        <v>26</v>
      </c>
      <c r="C794" s="24" t="s">
        <v>27</v>
      </c>
      <c r="D794" s="24" t="s">
        <v>28</v>
      </c>
      <c r="E794" s="24" t="s">
        <v>29</v>
      </c>
      <c r="F794" s="24" t="s">
        <v>30</v>
      </c>
      <c r="G794" s="24" t="s">
        <v>31</v>
      </c>
    </row>
    <row r="795" spans="1:7" x14ac:dyDescent="0.25">
      <c r="A795" s="15" t="s">
        <v>355</v>
      </c>
      <c r="B795" s="15" t="s">
        <v>356</v>
      </c>
      <c r="C795" s="16"/>
      <c r="D795" s="16"/>
      <c r="E795" s="16"/>
      <c r="F795" s="16"/>
      <c r="G795" s="16"/>
    </row>
    <row r="796" spans="1:7" x14ac:dyDescent="0.25">
      <c r="A796" s="16" t="s">
        <v>357</v>
      </c>
      <c r="B796" s="16" t="s">
        <v>356</v>
      </c>
      <c r="C796" s="16">
        <v>4</v>
      </c>
      <c r="D796" s="16" t="s">
        <v>66</v>
      </c>
      <c r="E796" s="17">
        <v>28</v>
      </c>
      <c r="F796" s="16">
        <f>IF(ISBLANK(E796),"", PRODUCT(C796,E796))</f>
        <v>112</v>
      </c>
      <c r="G796" s="31" t="s">
        <v>502</v>
      </c>
    </row>
    <row r="797" spans="1:7" x14ac:dyDescent="0.25">
      <c r="E797" s="15" t="s">
        <v>32</v>
      </c>
      <c r="F797" s="15">
        <f>IF(F796="","",ROUND(SUM(F796:F796),2))</f>
        <v>112</v>
      </c>
      <c r="G797" s="13" t="str">
        <f>IF(F796="","Neužpildytos visos objektų kainos","")</f>
        <v/>
      </c>
    </row>
    <row r="798" spans="1:7" x14ac:dyDescent="0.25">
      <c r="C798" s="15" t="s">
        <v>33</v>
      </c>
      <c r="D798" s="18">
        <v>5</v>
      </c>
      <c r="E798" s="15" t="s">
        <v>34</v>
      </c>
      <c r="F798" s="15">
        <f>IF(OR(F797="",D798=""),"", ROUND(PRODUCT(D798,F797)/100,2))</f>
        <v>5.6</v>
      </c>
      <c r="G798" s="13" t="str">
        <f>IF(D798="", "Nurodykite taikomą PVM dydį", "")</f>
        <v/>
      </c>
    </row>
    <row r="799" spans="1:7" x14ac:dyDescent="0.25">
      <c r="E799" s="15" t="s">
        <v>35</v>
      </c>
      <c r="F799" s="15">
        <f>IF(ISBLANK(F798), "", ROUND(SUM(F797:F798),2))</f>
        <v>117.6</v>
      </c>
    </row>
    <row r="803" spans="1:7" x14ac:dyDescent="0.25">
      <c r="A803" s="12" t="s">
        <v>358</v>
      </c>
      <c r="B803" s="12" t="s">
        <v>359</v>
      </c>
    </row>
    <row r="805" spans="1:7" x14ac:dyDescent="0.25">
      <c r="A805" s="12" t="s">
        <v>24</v>
      </c>
    </row>
    <row r="806" spans="1:7" ht="60" x14ac:dyDescent="0.25">
      <c r="A806" s="24" t="s">
        <v>25</v>
      </c>
      <c r="B806" s="24" t="s">
        <v>26</v>
      </c>
      <c r="C806" s="24" t="s">
        <v>27</v>
      </c>
      <c r="D806" s="24" t="s">
        <v>28</v>
      </c>
      <c r="E806" s="24" t="s">
        <v>29</v>
      </c>
      <c r="F806" s="24" t="s">
        <v>30</v>
      </c>
      <c r="G806" s="24" t="s">
        <v>31</v>
      </c>
    </row>
    <row r="807" spans="1:7" x14ac:dyDescent="0.25">
      <c r="A807" s="15" t="s">
        <v>360</v>
      </c>
      <c r="B807" s="15" t="s">
        <v>361</v>
      </c>
      <c r="C807" s="16"/>
      <c r="D807" s="16"/>
      <c r="E807" s="16"/>
      <c r="F807" s="16"/>
      <c r="G807" s="16"/>
    </row>
    <row r="808" spans="1:7" x14ac:dyDescent="0.25">
      <c r="A808" s="16" t="s">
        <v>362</v>
      </c>
      <c r="B808" s="16" t="s">
        <v>363</v>
      </c>
      <c r="C808" s="16">
        <v>3</v>
      </c>
      <c r="D808" s="16" t="s">
        <v>160</v>
      </c>
      <c r="E808" s="17">
        <v>28</v>
      </c>
      <c r="F808" s="16">
        <f>IF(ISBLANK(E808),"", PRODUCT(C808,E808))</f>
        <v>84</v>
      </c>
      <c r="G808" s="31" t="s">
        <v>503</v>
      </c>
    </row>
    <row r="809" spans="1:7" x14ac:dyDescent="0.25">
      <c r="E809" s="15" t="s">
        <v>32</v>
      </c>
      <c r="F809" s="15">
        <f>IF(F808="","",ROUND(SUM(F808:F808),2))</f>
        <v>84</v>
      </c>
      <c r="G809" s="13" t="str">
        <f>IF(F808="","Neužpildytos visos objektų kainos","")</f>
        <v/>
      </c>
    </row>
    <row r="810" spans="1:7" x14ac:dyDescent="0.25">
      <c r="C810" s="15" t="s">
        <v>33</v>
      </c>
      <c r="D810" s="18">
        <v>5</v>
      </c>
      <c r="E810" s="15" t="s">
        <v>34</v>
      </c>
      <c r="F810" s="15">
        <f>IF(OR(F809="",D810=""),"", ROUND(PRODUCT(D810,F809)/100,2))</f>
        <v>4.2</v>
      </c>
      <c r="G810" s="13" t="str">
        <f>IF(D810="", "Nurodykite taikomą PVM dydį", "")</f>
        <v/>
      </c>
    </row>
    <row r="811" spans="1:7" x14ac:dyDescent="0.25">
      <c r="E811" s="15" t="s">
        <v>35</v>
      </c>
      <c r="F811" s="15">
        <f>IF(ISBLANK(F810), "", ROUND(SUM(F809:F810),2))</f>
        <v>88.2</v>
      </c>
    </row>
    <row r="815" spans="1:7" x14ac:dyDescent="0.25">
      <c r="A815" s="12" t="s">
        <v>364</v>
      </c>
      <c r="B815" s="12" t="s">
        <v>365</v>
      </c>
    </row>
    <row r="817" spans="1:7" x14ac:dyDescent="0.25">
      <c r="A817" s="12" t="s">
        <v>24</v>
      </c>
    </row>
    <row r="818" spans="1:7" ht="60" x14ac:dyDescent="0.25">
      <c r="A818" s="24" t="s">
        <v>25</v>
      </c>
      <c r="B818" s="24" t="s">
        <v>26</v>
      </c>
      <c r="C818" s="24" t="s">
        <v>27</v>
      </c>
      <c r="D818" s="24" t="s">
        <v>28</v>
      </c>
      <c r="E818" s="24" t="s">
        <v>29</v>
      </c>
      <c r="F818" s="24" t="s">
        <v>30</v>
      </c>
      <c r="G818" s="24" t="s">
        <v>31</v>
      </c>
    </row>
    <row r="819" spans="1:7" x14ac:dyDescent="0.25">
      <c r="A819" s="15" t="s">
        <v>366</v>
      </c>
      <c r="B819" s="15" t="s">
        <v>367</v>
      </c>
      <c r="C819" s="16"/>
      <c r="D819" s="16"/>
      <c r="E819" s="16"/>
      <c r="F819" s="16"/>
      <c r="G819" s="16"/>
    </row>
    <row r="820" spans="1:7" x14ac:dyDescent="0.25">
      <c r="A820" s="16" t="s">
        <v>368</v>
      </c>
      <c r="B820" s="16" t="s">
        <v>367</v>
      </c>
      <c r="C820" s="16">
        <v>4</v>
      </c>
      <c r="D820" s="16" t="s">
        <v>66</v>
      </c>
      <c r="E820" s="17">
        <v>28</v>
      </c>
      <c r="F820" s="16">
        <f>IF(ISBLANK(E820),"", PRODUCT(C820,E820))</f>
        <v>112</v>
      </c>
      <c r="G820" s="31" t="s">
        <v>471</v>
      </c>
    </row>
    <row r="821" spans="1:7" x14ac:dyDescent="0.25">
      <c r="E821" s="15" t="s">
        <v>32</v>
      </c>
      <c r="F821" s="15">
        <f>IF(F820="","",ROUND(SUM(F820:F820),2))</f>
        <v>112</v>
      </c>
      <c r="G821" s="13" t="str">
        <f>IF(F820="","Neužpildytos visos objektų kainos","")</f>
        <v/>
      </c>
    </row>
    <row r="822" spans="1:7" x14ac:dyDescent="0.25">
      <c r="C822" s="15" t="s">
        <v>33</v>
      </c>
      <c r="D822" s="18">
        <v>5</v>
      </c>
      <c r="E822" s="15" t="s">
        <v>34</v>
      </c>
      <c r="F822" s="15">
        <f>IF(OR(F821="",D822=""),"", ROUND(PRODUCT(D822,F821)/100,2))</f>
        <v>5.6</v>
      </c>
      <c r="G822" s="13" t="str">
        <f>IF(D822="", "Nurodykite taikomą PVM dydį", "")</f>
        <v/>
      </c>
    </row>
    <row r="823" spans="1:7" x14ac:dyDescent="0.25">
      <c r="E823" s="15" t="s">
        <v>35</v>
      </c>
      <c r="F823" s="15">
        <f>IF(ISBLANK(F822), "", ROUND(SUM(F821:F822),2))</f>
        <v>117.6</v>
      </c>
    </row>
    <row r="827" spans="1:7" x14ac:dyDescent="0.25">
      <c r="A827" s="12" t="s">
        <v>369</v>
      </c>
      <c r="B827" s="12" t="s">
        <v>370</v>
      </c>
    </row>
    <row r="829" spans="1:7" x14ac:dyDescent="0.25">
      <c r="A829" s="12" t="s">
        <v>24</v>
      </c>
    </row>
    <row r="830" spans="1:7" ht="60" x14ac:dyDescent="0.25">
      <c r="A830" s="24" t="s">
        <v>25</v>
      </c>
      <c r="B830" s="24" t="s">
        <v>26</v>
      </c>
      <c r="C830" s="24" t="s">
        <v>27</v>
      </c>
      <c r="D830" s="24" t="s">
        <v>28</v>
      </c>
      <c r="E830" s="24" t="s">
        <v>29</v>
      </c>
      <c r="F830" s="24" t="s">
        <v>30</v>
      </c>
      <c r="G830" s="24" t="s">
        <v>31</v>
      </c>
    </row>
    <row r="831" spans="1:7" x14ac:dyDescent="0.25">
      <c r="A831" s="15" t="s">
        <v>371</v>
      </c>
      <c r="B831" s="15" t="s">
        <v>372</v>
      </c>
      <c r="C831" s="16"/>
      <c r="D831" s="16"/>
      <c r="E831" s="16"/>
      <c r="F831" s="16"/>
      <c r="G831" s="16"/>
    </row>
    <row r="832" spans="1:7" x14ac:dyDescent="0.25">
      <c r="A832" s="16" t="s">
        <v>373</v>
      </c>
      <c r="B832" s="16" t="s">
        <v>372</v>
      </c>
      <c r="C832" s="16">
        <v>4</v>
      </c>
      <c r="D832" s="16" t="s">
        <v>66</v>
      </c>
      <c r="E832" s="17">
        <v>28</v>
      </c>
      <c r="F832" s="16">
        <f>IF(ISBLANK(E832),"", PRODUCT(C832,E832))</f>
        <v>112</v>
      </c>
      <c r="G832" s="31" t="s">
        <v>484</v>
      </c>
    </row>
    <row r="833" spans="1:7" x14ac:dyDescent="0.25">
      <c r="E833" s="15" t="s">
        <v>32</v>
      </c>
      <c r="F833" s="15">
        <f>IF(F832="","",ROUND(SUM(F832:F832),2))</f>
        <v>112</v>
      </c>
      <c r="G833" s="13" t="str">
        <f>IF(F832="","Neužpildytos visos objektų kainos","")</f>
        <v/>
      </c>
    </row>
    <row r="834" spans="1:7" x14ac:dyDescent="0.25">
      <c r="C834" s="15" t="s">
        <v>33</v>
      </c>
      <c r="D834" s="18">
        <v>5</v>
      </c>
      <c r="E834" s="15" t="s">
        <v>34</v>
      </c>
      <c r="F834" s="15">
        <f>IF(OR(F833="",D834=""),"", ROUND(PRODUCT(D834,F833)/100,2))</f>
        <v>5.6</v>
      </c>
      <c r="G834" s="13" t="str">
        <f>IF(D834="", "Nurodykite taikomą PVM dydį", "")</f>
        <v/>
      </c>
    </row>
    <row r="835" spans="1:7" x14ac:dyDescent="0.25">
      <c r="E835" s="15" t="s">
        <v>35</v>
      </c>
      <c r="F835" s="15">
        <f>IF(ISBLANK(F834), "", ROUND(SUM(F833:F834),2))</f>
        <v>117.6</v>
      </c>
    </row>
    <row r="839" spans="1:7" x14ac:dyDescent="0.25">
      <c r="A839" s="12" t="s">
        <v>374</v>
      </c>
      <c r="B839" s="12" t="s">
        <v>375</v>
      </c>
    </row>
    <row r="841" spans="1:7" x14ac:dyDescent="0.25">
      <c r="A841" s="12" t="s">
        <v>24</v>
      </c>
    </row>
    <row r="842" spans="1:7" ht="60" x14ac:dyDescent="0.25">
      <c r="A842" s="24" t="s">
        <v>25</v>
      </c>
      <c r="B842" s="24" t="s">
        <v>26</v>
      </c>
      <c r="C842" s="24" t="s">
        <v>27</v>
      </c>
      <c r="D842" s="24" t="s">
        <v>28</v>
      </c>
      <c r="E842" s="24" t="s">
        <v>29</v>
      </c>
      <c r="F842" s="24" t="s">
        <v>30</v>
      </c>
      <c r="G842" s="24" t="s">
        <v>31</v>
      </c>
    </row>
    <row r="843" spans="1:7" x14ac:dyDescent="0.25">
      <c r="A843" s="15" t="s">
        <v>376</v>
      </c>
      <c r="B843" s="15" t="s">
        <v>377</v>
      </c>
      <c r="C843" s="16"/>
      <c r="D843" s="16"/>
      <c r="E843" s="16"/>
      <c r="F843" s="16"/>
      <c r="G843" s="16"/>
    </row>
    <row r="844" spans="1:7" x14ac:dyDescent="0.25">
      <c r="A844" s="16" t="s">
        <v>378</v>
      </c>
      <c r="B844" s="16" t="s">
        <v>377</v>
      </c>
      <c r="C844" s="16">
        <v>4</v>
      </c>
      <c r="D844" s="16" t="s">
        <v>66</v>
      </c>
      <c r="E844" s="17">
        <v>28</v>
      </c>
      <c r="F844" s="16">
        <f>IF(ISBLANK(E844),"", PRODUCT(C844,E844))</f>
        <v>112</v>
      </c>
      <c r="G844" s="31" t="s">
        <v>472</v>
      </c>
    </row>
    <row r="845" spans="1:7" x14ac:dyDescent="0.25">
      <c r="E845" s="15" t="s">
        <v>32</v>
      </c>
      <c r="F845" s="15">
        <f>IF(F844="","",ROUND(SUM(F844:F844),2))</f>
        <v>112</v>
      </c>
      <c r="G845" s="13" t="str">
        <f>IF(F844="","Neužpildytos visos objektų kainos","")</f>
        <v/>
      </c>
    </row>
    <row r="846" spans="1:7" x14ac:dyDescent="0.25">
      <c r="C846" s="15" t="s">
        <v>33</v>
      </c>
      <c r="D846" s="18">
        <v>5</v>
      </c>
      <c r="E846" s="15" t="s">
        <v>34</v>
      </c>
      <c r="F846" s="15">
        <f>IF(OR(F845="",D846=""),"", ROUND(PRODUCT(D846,F845)/100,2))</f>
        <v>5.6</v>
      </c>
      <c r="G846" s="13" t="str">
        <f>IF(D846="", "Nurodykite taikomą PVM dydį", "")</f>
        <v/>
      </c>
    </row>
    <row r="847" spans="1:7" x14ac:dyDescent="0.25">
      <c r="E847" s="15" t="s">
        <v>35</v>
      </c>
      <c r="F847" s="15">
        <f>IF(ISBLANK(F846), "", ROUND(SUM(F845:F846),2))</f>
        <v>117.6</v>
      </c>
    </row>
    <row r="852" spans="1:7" x14ac:dyDescent="0.25">
      <c r="A852" s="12" t="s">
        <v>379</v>
      </c>
      <c r="B852" s="12" t="s">
        <v>380</v>
      </c>
    </row>
    <row r="854" spans="1:7" x14ac:dyDescent="0.25">
      <c r="A854" s="12" t="s">
        <v>24</v>
      </c>
    </row>
    <row r="855" spans="1:7" ht="60" x14ac:dyDescent="0.25">
      <c r="A855" s="24" t="s">
        <v>25</v>
      </c>
      <c r="B855" s="24" t="s">
        <v>26</v>
      </c>
      <c r="C855" s="24" t="s">
        <v>27</v>
      </c>
      <c r="D855" s="24" t="s">
        <v>28</v>
      </c>
      <c r="E855" s="24" t="s">
        <v>29</v>
      </c>
      <c r="F855" s="24" t="s">
        <v>30</v>
      </c>
      <c r="G855" s="24" t="s">
        <v>31</v>
      </c>
    </row>
    <row r="856" spans="1:7" x14ac:dyDescent="0.25">
      <c r="A856" s="15" t="s">
        <v>381</v>
      </c>
      <c r="B856" s="15" t="s">
        <v>382</v>
      </c>
      <c r="C856" s="16"/>
      <c r="D856" s="16"/>
      <c r="E856" s="16"/>
      <c r="F856" s="16"/>
      <c r="G856" s="16"/>
    </row>
    <row r="857" spans="1:7" x14ac:dyDescent="0.25">
      <c r="A857" s="16" t="s">
        <v>383</v>
      </c>
      <c r="B857" s="16" t="s">
        <v>382</v>
      </c>
      <c r="C857" s="16">
        <v>4</v>
      </c>
      <c r="D857" s="16" t="s">
        <v>66</v>
      </c>
      <c r="E857" s="17">
        <v>28</v>
      </c>
      <c r="F857" s="16">
        <f>IF(ISBLANK(E857),"", PRODUCT(C857,E857))</f>
        <v>112</v>
      </c>
      <c r="G857" s="31" t="s">
        <v>495</v>
      </c>
    </row>
    <row r="858" spans="1:7" x14ac:dyDescent="0.25">
      <c r="E858" s="15" t="s">
        <v>32</v>
      </c>
      <c r="F858" s="15">
        <f>IF(F857="","",ROUND(SUM(F857:F857),2))</f>
        <v>112</v>
      </c>
      <c r="G858" s="13" t="str">
        <f>IF(F857="","Neužpildytos visos objektų kainos","")</f>
        <v/>
      </c>
    </row>
    <row r="859" spans="1:7" x14ac:dyDescent="0.25">
      <c r="C859" s="15" t="s">
        <v>33</v>
      </c>
      <c r="D859" s="18">
        <v>5</v>
      </c>
      <c r="E859" s="15" t="s">
        <v>34</v>
      </c>
      <c r="F859" s="15">
        <f>IF(OR(F858="",D859=""),"", ROUND(PRODUCT(D859,F858)/100,2))</f>
        <v>5.6</v>
      </c>
      <c r="G859" s="13" t="str">
        <f>IF(D859="", "Nurodykite taikomą PVM dydį", "")</f>
        <v/>
      </c>
    </row>
    <row r="860" spans="1:7" x14ac:dyDescent="0.25">
      <c r="E860" s="15" t="s">
        <v>35</v>
      </c>
      <c r="F860" s="15">
        <f>IF(ISBLANK(F859), "", ROUND(SUM(F858:F859),2))</f>
        <v>117.6</v>
      </c>
    </row>
    <row r="864" spans="1:7" x14ac:dyDescent="0.25">
      <c r="A864" s="12" t="s">
        <v>384</v>
      </c>
      <c r="B864" s="12" t="s">
        <v>385</v>
      </c>
    </row>
    <row r="866" spans="1:7" x14ac:dyDescent="0.25">
      <c r="A866" s="12" t="s">
        <v>24</v>
      </c>
    </row>
    <row r="867" spans="1:7" ht="60" x14ac:dyDescent="0.25">
      <c r="A867" s="24" t="s">
        <v>25</v>
      </c>
      <c r="B867" s="24" t="s">
        <v>26</v>
      </c>
      <c r="C867" s="24" t="s">
        <v>27</v>
      </c>
      <c r="D867" s="24" t="s">
        <v>28</v>
      </c>
      <c r="E867" s="24" t="s">
        <v>29</v>
      </c>
      <c r="F867" s="24" t="s">
        <v>30</v>
      </c>
      <c r="G867" s="24" t="s">
        <v>31</v>
      </c>
    </row>
    <row r="868" spans="1:7" x14ac:dyDescent="0.25">
      <c r="A868" s="15" t="s">
        <v>386</v>
      </c>
      <c r="B868" s="15" t="s">
        <v>387</v>
      </c>
      <c r="C868" s="16"/>
      <c r="D868" s="16"/>
      <c r="E868" s="16"/>
      <c r="F868" s="16"/>
      <c r="G868" s="16"/>
    </row>
    <row r="869" spans="1:7" x14ac:dyDescent="0.25">
      <c r="A869" s="16" t="s">
        <v>388</v>
      </c>
      <c r="B869" s="16" t="s">
        <v>389</v>
      </c>
      <c r="C869" s="16">
        <v>4</v>
      </c>
      <c r="D869" s="16" t="s">
        <v>66</v>
      </c>
      <c r="E869" s="17">
        <v>28</v>
      </c>
      <c r="F869" s="16">
        <f>IF(ISBLANK(E869),"", PRODUCT(C869,E869))</f>
        <v>112</v>
      </c>
      <c r="G869" s="31" t="s">
        <v>504</v>
      </c>
    </row>
    <row r="870" spans="1:7" x14ac:dyDescent="0.25">
      <c r="E870" s="15" t="s">
        <v>32</v>
      </c>
      <c r="F870" s="15">
        <f>IF(F869="","",ROUND(SUM(F869:F869),2))</f>
        <v>112</v>
      </c>
      <c r="G870" s="13" t="str">
        <f>IF(F869="","Neužpildytos visos objektų kainos","")</f>
        <v/>
      </c>
    </row>
    <row r="871" spans="1:7" x14ac:dyDescent="0.25">
      <c r="C871" s="15" t="s">
        <v>33</v>
      </c>
      <c r="D871" s="18">
        <v>5</v>
      </c>
      <c r="E871" s="15" t="s">
        <v>34</v>
      </c>
      <c r="F871" s="15">
        <f>IF(OR(F870="",D871=""),"", ROUND(PRODUCT(D871,F870)/100,2))</f>
        <v>5.6</v>
      </c>
      <c r="G871" s="13" t="str">
        <f>IF(D871="", "Nurodykite taikomą PVM dydį", "")</f>
        <v/>
      </c>
    </row>
    <row r="872" spans="1:7" x14ac:dyDescent="0.25">
      <c r="E872" s="15" t="s">
        <v>35</v>
      </c>
      <c r="F872" s="15">
        <f>IF(ISBLANK(F871), "", ROUND(SUM(F870:F871),2))</f>
        <v>117.6</v>
      </c>
    </row>
    <row r="876" spans="1:7" x14ac:dyDescent="0.25">
      <c r="A876" s="12" t="s">
        <v>390</v>
      </c>
      <c r="B876" s="12" t="s">
        <v>391</v>
      </c>
    </row>
    <row r="878" spans="1:7" x14ac:dyDescent="0.25">
      <c r="A878" s="12" t="s">
        <v>24</v>
      </c>
    </row>
    <row r="879" spans="1:7" ht="60" x14ac:dyDescent="0.25">
      <c r="A879" s="24" t="s">
        <v>25</v>
      </c>
      <c r="B879" s="24" t="s">
        <v>26</v>
      </c>
      <c r="C879" s="24" t="s">
        <v>27</v>
      </c>
      <c r="D879" s="24" t="s">
        <v>28</v>
      </c>
      <c r="E879" s="24" t="s">
        <v>29</v>
      </c>
      <c r="F879" s="24" t="s">
        <v>30</v>
      </c>
      <c r="G879" s="24" t="s">
        <v>31</v>
      </c>
    </row>
    <row r="880" spans="1:7" x14ac:dyDescent="0.25">
      <c r="A880" s="15" t="s">
        <v>392</v>
      </c>
      <c r="B880" s="15" t="s">
        <v>393</v>
      </c>
      <c r="C880" s="16"/>
      <c r="D880" s="16"/>
      <c r="E880" s="16"/>
      <c r="F880" s="16"/>
      <c r="G880" s="16"/>
    </row>
    <row r="881" spans="1:7" x14ac:dyDescent="0.25">
      <c r="A881" s="16" t="s">
        <v>394</v>
      </c>
      <c r="B881" s="16" t="s">
        <v>395</v>
      </c>
      <c r="C881" s="16">
        <v>360</v>
      </c>
      <c r="D881" s="16" t="s">
        <v>396</v>
      </c>
      <c r="E881" s="17">
        <v>6.33</v>
      </c>
      <c r="F881" s="16">
        <f>IF(ISBLANK(E881),"", PRODUCT(C881,E881))</f>
        <v>2278.8000000000002</v>
      </c>
      <c r="G881" s="18" t="s">
        <v>464</v>
      </c>
    </row>
    <row r="882" spans="1:7" x14ac:dyDescent="0.25">
      <c r="E882" s="15" t="s">
        <v>32</v>
      </c>
      <c r="F882" s="15">
        <f>IF(F881="","",ROUND(SUM(F881:F881),2))</f>
        <v>2278.8000000000002</v>
      </c>
      <c r="G882" s="13" t="str">
        <f>IF(F881="","Neužpildytos visos objektų kainos","")</f>
        <v/>
      </c>
    </row>
    <row r="883" spans="1:7" x14ac:dyDescent="0.25">
      <c r="C883" s="15" t="s">
        <v>33</v>
      </c>
      <c r="D883" s="18">
        <v>5</v>
      </c>
      <c r="E883" s="15" t="s">
        <v>34</v>
      </c>
      <c r="F883" s="15">
        <f>IF(OR(F882="",D883=""),"", ROUND(PRODUCT(D883,F882)/100,2))</f>
        <v>113.94</v>
      </c>
      <c r="G883" s="13" t="str">
        <f>IF(D883="", "Nurodykite taikomą PVM dydį", "")</f>
        <v/>
      </c>
    </row>
    <row r="884" spans="1:7" x14ac:dyDescent="0.25">
      <c r="E884" s="15" t="s">
        <v>35</v>
      </c>
      <c r="F884" s="15">
        <f>IF(ISBLANK(F883), "", ROUND(SUM(F882:F883),2))</f>
        <v>2392.7399999999998</v>
      </c>
    </row>
    <row r="889" spans="1:7" x14ac:dyDescent="0.25">
      <c r="A889" s="12" t="s">
        <v>397</v>
      </c>
      <c r="B889" s="12" t="s">
        <v>398</v>
      </c>
    </row>
    <row r="891" spans="1:7" x14ac:dyDescent="0.25">
      <c r="A891" s="12" t="s">
        <v>24</v>
      </c>
    </row>
    <row r="892" spans="1:7" ht="60" x14ac:dyDescent="0.25">
      <c r="A892" s="24" t="s">
        <v>25</v>
      </c>
      <c r="B892" s="24" t="s">
        <v>26</v>
      </c>
      <c r="C892" s="24" t="s">
        <v>27</v>
      </c>
      <c r="D892" s="24" t="s">
        <v>28</v>
      </c>
      <c r="E892" s="24" t="s">
        <v>29</v>
      </c>
      <c r="F892" s="24" t="s">
        <v>30</v>
      </c>
      <c r="G892" s="24" t="s">
        <v>31</v>
      </c>
    </row>
    <row r="893" spans="1:7" x14ac:dyDescent="0.25">
      <c r="A893" s="15" t="s">
        <v>399</v>
      </c>
      <c r="B893" s="15" t="s">
        <v>400</v>
      </c>
      <c r="C893" s="16"/>
      <c r="D893" s="16"/>
      <c r="E893" s="16"/>
      <c r="F893" s="16"/>
      <c r="G893" s="16"/>
    </row>
    <row r="894" spans="1:7" x14ac:dyDescent="0.25">
      <c r="A894" s="16" t="s">
        <v>401</v>
      </c>
      <c r="B894" s="16" t="s">
        <v>400</v>
      </c>
      <c r="C894" s="16">
        <v>200</v>
      </c>
      <c r="D894" s="16" t="s">
        <v>36</v>
      </c>
      <c r="E894" s="17">
        <v>0.87</v>
      </c>
      <c r="F894" s="16">
        <f>IF(ISBLANK(E894),"", PRODUCT(C894,E894))</f>
        <v>174</v>
      </c>
      <c r="G894" s="18" t="s">
        <v>465</v>
      </c>
    </row>
    <row r="895" spans="1:7" x14ac:dyDescent="0.25">
      <c r="E895" s="15" t="s">
        <v>32</v>
      </c>
      <c r="F895" s="15">
        <f>IF(F894="","",ROUND(SUM(F894:F894),2))</f>
        <v>174</v>
      </c>
      <c r="G895" s="13" t="str">
        <f>IF(F894="","Neužpildytos visos objektų kainos","")</f>
        <v/>
      </c>
    </row>
    <row r="896" spans="1:7" x14ac:dyDescent="0.25">
      <c r="C896" s="15" t="s">
        <v>33</v>
      </c>
      <c r="D896" s="18">
        <v>5</v>
      </c>
      <c r="E896" s="15" t="s">
        <v>34</v>
      </c>
      <c r="F896" s="15">
        <f>IF(OR(F895="",D896=""),"", ROUND(PRODUCT(D896,F895)/100,2))</f>
        <v>8.6999999999999993</v>
      </c>
      <c r="G896" s="13" t="str">
        <f>IF(D896="", "Nurodykite taikomą PVM dydį", "")</f>
        <v/>
      </c>
    </row>
    <row r="897" spans="2:6" x14ac:dyDescent="0.25">
      <c r="E897" s="15" t="s">
        <v>35</v>
      </c>
      <c r="F897" s="15">
        <f>IF(ISBLANK(F896), "", ROUND(SUM(F895:F896),2))</f>
        <v>182.7</v>
      </c>
    </row>
    <row r="901" spans="2:6" x14ac:dyDescent="0.25">
      <c r="B901" s="1" t="s">
        <v>424</v>
      </c>
    </row>
  </sheetData>
  <sheetProtection algorithmName="SHA-512" hashValue="530k2MBmiavCsR6tH1fOE+emdhIchB0SeQpbfYEGh5+HPlNV+naDXzzSJQoAcHv2JEJxY2vIyFEDdzrOOQysSg==" saltValue="TxXJYNFjyiyqD73oZAQYZQ==" spinCount="100000" sheet="1" objects="1" scenarios="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7" t="s">
        <v>402</v>
      </c>
      <c r="B2" s="40"/>
      <c r="C2" s="40"/>
      <c r="D2" s="40"/>
      <c r="E2" s="40"/>
      <c r="F2" s="40"/>
      <c r="G2" s="40"/>
      <c r="H2" s="40"/>
      <c r="I2" s="40"/>
      <c r="J2" s="40"/>
      <c r="K2" s="40"/>
    </row>
    <row r="3" spans="1:11" x14ac:dyDescent="0.25">
      <c r="A3" s="40"/>
      <c r="B3" s="40"/>
      <c r="C3" s="40"/>
      <c r="D3" s="40"/>
      <c r="E3" s="40"/>
      <c r="F3" s="40"/>
      <c r="G3" s="40"/>
      <c r="H3" s="40"/>
      <c r="I3" s="40"/>
      <c r="J3" s="40"/>
      <c r="K3" s="40"/>
    </row>
    <row r="4" spans="1:11" ht="15.95" customHeight="1" thickBot="1" x14ac:dyDescent="0.3">
      <c r="A4" s="7"/>
      <c r="B4" s="7"/>
      <c r="C4" s="7"/>
      <c r="D4" s="7"/>
      <c r="E4" s="7"/>
      <c r="F4" s="7"/>
      <c r="G4" s="7"/>
      <c r="H4" s="7"/>
      <c r="I4" s="7"/>
      <c r="J4" s="7"/>
    </row>
    <row r="5" spans="1:11" ht="48" customHeight="1" x14ac:dyDescent="0.25">
      <c r="A5" s="48" t="s">
        <v>403</v>
      </c>
      <c r="B5" s="49"/>
      <c r="C5" s="50" t="s">
        <v>404</v>
      </c>
      <c r="D5" s="51"/>
      <c r="E5" s="49"/>
      <c r="F5" s="50" t="s">
        <v>405</v>
      </c>
      <c r="G5" s="51"/>
      <c r="H5" s="49"/>
      <c r="I5" s="50" t="s">
        <v>406</v>
      </c>
      <c r="J5" s="49"/>
      <c r="K5" s="9" t="s">
        <v>407</v>
      </c>
    </row>
    <row r="6" spans="1:11" ht="48.95" customHeight="1" x14ac:dyDescent="0.25">
      <c r="A6" s="52"/>
      <c r="B6" s="33"/>
      <c r="C6" s="53"/>
      <c r="D6" s="54"/>
      <c r="E6" s="33"/>
      <c r="F6" s="53"/>
      <c r="G6" s="54"/>
      <c r="H6" s="33"/>
      <c r="I6" s="53"/>
      <c r="J6" s="33"/>
      <c r="K6" s="19"/>
    </row>
    <row r="7" spans="1:11" ht="48.95" customHeight="1" x14ac:dyDescent="0.25">
      <c r="A7" s="52"/>
      <c r="B7" s="33"/>
      <c r="C7" s="53"/>
      <c r="D7" s="54"/>
      <c r="E7" s="33"/>
      <c r="F7" s="53"/>
      <c r="G7" s="54"/>
      <c r="H7" s="33"/>
      <c r="I7" s="53"/>
      <c r="J7" s="33"/>
      <c r="K7" s="19"/>
    </row>
    <row r="8" spans="1:11" ht="48.95" customHeight="1" x14ac:dyDescent="0.25">
      <c r="A8" s="52"/>
      <c r="B8" s="33"/>
      <c r="C8" s="53"/>
      <c r="D8" s="54"/>
      <c r="E8" s="33"/>
      <c r="F8" s="53"/>
      <c r="G8" s="54"/>
      <c r="H8" s="33"/>
      <c r="I8" s="53"/>
      <c r="J8" s="33"/>
      <c r="K8" s="19"/>
    </row>
    <row r="9" spans="1:11" ht="48.95" customHeight="1" x14ac:dyDescent="0.25">
      <c r="A9" s="52"/>
      <c r="B9" s="33"/>
      <c r="C9" s="53"/>
      <c r="D9" s="54"/>
      <c r="E9" s="33"/>
      <c r="F9" s="53"/>
      <c r="G9" s="54"/>
      <c r="H9" s="33"/>
      <c r="I9" s="53"/>
      <c r="J9" s="33"/>
      <c r="K9" s="19"/>
    </row>
    <row r="10" spans="1:11" ht="48.95" customHeight="1" x14ac:dyDescent="0.25">
      <c r="A10" s="52"/>
      <c r="B10" s="33"/>
      <c r="C10" s="53"/>
      <c r="D10" s="54"/>
      <c r="E10" s="33"/>
      <c r="F10" s="53"/>
      <c r="G10" s="54"/>
      <c r="H10" s="33"/>
      <c r="I10" s="53"/>
      <c r="J10" s="33"/>
      <c r="K10" s="19"/>
    </row>
    <row r="11" spans="1:11" ht="48.95" customHeight="1" x14ac:dyDescent="0.25">
      <c r="A11" s="52"/>
      <c r="B11" s="33"/>
      <c r="C11" s="53"/>
      <c r="D11" s="54"/>
      <c r="E11" s="33"/>
      <c r="F11" s="53"/>
      <c r="G11" s="54"/>
      <c r="H11" s="33"/>
      <c r="I11" s="53"/>
      <c r="J11" s="33"/>
      <c r="K11" s="19"/>
    </row>
    <row r="12" spans="1:11" ht="48.95" customHeight="1" x14ac:dyDescent="0.25">
      <c r="A12" s="52"/>
      <c r="B12" s="33"/>
      <c r="C12" s="53"/>
      <c r="D12" s="54"/>
      <c r="E12" s="33"/>
      <c r="F12" s="53"/>
      <c r="G12" s="54"/>
      <c r="H12" s="33"/>
      <c r="I12" s="53"/>
      <c r="J12" s="33"/>
      <c r="K12" s="19"/>
    </row>
    <row r="13" spans="1:11" ht="48.95" customHeight="1" x14ac:dyDescent="0.25">
      <c r="A13" s="52"/>
      <c r="B13" s="33"/>
      <c r="C13" s="53"/>
      <c r="D13" s="54"/>
      <c r="E13" s="33"/>
      <c r="F13" s="53"/>
      <c r="G13" s="54"/>
      <c r="H13" s="33"/>
      <c r="I13" s="53"/>
      <c r="J13" s="33"/>
      <c r="K13" s="19"/>
    </row>
    <row r="14" spans="1:11" ht="48.95" customHeight="1" x14ac:dyDescent="0.25">
      <c r="A14" s="52"/>
      <c r="B14" s="33"/>
      <c r="C14" s="53"/>
      <c r="D14" s="54"/>
      <c r="E14" s="33"/>
      <c r="F14" s="53"/>
      <c r="G14" s="54"/>
      <c r="H14" s="33"/>
      <c r="I14" s="53"/>
      <c r="J14" s="33"/>
      <c r="K14" s="19"/>
    </row>
    <row r="15" spans="1:11" ht="48" customHeight="1" thickBot="1" x14ac:dyDescent="0.3">
      <c r="A15" s="55"/>
      <c r="B15" s="56"/>
      <c r="C15" s="57"/>
      <c r="D15" s="58"/>
      <c r="E15" s="56"/>
      <c r="F15" s="57"/>
      <c r="G15" s="58"/>
      <c r="H15" s="56"/>
      <c r="I15" s="57"/>
      <c r="J15" s="56"/>
      <c r="K15" s="20"/>
    </row>
    <row r="16" spans="1:11" ht="18.95" customHeight="1" x14ac:dyDescent="0.25">
      <c r="A16" s="10"/>
      <c r="B16" s="10"/>
      <c r="C16" s="10"/>
      <c r="D16" s="10"/>
      <c r="E16" s="10"/>
      <c r="F16" s="10"/>
      <c r="G16" s="10"/>
      <c r="H16" s="10"/>
      <c r="I16" s="10"/>
      <c r="J16" s="10"/>
      <c r="K16" s="11"/>
    </row>
    <row r="17" spans="1:11" ht="48.95" customHeight="1" x14ac:dyDescent="0.25">
      <c r="A17" s="59" t="s">
        <v>408</v>
      </c>
      <c r="B17" s="40"/>
      <c r="C17" s="40"/>
      <c r="D17" s="40"/>
      <c r="E17" s="40"/>
      <c r="F17" s="40"/>
      <c r="G17" s="40"/>
      <c r="H17" s="40"/>
      <c r="I17" s="40"/>
      <c r="J17" s="40"/>
      <c r="K17" s="40"/>
    </row>
    <row r="18" spans="1:11" ht="15.95" customHeight="1" thickBot="1" x14ac:dyDescent="0.3">
      <c r="A18" s="10"/>
      <c r="B18" s="10"/>
      <c r="C18" s="10"/>
      <c r="D18" s="10"/>
      <c r="E18" s="10"/>
      <c r="F18" s="10"/>
      <c r="G18" s="10"/>
      <c r="H18" s="10"/>
      <c r="I18" s="10"/>
      <c r="J18" s="10"/>
      <c r="K18" s="11"/>
    </row>
    <row r="19" spans="1:11" ht="48.95" customHeight="1" x14ac:dyDescent="0.25">
      <c r="A19" s="48" t="s">
        <v>26</v>
      </c>
      <c r="B19" s="49"/>
      <c r="C19" s="50" t="s">
        <v>404</v>
      </c>
      <c r="D19" s="51"/>
      <c r="E19" s="49"/>
      <c r="F19" s="50" t="s">
        <v>409</v>
      </c>
      <c r="G19" s="51"/>
      <c r="H19" s="49"/>
      <c r="I19" s="60" t="s">
        <v>406</v>
      </c>
      <c r="J19" s="61"/>
      <c r="K19" s="11"/>
    </row>
    <row r="20" spans="1:11" ht="48.95" customHeight="1" x14ac:dyDescent="0.25">
      <c r="A20" s="52"/>
      <c r="B20" s="33"/>
      <c r="C20" s="53"/>
      <c r="D20" s="54"/>
      <c r="E20" s="33"/>
      <c r="F20" s="53"/>
      <c r="G20" s="54"/>
      <c r="H20" s="33"/>
      <c r="I20" s="62"/>
      <c r="J20" s="63"/>
      <c r="K20" s="11"/>
    </row>
    <row r="21" spans="1:11" ht="48.95" customHeight="1" x14ac:dyDescent="0.25">
      <c r="A21" s="52"/>
      <c r="B21" s="33"/>
      <c r="C21" s="53"/>
      <c r="D21" s="54"/>
      <c r="E21" s="33"/>
      <c r="F21" s="53"/>
      <c r="G21" s="54"/>
      <c r="H21" s="33"/>
      <c r="I21" s="62"/>
      <c r="J21" s="63"/>
      <c r="K21" s="11"/>
    </row>
    <row r="22" spans="1:11" ht="48.95" customHeight="1" x14ac:dyDescent="0.25">
      <c r="A22" s="52"/>
      <c r="B22" s="33"/>
      <c r="C22" s="53"/>
      <c r="D22" s="54"/>
      <c r="E22" s="33"/>
      <c r="F22" s="53"/>
      <c r="G22" s="54"/>
      <c r="H22" s="33"/>
      <c r="I22" s="62"/>
      <c r="J22" s="63"/>
      <c r="K22" s="11"/>
    </row>
    <row r="23" spans="1:11" ht="48.95" customHeight="1" x14ac:dyDescent="0.25">
      <c r="A23" s="52"/>
      <c r="B23" s="33"/>
      <c r="C23" s="53"/>
      <c r="D23" s="54"/>
      <c r="E23" s="33"/>
      <c r="F23" s="53"/>
      <c r="G23" s="54"/>
      <c r="H23" s="33"/>
      <c r="I23" s="62"/>
      <c r="J23" s="63"/>
      <c r="K23" s="11"/>
    </row>
    <row r="24" spans="1:11" ht="48.95" customHeight="1" x14ac:dyDescent="0.25">
      <c r="A24" s="52"/>
      <c r="B24" s="33"/>
      <c r="C24" s="53"/>
      <c r="D24" s="54"/>
      <c r="E24" s="33"/>
      <c r="F24" s="53"/>
      <c r="G24" s="54"/>
      <c r="H24" s="33"/>
      <c r="I24" s="62"/>
      <c r="J24" s="63"/>
      <c r="K24" s="11"/>
    </row>
    <row r="25" spans="1:11" ht="48.95" customHeight="1" x14ac:dyDescent="0.25">
      <c r="A25" s="52"/>
      <c r="B25" s="33"/>
      <c r="C25" s="53"/>
      <c r="D25" s="54"/>
      <c r="E25" s="33"/>
      <c r="F25" s="53"/>
      <c r="G25" s="54"/>
      <c r="H25" s="33"/>
      <c r="I25" s="62"/>
      <c r="J25" s="63"/>
      <c r="K25" s="11"/>
    </row>
    <row r="26" spans="1:11" ht="48.95" customHeight="1" x14ac:dyDescent="0.25">
      <c r="A26" s="52"/>
      <c r="B26" s="33"/>
      <c r="C26" s="53"/>
      <c r="D26" s="54"/>
      <c r="E26" s="33"/>
      <c r="F26" s="53"/>
      <c r="G26" s="54"/>
      <c r="H26" s="33"/>
      <c r="I26" s="62"/>
      <c r="J26" s="63"/>
      <c r="K26" s="11"/>
    </row>
    <row r="27" spans="1:11" ht="48.95" customHeight="1" x14ac:dyDescent="0.25">
      <c r="A27" s="52"/>
      <c r="B27" s="33"/>
      <c r="C27" s="53"/>
      <c r="D27" s="54"/>
      <c r="E27" s="33"/>
      <c r="F27" s="53"/>
      <c r="G27" s="54"/>
      <c r="H27" s="33"/>
      <c r="I27" s="62"/>
      <c r="J27" s="63"/>
      <c r="K27" s="11"/>
    </row>
    <row r="28" spans="1:11" ht="48.95" customHeight="1" x14ac:dyDescent="0.25">
      <c r="A28" s="52"/>
      <c r="B28" s="33"/>
      <c r="C28" s="53"/>
      <c r="D28" s="54"/>
      <c r="E28" s="33"/>
      <c r="F28" s="53"/>
      <c r="G28" s="54"/>
      <c r="H28" s="33"/>
      <c r="I28" s="62"/>
      <c r="J28" s="63"/>
      <c r="K28" s="11"/>
    </row>
    <row r="29" spans="1:11" ht="48.95" customHeight="1" x14ac:dyDescent="0.25">
      <c r="A29" s="52"/>
      <c r="B29" s="33"/>
      <c r="C29" s="53"/>
      <c r="D29" s="54"/>
      <c r="E29" s="33"/>
      <c r="F29" s="53"/>
      <c r="G29" s="54"/>
      <c r="H29" s="33"/>
      <c r="I29" s="62"/>
      <c r="J29" s="63"/>
      <c r="K29" s="11"/>
    </row>
    <row r="31" spans="1:11" ht="33" customHeight="1" x14ac:dyDescent="0.25">
      <c r="A31" s="64"/>
      <c r="B31" s="40"/>
      <c r="C31" s="40"/>
      <c r="D31" s="40"/>
      <c r="E31" s="40"/>
      <c r="F31" s="40"/>
      <c r="G31" s="40"/>
      <c r="H31" s="40"/>
      <c r="I31" s="40"/>
      <c r="J31" s="40"/>
    </row>
    <row r="33" spans="1:10" ht="15.95" customHeight="1" x14ac:dyDescent="0.25">
      <c r="A33" s="65" t="s">
        <v>410</v>
      </c>
      <c r="B33" s="40"/>
      <c r="C33" s="40"/>
      <c r="D33" s="40"/>
      <c r="E33" s="40"/>
      <c r="F33" s="40"/>
      <c r="G33" s="40"/>
      <c r="H33" s="40"/>
      <c r="I33" s="40"/>
      <c r="J33" s="40"/>
    </row>
    <row r="34" spans="1:10" ht="15.95" customHeight="1" thickBot="1" x14ac:dyDescent="0.3"/>
    <row r="35" spans="1:10" ht="15.95" customHeight="1" x14ac:dyDescent="0.25">
      <c r="A35" s="8" t="s">
        <v>25</v>
      </c>
      <c r="B35" s="66" t="s">
        <v>411</v>
      </c>
      <c r="C35" s="51"/>
      <c r="D35" s="51"/>
      <c r="E35" s="51"/>
      <c r="F35" s="51"/>
      <c r="G35" s="49"/>
      <c r="H35" s="67" t="s">
        <v>412</v>
      </c>
      <c r="I35" s="51"/>
      <c r="J35" s="61"/>
    </row>
    <row r="36" spans="1:10" ht="48" customHeight="1" x14ac:dyDescent="0.25">
      <c r="A36" s="21" t="s">
        <v>413</v>
      </c>
      <c r="B36" s="68" t="s">
        <v>414</v>
      </c>
      <c r="C36" s="54"/>
      <c r="D36" s="54"/>
      <c r="E36" s="54"/>
      <c r="F36" s="54"/>
      <c r="G36" s="33"/>
      <c r="H36" s="69"/>
      <c r="I36" s="54"/>
      <c r="J36" s="63"/>
    </row>
    <row r="37" spans="1:10" ht="48" customHeight="1" x14ac:dyDescent="0.25">
      <c r="A37" s="21" t="s">
        <v>415</v>
      </c>
      <c r="B37" s="68" t="s">
        <v>416</v>
      </c>
      <c r="C37" s="54"/>
      <c r="D37" s="54"/>
      <c r="E37" s="54"/>
      <c r="F37" s="54"/>
      <c r="G37" s="33"/>
      <c r="H37" s="69" t="s">
        <v>468</v>
      </c>
      <c r="I37" s="54"/>
      <c r="J37" s="63"/>
    </row>
    <row r="38" spans="1:10" ht="48" customHeight="1" x14ac:dyDescent="0.25">
      <c r="A38" s="21" t="s">
        <v>417</v>
      </c>
      <c r="B38" s="68" t="s">
        <v>418</v>
      </c>
      <c r="C38" s="54"/>
      <c r="D38" s="54"/>
      <c r="E38" s="54"/>
      <c r="F38" s="54"/>
      <c r="G38" s="33"/>
      <c r="H38" s="69"/>
      <c r="I38" s="54"/>
      <c r="J38" s="63"/>
    </row>
    <row r="39" spans="1:10" ht="48" customHeight="1" x14ac:dyDescent="0.25">
      <c r="A39" s="22"/>
      <c r="B39" s="70"/>
      <c r="C39" s="54"/>
      <c r="D39" s="54"/>
      <c r="E39" s="54"/>
      <c r="F39" s="54"/>
      <c r="G39" s="33"/>
      <c r="H39" s="69"/>
      <c r="I39" s="54"/>
      <c r="J39" s="63"/>
    </row>
    <row r="40" spans="1:10" ht="48" customHeight="1" x14ac:dyDescent="0.25">
      <c r="A40" s="22"/>
      <c r="B40" s="70"/>
      <c r="C40" s="54"/>
      <c r="D40" s="54"/>
      <c r="E40" s="54"/>
      <c r="F40" s="54"/>
      <c r="G40" s="33"/>
      <c r="H40" s="69"/>
      <c r="I40" s="54"/>
      <c r="J40" s="63"/>
    </row>
    <row r="41" spans="1:10" ht="48" customHeight="1" x14ac:dyDescent="0.25">
      <c r="A41" s="22"/>
      <c r="B41" s="70"/>
      <c r="C41" s="54"/>
      <c r="D41" s="54"/>
      <c r="E41" s="54"/>
      <c r="F41" s="54"/>
      <c r="G41" s="33"/>
      <c r="H41" s="69"/>
      <c r="I41" s="54"/>
      <c r="J41" s="63"/>
    </row>
    <row r="42" spans="1:10" ht="48" customHeight="1" x14ac:dyDescent="0.25">
      <c r="A42" s="22"/>
      <c r="B42" s="70"/>
      <c r="C42" s="54"/>
      <c r="D42" s="54"/>
      <c r="E42" s="54"/>
      <c r="F42" s="54"/>
      <c r="G42" s="33"/>
      <c r="H42" s="69"/>
      <c r="I42" s="54"/>
      <c r="J42" s="63"/>
    </row>
    <row r="43" spans="1:10" ht="48" customHeight="1" x14ac:dyDescent="0.25">
      <c r="A43" s="22"/>
      <c r="B43" s="70"/>
      <c r="C43" s="54"/>
      <c r="D43" s="54"/>
      <c r="E43" s="54"/>
      <c r="F43" s="54"/>
      <c r="G43" s="33"/>
      <c r="H43" s="69"/>
      <c r="I43" s="54"/>
      <c r="J43" s="63"/>
    </row>
    <row r="44" spans="1:10" ht="48" customHeight="1" x14ac:dyDescent="0.25">
      <c r="A44" s="22"/>
      <c r="B44" s="70"/>
      <c r="C44" s="54"/>
      <c r="D44" s="54"/>
      <c r="E44" s="54"/>
      <c r="F44" s="54"/>
      <c r="G44" s="33"/>
      <c r="H44" s="69"/>
      <c r="I44" s="54"/>
      <c r="J44" s="63"/>
    </row>
    <row r="45" spans="1:10" ht="48" customHeight="1" x14ac:dyDescent="0.25">
      <c r="A45" s="22"/>
      <c r="B45" s="70"/>
      <c r="C45" s="54"/>
      <c r="D45" s="54"/>
      <c r="E45" s="54"/>
      <c r="F45" s="54"/>
      <c r="G45" s="33"/>
      <c r="H45" s="69"/>
      <c r="I45" s="54"/>
      <c r="J45" s="63"/>
    </row>
    <row r="46" spans="1:10" ht="48.95" customHeight="1" thickBot="1" x14ac:dyDescent="0.3">
      <c r="A46" s="23"/>
      <c r="B46" s="71"/>
      <c r="C46" s="58"/>
      <c r="D46" s="58"/>
      <c r="E46" s="58"/>
      <c r="F46" s="58"/>
      <c r="G46" s="56"/>
      <c r="H46" s="72"/>
      <c r="I46" s="73"/>
      <c r="J46" s="74"/>
    </row>
    <row r="48" spans="1:10" ht="102" customHeight="1" x14ac:dyDescent="0.25">
      <c r="A48" s="64" t="s">
        <v>419</v>
      </c>
      <c r="B48" s="40"/>
      <c r="C48" s="40"/>
      <c r="D48" s="40"/>
      <c r="E48" s="40"/>
      <c r="F48" s="40"/>
      <c r="G48" s="40"/>
      <c r="H48" s="40"/>
      <c r="I48" s="40"/>
      <c r="J48" s="40"/>
    </row>
    <row r="51" spans="1:10" x14ac:dyDescent="0.25">
      <c r="A51" s="75" t="s">
        <v>420</v>
      </c>
      <c r="B51" s="40"/>
      <c r="C51" s="40"/>
      <c r="D51" s="40"/>
      <c r="E51" s="76" t="s">
        <v>469</v>
      </c>
      <c r="F51" s="40"/>
      <c r="G51" s="40"/>
      <c r="H51" s="40"/>
      <c r="I51" s="40"/>
      <c r="J51" s="40"/>
    </row>
    <row r="53" spans="1:10" x14ac:dyDescent="0.25">
      <c r="A53" s="75" t="s">
        <v>421</v>
      </c>
      <c r="B53" s="40"/>
      <c r="C53" s="40"/>
      <c r="D53" s="40"/>
      <c r="E53" s="76" t="s">
        <v>432</v>
      </c>
      <c r="F53" s="40"/>
      <c r="G53" s="40"/>
      <c r="H53" s="40"/>
      <c r="I53" s="40"/>
      <c r="J53" s="40"/>
    </row>
    <row r="100" spans="1:1" ht="15.75" x14ac:dyDescent="0.25">
      <c r="A100" t="s">
        <v>422</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2023-09-19T10:12:12Z</dcterms:modified>
</cp:coreProperties>
</file>