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a.kacinskas\Desktop\xx sutartys\Sutartis AMI sprendimai\"/>
    </mc:Choice>
  </mc:AlternateContent>
  <xr:revisionPtr revIDLastSave="0" documentId="13_ncr:1_{98ACAD58-AFE8-41C5-B563-ED52670661A5}" xr6:coauthVersionLast="47" xr6:coauthVersionMax="47" xr10:uidLastSave="{00000000-0000-0000-0000-000000000000}"/>
  <workbookProtection workbookAlgorithmName="SHA-512" workbookHashValue="T7IsWnx5RdkLXA7WrF6XPBbeM9q/k4y42p6EtG4x277R+u5UATLuuBJvkSKoHKMuZb8wkvbAE3dJUJpj0t9NOw==" workbookSaltValue="s9gsvpulpeCiGVz+ib7B3Q==" workbookSpinCount="100000" lockStructure="1"/>
  <bookViews>
    <workbookView xWindow="-120" yWindow="-120" windowWidth="29040" windowHeight="1572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5" i="1" l="1"/>
  <c r="F123" i="1"/>
  <c r="G124" i="1" s="1"/>
  <c r="G111" i="1"/>
  <c r="F109" i="1"/>
  <c r="F110" i="1" s="1"/>
  <c r="F111" i="1" s="1"/>
  <c r="F112" i="1" s="1"/>
  <c r="G98" i="1"/>
  <c r="F96" i="1"/>
  <c r="F95" i="1"/>
  <c r="F94" i="1"/>
  <c r="F93" i="1"/>
  <c r="F92" i="1"/>
  <c r="F91" i="1"/>
  <c r="G81" i="1"/>
  <c r="F79" i="1"/>
  <c r="F80" i="1" s="1"/>
  <c r="F81" i="1" s="1"/>
  <c r="F82" i="1" s="1"/>
  <c r="G69" i="1"/>
  <c r="F67" i="1"/>
  <c r="F68" i="1" s="1"/>
  <c r="F69" i="1" s="1"/>
  <c r="F70" i="1" s="1"/>
  <c r="G55" i="1"/>
  <c r="F53" i="1"/>
  <c r="F54" i="1" s="1"/>
  <c r="F55" i="1" s="1"/>
  <c r="F56" i="1" s="1"/>
  <c r="G42" i="1"/>
  <c r="F40" i="1"/>
  <c r="G41" i="1" s="1"/>
  <c r="G21" i="1"/>
  <c r="F124" i="1" l="1"/>
  <c r="F125" i="1" s="1"/>
  <c r="F126" i="1" s="1"/>
  <c r="G110" i="1"/>
  <c r="G97" i="1"/>
  <c r="F97" i="1"/>
  <c r="F98" i="1" s="1"/>
  <c r="F99" i="1" s="1"/>
  <c r="G80" i="1"/>
  <c r="G54" i="1"/>
  <c r="G68" i="1"/>
  <c r="F41" i="1"/>
  <c r="F42" i="1" s="1"/>
  <c r="F43" i="1" s="1"/>
</calcChain>
</file>

<file path=xl/sharedStrings.xml><?xml version="1.0" encoding="utf-8"?>
<sst xmlns="http://schemas.openxmlformats.org/spreadsheetml/2006/main" count="213" uniqueCount="121">
  <si>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</si>
  <si>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</si>
  <si>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</si>
  <si>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</si>
  <si>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</si>
  <si>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</si>
  <si>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</si>
  <si>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</si>
  <si>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</si>
  <si>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</si>
  <si>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</si>
  <si>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</si>
  <si>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</si>
  <si>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</si>
  <si>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</si>
  <si>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</si>
  <si>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</si>
  <si>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</si>
  <si>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</si>
  <si>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</si>
  <si>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</si>
  <si>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</si>
  <si>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</si>
  <si>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</si>
  <si>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</si>
  <si>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</si>
  <si>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</si>
  <si>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</si>
  <si>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</si>
  <si>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</si>
  <si>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</si>
  <si>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</si>
  <si>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</si>
  <si>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vnt.</t>
  </si>
  <si>
    <t>Suma be PVM</t>
  </si>
  <si>
    <t>Taikomas PVM dydis (%)</t>
  </si>
  <si>
    <t>PVM suma</t>
  </si>
  <si>
    <t>Suma su PVM</t>
  </si>
  <si>
    <t>28. DALIS</t>
  </si>
  <si>
    <t>GLEIVIŲ ATSIURBĖJAI SU VAKUUMO REGULIATORIUMI MAŽŲ DYDŽIŲ</t>
  </si>
  <si>
    <t>28.</t>
  </si>
  <si>
    <t>Gleivių atsiurbėjai su vakuumo reguliatoriumi mažų dydžių</t>
  </si>
  <si>
    <t>28.1.</t>
  </si>
  <si>
    <t>33. DALIS</t>
  </si>
  <si>
    <t>APSAUGINIAI VIENKARTINIAI MEDŽIAGINIAI AKINUKAI</t>
  </si>
  <si>
    <t>33.</t>
  </si>
  <si>
    <t>Apsauginiai vienkartiniai medžiaginiai akinukai</t>
  </si>
  <si>
    <t>33.1.</t>
  </si>
  <si>
    <t>36. DALIS</t>
  </si>
  <si>
    <t>PLĖVELĖ HIPOTERMIŠKAM NAUJAGIMUI</t>
  </si>
  <si>
    <t>36.</t>
  </si>
  <si>
    <t>Plėvelė hipotermiškam naujagimui</t>
  </si>
  <si>
    <t>36.1.</t>
  </si>
  <si>
    <t>37. DALIS</t>
  </si>
  <si>
    <t>SPO2 DAVIKLIO TVIRTINIMO JUOSTELĖ</t>
  </si>
  <si>
    <t>37.</t>
  </si>
  <si>
    <t>SpO2 daviklio tvirtinimo juostelė</t>
  </si>
  <si>
    <t>37.1.</t>
  </si>
  <si>
    <t>38. DALIS</t>
  </si>
  <si>
    <t>UMBILIKALINĖS VENOS KATETERIAI IR LAIKIKLIAI</t>
  </si>
  <si>
    <t>38.</t>
  </si>
  <si>
    <t>Umbilikalinės venos kateteriai ir laikikliai</t>
  </si>
  <si>
    <t>38.1.</t>
  </si>
  <si>
    <t>Umbilikalinės venos kateteris Ch 3,5</t>
  </si>
  <si>
    <t>38.2.</t>
  </si>
  <si>
    <t>Umbilikalinės venos kateteris Ch 4</t>
  </si>
  <si>
    <t>38.3.</t>
  </si>
  <si>
    <t>Umbilikalinės venos kateteris Ch 5</t>
  </si>
  <si>
    <t>val.</t>
  </si>
  <si>
    <t>38.4.</t>
  </si>
  <si>
    <t>Umbilikalinės venos kateteris Ch 6</t>
  </si>
  <si>
    <t>38.5.</t>
  </si>
  <si>
    <t>Umbilikalinės venos kateteris Ch 8</t>
  </si>
  <si>
    <t>38.6.</t>
  </si>
  <si>
    <t>Umbikalinio kateterio laikiklis</t>
  </si>
  <si>
    <t>41. DALIS</t>
  </si>
  <si>
    <t>PEDIATRINIAI KATETERIŲ LAIKIKLIAI</t>
  </si>
  <si>
    <t>41.</t>
  </si>
  <si>
    <t>Pediatriniai kateterių laikikliai</t>
  </si>
  <si>
    <t>41.1.</t>
  </si>
  <si>
    <t>47. DALIS</t>
  </si>
  <si>
    <t>VIENKARTINIS VAKUUMINIS VAISIAUS EKSTRAKTORIUS</t>
  </si>
  <si>
    <t>47.</t>
  </si>
  <si>
    <t>Vienkartinis vakuuminis vaisiaus ekstraktorius</t>
  </si>
  <si>
    <t>47.1.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</si>
  <si>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</si>
  <si>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</si>
  <si>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</si>
  <si>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</si>
  <si>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</si>
  <si>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</si>
  <si>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</si>
  <si>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</si>
  <si>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</si>
  <si>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</si>
  <si>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</si>
  <si>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</si>
  <si>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</si>
  <si>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</si>
  <si>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</si>
  <si>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</si>
  <si>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</si>
  <si>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</si>
  <si>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</si>
  <si>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</si>
  <si>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</si>
  <si>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</si>
  <si>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RŠL-2590 2023-06-28 16:48:46</t>
  </si>
  <si>
    <t>TERAPIJOS IR KITOS VIENKARTINĖS MEDICININĖS PRIEMONĖS</t>
  </si>
  <si>
    <t>Vygon, Nr.535.04, Nr.535.05, Nr.535.06, Nr.535.08, Nr.535.10</t>
  </si>
  <si>
    <t>Vygon, Nr.37.09.14, Nr.37.09.15, Nr.Nr.37.09.16</t>
  </si>
  <si>
    <t>Neotech products, NeoPulse, Nr.781, Nr.782, Nr.783</t>
  </si>
  <si>
    <t>Vygon, Nr.270.03</t>
  </si>
  <si>
    <t>Vygon, Nr.270.04</t>
  </si>
  <si>
    <t>Vygon, Nr.270.05</t>
  </si>
  <si>
    <t>Vygon, Nr.270.06</t>
  </si>
  <si>
    <t>Vygon, Nr.270.08</t>
  </si>
  <si>
    <t>Neotech products, 700, Nr.701, Nr.702</t>
  </si>
  <si>
    <t>Neotech products, Hold-A-Line, Nr.705</t>
  </si>
  <si>
    <t>Clinical Innovations, Kiwi OmniCup with Traction Force Indicator, Nr.VAC-6000MTE</t>
  </si>
  <si>
    <t>Neotech products, Nr.721, Nr.722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</si>
</sst>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1" fillId="5" borderId="23" xfId="0" applyFont="1" applyFill="1" applyBorder="1" applyProtection="1">
      <protection locked="0"/>
    </xf>
    <xf numFmtId="0" fontId="2" fillId="2" borderId="0" xfId="0" applyFont="1" applyFill="1"/>
    <xf numFmtId="0" fontId="2" fillId="2" borderId="0" xfId="0" applyFont="1" applyFill="1" applyAlignment="1">
      <alignment vertical="center" wrapText="1"/>
    </xf>
    <xf numFmtId="0" fontId="2" fillId="4" borderId="23" xfId="0" applyFont="1" applyFill="1" applyBorder="1" applyAlignment="1">
      <alignment vertical="center" wrapText="1"/>
    </xf>
    <xf numFmtId="0" fontId="0" fillId="0" borderId="23"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3" fillId="2" borderId="0" xfId="0" applyFont="1" applyFill="1"/>
    <xf numFmtId="0" fontId="1" fillId="2" borderId="0" xfId="0" applyFont="1" applyFill="1"/>
    <xf numFmtId="0" fontId="2" fillId="2" borderId="1" xfId="0" applyFont="1" applyFill="1" applyBorder="1" applyAlignment="1">
      <alignment vertical="center" wrapText="1"/>
    </xf>
    <xf numFmtId="0" fontId="0" fillId="0" borderId="15" xfId="0" applyBorder="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49" fontId="4" fillId="2" borderId="2" xfId="0" applyNumberFormat="1" applyFont="1" applyFill="1" applyBorder="1" applyAlignment="1">
      <alignment horizontal="left" vertical="center"/>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5" fillId="2" borderId="0" xfId="0" applyFont="1" applyFill="1" applyAlignment="1">
      <alignment horizontal="left" vertical="top" wrapText="1"/>
    </xf>
    <xf numFmtId="0" fontId="2" fillId="2" borderId="0" xfId="0" applyFont="1" applyFill="1" applyAlignment="1">
      <alignment horizontal="right"/>
    </xf>
    <xf numFmtId="0" fontId="2"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0" fillId="0" borderId="16" xfId="0" applyBorder="1"/>
    <xf numFmtId="0" fontId="2" fillId="5" borderId="17" xfId="0" applyFont="1" applyFill="1" applyBorder="1" applyAlignment="1" applyProtection="1">
      <alignment horizontal="center" vertical="center" wrapText="1"/>
      <protection locked="0"/>
    </xf>
    <xf numFmtId="0" fontId="0" fillId="0" borderId="17" xfId="0" applyBorder="1"/>
    <xf numFmtId="0" fontId="2" fillId="4" borderId="1" xfId="0" applyFont="1" applyFill="1" applyBorder="1" applyAlignment="1">
      <alignment horizontal="left" vertical="center" wrapText="1"/>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0" fillId="0" borderId="14"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6"/>
  <sheetViews>
    <sheetView tabSelected="1" zoomScale="55" zoomScaleNormal="55" workbookViewId="0">
      <selection activeCell="D131" sqref="D131"/>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108</v>
      </c>
      <c r="B4" s="2"/>
    </row>
    <row r="5" spans="1:6" x14ac:dyDescent="0.25">
      <c r="A5" s="2"/>
      <c r="B5" s="2"/>
    </row>
    <row r="6" spans="1:6" hidden="1" x14ac:dyDescent="0.25">
      <c r="A6" s="1" t="s">
        <v>1</v>
      </c>
      <c r="B6" s="12" t="s">
        <v>2</v>
      </c>
    </row>
    <row r="7" spans="1:6" hidden="1" x14ac:dyDescent="0.25">
      <c r="B7" s="2"/>
    </row>
    <row r="8" spans="1:6" hidden="1" x14ac:dyDescent="0.25">
      <c r="A8" s="4" t="s">
        <v>3</v>
      </c>
      <c r="B8" s="13"/>
    </row>
    <row r="9" spans="1:6" hidden="1" x14ac:dyDescent="0.25">
      <c r="A9" s="4" t="s">
        <v>4</v>
      </c>
      <c r="B9" s="13"/>
    </row>
    <row r="10" spans="1:6" hidden="1" x14ac:dyDescent="0.25">
      <c r="A10" s="4" t="s">
        <v>5</v>
      </c>
      <c r="B10" s="13"/>
    </row>
    <row r="11" spans="1:6" hidden="1" x14ac:dyDescent="0.25"/>
    <row r="12" spans="1:6" ht="15.75" hidden="1" x14ac:dyDescent="0.25">
      <c r="A12" s="34" t="s">
        <v>6</v>
      </c>
      <c r="B12" s="35"/>
      <c r="C12" s="36"/>
      <c r="D12" s="37"/>
      <c r="E12" s="37"/>
      <c r="F12" s="38"/>
    </row>
    <row r="13" spans="1:6" ht="15.95" hidden="1" customHeight="1" x14ac:dyDescent="0.25">
      <c r="A13" s="41" t="s">
        <v>7</v>
      </c>
      <c r="B13" s="40"/>
      <c r="C13" s="36"/>
      <c r="D13" s="37"/>
      <c r="E13" s="37"/>
      <c r="F13" s="38"/>
    </row>
    <row r="14" spans="1:6" ht="15.95" hidden="1" customHeight="1" x14ac:dyDescent="0.25">
      <c r="A14" s="41" t="s">
        <v>8</v>
      </c>
      <c r="B14" s="40"/>
      <c r="C14" s="36"/>
      <c r="D14" s="37"/>
      <c r="E14" s="37"/>
      <c r="F14" s="38"/>
    </row>
    <row r="15" spans="1:6" ht="15.95" hidden="1" customHeight="1" x14ac:dyDescent="0.25">
      <c r="A15" s="34" t="s">
        <v>9</v>
      </c>
      <c r="B15" s="35"/>
      <c r="C15" s="36"/>
      <c r="D15" s="37"/>
      <c r="E15" s="37"/>
      <c r="F15" s="38"/>
    </row>
    <row r="16" spans="1:6" ht="63" hidden="1" customHeight="1" x14ac:dyDescent="0.25">
      <c r="A16" s="39" t="s">
        <v>10</v>
      </c>
      <c r="B16" s="40"/>
      <c r="C16" s="36"/>
      <c r="D16" s="37"/>
      <c r="E16" s="37"/>
      <c r="F16" s="38"/>
    </row>
    <row r="17" spans="1:7" ht="15.95" hidden="1" customHeight="1" x14ac:dyDescent="0.25">
      <c r="A17" s="34" t="s">
        <v>11</v>
      </c>
      <c r="B17" s="35"/>
      <c r="C17" s="36"/>
      <c r="D17" s="37"/>
      <c r="E17" s="37"/>
      <c r="F17" s="38"/>
    </row>
    <row r="18" spans="1:7" ht="15.95" hidden="1" customHeight="1" x14ac:dyDescent="0.25">
      <c r="A18" s="34" t="s">
        <v>12</v>
      </c>
      <c r="B18" s="35"/>
      <c r="C18" s="36"/>
      <c r="D18" s="37"/>
      <c r="E18" s="37"/>
      <c r="F18" s="38"/>
    </row>
    <row r="19" spans="1:7" ht="48" hidden="1" customHeight="1" x14ac:dyDescent="0.25">
      <c r="A19" s="34" t="s">
        <v>13</v>
      </c>
      <c r="B19" s="35"/>
      <c r="C19" s="36"/>
      <c r="D19" s="37"/>
      <c r="E19" s="37"/>
      <c r="F19" s="38"/>
    </row>
    <row r="20" spans="1:7" ht="54.95" hidden="1" customHeight="1" x14ac:dyDescent="0.25">
      <c r="A20" s="34" t="s">
        <v>14</v>
      </c>
      <c r="B20" s="35"/>
      <c r="C20" s="36"/>
      <c r="D20" s="37"/>
      <c r="E20" s="37"/>
      <c r="F20" s="38"/>
    </row>
    <row r="21" spans="1:7" ht="71.099999999999994" hidden="1" customHeight="1" x14ac:dyDescent="0.25">
      <c r="A21" s="28" t="s">
        <v>15</v>
      </c>
      <c r="B21" s="29"/>
      <c r="C21" s="30"/>
      <c r="D21" s="31"/>
      <c r="E21" s="31"/>
      <c r="F21" s="3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2"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33" t="s">
        <v>19</v>
      </c>
      <c r="B26" s="26"/>
      <c r="C26" s="26"/>
      <c r="D26" s="26"/>
      <c r="E26" s="26"/>
      <c r="F26" s="26"/>
    </row>
    <row r="27" spans="1:7" x14ac:dyDescent="0.25">
      <c r="A27" s="26" t="s">
        <v>20</v>
      </c>
      <c r="B27" s="26"/>
      <c r="C27" s="26"/>
      <c r="D27" s="26"/>
      <c r="E27" s="26"/>
      <c r="F27" s="26"/>
    </row>
    <row r="28" spans="1:7" ht="32.1" customHeight="1" x14ac:dyDescent="0.25">
      <c r="A28" s="27" t="s">
        <v>21</v>
      </c>
      <c r="B28" s="26"/>
      <c r="C28" s="26"/>
      <c r="D28" s="26"/>
      <c r="E28" s="26"/>
      <c r="F28" s="26"/>
    </row>
    <row r="29" spans="1:7" x14ac:dyDescent="0.25">
      <c r="A29" s="26" t="s">
        <v>22</v>
      </c>
      <c r="B29" s="26"/>
      <c r="C29" s="26"/>
      <c r="D29" s="26"/>
      <c r="E29" s="26"/>
      <c r="F29" s="26"/>
    </row>
    <row r="30" spans="1:7" x14ac:dyDescent="0.25">
      <c r="A30" s="14" t="s">
        <v>23</v>
      </c>
      <c r="D30" s="15"/>
    </row>
    <row r="31" spans="1:7" x14ac:dyDescent="0.25">
      <c r="A31" s="14" t="s">
        <v>24</v>
      </c>
    </row>
    <row r="35" spans="1:7" x14ac:dyDescent="0.25">
      <c r="A35" s="12" t="s">
        <v>38</v>
      </c>
      <c r="B35" s="12" t="s">
        <v>39</v>
      </c>
    </row>
    <row r="37" spans="1:7" x14ac:dyDescent="0.25">
      <c r="A37" s="12" t="s">
        <v>25</v>
      </c>
    </row>
    <row r="38" spans="1:7" x14ac:dyDescent="0.25">
      <c r="A38" s="16" t="s">
        <v>26</v>
      </c>
      <c r="B38" s="16" t="s">
        <v>27</v>
      </c>
      <c r="C38" s="16" t="s">
        <v>28</v>
      </c>
      <c r="D38" s="16" t="s">
        <v>29</v>
      </c>
      <c r="E38" s="16" t="s">
        <v>30</v>
      </c>
      <c r="F38" s="16" t="s">
        <v>31</v>
      </c>
      <c r="G38" s="16" t="s">
        <v>32</v>
      </c>
    </row>
    <row r="39" spans="1:7" x14ac:dyDescent="0.25">
      <c r="A39" s="16" t="s">
        <v>40</v>
      </c>
      <c r="B39" s="16" t="s">
        <v>41</v>
      </c>
      <c r="C39" s="17"/>
      <c r="D39" s="17"/>
      <c r="E39" s="17"/>
      <c r="F39" s="17"/>
      <c r="G39" s="17"/>
    </row>
    <row r="40" spans="1:7" x14ac:dyDescent="0.25">
      <c r="A40" s="17" t="s">
        <v>42</v>
      </c>
      <c r="B40" s="17" t="s">
        <v>41</v>
      </c>
      <c r="C40" s="17">
        <v>6500</v>
      </c>
      <c r="D40" s="17" t="s">
        <v>33</v>
      </c>
      <c r="E40" s="18">
        <v>1.2</v>
      </c>
      <c r="F40" s="17">
        <f>IF(ISBLANK(E40),"", PRODUCT(C40,E40))</f>
        <v>7800</v>
      </c>
      <c r="G40" s="25" t="s">
        <v>109</v>
      </c>
    </row>
    <row r="41" spans="1:7" x14ac:dyDescent="0.25">
      <c r="E41" s="16" t="s">
        <v>34</v>
      </c>
      <c r="F41" s="16">
        <f>IF(F40="","",ROUND(SUM(F40:F40),2))</f>
        <v>7800</v>
      </c>
      <c r="G41" s="14" t="str">
        <f>IF(F40="","Neužpildytos visos objektų kainos","")</f>
        <v/>
      </c>
    </row>
    <row r="42" spans="1:7" x14ac:dyDescent="0.25">
      <c r="C42" s="16" t="s">
        <v>35</v>
      </c>
      <c r="D42" s="19">
        <v>21</v>
      </c>
      <c r="E42" s="16" t="s">
        <v>36</v>
      </c>
      <c r="F42" s="16">
        <f>IF(OR(F41="",D42=""),"", ROUND(PRODUCT(D42,F41)/100,2))</f>
        <v>1638</v>
      </c>
      <c r="G42" s="14" t="str">
        <f>IF(D42="", "Nurodykite taikomą PVM dydį", "")</f>
        <v/>
      </c>
    </row>
    <row r="43" spans="1:7" x14ac:dyDescent="0.25">
      <c r="E43" s="16" t="s">
        <v>37</v>
      </c>
      <c r="F43" s="16">
        <f>IF(ISBLANK(F42), "", ROUND(SUM(F41:F42),2))</f>
        <v>9438</v>
      </c>
    </row>
    <row r="48" spans="1:7" x14ac:dyDescent="0.25">
      <c r="A48" s="12" t="s">
        <v>43</v>
      </c>
      <c r="B48" s="12" t="s">
        <v>44</v>
      </c>
    </row>
    <row r="50" spans="1:7" x14ac:dyDescent="0.25">
      <c r="A50" s="12" t="s">
        <v>25</v>
      </c>
    </row>
    <row r="51" spans="1:7" x14ac:dyDescent="0.25">
      <c r="A51" s="16" t="s">
        <v>26</v>
      </c>
      <c r="B51" s="16" t="s">
        <v>27</v>
      </c>
      <c r="C51" s="16" t="s">
        <v>28</v>
      </c>
      <c r="D51" s="16" t="s">
        <v>29</v>
      </c>
      <c r="E51" s="16" t="s">
        <v>30</v>
      </c>
      <c r="F51" s="16" t="s">
        <v>31</v>
      </c>
      <c r="G51" s="16" t="s">
        <v>32</v>
      </c>
    </row>
    <row r="52" spans="1:7" x14ac:dyDescent="0.25">
      <c r="A52" s="16" t="s">
        <v>45</v>
      </c>
      <c r="B52" s="16" t="s">
        <v>46</v>
      </c>
      <c r="C52" s="17"/>
      <c r="D52" s="17"/>
      <c r="E52" s="17"/>
      <c r="F52" s="17"/>
      <c r="G52" s="17"/>
    </row>
    <row r="53" spans="1:7" x14ac:dyDescent="0.25">
      <c r="A53" s="17" t="s">
        <v>47</v>
      </c>
      <c r="B53" s="17" t="s">
        <v>46</v>
      </c>
      <c r="C53" s="17">
        <v>600</v>
      </c>
      <c r="D53" s="17" t="s">
        <v>33</v>
      </c>
      <c r="E53" s="18">
        <v>2.5</v>
      </c>
      <c r="F53" s="17">
        <f>IF(ISBLANK(E53),"", PRODUCT(C53,E53))</f>
        <v>1500</v>
      </c>
      <c r="G53" s="25" t="s">
        <v>120</v>
      </c>
    </row>
    <row r="54" spans="1:7" x14ac:dyDescent="0.25">
      <c r="E54" s="16" t="s">
        <v>34</v>
      </c>
      <c r="F54" s="16">
        <f>IF(F53="","",ROUND(SUM(F53:F53),2))</f>
        <v>1500</v>
      </c>
      <c r="G54" s="14" t="str">
        <f>IF(F53="","Neužpildytos visos objektų kainos","")</f>
        <v/>
      </c>
    </row>
    <row r="55" spans="1:7" x14ac:dyDescent="0.25">
      <c r="C55" s="16" t="s">
        <v>35</v>
      </c>
      <c r="D55" s="19">
        <v>21</v>
      </c>
      <c r="E55" s="16" t="s">
        <v>36</v>
      </c>
      <c r="F55" s="16">
        <f>IF(OR(F54="",D55=""),"", ROUND(PRODUCT(D55,F54)/100,2))</f>
        <v>315</v>
      </c>
      <c r="G55" s="14" t="str">
        <f>IF(D55="", "Nurodykite taikomą PVM dydį", "")</f>
        <v/>
      </c>
    </row>
    <row r="56" spans="1:7" x14ac:dyDescent="0.25">
      <c r="E56" s="16" t="s">
        <v>37</v>
      </c>
      <c r="F56" s="16">
        <f>IF(ISBLANK(F55), "", ROUND(SUM(F54:F55),2))</f>
        <v>1815</v>
      </c>
    </row>
    <row r="62" spans="1:7" x14ac:dyDescent="0.25">
      <c r="A62" s="12" t="s">
        <v>48</v>
      </c>
      <c r="B62" s="12" t="s">
        <v>49</v>
      </c>
    </row>
    <row r="64" spans="1:7" x14ac:dyDescent="0.25">
      <c r="A64" s="12" t="s">
        <v>25</v>
      </c>
    </row>
    <row r="65" spans="1:7" x14ac:dyDescent="0.25">
      <c r="A65" s="16" t="s">
        <v>26</v>
      </c>
      <c r="B65" s="16" t="s">
        <v>27</v>
      </c>
      <c r="C65" s="16" t="s">
        <v>28</v>
      </c>
      <c r="D65" s="16" t="s">
        <v>29</v>
      </c>
      <c r="E65" s="16" t="s">
        <v>30</v>
      </c>
      <c r="F65" s="16" t="s">
        <v>31</v>
      </c>
      <c r="G65" s="16" t="s">
        <v>32</v>
      </c>
    </row>
    <row r="66" spans="1:7" x14ac:dyDescent="0.25">
      <c r="A66" s="16" t="s">
        <v>50</v>
      </c>
      <c r="B66" s="16" t="s">
        <v>51</v>
      </c>
      <c r="C66" s="17"/>
      <c r="D66" s="17"/>
      <c r="E66" s="17"/>
      <c r="F66" s="17"/>
      <c r="G66" s="17"/>
    </row>
    <row r="67" spans="1:7" x14ac:dyDescent="0.25">
      <c r="A67" s="17" t="s">
        <v>52</v>
      </c>
      <c r="B67" s="17" t="s">
        <v>51</v>
      </c>
      <c r="C67" s="17">
        <v>10</v>
      </c>
      <c r="D67" s="17" t="s">
        <v>33</v>
      </c>
      <c r="E67" s="18">
        <v>16.600000000000001</v>
      </c>
      <c r="F67" s="17">
        <f>IF(ISBLANK(E67),"", PRODUCT(C67,E67))</f>
        <v>166</v>
      </c>
      <c r="G67" s="25" t="s">
        <v>110</v>
      </c>
    </row>
    <row r="68" spans="1:7" x14ac:dyDescent="0.25">
      <c r="E68" s="16" t="s">
        <v>34</v>
      </c>
      <c r="F68" s="16">
        <f>IF(F67="","",ROUND(SUM(F67:F67),2))</f>
        <v>166</v>
      </c>
      <c r="G68" s="14" t="str">
        <f>IF(F67="","Neužpildytos visos objektų kainos","")</f>
        <v/>
      </c>
    </row>
    <row r="69" spans="1:7" x14ac:dyDescent="0.25">
      <c r="C69" s="16" t="s">
        <v>35</v>
      </c>
      <c r="D69" s="19">
        <v>21</v>
      </c>
      <c r="E69" s="16" t="s">
        <v>36</v>
      </c>
      <c r="F69" s="16">
        <f>IF(OR(F68="",D69=""),"", ROUND(PRODUCT(D69,F68)/100,2))</f>
        <v>34.86</v>
      </c>
      <c r="G69" s="14" t="str">
        <f>IF(D69="", "Nurodykite taikomą PVM dydį", "")</f>
        <v/>
      </c>
    </row>
    <row r="70" spans="1:7" x14ac:dyDescent="0.25">
      <c r="E70" s="16" t="s">
        <v>37</v>
      </c>
      <c r="F70" s="16">
        <f>IF(ISBLANK(F69), "", ROUND(SUM(F68:F69),2))</f>
        <v>200.86</v>
      </c>
    </row>
    <row r="74" spans="1:7" x14ac:dyDescent="0.25">
      <c r="A74" s="12" t="s">
        <v>53</v>
      </c>
      <c r="B74" s="12" t="s">
        <v>54</v>
      </c>
    </row>
    <row r="76" spans="1:7" x14ac:dyDescent="0.25">
      <c r="A76" s="12" t="s">
        <v>25</v>
      </c>
    </row>
    <row r="77" spans="1:7" x14ac:dyDescent="0.25">
      <c r="A77" s="16" t="s">
        <v>26</v>
      </c>
      <c r="B77" s="16" t="s">
        <v>27</v>
      </c>
      <c r="C77" s="16" t="s">
        <v>28</v>
      </c>
      <c r="D77" s="16" t="s">
        <v>29</v>
      </c>
      <c r="E77" s="16" t="s">
        <v>30</v>
      </c>
      <c r="F77" s="16" t="s">
        <v>31</v>
      </c>
      <c r="G77" s="16" t="s">
        <v>32</v>
      </c>
    </row>
    <row r="78" spans="1:7" x14ac:dyDescent="0.25">
      <c r="A78" s="16" t="s">
        <v>55</v>
      </c>
      <c r="B78" s="16" t="s">
        <v>56</v>
      </c>
      <c r="C78" s="17"/>
      <c r="D78" s="17"/>
      <c r="E78" s="17"/>
      <c r="F78" s="17"/>
      <c r="G78" s="17"/>
    </row>
    <row r="79" spans="1:7" x14ac:dyDescent="0.25">
      <c r="A79" s="17" t="s">
        <v>57</v>
      </c>
      <c r="B79" s="17" t="s">
        <v>56</v>
      </c>
      <c r="C79" s="17">
        <v>300</v>
      </c>
      <c r="D79" s="17" t="s">
        <v>33</v>
      </c>
      <c r="E79" s="18">
        <v>2.09</v>
      </c>
      <c r="F79" s="17">
        <f>IF(ISBLANK(E79),"", PRODUCT(C79,E79))</f>
        <v>627</v>
      </c>
      <c r="G79" s="25" t="s">
        <v>111</v>
      </c>
    </row>
    <row r="80" spans="1:7" x14ac:dyDescent="0.25">
      <c r="E80" s="16" t="s">
        <v>34</v>
      </c>
      <c r="F80" s="16">
        <f>IF(F79="","",ROUND(SUM(F79:F79),2))</f>
        <v>627</v>
      </c>
      <c r="G80" s="14" t="str">
        <f>IF(F79="","Neužpildytos visos objektų kainos","")</f>
        <v/>
      </c>
    </row>
    <row r="81" spans="1:7" x14ac:dyDescent="0.25">
      <c r="C81" s="16" t="s">
        <v>35</v>
      </c>
      <c r="D81" s="19">
        <v>21</v>
      </c>
      <c r="E81" s="16" t="s">
        <v>36</v>
      </c>
      <c r="F81" s="16">
        <f>IF(OR(F80="",D81=""),"", ROUND(PRODUCT(D81,F80)/100,2))</f>
        <v>131.66999999999999</v>
      </c>
      <c r="G81" s="14" t="str">
        <f>IF(D81="", "Nurodykite taikomą PVM dydį", "")</f>
        <v/>
      </c>
    </row>
    <row r="82" spans="1:7" x14ac:dyDescent="0.25">
      <c r="E82" s="16" t="s">
        <v>37</v>
      </c>
      <c r="F82" s="16">
        <f>IF(ISBLANK(F81), "", ROUND(SUM(F80:F81),2))</f>
        <v>758.67</v>
      </c>
    </row>
    <row r="86" spans="1:7" x14ac:dyDescent="0.25">
      <c r="A86" s="12" t="s">
        <v>58</v>
      </c>
      <c r="B86" s="12" t="s">
        <v>59</v>
      </c>
    </row>
    <row r="88" spans="1:7" x14ac:dyDescent="0.25">
      <c r="A88" s="12" t="s">
        <v>25</v>
      </c>
    </row>
    <row r="89" spans="1:7" x14ac:dyDescent="0.25">
      <c r="A89" s="16" t="s">
        <v>26</v>
      </c>
      <c r="B89" s="16" t="s">
        <v>27</v>
      </c>
      <c r="C89" s="16" t="s">
        <v>28</v>
      </c>
      <c r="D89" s="16" t="s">
        <v>29</v>
      </c>
      <c r="E89" s="16" t="s">
        <v>30</v>
      </c>
      <c r="F89" s="16" t="s">
        <v>31</v>
      </c>
      <c r="G89" s="16" t="s">
        <v>32</v>
      </c>
    </row>
    <row r="90" spans="1:7" x14ac:dyDescent="0.25">
      <c r="A90" s="16" t="s">
        <v>60</v>
      </c>
      <c r="B90" s="16" t="s">
        <v>61</v>
      </c>
      <c r="C90" s="17"/>
      <c r="D90" s="17"/>
      <c r="E90" s="17"/>
      <c r="F90" s="17"/>
      <c r="G90" s="17"/>
    </row>
    <row r="91" spans="1:7" x14ac:dyDescent="0.25">
      <c r="A91" s="17" t="s">
        <v>62</v>
      </c>
      <c r="B91" s="17" t="s">
        <v>63</v>
      </c>
      <c r="C91" s="17">
        <v>15</v>
      </c>
      <c r="D91" s="17" t="s">
        <v>33</v>
      </c>
      <c r="E91" s="18">
        <v>2.31</v>
      </c>
      <c r="F91" s="17">
        <f t="shared" ref="F91:F96" si="0">IF(ISBLANK(E91),"", PRODUCT(C91,E91))</f>
        <v>34.65</v>
      </c>
      <c r="G91" s="25" t="s">
        <v>112</v>
      </c>
    </row>
    <row r="92" spans="1:7" x14ac:dyDescent="0.25">
      <c r="A92" s="17" t="s">
        <v>64</v>
      </c>
      <c r="B92" s="17" t="s">
        <v>65</v>
      </c>
      <c r="C92" s="17">
        <v>30</v>
      </c>
      <c r="D92" s="17" t="s">
        <v>33</v>
      </c>
      <c r="E92" s="18">
        <v>2</v>
      </c>
      <c r="F92" s="17">
        <f t="shared" si="0"/>
        <v>60</v>
      </c>
      <c r="G92" s="19" t="s">
        <v>113</v>
      </c>
    </row>
    <row r="93" spans="1:7" x14ac:dyDescent="0.25">
      <c r="A93" s="17" t="s">
        <v>66</v>
      </c>
      <c r="B93" s="17" t="s">
        <v>67</v>
      </c>
      <c r="C93" s="17">
        <v>60</v>
      </c>
      <c r="D93" s="17" t="s">
        <v>68</v>
      </c>
      <c r="E93" s="18">
        <v>2</v>
      </c>
      <c r="F93" s="17">
        <f t="shared" si="0"/>
        <v>120</v>
      </c>
      <c r="G93" s="19" t="s">
        <v>114</v>
      </c>
    </row>
    <row r="94" spans="1:7" x14ac:dyDescent="0.25">
      <c r="A94" s="17" t="s">
        <v>69</v>
      </c>
      <c r="B94" s="17" t="s">
        <v>70</v>
      </c>
      <c r="C94" s="17">
        <v>15</v>
      </c>
      <c r="D94" s="17" t="s">
        <v>33</v>
      </c>
      <c r="E94" s="18">
        <v>2</v>
      </c>
      <c r="F94" s="17">
        <f t="shared" si="0"/>
        <v>30</v>
      </c>
      <c r="G94" s="19" t="s">
        <v>115</v>
      </c>
    </row>
    <row r="95" spans="1:7" x14ac:dyDescent="0.25">
      <c r="A95" s="17" t="s">
        <v>71</v>
      </c>
      <c r="B95" s="17" t="s">
        <v>72</v>
      </c>
      <c r="C95" s="17">
        <v>30</v>
      </c>
      <c r="D95" s="17" t="s">
        <v>33</v>
      </c>
      <c r="E95" s="18">
        <v>2</v>
      </c>
      <c r="F95" s="17">
        <f t="shared" si="0"/>
        <v>60</v>
      </c>
      <c r="G95" s="25" t="s">
        <v>116</v>
      </c>
    </row>
    <row r="96" spans="1:7" x14ac:dyDescent="0.25">
      <c r="A96" s="17" t="s">
        <v>73</v>
      </c>
      <c r="B96" s="17" t="s">
        <v>74</v>
      </c>
      <c r="C96" s="17">
        <v>60</v>
      </c>
      <c r="D96" s="17" t="s">
        <v>33</v>
      </c>
      <c r="E96" s="18">
        <v>6.85</v>
      </c>
      <c r="F96" s="17">
        <f t="shared" si="0"/>
        <v>411</v>
      </c>
      <c r="G96" s="25" t="s">
        <v>117</v>
      </c>
    </row>
    <row r="97" spans="1:7" x14ac:dyDescent="0.25">
      <c r="E97" s="16" t="s">
        <v>34</v>
      </c>
      <c r="F97" s="16">
        <f>IF((SUMPRODUCT(--(F91:F96=""))&gt;0), "", ROUND(SUM(F91:F96),2))</f>
        <v>715.65</v>
      </c>
      <c r="G97" s="14" t="str">
        <f>IF((SUMPRODUCT(--(F91:F96=""))&gt;0), "Neužpildytos visų objektų kainos", "")</f>
        <v/>
      </c>
    </row>
    <row r="98" spans="1:7" x14ac:dyDescent="0.25">
      <c r="C98" s="16" t="s">
        <v>35</v>
      </c>
      <c r="D98" s="19">
        <v>21</v>
      </c>
      <c r="E98" s="16" t="s">
        <v>36</v>
      </c>
      <c r="F98" s="16">
        <f>IF(OR(F97="",D98=""),"", ROUND(PRODUCT(D98,F97)/100,2))</f>
        <v>150.29</v>
      </c>
      <c r="G98" s="14" t="str">
        <f>IF(D98="", "Nurodykite taikomą PVM dydį", "")</f>
        <v/>
      </c>
    </row>
    <row r="99" spans="1:7" x14ac:dyDescent="0.25">
      <c r="E99" s="16" t="s">
        <v>37</v>
      </c>
      <c r="F99" s="16">
        <f>IF(ISBLANK(F98), "", ROUND(SUM(F97:F98),2))</f>
        <v>865.94</v>
      </c>
    </row>
    <row r="104" spans="1:7" x14ac:dyDescent="0.25">
      <c r="A104" s="12" t="s">
        <v>75</v>
      </c>
      <c r="B104" s="12" t="s">
        <v>76</v>
      </c>
    </row>
    <row r="106" spans="1:7" x14ac:dyDescent="0.25">
      <c r="A106" s="12" t="s">
        <v>25</v>
      </c>
    </row>
    <row r="107" spans="1:7" x14ac:dyDescent="0.25">
      <c r="A107" s="16" t="s">
        <v>26</v>
      </c>
      <c r="B107" s="16" t="s">
        <v>27</v>
      </c>
      <c r="C107" s="16" t="s">
        <v>28</v>
      </c>
      <c r="D107" s="16" t="s">
        <v>29</v>
      </c>
      <c r="E107" s="16" t="s">
        <v>30</v>
      </c>
      <c r="F107" s="16" t="s">
        <v>31</v>
      </c>
      <c r="G107" s="16" t="s">
        <v>32</v>
      </c>
    </row>
    <row r="108" spans="1:7" x14ac:dyDescent="0.25">
      <c r="A108" s="16" t="s">
        <v>77</v>
      </c>
      <c r="B108" s="16" t="s">
        <v>78</v>
      </c>
      <c r="C108" s="17"/>
      <c r="D108" s="17"/>
      <c r="E108" s="17"/>
      <c r="F108" s="17"/>
      <c r="G108" s="17"/>
    </row>
    <row r="109" spans="1:7" x14ac:dyDescent="0.25">
      <c r="A109" s="17" t="s">
        <v>79</v>
      </c>
      <c r="B109" s="17" t="s">
        <v>78</v>
      </c>
      <c r="C109" s="17">
        <v>20</v>
      </c>
      <c r="D109" s="17" t="s">
        <v>33</v>
      </c>
      <c r="E109" s="18">
        <v>3.74</v>
      </c>
      <c r="F109" s="17">
        <f>IF(ISBLANK(E109),"", PRODUCT(C109,E109))</f>
        <v>74.800000000000011</v>
      </c>
      <c r="G109" s="25" t="s">
        <v>118</v>
      </c>
    </row>
    <row r="110" spans="1:7" x14ac:dyDescent="0.25">
      <c r="E110" s="16" t="s">
        <v>34</v>
      </c>
      <c r="F110" s="16">
        <f>IF(F109="","",ROUND(SUM(F109:F109),2))</f>
        <v>74.8</v>
      </c>
      <c r="G110" s="14" t="str">
        <f>IF(F109="","Neužpildytos visos objektų kainos","")</f>
        <v/>
      </c>
    </row>
    <row r="111" spans="1:7" x14ac:dyDescent="0.25">
      <c r="C111" s="16" t="s">
        <v>35</v>
      </c>
      <c r="D111" s="19">
        <v>21</v>
      </c>
      <c r="E111" s="16" t="s">
        <v>36</v>
      </c>
      <c r="F111" s="16">
        <f>IF(OR(F110="",D111=""),"", ROUND(PRODUCT(D111,F110)/100,2))</f>
        <v>15.71</v>
      </c>
      <c r="G111" s="14" t="str">
        <f>IF(D111="", "Nurodykite taikomą PVM dydį", "")</f>
        <v/>
      </c>
    </row>
    <row r="112" spans="1:7" x14ac:dyDescent="0.25">
      <c r="E112" s="16" t="s">
        <v>37</v>
      </c>
      <c r="F112" s="16">
        <f>IF(ISBLANK(F111), "", ROUND(SUM(F110:F111),2))</f>
        <v>90.51</v>
      </c>
    </row>
    <row r="118" spans="1:7" x14ac:dyDescent="0.25">
      <c r="A118" s="12" t="s">
        <v>80</v>
      </c>
      <c r="B118" s="12" t="s">
        <v>81</v>
      </c>
    </row>
    <row r="120" spans="1:7" x14ac:dyDescent="0.25">
      <c r="A120" s="12" t="s">
        <v>25</v>
      </c>
    </row>
    <row r="121" spans="1:7" x14ac:dyDescent="0.25">
      <c r="A121" s="16" t="s">
        <v>26</v>
      </c>
      <c r="B121" s="16" t="s">
        <v>27</v>
      </c>
      <c r="C121" s="16" t="s">
        <v>28</v>
      </c>
      <c r="D121" s="16" t="s">
        <v>29</v>
      </c>
      <c r="E121" s="16" t="s">
        <v>30</v>
      </c>
      <c r="F121" s="16" t="s">
        <v>31</v>
      </c>
      <c r="G121" s="16" t="s">
        <v>32</v>
      </c>
    </row>
    <row r="122" spans="1:7" x14ac:dyDescent="0.25">
      <c r="A122" s="16" t="s">
        <v>82</v>
      </c>
      <c r="B122" s="16" t="s">
        <v>83</v>
      </c>
      <c r="C122" s="17"/>
      <c r="D122" s="17"/>
      <c r="E122" s="17"/>
      <c r="F122" s="17"/>
      <c r="G122" s="17"/>
    </row>
    <row r="123" spans="1:7" x14ac:dyDescent="0.25">
      <c r="A123" s="17" t="s">
        <v>84</v>
      </c>
      <c r="B123" s="17" t="s">
        <v>83</v>
      </c>
      <c r="C123" s="17">
        <v>10</v>
      </c>
      <c r="D123" s="17" t="s">
        <v>33</v>
      </c>
      <c r="E123" s="18">
        <v>59.4</v>
      </c>
      <c r="F123" s="17">
        <f>IF(ISBLANK(E123),"", PRODUCT(C123,E123))</f>
        <v>594</v>
      </c>
      <c r="G123" s="25" t="s">
        <v>119</v>
      </c>
    </row>
    <row r="124" spans="1:7" x14ac:dyDescent="0.25">
      <c r="E124" s="16" t="s">
        <v>34</v>
      </c>
      <c r="F124" s="16">
        <f>IF(F123="","",ROUND(SUM(F123:F123),2))</f>
        <v>594</v>
      </c>
      <c r="G124" s="14" t="str">
        <f>IF(F123="","Neužpildytos visos objektų kainos","")</f>
        <v/>
      </c>
    </row>
    <row r="125" spans="1:7" x14ac:dyDescent="0.25">
      <c r="C125" s="16" t="s">
        <v>35</v>
      </c>
      <c r="D125" s="19">
        <v>21</v>
      </c>
      <c r="E125" s="16" t="s">
        <v>36</v>
      </c>
      <c r="F125" s="16">
        <f>IF(OR(F124="",D125=""),"", ROUND(PRODUCT(D125,F124)/100,2))</f>
        <v>124.74</v>
      </c>
      <c r="G125" s="14" t="str">
        <f>IF(D125="", "Nurodykite taikomą PVM dydį", "")</f>
        <v/>
      </c>
    </row>
    <row r="126" spans="1:7" x14ac:dyDescent="0.25">
      <c r="E126" s="16" t="s">
        <v>37</v>
      </c>
      <c r="F126" s="16">
        <f>IF(ISBLANK(F125), "", ROUND(SUM(F124:F125),2))</f>
        <v>718.74</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85</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68" t="s">
        <v>86</v>
      </c>
      <c r="B5" s="59"/>
      <c r="C5" s="69" t="s">
        <v>87</v>
      </c>
      <c r="D5" s="58"/>
      <c r="E5" s="59"/>
      <c r="F5" s="69" t="s">
        <v>88</v>
      </c>
      <c r="G5" s="58"/>
      <c r="H5" s="59"/>
      <c r="I5" s="69" t="s">
        <v>89</v>
      </c>
      <c r="J5" s="59"/>
      <c r="K5" s="9" t="s">
        <v>90</v>
      </c>
    </row>
    <row r="6" spans="1:11" ht="48.95" customHeight="1" x14ac:dyDescent="0.25">
      <c r="A6" s="62"/>
      <c r="B6" s="35"/>
      <c r="C6" s="63"/>
      <c r="D6" s="52"/>
      <c r="E6" s="35"/>
      <c r="F6" s="63"/>
      <c r="G6" s="52"/>
      <c r="H6" s="35"/>
      <c r="I6" s="63"/>
      <c r="J6" s="35"/>
      <c r="K6" s="20"/>
    </row>
    <row r="7" spans="1:11" ht="48.95" customHeight="1" x14ac:dyDescent="0.25">
      <c r="A7" s="62"/>
      <c r="B7" s="35"/>
      <c r="C7" s="63"/>
      <c r="D7" s="52"/>
      <c r="E7" s="35"/>
      <c r="F7" s="63"/>
      <c r="G7" s="52"/>
      <c r="H7" s="35"/>
      <c r="I7" s="63"/>
      <c r="J7" s="35"/>
      <c r="K7" s="20"/>
    </row>
    <row r="8" spans="1:11" ht="48.95" customHeight="1" x14ac:dyDescent="0.25">
      <c r="A8" s="62"/>
      <c r="B8" s="35"/>
      <c r="C8" s="63"/>
      <c r="D8" s="52"/>
      <c r="E8" s="35"/>
      <c r="F8" s="63"/>
      <c r="G8" s="52"/>
      <c r="H8" s="35"/>
      <c r="I8" s="63"/>
      <c r="J8" s="35"/>
      <c r="K8" s="20"/>
    </row>
    <row r="9" spans="1:11" ht="48.95" customHeight="1" x14ac:dyDescent="0.25">
      <c r="A9" s="62"/>
      <c r="B9" s="35"/>
      <c r="C9" s="63"/>
      <c r="D9" s="52"/>
      <c r="E9" s="35"/>
      <c r="F9" s="63"/>
      <c r="G9" s="52"/>
      <c r="H9" s="35"/>
      <c r="I9" s="63"/>
      <c r="J9" s="35"/>
      <c r="K9" s="20"/>
    </row>
    <row r="10" spans="1:11" ht="48.95" customHeight="1" x14ac:dyDescent="0.25">
      <c r="A10" s="62"/>
      <c r="B10" s="35"/>
      <c r="C10" s="63"/>
      <c r="D10" s="52"/>
      <c r="E10" s="35"/>
      <c r="F10" s="63"/>
      <c r="G10" s="52"/>
      <c r="H10" s="35"/>
      <c r="I10" s="63"/>
      <c r="J10" s="35"/>
      <c r="K10" s="20"/>
    </row>
    <row r="11" spans="1:11" ht="48.95" customHeight="1" x14ac:dyDescent="0.25">
      <c r="A11" s="62"/>
      <c r="B11" s="35"/>
      <c r="C11" s="63"/>
      <c r="D11" s="52"/>
      <c r="E11" s="35"/>
      <c r="F11" s="63"/>
      <c r="G11" s="52"/>
      <c r="H11" s="35"/>
      <c r="I11" s="63"/>
      <c r="J11" s="35"/>
      <c r="K11" s="20"/>
    </row>
    <row r="12" spans="1:11" ht="48.95" customHeight="1" x14ac:dyDescent="0.25">
      <c r="A12" s="62"/>
      <c r="B12" s="35"/>
      <c r="C12" s="63"/>
      <c r="D12" s="52"/>
      <c r="E12" s="35"/>
      <c r="F12" s="63"/>
      <c r="G12" s="52"/>
      <c r="H12" s="35"/>
      <c r="I12" s="63"/>
      <c r="J12" s="35"/>
      <c r="K12" s="20"/>
    </row>
    <row r="13" spans="1:11" ht="48.95" customHeight="1" x14ac:dyDescent="0.25">
      <c r="A13" s="62"/>
      <c r="B13" s="35"/>
      <c r="C13" s="63"/>
      <c r="D13" s="52"/>
      <c r="E13" s="35"/>
      <c r="F13" s="63"/>
      <c r="G13" s="52"/>
      <c r="H13" s="35"/>
      <c r="I13" s="63"/>
      <c r="J13" s="35"/>
      <c r="K13" s="20"/>
    </row>
    <row r="14" spans="1:11" ht="48.95" customHeight="1" x14ac:dyDescent="0.25">
      <c r="A14" s="62"/>
      <c r="B14" s="35"/>
      <c r="C14" s="63"/>
      <c r="D14" s="52"/>
      <c r="E14" s="35"/>
      <c r="F14" s="63"/>
      <c r="G14" s="52"/>
      <c r="H14" s="35"/>
      <c r="I14" s="63"/>
      <c r="J14" s="35"/>
      <c r="K14" s="20"/>
    </row>
    <row r="15" spans="1:11" ht="48" customHeight="1" thickBot="1" x14ac:dyDescent="0.3">
      <c r="A15" s="65"/>
      <c r="B15" s="44"/>
      <c r="C15" s="66"/>
      <c r="D15" s="43"/>
      <c r="E15" s="44"/>
      <c r="F15" s="66"/>
      <c r="G15" s="43"/>
      <c r="H15" s="44"/>
      <c r="I15" s="66"/>
      <c r="J15" s="44"/>
      <c r="K15" s="21"/>
    </row>
    <row r="16" spans="1:11" ht="18.95" customHeight="1" x14ac:dyDescent="0.25">
      <c r="A16" s="10"/>
      <c r="B16" s="10"/>
      <c r="C16" s="10"/>
      <c r="D16" s="10"/>
      <c r="E16" s="10"/>
      <c r="F16" s="10"/>
      <c r="G16" s="10"/>
      <c r="H16" s="10"/>
      <c r="I16" s="10"/>
      <c r="J16" s="10"/>
      <c r="K16" s="11"/>
    </row>
    <row r="17" spans="1:11" ht="48.95" customHeight="1" x14ac:dyDescent="0.25">
      <c r="A17" s="67" t="s">
        <v>91</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68" t="s">
        <v>27</v>
      </c>
      <c r="B19" s="59"/>
      <c r="C19" s="69" t="s">
        <v>87</v>
      </c>
      <c r="D19" s="58"/>
      <c r="E19" s="59"/>
      <c r="F19" s="69" t="s">
        <v>92</v>
      </c>
      <c r="G19" s="58"/>
      <c r="H19" s="59"/>
      <c r="I19" s="70" t="s">
        <v>89</v>
      </c>
      <c r="J19" s="61"/>
      <c r="K19" s="11"/>
    </row>
    <row r="20" spans="1:11" ht="48.95" customHeight="1" x14ac:dyDescent="0.25">
      <c r="A20" s="62"/>
      <c r="B20" s="35"/>
      <c r="C20" s="63"/>
      <c r="D20" s="52"/>
      <c r="E20" s="35"/>
      <c r="F20" s="63"/>
      <c r="G20" s="52"/>
      <c r="H20" s="35"/>
      <c r="I20" s="64"/>
      <c r="J20" s="54"/>
      <c r="K20" s="11"/>
    </row>
    <row r="21" spans="1:11" ht="48.95" customHeight="1" x14ac:dyDescent="0.25">
      <c r="A21" s="62"/>
      <c r="B21" s="35"/>
      <c r="C21" s="63"/>
      <c r="D21" s="52"/>
      <c r="E21" s="35"/>
      <c r="F21" s="63"/>
      <c r="G21" s="52"/>
      <c r="H21" s="35"/>
      <c r="I21" s="64"/>
      <c r="J21" s="54"/>
      <c r="K21" s="11"/>
    </row>
    <row r="22" spans="1:11" ht="48.95" customHeight="1" x14ac:dyDescent="0.25">
      <c r="A22" s="62"/>
      <c r="B22" s="35"/>
      <c r="C22" s="63"/>
      <c r="D22" s="52"/>
      <c r="E22" s="35"/>
      <c r="F22" s="63"/>
      <c r="G22" s="52"/>
      <c r="H22" s="35"/>
      <c r="I22" s="64"/>
      <c r="J22" s="54"/>
      <c r="K22" s="11"/>
    </row>
    <row r="23" spans="1:11" ht="48.95" customHeight="1" x14ac:dyDescent="0.25">
      <c r="A23" s="62"/>
      <c r="B23" s="35"/>
      <c r="C23" s="63"/>
      <c r="D23" s="52"/>
      <c r="E23" s="35"/>
      <c r="F23" s="63"/>
      <c r="G23" s="52"/>
      <c r="H23" s="35"/>
      <c r="I23" s="64"/>
      <c r="J23" s="54"/>
      <c r="K23" s="11"/>
    </row>
    <row r="24" spans="1:11" ht="48.95" customHeight="1" x14ac:dyDescent="0.25">
      <c r="A24" s="62"/>
      <c r="B24" s="35"/>
      <c r="C24" s="63"/>
      <c r="D24" s="52"/>
      <c r="E24" s="35"/>
      <c r="F24" s="63"/>
      <c r="G24" s="52"/>
      <c r="H24" s="35"/>
      <c r="I24" s="64"/>
      <c r="J24" s="54"/>
      <c r="K24" s="11"/>
    </row>
    <row r="25" spans="1:11" ht="48.95" customHeight="1" x14ac:dyDescent="0.25">
      <c r="A25" s="62"/>
      <c r="B25" s="35"/>
      <c r="C25" s="63"/>
      <c r="D25" s="52"/>
      <c r="E25" s="35"/>
      <c r="F25" s="63"/>
      <c r="G25" s="52"/>
      <c r="H25" s="35"/>
      <c r="I25" s="64"/>
      <c r="J25" s="54"/>
      <c r="K25" s="11"/>
    </row>
    <row r="26" spans="1:11" ht="48.95" customHeight="1" x14ac:dyDescent="0.25">
      <c r="A26" s="62"/>
      <c r="B26" s="35"/>
      <c r="C26" s="63"/>
      <c r="D26" s="52"/>
      <c r="E26" s="35"/>
      <c r="F26" s="63"/>
      <c r="G26" s="52"/>
      <c r="H26" s="35"/>
      <c r="I26" s="64"/>
      <c r="J26" s="54"/>
      <c r="K26" s="11"/>
    </row>
    <row r="27" spans="1:11" ht="48.95" customHeight="1" x14ac:dyDescent="0.25">
      <c r="A27" s="62"/>
      <c r="B27" s="35"/>
      <c r="C27" s="63"/>
      <c r="D27" s="52"/>
      <c r="E27" s="35"/>
      <c r="F27" s="63"/>
      <c r="G27" s="52"/>
      <c r="H27" s="35"/>
      <c r="I27" s="64"/>
      <c r="J27" s="54"/>
      <c r="K27" s="11"/>
    </row>
    <row r="28" spans="1:11" ht="48.95" customHeight="1" x14ac:dyDescent="0.25">
      <c r="A28" s="62"/>
      <c r="B28" s="35"/>
      <c r="C28" s="63"/>
      <c r="D28" s="52"/>
      <c r="E28" s="35"/>
      <c r="F28" s="63"/>
      <c r="G28" s="52"/>
      <c r="H28" s="35"/>
      <c r="I28" s="64"/>
      <c r="J28" s="54"/>
      <c r="K28" s="11"/>
    </row>
    <row r="29" spans="1:11" ht="48.95" customHeight="1" x14ac:dyDescent="0.25">
      <c r="A29" s="62"/>
      <c r="B29" s="35"/>
      <c r="C29" s="63"/>
      <c r="D29" s="52"/>
      <c r="E29" s="35"/>
      <c r="F29" s="63"/>
      <c r="G29" s="52"/>
      <c r="H29" s="35"/>
      <c r="I29" s="64"/>
      <c r="J29" s="54"/>
      <c r="K29" s="11"/>
    </row>
    <row r="31" spans="1:11" ht="33" customHeight="1" x14ac:dyDescent="0.25">
      <c r="A31" s="48"/>
      <c r="B31" s="26"/>
      <c r="C31" s="26"/>
      <c r="D31" s="26"/>
      <c r="E31" s="26"/>
      <c r="F31" s="26"/>
      <c r="G31" s="26"/>
      <c r="H31" s="26"/>
      <c r="I31" s="26"/>
      <c r="J31" s="26"/>
    </row>
    <row r="33" spans="1:10" ht="15.95" customHeight="1" x14ac:dyDescent="0.25">
      <c r="A33" s="56" t="s">
        <v>93</v>
      </c>
      <c r="B33" s="26"/>
      <c r="C33" s="26"/>
      <c r="D33" s="26"/>
      <c r="E33" s="26"/>
      <c r="F33" s="26"/>
      <c r="G33" s="26"/>
      <c r="H33" s="26"/>
      <c r="I33" s="26"/>
      <c r="J33" s="26"/>
    </row>
    <row r="34" spans="1:10" ht="15.95" customHeight="1" thickBot="1" x14ac:dyDescent="0.3"/>
    <row r="35" spans="1:10" ht="15.95" customHeight="1" x14ac:dyDescent="0.25">
      <c r="A35" s="8" t="s">
        <v>26</v>
      </c>
      <c r="B35" s="57" t="s">
        <v>94</v>
      </c>
      <c r="C35" s="58"/>
      <c r="D35" s="58"/>
      <c r="E35" s="58"/>
      <c r="F35" s="58"/>
      <c r="G35" s="59"/>
      <c r="H35" s="60" t="s">
        <v>95</v>
      </c>
      <c r="I35" s="58"/>
      <c r="J35" s="61"/>
    </row>
    <row r="36" spans="1:10" ht="48" customHeight="1" x14ac:dyDescent="0.25">
      <c r="A36" s="22" t="s">
        <v>96</v>
      </c>
      <c r="B36" s="55" t="s">
        <v>97</v>
      </c>
      <c r="C36" s="52"/>
      <c r="D36" s="52"/>
      <c r="E36" s="52"/>
      <c r="F36" s="52"/>
      <c r="G36" s="35"/>
      <c r="H36" s="53"/>
      <c r="I36" s="52"/>
      <c r="J36" s="54"/>
    </row>
    <row r="37" spans="1:10" ht="48" customHeight="1" x14ac:dyDescent="0.25">
      <c r="A37" s="22" t="s">
        <v>98</v>
      </c>
      <c r="B37" s="55" t="s">
        <v>99</v>
      </c>
      <c r="C37" s="52"/>
      <c r="D37" s="52"/>
      <c r="E37" s="52"/>
      <c r="F37" s="52"/>
      <c r="G37" s="35"/>
      <c r="H37" s="53"/>
      <c r="I37" s="52"/>
      <c r="J37" s="54"/>
    </row>
    <row r="38" spans="1:10" ht="48" customHeight="1" x14ac:dyDescent="0.25">
      <c r="A38" s="22" t="s">
        <v>100</v>
      </c>
      <c r="B38" s="55" t="s">
        <v>101</v>
      </c>
      <c r="C38" s="52"/>
      <c r="D38" s="52"/>
      <c r="E38" s="52"/>
      <c r="F38" s="52"/>
      <c r="G38" s="35"/>
      <c r="H38" s="53"/>
      <c r="I38" s="52"/>
      <c r="J38" s="54"/>
    </row>
    <row r="39" spans="1:10" ht="48" customHeight="1" x14ac:dyDescent="0.25">
      <c r="A39" s="22" t="s">
        <v>102</v>
      </c>
      <c r="B39" s="55" t="s">
        <v>103</v>
      </c>
      <c r="C39" s="52"/>
      <c r="D39" s="52"/>
      <c r="E39" s="52"/>
      <c r="F39" s="52"/>
      <c r="G39" s="35"/>
      <c r="H39" s="53"/>
      <c r="I39" s="52"/>
      <c r="J39" s="54"/>
    </row>
    <row r="40" spans="1:10" ht="48" customHeight="1" x14ac:dyDescent="0.25">
      <c r="A40" s="23"/>
      <c r="B40" s="51"/>
      <c r="C40" s="52"/>
      <c r="D40" s="52"/>
      <c r="E40" s="52"/>
      <c r="F40" s="52"/>
      <c r="G40" s="35"/>
      <c r="H40" s="53"/>
      <c r="I40" s="52"/>
      <c r="J40" s="54"/>
    </row>
    <row r="41" spans="1:10" ht="48" customHeight="1" x14ac:dyDescent="0.25">
      <c r="A41" s="23"/>
      <c r="B41" s="51"/>
      <c r="C41" s="52"/>
      <c r="D41" s="52"/>
      <c r="E41" s="52"/>
      <c r="F41" s="52"/>
      <c r="G41" s="35"/>
      <c r="H41" s="53"/>
      <c r="I41" s="52"/>
      <c r="J41" s="54"/>
    </row>
    <row r="42" spans="1:10" ht="48" customHeight="1" x14ac:dyDescent="0.25">
      <c r="A42" s="23"/>
      <c r="B42" s="51"/>
      <c r="C42" s="52"/>
      <c r="D42" s="52"/>
      <c r="E42" s="52"/>
      <c r="F42" s="52"/>
      <c r="G42" s="35"/>
      <c r="H42" s="53"/>
      <c r="I42" s="52"/>
      <c r="J42" s="54"/>
    </row>
    <row r="43" spans="1:10" ht="48" customHeight="1" x14ac:dyDescent="0.25">
      <c r="A43" s="23"/>
      <c r="B43" s="51"/>
      <c r="C43" s="52"/>
      <c r="D43" s="52"/>
      <c r="E43" s="52"/>
      <c r="F43" s="52"/>
      <c r="G43" s="35"/>
      <c r="H43" s="53"/>
      <c r="I43" s="52"/>
      <c r="J43" s="54"/>
    </row>
    <row r="44" spans="1:10" ht="48" customHeight="1" x14ac:dyDescent="0.25">
      <c r="A44" s="23"/>
      <c r="B44" s="51"/>
      <c r="C44" s="52"/>
      <c r="D44" s="52"/>
      <c r="E44" s="52"/>
      <c r="F44" s="52"/>
      <c r="G44" s="35"/>
      <c r="H44" s="53"/>
      <c r="I44" s="52"/>
      <c r="J44" s="54"/>
    </row>
    <row r="45" spans="1:10" ht="48" customHeight="1" x14ac:dyDescent="0.25">
      <c r="A45" s="23"/>
      <c r="B45" s="51"/>
      <c r="C45" s="52"/>
      <c r="D45" s="52"/>
      <c r="E45" s="52"/>
      <c r="F45" s="52"/>
      <c r="G45" s="35"/>
      <c r="H45" s="53"/>
      <c r="I45" s="52"/>
      <c r="J45" s="54"/>
    </row>
    <row r="46" spans="1:10" ht="48.95" customHeight="1" thickBot="1" x14ac:dyDescent="0.3">
      <c r="A46" s="24"/>
      <c r="B46" s="42"/>
      <c r="C46" s="43"/>
      <c r="D46" s="43"/>
      <c r="E46" s="43"/>
      <c r="F46" s="43"/>
      <c r="G46" s="44"/>
      <c r="H46" s="45"/>
      <c r="I46" s="46"/>
      <c r="J46" s="47"/>
    </row>
    <row r="48" spans="1:10" ht="102" customHeight="1" x14ac:dyDescent="0.25">
      <c r="A48" s="48" t="s">
        <v>104</v>
      </c>
      <c r="B48" s="26"/>
      <c r="C48" s="26"/>
      <c r="D48" s="26"/>
      <c r="E48" s="26"/>
      <c r="F48" s="26"/>
      <c r="G48" s="26"/>
      <c r="H48" s="26"/>
      <c r="I48" s="26"/>
      <c r="J48" s="26"/>
    </row>
    <row r="51" spans="1:10" x14ac:dyDescent="0.25">
      <c r="A51" s="49" t="s">
        <v>105</v>
      </c>
      <c r="B51" s="26"/>
      <c r="C51" s="26"/>
      <c r="D51" s="26"/>
      <c r="E51" s="50"/>
      <c r="F51" s="26"/>
      <c r="G51" s="26"/>
      <c r="H51" s="26"/>
      <c r="I51" s="26"/>
      <c r="J51" s="26"/>
    </row>
    <row r="53" spans="1:10" x14ac:dyDescent="0.25">
      <c r="A53" s="49" t="s">
        <v>106</v>
      </c>
      <c r="B53" s="26"/>
      <c r="C53" s="26"/>
      <c r="D53" s="26"/>
      <c r="E53" s="50"/>
      <c r="F53" s="26"/>
      <c r="G53" s="26"/>
      <c r="H53" s="26"/>
      <c r="I53" s="26"/>
      <c r="J53" s="26"/>
    </row>
    <row r="100" spans="1:1" ht="15.75" x14ac:dyDescent="0.25">
      <c r="A100" t="s">
        <v>107</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Andrius Kačinskas</cp:lastModifiedBy>
  <dcterms:created xsi:type="dcterms:W3CDTF">2023-04-04T12:16:45Z</dcterms:created>
  <dcterms:modified xsi:type="dcterms:W3CDTF">2023-09-22T11:43:03Z</dcterms:modified>
</cp:coreProperties>
</file>