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a.kacinskas\Desktop\CPO dokumentai\2023 pirkimai\RŠL-2590_Terapijos_ir_kitoms_vienkartinėms_priemonėms_Dokumentai\xx sutartys pasirašytos\"/>
    </mc:Choice>
  </mc:AlternateContent>
  <xr:revisionPtr revIDLastSave="0" documentId="8_{E50E89E3-3779-4A3B-95F2-8528343DB705}" xr6:coauthVersionLast="47" xr6:coauthVersionMax="47" xr10:uidLastSave="{00000000-0000-0000-0000-000000000000}"/>
  <workbookProtection workbookAlgorithmName="SHA-512" workbookHashValue="T7IsWnx5RdkLXA7WrF6XPBbeM9q/k4y42p6EtG4x277R+u5UATLuuBJvkSKoHKMuZb8wkvbAE3dJUJpj0t9NOw==" workbookSaltValue="s9gsvpulpeCiGVz+ib7B3Q==" workbookSpinCount="100000" lockStructure="1"/>
  <bookViews>
    <workbookView xWindow="3195" yWindow="2100" windowWidth="22905" windowHeight="1500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 l="1"/>
  <c r="F106" i="1"/>
  <c r="G107" i="1" s="1"/>
  <c r="G96" i="1"/>
  <c r="F94" i="1"/>
  <c r="F95" i="1" s="1"/>
  <c r="F96" i="1" s="1"/>
  <c r="F97" i="1" s="1"/>
  <c r="G82" i="1"/>
  <c r="F80" i="1"/>
  <c r="F81" i="1" s="1"/>
  <c r="F82" i="1" s="1"/>
  <c r="F83" i="1" s="1"/>
  <c r="G68" i="1"/>
  <c r="F66" i="1"/>
  <c r="G67" i="1" s="1"/>
  <c r="G55" i="1"/>
  <c r="F53" i="1"/>
  <c r="F52" i="1"/>
  <c r="G43" i="1"/>
  <c r="F41" i="1"/>
  <c r="F42" i="1" s="1"/>
  <c r="F43" i="1" s="1"/>
  <c r="F44" i="1" s="1"/>
  <c r="G21" i="1"/>
  <c r="G54" i="1" l="1"/>
  <c r="G95" i="1"/>
  <c r="F67" i="1"/>
  <c r="F68" i="1" s="1"/>
  <c r="F69" i="1" s="1"/>
  <c r="G42" i="1"/>
  <c r="G81" i="1"/>
  <c r="F107" i="1"/>
  <c r="F108" i="1" s="1"/>
  <c r="F109" i="1" s="1"/>
  <c r="F54" i="1"/>
  <c r="F55" i="1" s="1"/>
  <c r="F56" i="1" s="1"/>
</calcChain>
</file>

<file path=xl/sharedStrings.xml><?xml version="1.0" encoding="utf-8"?>
<sst xmlns="http://schemas.openxmlformats.org/spreadsheetml/2006/main" count="177" uniqueCount="101">
  <si>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</si>
  <si>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</si>
  <si>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</si>
  <si>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</si>
  <si>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</si>
  <si>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</si>
  <si>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</si>
  <si>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</si>
  <si>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</si>
  <si>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</si>
  <si>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</si>
  <si>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</si>
  <si>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</si>
  <si>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</si>
  <si>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</si>
  <si>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</si>
  <si>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</si>
  <si>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</si>
  <si>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</si>
  <si>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</si>
  <si>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</si>
  <si>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</si>
  <si>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</si>
  <si>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</si>
  <si>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</si>
  <si>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</si>
  <si>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</si>
  <si>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</si>
  <si>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</si>
  <si>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</si>
  <si>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</si>
  <si>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</si>
  <si>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</si>
  <si>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vnt.</t>
  </si>
  <si>
    <t>Suma be PVM</t>
  </si>
  <si>
    <t>Taikomas PVM dydis (%)</t>
  </si>
  <si>
    <t>PVM suma</t>
  </si>
  <si>
    <t>Suma su PVM</t>
  </si>
  <si>
    <t>42. DALIS</t>
  </si>
  <si>
    <t>VIENKARTINIAI SKĖTIKLIAI GINEKOLOGIJAI Т 2</t>
  </si>
  <si>
    <t>42.</t>
  </si>
  <si>
    <t>Vienkartiniai skėtikliai ginekologijai Т 2</t>
  </si>
  <si>
    <t>42.1.</t>
  </si>
  <si>
    <t>49. DALIS</t>
  </si>
  <si>
    <t>ŠEPETĖLIAI ONKOCITOLOGINIAM TYRIMUI</t>
  </si>
  <si>
    <t>49.</t>
  </si>
  <si>
    <t>Šepetėliai onkocitologiniam tyrimui</t>
  </si>
  <si>
    <t>49.1.</t>
  </si>
  <si>
    <t>49.2.</t>
  </si>
  <si>
    <t>Šepetėliai onkocitologiniai sterilūs</t>
  </si>
  <si>
    <t>55. DALIS</t>
  </si>
  <si>
    <t>TERMOMETRAS ELEKTRONINIS PACIENTO TEMPERATŪRAI MATUOTI</t>
  </si>
  <si>
    <t>55.</t>
  </si>
  <si>
    <t>Termometras elektroninis paciento temperatūrai matuoti</t>
  </si>
  <si>
    <t>55.1.</t>
  </si>
  <si>
    <t>59. DALIS</t>
  </si>
  <si>
    <t xml:space="preserve">ŠLAPIMO SURINKĖJŲ LAIKIKLIS </t>
  </si>
  <si>
    <t>59.</t>
  </si>
  <si>
    <t xml:space="preserve">Šlapimo surinkėjų laikiklis </t>
  </si>
  <si>
    <t>59.1.</t>
  </si>
  <si>
    <t>67. DALIS</t>
  </si>
  <si>
    <t>APYRANKĖ PACIENTO IDENTIFIKAVIMUI</t>
  </si>
  <si>
    <t>67.</t>
  </si>
  <si>
    <t>Apyrankė paciento identifikavimui</t>
  </si>
  <si>
    <t>67.1.</t>
  </si>
  <si>
    <t>68. DALIS</t>
  </si>
  <si>
    <t>PINCETAS</t>
  </si>
  <si>
    <t>68.</t>
  </si>
  <si>
    <t>Pincetas</t>
  </si>
  <si>
    <t>68.1.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</si>
  <si>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</si>
  <si>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</si>
  <si>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</si>
  <si>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</si>
  <si>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</si>
  <si>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</si>
  <si>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</si>
  <si>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</si>
  <si>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</si>
  <si>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</si>
  <si>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</si>
  <si>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</si>
  <si>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</si>
  <si>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</si>
  <si>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</si>
  <si>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</si>
  <si>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</si>
  <si>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</si>
  <si>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</si>
  <si>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</si>
  <si>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</si>
  <si>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</si>
  <si>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RŠL-2590 2023-06-28 16:48:46</t>
  </si>
  <si>
    <t>TERAPIJOS IR KITOS VIENKARTINĖS MEDICININĖS PRIEMONĖS</t>
  </si>
  <si>
    <t>Changzhou Shuangma Medical Devices /SMV-01</t>
  </si>
  <si>
    <t>Changzhou Shuangma Medical Devices /</t>
  </si>
  <si>
    <t>Zarys International Group/Cervex Brush</t>
  </si>
  <si>
    <t>Zarys International Group/WNM01</t>
  </si>
  <si>
    <t>A&amp;D Company/UT-103</t>
  </si>
  <si>
    <t>Zarys Interational Group</t>
  </si>
  <si>
    <t>Zarys Intrnational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</si>
</sst>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5" borderId="23" xfId="0" applyFont="1" applyFill="1" applyBorder="1" applyProtection="1">
      <protection locked="0"/>
    </xf>
    <xf numFmtId="0" fontId="2" fillId="2" borderId="1" xfId="0" applyFont="1" applyFill="1" applyBorder="1" applyAlignment="1">
      <alignment vertical="center" wrapText="1"/>
    </xf>
    <xf numFmtId="0" fontId="0" fillId="0" borderId="15" xfId="0" applyBorder="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49" fontId="4"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1" fillId="2" borderId="0" xfId="0" applyFont="1" applyFill="1"/>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0" fillId="0" borderId="12" xfId="0" applyBorder="1"/>
    <xf numFmtId="0" fontId="2" fillId="2" borderId="5" xfId="0" applyFont="1" applyFill="1" applyBorder="1" applyAlignment="1">
      <alignment horizontal="center" vertical="center" wrapText="1"/>
    </xf>
    <xf numFmtId="0" fontId="0" fillId="0" borderId="13"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9" xfId="0" applyFont="1" applyFill="1" applyBorder="1" applyAlignment="1" applyProtection="1">
      <alignment horizontal="center" vertical="center" wrapText="1"/>
      <protection locked="0"/>
    </xf>
    <xf numFmtId="0" fontId="0" fillId="0" borderId="20"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09"/>
  <sheetViews>
    <sheetView tabSelected="1" topLeftCell="A52" zoomScale="85" zoomScaleNormal="85" workbookViewId="0">
      <selection activeCell="D69" sqref="D6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93</v>
      </c>
      <c r="B4" s="2"/>
    </row>
    <row r="5" spans="1:6" x14ac:dyDescent="0.25">
      <c r="A5" s="2"/>
      <c r="B5" s="2"/>
    </row>
    <row r="6" spans="1:6" hidden="1" x14ac:dyDescent="0.25">
      <c r="A6" s="1" t="s">
        <v>1</v>
      </c>
      <c r="B6" s="12" t="s">
        <v>2</v>
      </c>
    </row>
    <row r="7" spans="1:6" hidden="1" x14ac:dyDescent="0.25">
      <c r="B7" s="2"/>
    </row>
    <row r="8" spans="1:6" hidden="1" x14ac:dyDescent="0.25">
      <c r="A8" s="4" t="s">
        <v>3</v>
      </c>
      <c r="B8" s="13"/>
    </row>
    <row r="9" spans="1:6" hidden="1" x14ac:dyDescent="0.25">
      <c r="A9" s="4" t="s">
        <v>4</v>
      </c>
      <c r="B9" s="13"/>
    </row>
    <row r="10" spans="1:6" hidden="1" x14ac:dyDescent="0.25">
      <c r="A10" s="4" t="s">
        <v>5</v>
      </c>
      <c r="B10" s="13"/>
    </row>
    <row r="11" spans="1:6" hidden="1" x14ac:dyDescent="0.25"/>
    <row r="12" spans="1:6" ht="15.75" hidden="1" x14ac:dyDescent="0.25">
      <c r="A12" s="26" t="s">
        <v>6</v>
      </c>
      <c r="B12" s="27"/>
      <c r="C12" s="28"/>
      <c r="D12" s="29"/>
      <c r="E12" s="29"/>
      <c r="F12" s="30"/>
    </row>
    <row r="13" spans="1:6" ht="15.95" hidden="1" customHeight="1" x14ac:dyDescent="0.25">
      <c r="A13" s="31" t="s">
        <v>7</v>
      </c>
      <c r="B13" s="32"/>
      <c r="C13" s="28"/>
      <c r="D13" s="29"/>
      <c r="E13" s="29"/>
      <c r="F13" s="30"/>
    </row>
    <row r="14" spans="1:6" ht="15.95" hidden="1" customHeight="1" x14ac:dyDescent="0.25">
      <c r="A14" s="31" t="s">
        <v>8</v>
      </c>
      <c r="B14" s="32"/>
      <c r="C14" s="28"/>
      <c r="D14" s="29"/>
      <c r="E14" s="29"/>
      <c r="F14" s="30"/>
    </row>
    <row r="15" spans="1:6" ht="15.95" hidden="1" customHeight="1" x14ac:dyDescent="0.25">
      <c r="A15" s="26" t="s">
        <v>9</v>
      </c>
      <c r="B15" s="27"/>
      <c r="C15" s="28"/>
      <c r="D15" s="29"/>
      <c r="E15" s="29"/>
      <c r="F15" s="30"/>
    </row>
    <row r="16" spans="1:6" ht="63" hidden="1" customHeight="1" x14ac:dyDescent="0.25">
      <c r="A16" s="33" t="s">
        <v>10</v>
      </c>
      <c r="B16" s="32"/>
      <c r="C16" s="28"/>
      <c r="D16" s="29"/>
      <c r="E16" s="29"/>
      <c r="F16" s="30"/>
    </row>
    <row r="17" spans="1:7" ht="15.95" hidden="1" customHeight="1" x14ac:dyDescent="0.25">
      <c r="A17" s="26" t="s">
        <v>11</v>
      </c>
      <c r="B17" s="27"/>
      <c r="C17" s="28"/>
      <c r="D17" s="29"/>
      <c r="E17" s="29"/>
      <c r="F17" s="30"/>
    </row>
    <row r="18" spans="1:7" ht="15.95" hidden="1" customHeight="1" x14ac:dyDescent="0.25">
      <c r="A18" s="26" t="s">
        <v>12</v>
      </c>
      <c r="B18" s="27"/>
      <c r="C18" s="28"/>
      <c r="D18" s="29"/>
      <c r="E18" s="29"/>
      <c r="F18" s="30"/>
    </row>
    <row r="19" spans="1:7" ht="48" hidden="1" customHeight="1" x14ac:dyDescent="0.25">
      <c r="A19" s="26" t="s">
        <v>13</v>
      </c>
      <c r="B19" s="27"/>
      <c r="C19" s="28"/>
      <c r="D19" s="29"/>
      <c r="E19" s="29"/>
      <c r="F19" s="30"/>
    </row>
    <row r="20" spans="1:7" ht="54.95" hidden="1" customHeight="1" x14ac:dyDescent="0.25">
      <c r="A20" s="26" t="s">
        <v>14</v>
      </c>
      <c r="B20" s="27"/>
      <c r="C20" s="28"/>
      <c r="D20" s="29"/>
      <c r="E20" s="29"/>
      <c r="F20" s="30"/>
    </row>
    <row r="21" spans="1:7" ht="71.099999999999994" hidden="1" customHeight="1" x14ac:dyDescent="0.25">
      <c r="A21" s="36" t="s">
        <v>15</v>
      </c>
      <c r="B21" s="37"/>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41" t="s">
        <v>19</v>
      </c>
      <c r="B26" s="34"/>
      <c r="C26" s="34"/>
      <c r="D26" s="34"/>
      <c r="E26" s="34"/>
      <c r="F26" s="34"/>
    </row>
    <row r="27" spans="1:7" x14ac:dyDescent="0.25">
      <c r="A27" s="34" t="s">
        <v>20</v>
      </c>
      <c r="B27" s="34"/>
      <c r="C27" s="34"/>
      <c r="D27" s="34"/>
      <c r="E27" s="34"/>
      <c r="F27" s="34"/>
    </row>
    <row r="28" spans="1:7" ht="32.1" customHeight="1" x14ac:dyDescent="0.25">
      <c r="A28" s="35" t="s">
        <v>21</v>
      </c>
      <c r="B28" s="34"/>
      <c r="C28" s="34"/>
      <c r="D28" s="34"/>
      <c r="E28" s="34"/>
      <c r="F28" s="34"/>
    </row>
    <row r="29" spans="1:7" x14ac:dyDescent="0.25">
      <c r="A29" s="34" t="s">
        <v>22</v>
      </c>
      <c r="B29" s="34"/>
      <c r="C29" s="34"/>
      <c r="D29" s="34"/>
      <c r="E29" s="34"/>
      <c r="F29" s="34"/>
    </row>
    <row r="30" spans="1:7" x14ac:dyDescent="0.25">
      <c r="A30" s="14" t="s">
        <v>23</v>
      </c>
      <c r="D30" s="15"/>
    </row>
    <row r="31" spans="1:7" x14ac:dyDescent="0.25">
      <c r="A31" s="14" t="s">
        <v>24</v>
      </c>
    </row>
    <row r="36" spans="1:7" x14ac:dyDescent="0.25">
      <c r="A36" s="12" t="s">
        <v>38</v>
      </c>
      <c r="B36" s="12" t="s">
        <v>39</v>
      </c>
    </row>
    <row r="38" spans="1:7" x14ac:dyDescent="0.25">
      <c r="A38" s="12" t="s">
        <v>25</v>
      </c>
    </row>
    <row r="39" spans="1:7" x14ac:dyDescent="0.25">
      <c r="A39" s="16" t="s">
        <v>26</v>
      </c>
      <c r="B39" s="16" t="s">
        <v>27</v>
      </c>
      <c r="C39" s="16" t="s">
        <v>28</v>
      </c>
      <c r="D39" s="16" t="s">
        <v>29</v>
      </c>
      <c r="E39" s="16" t="s">
        <v>30</v>
      </c>
      <c r="F39" s="16" t="s">
        <v>31</v>
      </c>
      <c r="G39" s="16" t="s">
        <v>32</v>
      </c>
    </row>
    <row r="40" spans="1:7" x14ac:dyDescent="0.25">
      <c r="A40" s="16" t="s">
        <v>40</v>
      </c>
      <c r="B40" s="16" t="s">
        <v>41</v>
      </c>
      <c r="C40" s="17"/>
      <c r="D40" s="17"/>
      <c r="E40" s="17"/>
      <c r="F40" s="17"/>
      <c r="G40" s="17"/>
    </row>
    <row r="41" spans="1:7" x14ac:dyDescent="0.25">
      <c r="A41" s="17" t="s">
        <v>42</v>
      </c>
      <c r="B41" s="17" t="s">
        <v>41</v>
      </c>
      <c r="C41" s="17">
        <v>2500</v>
      </c>
      <c r="D41" s="17" t="s">
        <v>33</v>
      </c>
      <c r="E41" s="18">
        <v>0.20599999999999999</v>
      </c>
      <c r="F41" s="17">
        <f>IF(ISBLANK(E41),"", PRODUCT(C41,E41))</f>
        <v>515</v>
      </c>
      <c r="G41" s="25" t="s">
        <v>94</v>
      </c>
    </row>
    <row r="42" spans="1:7" x14ac:dyDescent="0.25">
      <c r="E42" s="16" t="s">
        <v>34</v>
      </c>
      <c r="F42" s="16">
        <f>IF(F41="","",ROUND(SUM(F41:F41),2))</f>
        <v>515</v>
      </c>
      <c r="G42" s="14" t="str">
        <f>IF(F41="","Neužpildytos visos objektų kainos","")</f>
        <v/>
      </c>
    </row>
    <row r="43" spans="1:7" x14ac:dyDescent="0.25">
      <c r="C43" s="16" t="s">
        <v>35</v>
      </c>
      <c r="D43" s="19">
        <v>5</v>
      </c>
      <c r="E43" s="16" t="s">
        <v>36</v>
      </c>
      <c r="F43" s="16">
        <f>IF(OR(F42="",D43=""),"", ROUND(PRODUCT(D43,F42)/100,2))</f>
        <v>25.75</v>
      </c>
      <c r="G43" s="14" t="str">
        <f>IF(D43="", "Nurodykite taikomą PVM dydį", "")</f>
        <v/>
      </c>
    </row>
    <row r="44" spans="1:7" x14ac:dyDescent="0.25">
      <c r="E44" s="16" t="s">
        <v>37</v>
      </c>
      <c r="F44" s="16">
        <f>IF(ISBLANK(F43), "", ROUND(SUM(F42:F43),2))</f>
        <v>540.75</v>
      </c>
    </row>
    <row r="47" spans="1:7" x14ac:dyDescent="0.25">
      <c r="A47" s="12" t="s">
        <v>43</v>
      </c>
      <c r="B47" s="12" t="s">
        <v>44</v>
      </c>
    </row>
    <row r="49" spans="1:7" x14ac:dyDescent="0.25">
      <c r="A49" s="12" t="s">
        <v>25</v>
      </c>
    </row>
    <row r="50" spans="1:7" x14ac:dyDescent="0.25">
      <c r="A50" s="16" t="s">
        <v>26</v>
      </c>
      <c r="B50" s="16" t="s">
        <v>27</v>
      </c>
      <c r="C50" s="16" t="s">
        <v>28</v>
      </c>
      <c r="D50" s="16" t="s">
        <v>29</v>
      </c>
      <c r="E50" s="16" t="s">
        <v>30</v>
      </c>
      <c r="F50" s="16" t="s">
        <v>31</v>
      </c>
      <c r="G50" s="16" t="s">
        <v>32</v>
      </c>
    </row>
    <row r="51" spans="1:7" x14ac:dyDescent="0.25">
      <c r="A51" s="16" t="s">
        <v>45</v>
      </c>
      <c r="B51" s="16" t="s">
        <v>46</v>
      </c>
      <c r="C51" s="17"/>
      <c r="D51" s="17"/>
      <c r="E51" s="17"/>
      <c r="F51" s="17"/>
      <c r="G51" s="17"/>
    </row>
    <row r="52" spans="1:7" x14ac:dyDescent="0.25">
      <c r="A52" s="17" t="s">
        <v>47</v>
      </c>
      <c r="B52" s="17" t="s">
        <v>46</v>
      </c>
      <c r="C52" s="17">
        <v>100</v>
      </c>
      <c r="D52" s="17" t="s">
        <v>33</v>
      </c>
      <c r="E52" s="18">
        <v>7.0000000000000007E-2</v>
      </c>
      <c r="F52" s="17">
        <f>IF(ISBLANK(E52),"", PRODUCT(C52,E52))</f>
        <v>7.0000000000000009</v>
      </c>
      <c r="G52" s="25" t="s">
        <v>95</v>
      </c>
    </row>
    <row r="53" spans="1:7" x14ac:dyDescent="0.25">
      <c r="A53" s="17" t="s">
        <v>48</v>
      </c>
      <c r="B53" s="17" t="s">
        <v>49</v>
      </c>
      <c r="C53" s="17">
        <v>100</v>
      </c>
      <c r="D53" s="17" t="s">
        <v>33</v>
      </c>
      <c r="E53" s="18">
        <v>0.15</v>
      </c>
      <c r="F53" s="17">
        <f>IF(ISBLANK(E53),"", PRODUCT(C53,E53))</f>
        <v>15</v>
      </c>
      <c r="G53" s="25" t="s">
        <v>96</v>
      </c>
    </row>
    <row r="54" spans="1:7" x14ac:dyDescent="0.25">
      <c r="E54" s="16" t="s">
        <v>34</v>
      </c>
      <c r="F54" s="16">
        <f>IF((SUMPRODUCT(--(F52:F53=""))&gt;0), "", ROUND(SUM(F52:F53),2))</f>
        <v>22</v>
      </c>
      <c r="G54" s="14" t="str">
        <f>IF((SUMPRODUCT(--(F52:F53=""))&gt;0), "Neužpildytos visų objektų kainos", "")</f>
        <v/>
      </c>
    </row>
    <row r="55" spans="1:7" x14ac:dyDescent="0.25">
      <c r="C55" s="16" t="s">
        <v>35</v>
      </c>
      <c r="D55" s="19">
        <v>5</v>
      </c>
      <c r="E55" s="16" t="s">
        <v>36</v>
      </c>
      <c r="F55" s="16">
        <f>IF(OR(F54="",D55=""),"", ROUND(PRODUCT(D55,F54)/100,2))</f>
        <v>1.1000000000000001</v>
      </c>
      <c r="G55" s="14" t="str">
        <f>IF(D55="", "Nurodykite taikomą PVM dydį", "")</f>
        <v/>
      </c>
    </row>
    <row r="56" spans="1:7" x14ac:dyDescent="0.25">
      <c r="E56" s="16" t="s">
        <v>37</v>
      </c>
      <c r="F56" s="16">
        <f>IF(ISBLANK(F55), "", ROUND(SUM(F54:F55),2))</f>
        <v>23.1</v>
      </c>
    </row>
    <row r="61" spans="1:7" x14ac:dyDescent="0.25">
      <c r="A61" s="12" t="s">
        <v>50</v>
      </c>
      <c r="B61" s="12" t="s">
        <v>51</v>
      </c>
    </row>
    <row r="63" spans="1:7" x14ac:dyDescent="0.25">
      <c r="A63" s="12" t="s">
        <v>25</v>
      </c>
    </row>
    <row r="64" spans="1:7" x14ac:dyDescent="0.25">
      <c r="A64" s="16" t="s">
        <v>26</v>
      </c>
      <c r="B64" s="16" t="s">
        <v>27</v>
      </c>
      <c r="C64" s="16" t="s">
        <v>28</v>
      </c>
      <c r="D64" s="16" t="s">
        <v>29</v>
      </c>
      <c r="E64" s="16" t="s">
        <v>30</v>
      </c>
      <c r="F64" s="16" t="s">
        <v>31</v>
      </c>
      <c r="G64" s="16" t="s">
        <v>32</v>
      </c>
    </row>
    <row r="65" spans="1:7" x14ac:dyDescent="0.25">
      <c r="A65" s="16" t="s">
        <v>52</v>
      </c>
      <c r="B65" s="16" t="s">
        <v>53</v>
      </c>
      <c r="C65" s="17"/>
      <c r="D65" s="17"/>
      <c r="E65" s="17"/>
      <c r="F65" s="17"/>
      <c r="G65" s="17"/>
    </row>
    <row r="66" spans="1:7" x14ac:dyDescent="0.25">
      <c r="A66" s="17" t="s">
        <v>54</v>
      </c>
      <c r="B66" s="17" t="s">
        <v>53</v>
      </c>
      <c r="C66" s="17">
        <v>800</v>
      </c>
      <c r="D66" s="17" t="s">
        <v>33</v>
      </c>
      <c r="E66" s="18">
        <v>8.3800000000000008</v>
      </c>
      <c r="F66" s="17">
        <f>IF(ISBLANK(E66),"", PRODUCT(C66,E66))</f>
        <v>6704.0000000000009</v>
      </c>
      <c r="G66" s="25" t="s">
        <v>98</v>
      </c>
    </row>
    <row r="67" spans="1:7" x14ac:dyDescent="0.25">
      <c r="E67" s="16" t="s">
        <v>34</v>
      </c>
      <c r="F67" s="16">
        <f>IF(F66="","",ROUND(SUM(F66:F66),2))</f>
        <v>6704</v>
      </c>
      <c r="G67" s="14" t="str">
        <f>IF(F66="","Neužpildytos visos objektų kainos","")</f>
        <v/>
      </c>
    </row>
    <row r="68" spans="1:7" x14ac:dyDescent="0.25">
      <c r="C68" s="16" t="s">
        <v>35</v>
      </c>
      <c r="D68" s="19">
        <v>21</v>
      </c>
      <c r="E68" s="16" t="s">
        <v>36</v>
      </c>
      <c r="F68" s="16">
        <f>IF(OR(F67="",D68=""),"", ROUND(PRODUCT(D68,F67)/100,2))</f>
        <v>1407.84</v>
      </c>
      <c r="G68" s="14" t="str">
        <f>IF(D68="", "Nurodykite taikomą PVM dydį", "")</f>
        <v/>
      </c>
    </row>
    <row r="69" spans="1:7" x14ac:dyDescent="0.25">
      <c r="E69" s="16" t="s">
        <v>37</v>
      </c>
      <c r="F69" s="16">
        <f>IF(ISBLANK(F68), "", ROUND(SUM(F67:F68),2))</f>
        <v>8111.84</v>
      </c>
    </row>
    <row r="75" spans="1:7" x14ac:dyDescent="0.25">
      <c r="A75" s="12" t="s">
        <v>55</v>
      </c>
      <c r="B75" s="12" t="s">
        <v>56</v>
      </c>
    </row>
    <row r="77" spans="1:7" x14ac:dyDescent="0.25">
      <c r="A77" s="12" t="s">
        <v>25</v>
      </c>
    </row>
    <row r="78" spans="1:7" x14ac:dyDescent="0.25">
      <c r="A78" s="16" t="s">
        <v>26</v>
      </c>
      <c r="B78" s="16" t="s">
        <v>27</v>
      </c>
      <c r="C78" s="16" t="s">
        <v>28</v>
      </c>
      <c r="D78" s="16" t="s">
        <v>29</v>
      </c>
      <c r="E78" s="16" t="s">
        <v>30</v>
      </c>
      <c r="F78" s="16" t="s">
        <v>31</v>
      </c>
      <c r="G78" s="16" t="s">
        <v>32</v>
      </c>
    </row>
    <row r="79" spans="1:7" x14ac:dyDescent="0.25">
      <c r="A79" s="16" t="s">
        <v>57</v>
      </c>
      <c r="B79" s="16" t="s">
        <v>58</v>
      </c>
      <c r="C79" s="17"/>
      <c r="D79" s="17"/>
      <c r="E79" s="17"/>
      <c r="F79" s="17"/>
      <c r="G79" s="17"/>
    </row>
    <row r="80" spans="1:7" x14ac:dyDescent="0.25">
      <c r="A80" s="17" t="s">
        <v>59</v>
      </c>
      <c r="B80" s="17" t="s">
        <v>58</v>
      </c>
      <c r="C80" s="17">
        <v>4200</v>
      </c>
      <c r="D80" s="17" t="s">
        <v>33</v>
      </c>
      <c r="E80" s="18">
        <v>0.23799999999999999</v>
      </c>
      <c r="F80" s="17">
        <f>IF(ISBLANK(E80),"", PRODUCT(C80,E80))</f>
        <v>999.59999999999991</v>
      </c>
      <c r="G80" s="25" t="s">
        <v>97</v>
      </c>
    </row>
    <row r="81" spans="1:7" x14ac:dyDescent="0.25">
      <c r="E81" s="16" t="s">
        <v>34</v>
      </c>
      <c r="F81" s="16">
        <f>IF(F80="","",ROUND(SUM(F80:F80),2))</f>
        <v>999.6</v>
      </c>
      <c r="G81" s="14" t="str">
        <f>IF(F80="","Neužpildytos visos objektų kainos","")</f>
        <v/>
      </c>
    </row>
    <row r="82" spans="1:7" x14ac:dyDescent="0.25">
      <c r="C82" s="16" t="s">
        <v>35</v>
      </c>
      <c r="D82" s="19">
        <v>5</v>
      </c>
      <c r="E82" s="16" t="s">
        <v>36</v>
      </c>
      <c r="F82" s="16">
        <f>IF(OR(F81="",D82=""),"", ROUND(PRODUCT(D82,F81)/100,2))</f>
        <v>49.98</v>
      </c>
      <c r="G82" s="14" t="str">
        <f>IF(D82="", "Nurodykite taikomą PVM dydį", "")</f>
        <v/>
      </c>
    </row>
    <row r="83" spans="1:7" x14ac:dyDescent="0.25">
      <c r="E83" s="16" t="s">
        <v>37</v>
      </c>
      <c r="F83" s="16">
        <f>IF(ISBLANK(F82), "", ROUND(SUM(F81:F82),2))</f>
        <v>1049.58</v>
      </c>
    </row>
    <row r="89" spans="1:7" x14ac:dyDescent="0.25">
      <c r="A89" s="12" t="s">
        <v>60</v>
      </c>
      <c r="B89" s="12" t="s">
        <v>61</v>
      </c>
    </row>
    <row r="91" spans="1:7" x14ac:dyDescent="0.25">
      <c r="A91" s="12" t="s">
        <v>25</v>
      </c>
    </row>
    <row r="92" spans="1:7" x14ac:dyDescent="0.25">
      <c r="A92" s="16" t="s">
        <v>26</v>
      </c>
      <c r="B92" s="16" t="s">
        <v>27</v>
      </c>
      <c r="C92" s="16" t="s">
        <v>28</v>
      </c>
      <c r="D92" s="16" t="s">
        <v>29</v>
      </c>
      <c r="E92" s="16" t="s">
        <v>30</v>
      </c>
      <c r="F92" s="16" t="s">
        <v>31</v>
      </c>
      <c r="G92" s="16" t="s">
        <v>32</v>
      </c>
    </row>
    <row r="93" spans="1:7" x14ac:dyDescent="0.25">
      <c r="A93" s="16" t="s">
        <v>62</v>
      </c>
      <c r="B93" s="16" t="s">
        <v>63</v>
      </c>
      <c r="C93" s="17"/>
      <c r="D93" s="17"/>
      <c r="E93" s="17"/>
      <c r="F93" s="17"/>
      <c r="G93" s="17"/>
    </row>
    <row r="94" spans="1:7" x14ac:dyDescent="0.25">
      <c r="A94" s="17" t="s">
        <v>64</v>
      </c>
      <c r="B94" s="17" t="s">
        <v>63</v>
      </c>
      <c r="C94" s="17">
        <v>15000</v>
      </c>
      <c r="D94" s="17" t="s">
        <v>33</v>
      </c>
      <c r="E94" s="18">
        <v>4.3799999999999999E-2</v>
      </c>
      <c r="F94" s="17">
        <f>IF(ISBLANK(E94),"", PRODUCT(C94,E94))</f>
        <v>657</v>
      </c>
      <c r="G94" s="25" t="s">
        <v>99</v>
      </c>
    </row>
    <row r="95" spans="1:7" x14ac:dyDescent="0.25">
      <c r="E95" s="16" t="s">
        <v>34</v>
      </c>
      <c r="F95" s="16">
        <f>IF(F94="","",ROUND(SUM(F94:F94),2))</f>
        <v>657</v>
      </c>
      <c r="G95" s="14" t="str">
        <f>IF(F94="","Neužpildytos visos objektų kainos","")</f>
        <v/>
      </c>
    </row>
    <row r="96" spans="1:7" x14ac:dyDescent="0.25">
      <c r="C96" s="16" t="s">
        <v>35</v>
      </c>
      <c r="D96" s="19">
        <v>5</v>
      </c>
      <c r="E96" s="16" t="s">
        <v>36</v>
      </c>
      <c r="F96" s="16">
        <f>IF(OR(F95="",D96=""),"", ROUND(PRODUCT(D96,F95)/100,2))</f>
        <v>32.85</v>
      </c>
      <c r="G96" s="14" t="str">
        <f>IF(D96="", "Nurodykite taikomą PVM dydį", "")</f>
        <v/>
      </c>
    </row>
    <row r="97" spans="1:7" x14ac:dyDescent="0.25">
      <c r="E97" s="16" t="s">
        <v>37</v>
      </c>
      <c r="F97" s="16">
        <f>IF(ISBLANK(F96), "", ROUND(SUM(F95:F96),2))</f>
        <v>689.85</v>
      </c>
    </row>
    <row r="101" spans="1:7" x14ac:dyDescent="0.25">
      <c r="A101" s="12" t="s">
        <v>65</v>
      </c>
      <c r="B101" s="12" t="s">
        <v>66</v>
      </c>
    </row>
    <row r="103" spans="1:7" x14ac:dyDescent="0.25">
      <c r="A103" s="12" t="s">
        <v>25</v>
      </c>
    </row>
    <row r="104" spans="1:7" x14ac:dyDescent="0.25">
      <c r="A104" s="16" t="s">
        <v>26</v>
      </c>
      <c r="B104" s="16" t="s">
        <v>27</v>
      </c>
      <c r="C104" s="16" t="s">
        <v>28</v>
      </c>
      <c r="D104" s="16" t="s">
        <v>29</v>
      </c>
      <c r="E104" s="16" t="s">
        <v>30</v>
      </c>
      <c r="F104" s="16" t="s">
        <v>31</v>
      </c>
      <c r="G104" s="16" t="s">
        <v>32</v>
      </c>
    </row>
    <row r="105" spans="1:7" x14ac:dyDescent="0.25">
      <c r="A105" s="16" t="s">
        <v>67</v>
      </c>
      <c r="B105" s="16" t="s">
        <v>68</v>
      </c>
      <c r="C105" s="17"/>
      <c r="D105" s="17"/>
      <c r="E105" s="17"/>
      <c r="F105" s="17"/>
      <c r="G105" s="17"/>
    </row>
    <row r="106" spans="1:7" x14ac:dyDescent="0.25">
      <c r="A106" s="17" t="s">
        <v>69</v>
      </c>
      <c r="B106" s="17" t="s">
        <v>68</v>
      </c>
      <c r="C106" s="17">
        <v>50</v>
      </c>
      <c r="D106" s="17" t="s">
        <v>33</v>
      </c>
      <c r="E106" s="18">
        <v>0.11799999999999999</v>
      </c>
      <c r="F106" s="17">
        <f>IF(ISBLANK(E106),"", PRODUCT(C106,E106))</f>
        <v>5.8999999999999995</v>
      </c>
      <c r="G106" s="25" t="s">
        <v>100</v>
      </c>
    </row>
    <row r="107" spans="1:7" x14ac:dyDescent="0.25">
      <c r="E107" s="16" t="s">
        <v>34</v>
      </c>
      <c r="F107" s="16">
        <f>IF(F106="","",ROUND(SUM(F106:F106),2))</f>
        <v>5.9</v>
      </c>
      <c r="G107" s="14" t="str">
        <f>IF(F106="","Neužpildytos visos objektų kainos","")</f>
        <v/>
      </c>
    </row>
    <row r="108" spans="1:7" x14ac:dyDescent="0.25">
      <c r="C108" s="16" t="s">
        <v>35</v>
      </c>
      <c r="D108" s="19">
        <v>5</v>
      </c>
      <c r="E108" s="16" t="s">
        <v>36</v>
      </c>
      <c r="F108" s="16">
        <f>IF(OR(F107="",D108=""),"", ROUND(PRODUCT(D108,F107)/100,2))</f>
        <v>0.3</v>
      </c>
      <c r="G108" s="14" t="str">
        <f>IF(D108="", "Nurodykite taikomą PVM dydį", "")</f>
        <v/>
      </c>
    </row>
    <row r="109" spans="1:7" x14ac:dyDescent="0.25">
      <c r="E109" s="16" t="s">
        <v>37</v>
      </c>
      <c r="F109" s="16">
        <f>IF(ISBLANK(F108), "", ROUND(SUM(F107:F108),2))</f>
        <v>6.2</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2" t="s">
        <v>70</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43" t="s">
        <v>71</v>
      </c>
      <c r="B5" s="44"/>
      <c r="C5" s="45" t="s">
        <v>72</v>
      </c>
      <c r="D5" s="46"/>
      <c r="E5" s="44"/>
      <c r="F5" s="45" t="s">
        <v>73</v>
      </c>
      <c r="G5" s="46"/>
      <c r="H5" s="44"/>
      <c r="I5" s="45" t="s">
        <v>74</v>
      </c>
      <c r="J5" s="44"/>
      <c r="K5" s="9" t="s">
        <v>75</v>
      </c>
    </row>
    <row r="6" spans="1:11" ht="48.95" customHeight="1" x14ac:dyDescent="0.25">
      <c r="A6" s="47"/>
      <c r="B6" s="27"/>
      <c r="C6" s="48"/>
      <c r="D6" s="49"/>
      <c r="E6" s="27"/>
      <c r="F6" s="48"/>
      <c r="G6" s="49"/>
      <c r="H6" s="27"/>
      <c r="I6" s="48"/>
      <c r="J6" s="27"/>
      <c r="K6" s="20"/>
    </row>
    <row r="7" spans="1:11" ht="48.95" customHeight="1" x14ac:dyDescent="0.25">
      <c r="A7" s="47"/>
      <c r="B7" s="27"/>
      <c r="C7" s="48"/>
      <c r="D7" s="49"/>
      <c r="E7" s="27"/>
      <c r="F7" s="48"/>
      <c r="G7" s="49"/>
      <c r="H7" s="27"/>
      <c r="I7" s="48"/>
      <c r="J7" s="27"/>
      <c r="K7" s="20"/>
    </row>
    <row r="8" spans="1:11" ht="48.95" customHeight="1" x14ac:dyDescent="0.25">
      <c r="A8" s="47"/>
      <c r="B8" s="27"/>
      <c r="C8" s="48"/>
      <c r="D8" s="49"/>
      <c r="E8" s="27"/>
      <c r="F8" s="48"/>
      <c r="G8" s="49"/>
      <c r="H8" s="27"/>
      <c r="I8" s="48"/>
      <c r="J8" s="27"/>
      <c r="K8" s="20"/>
    </row>
    <row r="9" spans="1:11" ht="48.95" customHeight="1" x14ac:dyDescent="0.25">
      <c r="A9" s="47"/>
      <c r="B9" s="27"/>
      <c r="C9" s="48"/>
      <c r="D9" s="49"/>
      <c r="E9" s="27"/>
      <c r="F9" s="48"/>
      <c r="G9" s="49"/>
      <c r="H9" s="27"/>
      <c r="I9" s="48"/>
      <c r="J9" s="27"/>
      <c r="K9" s="20"/>
    </row>
    <row r="10" spans="1:11" ht="48.95" customHeight="1" x14ac:dyDescent="0.25">
      <c r="A10" s="47"/>
      <c r="B10" s="27"/>
      <c r="C10" s="48"/>
      <c r="D10" s="49"/>
      <c r="E10" s="27"/>
      <c r="F10" s="48"/>
      <c r="G10" s="49"/>
      <c r="H10" s="27"/>
      <c r="I10" s="48"/>
      <c r="J10" s="27"/>
      <c r="K10" s="20"/>
    </row>
    <row r="11" spans="1:11" ht="48.95" customHeight="1" x14ac:dyDescent="0.25">
      <c r="A11" s="47"/>
      <c r="B11" s="27"/>
      <c r="C11" s="48"/>
      <c r="D11" s="49"/>
      <c r="E11" s="27"/>
      <c r="F11" s="48"/>
      <c r="G11" s="49"/>
      <c r="H11" s="27"/>
      <c r="I11" s="48"/>
      <c r="J11" s="27"/>
      <c r="K11" s="20"/>
    </row>
    <row r="12" spans="1:11" ht="48.95" customHeight="1" x14ac:dyDescent="0.25">
      <c r="A12" s="47"/>
      <c r="B12" s="27"/>
      <c r="C12" s="48"/>
      <c r="D12" s="49"/>
      <c r="E12" s="27"/>
      <c r="F12" s="48"/>
      <c r="G12" s="49"/>
      <c r="H12" s="27"/>
      <c r="I12" s="48"/>
      <c r="J12" s="27"/>
      <c r="K12" s="20"/>
    </row>
    <row r="13" spans="1:11" ht="48.95" customHeight="1" x14ac:dyDescent="0.25">
      <c r="A13" s="47"/>
      <c r="B13" s="27"/>
      <c r="C13" s="48"/>
      <c r="D13" s="49"/>
      <c r="E13" s="27"/>
      <c r="F13" s="48"/>
      <c r="G13" s="49"/>
      <c r="H13" s="27"/>
      <c r="I13" s="48"/>
      <c r="J13" s="27"/>
      <c r="K13" s="20"/>
    </row>
    <row r="14" spans="1:11" ht="48.95" customHeight="1" x14ac:dyDescent="0.25">
      <c r="A14" s="47"/>
      <c r="B14" s="27"/>
      <c r="C14" s="48"/>
      <c r="D14" s="49"/>
      <c r="E14" s="27"/>
      <c r="F14" s="48"/>
      <c r="G14" s="49"/>
      <c r="H14" s="27"/>
      <c r="I14" s="48"/>
      <c r="J14" s="27"/>
      <c r="K14" s="20"/>
    </row>
    <row r="15" spans="1:11" ht="48" customHeight="1" thickBot="1" x14ac:dyDescent="0.3">
      <c r="A15" s="50"/>
      <c r="B15" s="51"/>
      <c r="C15" s="52"/>
      <c r="D15" s="53"/>
      <c r="E15" s="51"/>
      <c r="F15" s="52"/>
      <c r="G15" s="53"/>
      <c r="H15" s="51"/>
      <c r="I15" s="52"/>
      <c r="J15" s="51"/>
      <c r="K15" s="21"/>
    </row>
    <row r="16" spans="1:11" ht="18.95" customHeight="1" x14ac:dyDescent="0.25">
      <c r="A16" s="10"/>
      <c r="B16" s="10"/>
      <c r="C16" s="10"/>
      <c r="D16" s="10"/>
      <c r="E16" s="10"/>
      <c r="F16" s="10"/>
      <c r="G16" s="10"/>
      <c r="H16" s="10"/>
      <c r="I16" s="10"/>
      <c r="J16" s="10"/>
      <c r="K16" s="11"/>
    </row>
    <row r="17" spans="1:11" ht="48.95" customHeight="1" x14ac:dyDescent="0.25">
      <c r="A17" s="54" t="s">
        <v>76</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43" t="s">
        <v>27</v>
      </c>
      <c r="B19" s="44"/>
      <c r="C19" s="45" t="s">
        <v>72</v>
      </c>
      <c r="D19" s="46"/>
      <c r="E19" s="44"/>
      <c r="F19" s="45" t="s">
        <v>77</v>
      </c>
      <c r="G19" s="46"/>
      <c r="H19" s="44"/>
      <c r="I19" s="55" t="s">
        <v>74</v>
      </c>
      <c r="J19" s="56"/>
      <c r="K19" s="11"/>
    </row>
    <row r="20" spans="1:11" ht="48.95" customHeight="1" x14ac:dyDescent="0.25">
      <c r="A20" s="47"/>
      <c r="B20" s="27"/>
      <c r="C20" s="48"/>
      <c r="D20" s="49"/>
      <c r="E20" s="27"/>
      <c r="F20" s="48"/>
      <c r="G20" s="49"/>
      <c r="H20" s="27"/>
      <c r="I20" s="57"/>
      <c r="J20" s="58"/>
      <c r="K20" s="11"/>
    </row>
    <row r="21" spans="1:11" ht="48.95" customHeight="1" x14ac:dyDescent="0.25">
      <c r="A21" s="47"/>
      <c r="B21" s="27"/>
      <c r="C21" s="48"/>
      <c r="D21" s="49"/>
      <c r="E21" s="27"/>
      <c r="F21" s="48"/>
      <c r="G21" s="49"/>
      <c r="H21" s="27"/>
      <c r="I21" s="57"/>
      <c r="J21" s="58"/>
      <c r="K21" s="11"/>
    </row>
    <row r="22" spans="1:11" ht="48.95" customHeight="1" x14ac:dyDescent="0.25">
      <c r="A22" s="47"/>
      <c r="B22" s="27"/>
      <c r="C22" s="48"/>
      <c r="D22" s="49"/>
      <c r="E22" s="27"/>
      <c r="F22" s="48"/>
      <c r="G22" s="49"/>
      <c r="H22" s="27"/>
      <c r="I22" s="57"/>
      <c r="J22" s="58"/>
      <c r="K22" s="11"/>
    </row>
    <row r="23" spans="1:11" ht="48.95" customHeight="1" x14ac:dyDescent="0.25">
      <c r="A23" s="47"/>
      <c r="B23" s="27"/>
      <c r="C23" s="48"/>
      <c r="D23" s="49"/>
      <c r="E23" s="27"/>
      <c r="F23" s="48"/>
      <c r="G23" s="49"/>
      <c r="H23" s="27"/>
      <c r="I23" s="57"/>
      <c r="J23" s="58"/>
      <c r="K23" s="11"/>
    </row>
    <row r="24" spans="1:11" ht="48.95" customHeight="1" x14ac:dyDescent="0.25">
      <c r="A24" s="47"/>
      <c r="B24" s="27"/>
      <c r="C24" s="48"/>
      <c r="D24" s="49"/>
      <c r="E24" s="27"/>
      <c r="F24" s="48"/>
      <c r="G24" s="49"/>
      <c r="H24" s="27"/>
      <c r="I24" s="57"/>
      <c r="J24" s="58"/>
      <c r="K24" s="11"/>
    </row>
    <row r="25" spans="1:11" ht="48.95" customHeight="1" x14ac:dyDescent="0.25">
      <c r="A25" s="47"/>
      <c r="B25" s="27"/>
      <c r="C25" s="48"/>
      <c r="D25" s="49"/>
      <c r="E25" s="27"/>
      <c r="F25" s="48"/>
      <c r="G25" s="49"/>
      <c r="H25" s="27"/>
      <c r="I25" s="57"/>
      <c r="J25" s="58"/>
      <c r="K25" s="11"/>
    </row>
    <row r="26" spans="1:11" ht="48.95" customHeight="1" x14ac:dyDescent="0.25">
      <c r="A26" s="47"/>
      <c r="B26" s="27"/>
      <c r="C26" s="48"/>
      <c r="D26" s="49"/>
      <c r="E26" s="27"/>
      <c r="F26" s="48"/>
      <c r="G26" s="49"/>
      <c r="H26" s="27"/>
      <c r="I26" s="57"/>
      <c r="J26" s="58"/>
      <c r="K26" s="11"/>
    </row>
    <row r="27" spans="1:11" ht="48.95" customHeight="1" x14ac:dyDescent="0.25">
      <c r="A27" s="47"/>
      <c r="B27" s="27"/>
      <c r="C27" s="48"/>
      <c r="D27" s="49"/>
      <c r="E27" s="27"/>
      <c r="F27" s="48"/>
      <c r="G27" s="49"/>
      <c r="H27" s="27"/>
      <c r="I27" s="57"/>
      <c r="J27" s="58"/>
      <c r="K27" s="11"/>
    </row>
    <row r="28" spans="1:11" ht="48.95" customHeight="1" x14ac:dyDescent="0.25">
      <c r="A28" s="47"/>
      <c r="B28" s="27"/>
      <c r="C28" s="48"/>
      <c r="D28" s="49"/>
      <c r="E28" s="27"/>
      <c r="F28" s="48"/>
      <c r="G28" s="49"/>
      <c r="H28" s="27"/>
      <c r="I28" s="57"/>
      <c r="J28" s="58"/>
      <c r="K28" s="11"/>
    </row>
    <row r="29" spans="1:11" ht="48.95" customHeight="1" x14ac:dyDescent="0.25">
      <c r="A29" s="47"/>
      <c r="B29" s="27"/>
      <c r="C29" s="48"/>
      <c r="D29" s="49"/>
      <c r="E29" s="27"/>
      <c r="F29" s="48"/>
      <c r="G29" s="49"/>
      <c r="H29" s="27"/>
      <c r="I29" s="57"/>
      <c r="J29" s="58"/>
      <c r="K29" s="11"/>
    </row>
    <row r="31" spans="1:11" ht="33" customHeight="1" x14ac:dyDescent="0.25">
      <c r="A31" s="59"/>
      <c r="B31" s="34"/>
      <c r="C31" s="34"/>
      <c r="D31" s="34"/>
      <c r="E31" s="34"/>
      <c r="F31" s="34"/>
      <c r="G31" s="34"/>
      <c r="H31" s="34"/>
      <c r="I31" s="34"/>
      <c r="J31" s="34"/>
    </row>
    <row r="33" spans="1:10" ht="15.95" customHeight="1" x14ac:dyDescent="0.25">
      <c r="A33" s="60" t="s">
        <v>78</v>
      </c>
      <c r="B33" s="34"/>
      <c r="C33" s="34"/>
      <c r="D33" s="34"/>
      <c r="E33" s="34"/>
      <c r="F33" s="34"/>
      <c r="G33" s="34"/>
      <c r="H33" s="34"/>
      <c r="I33" s="34"/>
      <c r="J33" s="34"/>
    </row>
    <row r="34" spans="1:10" ht="15.95" customHeight="1" thickBot="1" x14ac:dyDescent="0.3"/>
    <row r="35" spans="1:10" ht="15.95" customHeight="1" x14ac:dyDescent="0.25">
      <c r="A35" s="8" t="s">
        <v>26</v>
      </c>
      <c r="B35" s="61" t="s">
        <v>79</v>
      </c>
      <c r="C35" s="46"/>
      <c r="D35" s="46"/>
      <c r="E35" s="46"/>
      <c r="F35" s="46"/>
      <c r="G35" s="44"/>
      <c r="H35" s="62" t="s">
        <v>80</v>
      </c>
      <c r="I35" s="46"/>
      <c r="J35" s="56"/>
    </row>
    <row r="36" spans="1:10" ht="48" customHeight="1" x14ac:dyDescent="0.25">
      <c r="A36" s="22" t="s">
        <v>81</v>
      </c>
      <c r="B36" s="63" t="s">
        <v>82</v>
      </c>
      <c r="C36" s="49"/>
      <c r="D36" s="49"/>
      <c r="E36" s="49"/>
      <c r="F36" s="49"/>
      <c r="G36" s="27"/>
      <c r="H36" s="64"/>
      <c r="I36" s="49"/>
      <c r="J36" s="58"/>
    </row>
    <row r="37" spans="1:10" ht="48" customHeight="1" x14ac:dyDescent="0.25">
      <c r="A37" s="22" t="s">
        <v>83</v>
      </c>
      <c r="B37" s="63" t="s">
        <v>84</v>
      </c>
      <c r="C37" s="49"/>
      <c r="D37" s="49"/>
      <c r="E37" s="49"/>
      <c r="F37" s="49"/>
      <c r="G37" s="27"/>
      <c r="H37" s="64"/>
      <c r="I37" s="49"/>
      <c r="J37" s="58"/>
    </row>
    <row r="38" spans="1:10" ht="48" customHeight="1" x14ac:dyDescent="0.25">
      <c r="A38" s="22" t="s">
        <v>85</v>
      </c>
      <c r="B38" s="63" t="s">
        <v>86</v>
      </c>
      <c r="C38" s="49"/>
      <c r="D38" s="49"/>
      <c r="E38" s="49"/>
      <c r="F38" s="49"/>
      <c r="G38" s="27"/>
      <c r="H38" s="64"/>
      <c r="I38" s="49"/>
      <c r="J38" s="58"/>
    </row>
    <row r="39" spans="1:10" ht="48" customHeight="1" x14ac:dyDescent="0.25">
      <c r="A39" s="22" t="s">
        <v>87</v>
      </c>
      <c r="B39" s="63" t="s">
        <v>88</v>
      </c>
      <c r="C39" s="49"/>
      <c r="D39" s="49"/>
      <c r="E39" s="49"/>
      <c r="F39" s="49"/>
      <c r="G39" s="27"/>
      <c r="H39" s="64"/>
      <c r="I39" s="49"/>
      <c r="J39" s="58"/>
    </row>
    <row r="40" spans="1:10" ht="48" customHeight="1" x14ac:dyDescent="0.25">
      <c r="A40" s="23"/>
      <c r="B40" s="65"/>
      <c r="C40" s="49"/>
      <c r="D40" s="49"/>
      <c r="E40" s="49"/>
      <c r="F40" s="49"/>
      <c r="G40" s="27"/>
      <c r="H40" s="64"/>
      <c r="I40" s="49"/>
      <c r="J40" s="58"/>
    </row>
    <row r="41" spans="1:10" ht="48" customHeight="1" x14ac:dyDescent="0.25">
      <c r="A41" s="23"/>
      <c r="B41" s="65"/>
      <c r="C41" s="49"/>
      <c r="D41" s="49"/>
      <c r="E41" s="49"/>
      <c r="F41" s="49"/>
      <c r="G41" s="27"/>
      <c r="H41" s="64"/>
      <c r="I41" s="49"/>
      <c r="J41" s="58"/>
    </row>
    <row r="42" spans="1:10" ht="48" customHeight="1" x14ac:dyDescent="0.25">
      <c r="A42" s="23"/>
      <c r="B42" s="65"/>
      <c r="C42" s="49"/>
      <c r="D42" s="49"/>
      <c r="E42" s="49"/>
      <c r="F42" s="49"/>
      <c r="G42" s="27"/>
      <c r="H42" s="64"/>
      <c r="I42" s="49"/>
      <c r="J42" s="58"/>
    </row>
    <row r="43" spans="1:10" ht="48" customHeight="1" x14ac:dyDescent="0.25">
      <c r="A43" s="23"/>
      <c r="B43" s="65"/>
      <c r="C43" s="49"/>
      <c r="D43" s="49"/>
      <c r="E43" s="49"/>
      <c r="F43" s="49"/>
      <c r="G43" s="27"/>
      <c r="H43" s="64"/>
      <c r="I43" s="49"/>
      <c r="J43" s="58"/>
    </row>
    <row r="44" spans="1:10" ht="48" customHeight="1" x14ac:dyDescent="0.25">
      <c r="A44" s="23"/>
      <c r="B44" s="65"/>
      <c r="C44" s="49"/>
      <c r="D44" s="49"/>
      <c r="E44" s="49"/>
      <c r="F44" s="49"/>
      <c r="G44" s="27"/>
      <c r="H44" s="64"/>
      <c r="I44" s="49"/>
      <c r="J44" s="58"/>
    </row>
    <row r="45" spans="1:10" ht="48" customHeight="1" x14ac:dyDescent="0.25">
      <c r="A45" s="23"/>
      <c r="B45" s="65"/>
      <c r="C45" s="49"/>
      <c r="D45" s="49"/>
      <c r="E45" s="49"/>
      <c r="F45" s="49"/>
      <c r="G45" s="27"/>
      <c r="H45" s="64"/>
      <c r="I45" s="49"/>
      <c r="J45" s="58"/>
    </row>
    <row r="46" spans="1:10" ht="48.95" customHeight="1" thickBot="1" x14ac:dyDescent="0.3">
      <c r="A46" s="24"/>
      <c r="B46" s="66"/>
      <c r="C46" s="53"/>
      <c r="D46" s="53"/>
      <c r="E46" s="53"/>
      <c r="F46" s="53"/>
      <c r="G46" s="51"/>
      <c r="H46" s="67"/>
      <c r="I46" s="68"/>
      <c r="J46" s="69"/>
    </row>
    <row r="48" spans="1:10" ht="102" customHeight="1" x14ac:dyDescent="0.25">
      <c r="A48" s="59" t="s">
        <v>89</v>
      </c>
      <c r="B48" s="34"/>
      <c r="C48" s="34"/>
      <c r="D48" s="34"/>
      <c r="E48" s="34"/>
      <c r="F48" s="34"/>
      <c r="G48" s="34"/>
      <c r="H48" s="34"/>
      <c r="I48" s="34"/>
      <c r="J48" s="34"/>
    </row>
    <row r="51" spans="1:10" x14ac:dyDescent="0.25">
      <c r="A51" s="70" t="s">
        <v>90</v>
      </c>
      <c r="B51" s="34"/>
      <c r="C51" s="34"/>
      <c r="D51" s="34"/>
      <c r="E51" s="71"/>
      <c r="F51" s="34"/>
      <c r="G51" s="34"/>
      <c r="H51" s="34"/>
      <c r="I51" s="34"/>
      <c r="J51" s="34"/>
    </row>
    <row r="53" spans="1:10" x14ac:dyDescent="0.25">
      <c r="A53" s="70" t="s">
        <v>91</v>
      </c>
      <c r="B53" s="34"/>
      <c r="C53" s="34"/>
      <c r="D53" s="34"/>
      <c r="E53" s="71"/>
      <c r="F53" s="34"/>
      <c r="G53" s="34"/>
      <c r="H53" s="34"/>
      <c r="I53" s="34"/>
      <c r="J53" s="34"/>
    </row>
    <row r="100" spans="1:1" ht="15.75" x14ac:dyDescent="0.25">
      <c r="A100" t="s">
        <v>92</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Andrius Kačinskas</cp:lastModifiedBy>
  <dcterms:created xsi:type="dcterms:W3CDTF">2023-04-04T12:16:45Z</dcterms:created>
  <dcterms:modified xsi:type="dcterms:W3CDTF">2023-10-09T13:41:18Z</dcterms:modified>
</cp:coreProperties>
</file>