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1VADVPT01\Kulig\2023\4. ATVIRI TARPTAUTINIAI konkursai\Vienkartinės medicininės priemonės 1 (32) B.P. sąrašas Vaitiekienė\Pasiulymai – vertinimui\A. Zapalskio IĮ Azas\"/>
    </mc:Choice>
  </mc:AlternateContent>
  <xr:revisionPtr revIDLastSave="0" documentId="13_ncr:1_{B1299403-7B5A-4F70-8CC8-3CBFA13FB040}" xr6:coauthVersionLast="47" xr6:coauthVersionMax="47" xr10:uidLastSave="{00000000-0000-0000-0000-000000000000}"/>
  <bookViews>
    <workbookView xWindow="-120" yWindow="-120" windowWidth="29040" windowHeight="15840" tabRatio="860" activeTab="2" xr2:uid="{00000000-000D-0000-FFFF-FFFF00000000}"/>
  </bookViews>
  <sheets>
    <sheet name="INTRAVENINIAI... " sheetId="2" r:id="rId1"/>
    <sheet name="GASTRO" sheetId="4" r:id="rId2"/>
    <sheet name="CH. PIRŠTINĖS" sheetId="9" r:id="rId3"/>
    <sheet name="INDIV.APP" sheetId="10" r:id="rId4"/>
    <sheet name="STERILIOS APP" sheetId="11" r:id="rId5"/>
    <sheet name="ANESTEZIJAI" sheetId="12" r:id="rId6"/>
    <sheet name="Bendri reikalavimai" sheetId="15" r:id="rId7"/>
  </sheets>
  <calcPr calcId="191029"/>
</workbook>
</file>

<file path=xl/calcChain.xml><?xml version="1.0" encoding="utf-8"?>
<calcChain xmlns="http://schemas.openxmlformats.org/spreadsheetml/2006/main">
  <c r="O20" i="11" l="1"/>
  <c r="Q20" i="11" s="1"/>
  <c r="Q19" i="11"/>
  <c r="O19" i="11"/>
  <c r="R19" i="10"/>
  <c r="O19" i="10"/>
  <c r="O18" i="10"/>
  <c r="R18" i="10" s="1"/>
  <c r="R17" i="10"/>
  <c r="O17" i="10"/>
  <c r="O10" i="10"/>
  <c r="R10" i="10" s="1"/>
  <c r="Q13" i="9"/>
  <c r="O13" i="9"/>
  <c r="O12" i="9"/>
  <c r="O11" i="9"/>
  <c r="O10" i="9"/>
  <c r="Q10" i="9" s="1"/>
  <c r="O9" i="9"/>
  <c r="Q9" i="9" s="1"/>
  <c r="O8" i="9"/>
  <c r="Q8" i="9" s="1"/>
  <c r="Q12" i="9"/>
  <c r="Q11" i="9"/>
  <c r="Q7" i="9"/>
  <c r="O7" i="9"/>
  <c r="Q21" i="11" l="1"/>
  <c r="O21" i="11"/>
</calcChain>
</file>

<file path=xl/sharedStrings.xml><?xml version="1.0" encoding="utf-8"?>
<sst xmlns="http://schemas.openxmlformats.org/spreadsheetml/2006/main" count="436" uniqueCount="332">
  <si>
    <t>iki 800 vnt</t>
  </si>
  <si>
    <t>iki 400 vnt</t>
  </si>
  <si>
    <t>iki 10 vnt</t>
  </si>
  <si>
    <t>16G adatos diametras       1,5 x 1,6</t>
  </si>
  <si>
    <t>iki 600 vnt</t>
  </si>
  <si>
    <t>18G  adatos diametras      0,9 x 1,3</t>
  </si>
  <si>
    <t>20G  adatos diametras      0,7 x 1,1</t>
  </si>
  <si>
    <t>22G  adatos diametras      0,6 x 0,9</t>
  </si>
  <si>
    <t>24G adatos diametras       0,4 x 0,7</t>
  </si>
  <si>
    <t>iki 120 vnt</t>
  </si>
  <si>
    <t>16G</t>
  </si>
  <si>
    <t>20G</t>
  </si>
  <si>
    <t>iki 12 vnt</t>
  </si>
  <si>
    <t>Nr. 12</t>
  </si>
  <si>
    <t>Nr. 14</t>
  </si>
  <si>
    <t>Nr. 16</t>
  </si>
  <si>
    <t>Nr. 18</t>
  </si>
  <si>
    <t>Nr. 28</t>
  </si>
  <si>
    <t>Nr. 30</t>
  </si>
  <si>
    <t>iki 30 vnt</t>
  </si>
  <si>
    <t>Gastroenterologinės priemonės</t>
  </si>
  <si>
    <t>4.1</t>
  </si>
  <si>
    <t>4.2</t>
  </si>
  <si>
    <t>iki 50 vnt</t>
  </si>
  <si>
    <t>iki 3000 vnt</t>
  </si>
  <si>
    <t>Rektaliniai zondai: sterilūs, apie 36 cm ilgio (rektaliniai dujų vamzdeliai)</t>
  </si>
  <si>
    <t>Zondas maitinimui į plonają žarną iš poliuretano "Kangaroo"  arba lygiavertis 4mm diametras 110cm</t>
  </si>
  <si>
    <t>Enterinės mitybos sistema nuo butelio tinkanti  ligoninės turimai B/Braun maitinimo pompai "Enteromat"</t>
  </si>
  <si>
    <t>Sifoninės klizmos (vienkartinė) rinkinys: liubrikatorius; pirštinės; graduotas maišelis 2ltr su uždaromu dangteliu; kateteris 150cm; servetėlės</t>
  </si>
  <si>
    <t>iki 12000 vnt</t>
  </si>
  <si>
    <t>iki 100 vnt</t>
  </si>
  <si>
    <t>Intraveniniai ir intraarteriniai kateteriai</t>
  </si>
  <si>
    <t>iki 2000 vnt</t>
  </si>
  <si>
    <t>iki 300 vnt</t>
  </si>
  <si>
    <t>Priemonės pavadinimas</t>
  </si>
  <si>
    <t>Orientacinis kiekis metams</t>
  </si>
  <si>
    <t>PVM tarifas %</t>
  </si>
  <si>
    <t>Vnt. kaina EUR (su PVM)</t>
  </si>
  <si>
    <t>Viso kaina EUR (su PVM)</t>
  </si>
  <si>
    <t>iki 1000 vnt</t>
  </si>
  <si>
    <t>iki 200 vnt</t>
  </si>
  <si>
    <t xml:space="preserve">iki 50 vnt </t>
  </si>
  <si>
    <t>Prekių kokybė turi atitikti Europos Sąjungos ar tarptautinius standartus. Pateikiami: CE sertifikatai arba lygiaverčiai dokumentai. Pateikiama skaitmeninė dokumento kopija.</t>
  </si>
  <si>
    <t>iki 350 vnt</t>
  </si>
  <si>
    <t>Enterinio maitinimo sistema naudojant "Flokare Infinity" pompą. Jungiama prie pakuotės per aštų antgalį, su nusukamu antagiu vaistams suleisti ir sistemai praplauti, su nusukamu En-Fit antagliu, skirtu sujungti su zondu.</t>
  </si>
  <si>
    <t>iki 65000 vnt</t>
  </si>
  <si>
    <t>iki 5000 vnt</t>
  </si>
  <si>
    <t>iki 500 vnt</t>
  </si>
  <si>
    <t>iki 3500 vnt</t>
  </si>
  <si>
    <t>iki 250 vnt</t>
  </si>
  <si>
    <t>iki 3000 porų</t>
  </si>
  <si>
    <t xml:space="preserve"> Hipoalerginės chirurginės pirštinės</t>
  </si>
  <si>
    <t>Sterilios, anatominės konfigūracijos, pagamintos iš natūralaus latekso chirurginės pirštinės, be pudros; Vidus lubrikuotas sintetiniu polimeru, todėl ypač lengvai maunasi. Pirštinės storis ties pirštų galais ne daugiau nei 0,21 mm.; Patogi pakuotė: plėšiama turi plyšti per siūles, nepažeidžiamas sterilumas. Dydžiai:</t>
  </si>
  <si>
    <t>6.5</t>
  </si>
  <si>
    <t>iki 500 porų</t>
  </si>
  <si>
    <t>7.5</t>
  </si>
  <si>
    <t>8.5</t>
  </si>
  <si>
    <t>9</t>
  </si>
  <si>
    <t>Priemonės regioninei anestezijai</t>
  </si>
  <si>
    <t>22Gx40 mm, ID 0,7mm</t>
  </si>
  <si>
    <t>25Gx75 mm, ID 0,6mm</t>
  </si>
  <si>
    <t>iki 2400 vnt</t>
  </si>
  <si>
    <t>iki 700 vnt</t>
  </si>
  <si>
    <t>iki 2500 vnt</t>
  </si>
  <si>
    <t>Vienkartinės individualios apsaugos priemonės</t>
  </si>
  <si>
    <t>iki 10000 vnt</t>
  </si>
  <si>
    <t>Prezervatyvai, sudrėkinti, Nr. 2-3, supakuoti po 1vnt</t>
  </si>
  <si>
    <t>Filtrai 6075/EN141A1 + formaldehidai, tinkantys 3M6000 serijos puskaukėms respiratoriams</t>
  </si>
  <si>
    <t xml:space="preserve">iki 10 vnt </t>
  </si>
  <si>
    <t xml:space="preserve">Vienkartinės paklodės rulone su perforacija. Vienkartinės paklodės kušetėms, pagamintos iš naujos higieniškos SMS medžiagos. Kompozitinės neaustinės medžiagos (flizelino),  sudarytos iš 100% polipropileno pluošto, atsparaus vandeniui. Matmenys: plotis 60cm (+- 2cm) x 2m (+- 2cm), rulone ne mažiau 75 lapai.
</t>
  </si>
  <si>
    <t>iki 100000 lapų</t>
  </si>
  <si>
    <t>Sterilios vienkartinės individualios apsaugos priemonės</t>
  </si>
  <si>
    <t>Apvalkalas vamzdeliui-laidui, polietileninis, neperšlampantis, sterilus, vienkartinis.  Supakuotas viename steriliame gamykliniame įpakavime su sterilumo kontrolės sistema.Trijų lygių pakuotė: pirminė sterili, antrinė kartoninė skirta prekių gabenimui į operacinę, tretinė skirta transportavimui.</t>
  </si>
  <si>
    <t>Apsauginė chirurginė lipni plėvelė, sterili, operaciniam laukui</t>
  </si>
  <si>
    <t>lipni dalis 10x20cm ±2cm</t>
  </si>
  <si>
    <t>lipni dalis 28x25cm ±2cm</t>
  </si>
  <si>
    <t>lipni dalis 28x41cm ±2cm</t>
  </si>
  <si>
    <t>lipni dalis 50x45cm ±2cm</t>
  </si>
  <si>
    <t xml:space="preserve">iki 1000 vnt </t>
  </si>
  <si>
    <t>iki 16000 vnt</t>
  </si>
  <si>
    <t>Sterilus apklotas neurochirurginiam mikroskopui. Suderinamas su ligoninėje naudojamu neurochirruginiu mikroskopu Kinevo 900. Automatiškai atpažystamas mikroskopo pagal identifikavimo lustą. Apklotas turi būti pritaikytas oro išsiurbimo funkcijai. Apklotas turi būti pratestuotas mikroskopo darbui su neuro navigacine sistema.Rinkinys įpakuotas viename steriliame gamykliniame įpakavime su sterilumo kontrolės sistema. Dydis 132 x 340 cm ±10cm</t>
  </si>
  <si>
    <t>iki 100 vnt.</t>
  </si>
  <si>
    <t>iki 500 vnt.</t>
  </si>
  <si>
    <t>Paklotai: paklotėlis sugeriantis skysčius (citostatinių vaistų pasiruošimui). Vienkartinio naudojimo, iš vienos pusės padengtas plastiku, iš kitos sugeriamu popieriu. Dydis 38x45cm, sterilus</t>
  </si>
  <si>
    <t>Vienkartinės sterilios medicininės rankovės su rankogaliais, pagamintos iš spec. vandens nesugeriančios medžiagos su neperšlampančia plėvele, užtikrinančios pilną apsaugą nuo užteršimo organizmą skysčiais operacinėje, įpakavimas su sterilumo kontrolės lipdukais, ilgis ne mažiau 57cm. Supakuotas viename steriliame gamykliniame įpakavime su sterilumo kontrolės sistema. Trijų lygių pakuotė: pirminė sterili, antrinė kartoninė skirta prekių gabenimui į operacinę, tretinė skirta transportavimui.</t>
  </si>
  <si>
    <t>2-sluoksniai chirurginiai apklotai, didelio sugeriamumo, neaustinės medžiagos, apdengti polietileno plėvele iš apačios, apdangalas 100% nepralaidus skysčiams, sterilus, supakuoti po vieną, leistinas apklotų dydžio nuokrypis ± 2cm. Įpakuotas viename steriliame gamykliniame įpakavime su sterilumo kontrolės sistema. Trijų lygių pakuotė: pirminė sterili, antrinė kartoninė skirta prekių gabenimui į operacinę, tretinė skirta transportavimui.</t>
  </si>
  <si>
    <t>50x60cm (+/-2cm)</t>
  </si>
  <si>
    <t>75x90cm (+/-2cm)</t>
  </si>
  <si>
    <t>50x60cm su lipniu kraštu (+/-2cm)</t>
  </si>
  <si>
    <t>75x90cm su lipniu kraštu (+/-2cm)</t>
  </si>
  <si>
    <t>120x150cm su lipnia 5x7cm anga (+/-2cm)</t>
  </si>
  <si>
    <t>150x180cm su lipnia 5x7cm anga (+/-2cm)</t>
  </si>
  <si>
    <t>50x60 su lipnia 6x8 anga (+/-2cm)</t>
  </si>
  <si>
    <t>iki 8000 vnt</t>
  </si>
  <si>
    <t>18Gx75mm</t>
  </si>
  <si>
    <t>iki 50 vnt.</t>
  </si>
  <si>
    <t xml:space="preserve">Adatos laidinei anestezijai tinkančios ir suderinamos su Stimuplex aparatu. </t>
  </si>
  <si>
    <t>G20 - 0,9x150mm</t>
  </si>
  <si>
    <t>G21- 0,8x100mm</t>
  </si>
  <si>
    <t>G22 - 0,7x50mm</t>
  </si>
  <si>
    <t>Quincke tipo (arba analogiški) 18G 1.3mm x 90±2mm</t>
  </si>
  <si>
    <t>Quincke tipo (arba analogiški) 19G 1.1mm x 90±2mm</t>
  </si>
  <si>
    <t>Quincke tipo (arba analogiški) 20G 0.9mm x 90±2mm</t>
  </si>
  <si>
    <t>Quincke tipo (arba analogiški) 22G 0.7mm x 90±2mm</t>
  </si>
  <si>
    <t>Quincke tipo (arba analogiški) 22G 0,7mm x 40mm</t>
  </si>
  <si>
    <t>Quincke tipo (arba analogiški) 25G 0.5mm x 50±2mm</t>
  </si>
  <si>
    <t>Quincke tipo (arba analogiški) 25G 0,5mm x 90±2mm</t>
  </si>
  <si>
    <t>Quincke tipo (arba analogiški) 25G 0,5mm x 120mm</t>
  </si>
  <si>
    <t>Quincke tipo (arba analogiški) 26G 0.45mm x 90±2mm</t>
  </si>
  <si>
    <t>Quincke tipo (arba analogiški) 26G 0,45mm x 120mm</t>
  </si>
  <si>
    <t>Quincke tipo (arba analogiški) 27G 0.4mm x 90±2mm</t>
  </si>
  <si>
    <t>Atraucan tipo (arba analogiški) 26G 0,45mm x 90±2mm</t>
  </si>
  <si>
    <t>Pencil tipo (arba analogiški) 25G 0,5mm x 156±2mm</t>
  </si>
  <si>
    <t>Vienai/visai pozicijai siūlyti produktą tik iš vieno gamintojo.</t>
  </si>
  <si>
    <t>1.</t>
  </si>
  <si>
    <t>2.</t>
  </si>
  <si>
    <t>3.</t>
  </si>
  <si>
    <t>4.</t>
  </si>
  <si>
    <t>Tiekėjas privalo pateikti gamintojo katalogus (prekių aprašymus) arba internetinę nuorodą į katalogą konkrečiai siūlomai prekei,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Kataloguose (ar prekių aprašymuose) atitikimai turi būti pateikti lietuvių kalba. Pateikiamos skaitmeninės dokumentų kopijos.</t>
  </si>
  <si>
    <t>BENDRIEJI REIKALAVIMAI PRIEMONĖMS</t>
  </si>
  <si>
    <t>Ne mažiau 15x250cm (atviru galu), komplekte lipni juostelė fiksacijai</t>
  </si>
  <si>
    <t>Ne mažiau 15x240cm (perforuotu galu)</t>
  </si>
  <si>
    <t>Ne mažiau 17x240cm (su elastine anga)</t>
  </si>
  <si>
    <t>Mayo apklotas ne mažiau 145x75cm,  nelaidus skysčiams apklotas instrumentų staleliui iš 70 mikronų polietileno plėvelės su priklijuota didelio sugeriamumo neaustine medžiaga viršutiniame paviršiuje. Įpakuotas viename steriliame gamykliniame įpakavime su sterilumo kontrolės sistema. Trijų lygių pakuotė: pirminė sterili, antrinė kartoninė skirta prekių gabenimui į operacinę, tretinė skirta transportavimui.</t>
  </si>
  <si>
    <t>Apklotas neurochirurginiam mikroskopui: sterilus; apklotas skaidrus, pagamintas iš tvirto polietileno; turi tris optinės dalies atšakas, tvirtinamas popieriniu, lipnių juostelių pagalba; objektyvo dalies skersmuo 48cm (+/- 2 cm); dydis ne mažiau  115x254 cm. Rinkinys įpakuotas viename steriliame gamykliniame įpakavime su sterilumo kontrolės sistema.</t>
  </si>
  <si>
    <t xml:space="preserve">Apklotas (sterilus): ne mažiau 150x180cm dydžio, su anga (6x15cm) centre lipniais kraštais.  Įpakuotas viename steriliame gamykliniame įpakavime su sterilumo kontrolės sistema. </t>
  </si>
  <si>
    <t xml:space="preserve">Universalus apklotų rinkinys. Apklotų medžiaga vienkartinio naudojimo, sterili, pagaminta iš dviejų sluoksnių: viršutinis neaustinės medžiagos sluoksnis gerai sugeria skysčius, apatinis - iš polietileno, nepralaidus. Rinkinio sudėtis: a) universalus apklotas ne mažiau 150x190 - 1 vnt; b) Apklotas lipniu kraštu ne mažiau 150x240 cm.- 1 vnt; c) Mayo tipo staliuko apklotas ne mažiau 75x145 cm.  - 1 cm, d) Apklotas lipniu kraštu ne mažiau 180x180 cm., absorbuojanti dalis ne mažiau 15x50 cm - 1 vnt., e) pagalbiniai apklotai lipniu kraštu ne mažiau 75x90 cm, absorbuojanti dalis ne mažiau 15x50 cm. - 2 vnt, f) lipni juosta ne mažiau 9x50  cm - 1 vnt; g) servetėlės - 4 vnt.   Įpakuotas viename steriliame gamykliniame įpakavime su sterilumo kontrolės sistema. </t>
  </si>
  <si>
    <t xml:space="preserve">Gimdymo priėmimo rinkinys. Vienkartinis, supakuotas viename steriliame gamykliniame įpakavime su sterilumo kontrolės sistema, lipnios apkloto dalys gerai limpa prie odos, o sulipusios tarpusavy lengvai atsiskiria, nepažeidžiant apkloto. Atitinka Medicinos Prietaisų Direktyvos 93/42/EEB ir standarto EN-13795 reikalavimus.Apklotai pagaminti iš dviejų sluoksnių medžiagos: viršutinis – pagamintas iš polipropileno neaustinės medžiagos, gerai sugeria skysčius, apatinis - visiškai nepralaidus skysčiams, pagamintas iš polietileno-polipropileno plėvelės. Rinkinys suvyniotas į krepinį popierių ir įpakuotas į sterilizavimo maišelį (minkštoje pakuotėje). Rinkinio sudėtis: Apklotas neperšlampantis  ne mažiau 75x90cm - 1 vnt.; Apklotas neperšlampantis ne mažiau 125x90cm - 1 vnt.; Chalatas chirurginis iš gerai kvėpuojančios, visiškai atsparios skysčiams medžiagos, dydis XL/L, 150cm ± 5cm 1 vnt.; Neaustinės medžiagos baltos servetėlės 20 cm ± 5 cm – 6 vnt.; Paklotas skysčiams sugerti ne mažiau 90x60 – 1 vnt.; Servetėlės marlinės 17 siūlų, 8 sluoksnių ne mažiau 7,5x7, cm - 6 vnt.; Pirštinės chirurginės lateksinės be pudros, sterilios 7,5 dydis, 2 vnt.; Vienkartinis spaustukas kūdikio bambutei 5,5 cm ± 0,5 cm plastikinis 1 vnt.; Vienkartinis popierinis centimetras kūdikiui išmatuoti 1 vnt.
</t>
  </si>
  <si>
    <t xml:space="preserve">Angiografinių apklotų rinkinys periferinei ir neurodiagnostikai (sterilus): a) angiografijos apklotas: ne mažiau 230x300cm dydžio, su dviem angom ( ne mažiau 7x10cm) dubens srityje lipniais kraštais, skaidraus celofano kraštai, padidinto sugeriamumo centrinė dalis ne mažiau 70x75 cm; b) intrumentų stalo apklotas  ne mažiau 100x150cm; c) sugeriantis paklotas ne mažiau 50x80cm; d) paklotas lipniu kraštu ne mažiau 50x60cm; e) rankšluostėliai 2vnt; f) stalo paklotas ne mažiau 150x190cm. Rinkinys įpakuotas viename steriliame gamykliniame įpakavime su sterilumo kontrolės sistema. </t>
  </si>
  <si>
    <t>Apklotas lipniu kraštu ne mažiau 175x175cm: medžiaga vienkartinio naudojimo, sterili, pagaminta pagal zoninę sistemą, pagaminta iš 3 sluoksnių: viršutinis sluoksnis gerai sugeria skysčius ir pagamintas iš neaustinės medžiagos, vidurinis - iš polietileno, nepralaidus. Paviršius neslidus, gerai matosi padėtos adatos, siūlai ir kitos smulkios med. priemonės.    Įpakuotas viename steriliame gamykliniame įpakavime su sterilumo kontrolės sistema.</t>
  </si>
  <si>
    <t xml:space="preserve">Angiografinių apklotų rinkinys kardiologinei diagnostikai (sterilus): a) angiografijos apklotas ne mažiau 230x330cm dydžio, su keturiom angom (dviem ne mažiau 5x7cm ir dviem ne mažiau 7x10cm) pečių srityje lipniais kraštais, skaidraus celofano kraštai, padidinto sugeriamumo dalis pečių srityje ne mažiau 230x75cm; b) instrumentų stalo apklotas ne mažiau 150x140cm. 2 vnt.; c) sugeriantis paklotas ne mažiau 50x80cm.  d) paklotas lipniu kraštu 50x60cm; e) rakšluostėliai 2 vnt. Įpakuotas viename steriliame gamykliniame įpakavime su sterilumo kontrolės sistema. </t>
  </si>
  <si>
    <t>Angiografijos apklotas (sterilus): ne mažiau 230x300 cm  dydžio, su dviem angom (ne mažai 7x10cm) dubens srityje lipniais kraštais, skaidraus celofano kraštai, padidinto sugeriamumo centrinė dalis ne mažiau kaip 70x75 cm.  Įpakuotas viename steriliame gamykliniame įpakavime su sterilumo kontrolės sistema.</t>
  </si>
  <si>
    <t>iki 12200 vnt</t>
  </si>
  <si>
    <t xml:space="preserve">             Perkamų vienkartinių medicininių priemonių (1 dalis) sąrašas</t>
  </si>
  <si>
    <t>iki 40 000 vnt</t>
  </si>
  <si>
    <t>Kelnaitės kolonoskopiniams tyrimams. Vienkartinės, pagamintos iš polipropileno, juosmeninis ilgis ištempus ne mažiaus 125cm,  ilgis ne mažiaus 55cm, vienos pusės klešnės plotis  ne mažiau 32cm, angos vertikalus ilgis nugarinėje dalyje ne mažiau 14 cm.</t>
  </si>
  <si>
    <t>iki 25000 vnt</t>
  </si>
  <si>
    <t xml:space="preserve"> iki 8000 vnt.</t>
  </si>
  <si>
    <t>iki 1700 vnt</t>
  </si>
  <si>
    <t xml:space="preserve">iki 600 vnt </t>
  </si>
  <si>
    <t xml:space="preserve">Lašinės sistemos, skirtos enteriniam maitinimui. 
Lašinės ilgis: 190±4 cm, lašinės kamera, rutulinis spaustukas, trieigis čiaupas prieigai su ENFit švirkštais. Sterili, supakuota po vieną. Enterinio maitinimo sistemos jungtis į zondą ENFit. Enterinio maitinimo sistemos jungtis su enterinio mišinio pakuote ENPlus. Be latekso.
</t>
  </si>
  <si>
    <t>iki 3500 porų</t>
  </si>
  <si>
    <t>iki 4000 porų</t>
  </si>
  <si>
    <t>iki 1000 porų</t>
  </si>
  <si>
    <t>iki 1500 rink.</t>
  </si>
  <si>
    <t>iki 24 vnt</t>
  </si>
  <si>
    <t>iki 4000 vnt</t>
  </si>
  <si>
    <t>7.1</t>
  </si>
  <si>
    <t>7.2</t>
  </si>
  <si>
    <t>Ligoninei pareikalavus tiekėjas per 3 darbo dienas privalo pateikti pavyzdžius. Negavusi laiku pavyzdžių ligoninė turi teisę pasirinkti kitą tiekėją. Pastaba - prekių pavyzdžiai yra reikalingi išbandymui, jie negrąžinami</t>
  </si>
  <si>
    <t>Pirkimo dalis</t>
  </si>
  <si>
    <t>Perkamų vienkartinių medicininių priemonių  sąrašas</t>
  </si>
  <si>
    <t>Zondas "Blekmoro tipo" arba lygiavertis, kraujavimui iš stemplės venų stabdyti. Nr. 16</t>
  </si>
  <si>
    <t>Nasogastriniai kateteriai  (maitinimui) 120-125 cm. Rentgenokontrastiniai, minkšti, su skylutėmis  šonuose ir gale; su ilgio atžymomis ir jungikliu. Sterilus.</t>
  </si>
  <si>
    <t>Duodenaliniai zondai 125 cm ilgio. Sterilūs, remtgenokontrastinai, su skylutėmis šonuose, su ilgio atžymomis.</t>
  </si>
  <si>
    <t>Skrandžio zondai (praplovimui) 80cm ilgio. Sterilūs, rentgenokontrastiniai, minkšti, su skylutėmis šonuose, su ilgio atžymomis ir jungikliu. Nr. 35</t>
  </si>
  <si>
    <t>Vienkartiniai  rinkiniai  klizmoms  suaugusiems.Rinkinį sudaro: Liubrikatorius, koncentruotas muilo tirpas, pirštinės, graduotas maišas ne mažiau 1700 ml. Kateteris ne mažiau 130 cm., servetėlės.</t>
  </si>
  <si>
    <t>Chirurginės kaukės:</t>
  </si>
  <si>
    <t>Su juosta nuo rasojimo: aukštas bakterinis filtracijos efektyvumas (virš 98% 3,2 mikrono dalelėmis); filtracijos efektyvumas ne mažiaus kaip 2 valandos; sudėtyje neturi būti formaldehido, latekso, nikelio; trijų sluoksnių; viršutinis kraštas su lanksčia vielute; tvirtinamas raištelių pagalba. Patogi pakuotė, išimti kaukes po vieną vienetą.</t>
  </si>
  <si>
    <t xml:space="preserve">Su raišteliais dengianti barzdą. Sudėtyje neturi formaldehido, latekso, nikelio. Kaukės išmatavimai: ilgis – 195 mm (±5mm), neištemptos kaukės plotis – 90mm (±5mm), kaukė turi išsitempti iki 180mm. Ištempta kaukė turi dengti veido sritį ir smakrą iki pat kaklo. Gerai prisispaudžia prie nosies (turi lanksčią juostelę, kuri darbo metu nesuplėšo kaukės audinio, neišlenda į išorę). Tvirtinama keturiais raišteliais: dviem viršutiniais raišteliais surišama nugarinėje galvos dalyje, dviem apatiniais raišteliais tvirtinama prie kaklo.
Supakuota dėžutėse po 50 – 60 vnt.
</t>
  </si>
  <si>
    <t>Chirurginės kepurės:</t>
  </si>
  <si>
    <t>Kepuraitė šalmo tipo: audinys neaustinio pluošto viskozinė medžiaga, pralaidi orui, kepurė su prakaitą sugeriančia juostele prie kaktos, be formaldehido ir latekso.</t>
  </si>
  <si>
    <t>Su plačia juosta nuo prakaito. Neaustinės medžiagos, patikimai dengianti plaukuotą galvos dalį, ant kaktos plati, minkšta, tampriai priglundanti neaustinės viskozės prakaitą sugerianti juosta, viršugalvio medžiaga gerai praleidžia orą, neskatina prakaitavimo, nedirgina kaklo ir kaktos odos, nesukelia alerginių reakcijų, be latekso, gaminio kraštai nugarinėje pusėje apsiūti elastine juostele, kepurės audinys darbo metu neišsitampo, neišyra, neplyšta. Nuo 45cm iki 60cm</t>
  </si>
  <si>
    <t>Standartinės apsaugos chalatas, vienkartinis, sterilus, audinys iš vandeniui nepralaidžios neaustinės medžiagos, rankogaliai trikotažiniai. Neskatina prakaitavimo ilgalaikių intervencijų metu. Ilgi apykaklės užsegimo lipdukai. Pilnai viena kitą dengiančios nugaros dalys, plačios rankovės. Dydis XL (ilgis ne mažiau 150cm). Įpakuotas viename steriliame gamykliniame įpakavime su sterilumo kontrolės sistema. Trijų lygių pakuotė: pirminė sterili, antrinė kartoninė skirta prekių gabenimui į operacinę, tretinė skirta transportavimui.</t>
  </si>
  <si>
    <t>Chalatas specialus,vienkartinis sterilus, audinys iš vandeniui nepralaidžios neaustinės medžiagos, plastikiniai sutvirtinimai rankovių ir chalato priekinės dalies; papildomai apsaugantys nuo skysčių prasiskverbimo; rankogaliai trikotažiniai; chalatas su diržu, surišimas šone, sterili ir chalato nugara. Dydis XL (ilgis ne mažiau 150cm). Įpakuotas viename steriliame gamykliniame įpakavime su sterilumo kontrolės sistema. Trijų lygių pakuotė: pirminė sterili, antrinė kartoninė skirta prekių gabenimui į operacinę, tretinė skirta transportavimui.</t>
  </si>
  <si>
    <t>Chirurginiai apklotai:</t>
  </si>
  <si>
    <t>Sterilūs chirurginiai chalatai:</t>
  </si>
  <si>
    <t>75x90cm dydžio, su anga (6x8cm) centre lipniais kraštais (+/-2cm)</t>
  </si>
  <si>
    <t>Apklotai angiografijoms:</t>
  </si>
  <si>
    <t>Apklotai neurochirurginiams mikroskopams:</t>
  </si>
  <si>
    <t>Gaubtas aparatūrai sterilus, skaidrus:</t>
  </si>
  <si>
    <t xml:space="preserve">Skersmuo ne mažiau 140 cm </t>
  </si>
  <si>
    <t xml:space="preserve">Skersmuo ne mažaiu 90 cm </t>
  </si>
  <si>
    <t xml:space="preserve">Rinkinys Cezario operacijai. Apklotų medžiaga vienkartinio naudojimo, sterili, pagaminta iš dviejų sluoksnių: viršutinis neaustinės medžiagos sluoksnis gerai sugeria skysčius, apatinis - iš polietileno, nepralaidus. Rinkinio sudėtis  a) Apklotas Cezario pjūviui ne mažiau 230x330cm su integruota incizine plėvele 35x35 (± 5 cm) , skysčių surinkimo maišu bei vamzdelių/laidų laikikliais; b) Apklotas Mayo tipo staliukui ne mažiau 75x145 cm  - 1 vnt. c) Paklotėlis vaikui ne mažiau 75 cm x 100 cm  - 1 vnt;, d) Lipni operacinė juosta ne mažiau 9x50 cm - 1 vnt; e) Servetėles - 4 vnt; f) paklotas stalui ne mažiau 150x190 cm.   Įpakuotas viename steriliame gamykliniame įpakavime su sterilumo kontrolės sistema.  </t>
  </si>
  <si>
    <t xml:space="preserve">Adatos spinalinės, sterilios, plieninė adata. Skaidri, visų pusių prizminės formos (arba lygiaverte) jungtimi ir likvoro indikatoriumi, gerai matomu visose plokštumose. Reikalavimai gamybos kokybei - visi produktai turi būti pagaminti laikantis ISO 9001/EN 46001 kokybės sistemų kontrolės standartų. Turi turėti CE sertifikatus (su ženklą suteikusios institucijos kodu). </t>
  </si>
  <si>
    <t>Intraveniniai kateteriai. Pagaminti iš politetrafluoretileno (pateikti gamintojo patvirtinančius dokumnetus). Lankstūs ir atsparūs lūžiams su Luer/Lock jungtimi, su injekcine anga. Turi tvirtinimo sparnelius. Kateteris įlydytas į sparnelius (pateikti gamintojo patvirtinančius dokumentus). Neturi latekso komponentų, vienkartiniai, supakuoti ne daugiau 100 vnt. pakuotėje.</t>
  </si>
  <si>
    <t>Centrinės venos kateteriai. Vieno spindžio. Pagamintas iš poliuretano. Kateteris padengtas hidrofiline medžiaga, lankstus ir atsparus lūžiams. Nepirogeniški (pateikti gamintojo patvirtinančius dokumentus). Įpakuoti su Luer/Lok kamštukais.  Pravedėjas J-formos (užtikrinantis patikimą kateterio prasiskverbimą pro audinius).</t>
  </si>
  <si>
    <t xml:space="preserve">Vienkartinė, užrišama raišteliais, klostuota, hipoalergiška, 3 sluoksnių, ne mažiau 99 % bakterijų filtravimo efektyvumas (užtikrina filtracijos  efektyvumą ne mažiau kaip 3 val.). Neturi savo sudėtyje kancerogeninių, mutageninių ar toksiškų medžiagų (pagal REACH reikalavimus). 
Plotis ne mažiau 18cm ± 0,5 cm. Gerai  prisispaudžia prie nosies, dengtos cinkuotos vielos pagalba, gerai uždengia apatinę veido dalį, pagaminta iš standžios medžiagos. Sudėtyje nėra latekso,  formaldehido, nikelio ir kitų alergizuojančių medžiagų (pateikti gamintojo patvirtinimą). Vidinis sluoksnis neerzina odos ir nesipūkuoja. Kaukės raišteliai pakuotėje turi būti atskirti kartu su kauke, kad išimant vieną kaukę nebūtų suterštos kitos.
</t>
  </si>
  <si>
    <r>
      <t xml:space="preserve">Epidūriniai rinkiniai </t>
    </r>
    <r>
      <rPr>
        <sz val="10"/>
        <rFont val="Times New Roman"/>
        <family val="1"/>
        <charset val="186"/>
      </rPr>
      <t>G 18: sterilūs, vienkartiniai</t>
    </r>
    <r>
      <rPr>
        <sz val="10"/>
        <rFont val="Times New Roman"/>
        <family val="1"/>
      </rPr>
      <t>. G18 Tuohy adata metalinė su sparneliais, plastikiniu mandrenu, 80mm ilgio. Kateteris pagamointas iš poliamido, graduotas, su užapvalintu, atraumatiniu galu, su šoninėmis skylutėmis, rentgenokontrastinis, elastinis be "atminties". Kateterio sujungiklis "click" tipo, be latekso komponentų, kateterio nukreipėjas.  Komplekte yra 8 ± 1 ml LOR švirkštas paraboline gradacija. Kateteris antibakterinis 0,2 mk plokščias filtras (būtinas ženklinimas ant pačio filtro), yra antibakterinis 0,2 mk plokščias filtras (būtinas ženklinimas ant pačio filtro), filtro fiksatorius. Lietuviškas parašymas ant originalios pakuotės.</t>
    </r>
  </si>
  <si>
    <t>Adatos spinalinės. Sterilios, skaidrios, su plienine adata kuri yra skaidri visų pusių prizminės formos (arba lygiaverte) jungtimi ir likvoro indikatoriumi, gerai matomu visose plokštumose.</t>
  </si>
  <si>
    <t>Intraarteriniai kateteriai. Pagaminti iš politetrafluoretileno (pateikti gamintojo patvirtinančius dokumentus). Turi tvirtinimo sparnelius. Vienkartiniai. Prailginimo kateteris nuo intraarterinio kateterio iki arterinio kraujo spaudimo matavimo kameros. 20G x 45 mm</t>
  </si>
  <si>
    <t>Rinkinys venos punkcijai "Drugelis" su luer adapteriu prisukamas prie infuzinės sistemos. Vamzdelio ilgis 29 cm. Sterilus (EN 552 med. Prietaisų sterilumo direktyva). 23G</t>
  </si>
  <si>
    <t>1.1</t>
  </si>
  <si>
    <t>1.1.1</t>
  </si>
  <si>
    <t>1.1.2</t>
  </si>
  <si>
    <t>1.1.3</t>
  </si>
  <si>
    <t>1.1.4</t>
  </si>
  <si>
    <t>1.1.5</t>
  </si>
  <si>
    <t>1.2</t>
  </si>
  <si>
    <t>1.3</t>
  </si>
  <si>
    <t>1.3.1</t>
  </si>
  <si>
    <t>1.4</t>
  </si>
  <si>
    <t>Viso 1 dalis</t>
  </si>
  <si>
    <t>1 dalis</t>
  </si>
  <si>
    <t>3.1</t>
  </si>
  <si>
    <t>3.2</t>
  </si>
  <si>
    <t>3.3</t>
  </si>
  <si>
    <t>3.4</t>
  </si>
  <si>
    <t xml:space="preserve">Viso 3 dalis </t>
  </si>
  <si>
    <t>4</t>
  </si>
  <si>
    <t xml:space="preserve">Viso 4 dalis </t>
  </si>
  <si>
    <t>5.</t>
  </si>
  <si>
    <t>6.</t>
  </si>
  <si>
    <t>7.</t>
  </si>
  <si>
    <t xml:space="preserve">Viso 7 dalis </t>
  </si>
  <si>
    <t>8.</t>
  </si>
  <si>
    <t>9.</t>
  </si>
  <si>
    <t>10.</t>
  </si>
  <si>
    <t>11</t>
  </si>
  <si>
    <t>12</t>
  </si>
  <si>
    <t>13.</t>
  </si>
  <si>
    <t>13.1</t>
  </si>
  <si>
    <t>13.2</t>
  </si>
  <si>
    <t>13.3</t>
  </si>
  <si>
    <t>13.4</t>
  </si>
  <si>
    <t>13.5</t>
  </si>
  <si>
    <t>13.6</t>
  </si>
  <si>
    <t xml:space="preserve">Viso 13 dalis </t>
  </si>
  <si>
    <t>14.</t>
  </si>
  <si>
    <t>14.1</t>
  </si>
  <si>
    <t>14.2</t>
  </si>
  <si>
    <t>Viso 14 dalis</t>
  </si>
  <si>
    <t>15.</t>
  </si>
  <si>
    <t>16.</t>
  </si>
  <si>
    <t>16.1</t>
  </si>
  <si>
    <t>16.2</t>
  </si>
  <si>
    <t>16.3</t>
  </si>
  <si>
    <t>Viso 16 dalis</t>
  </si>
  <si>
    <t>17.</t>
  </si>
  <si>
    <t>18.</t>
  </si>
  <si>
    <t>19.</t>
  </si>
  <si>
    <t>20.</t>
  </si>
  <si>
    <t>21.</t>
  </si>
  <si>
    <t>21.1</t>
  </si>
  <si>
    <t>21.2</t>
  </si>
  <si>
    <t>21.3</t>
  </si>
  <si>
    <t>Viso 21 dalis</t>
  </si>
  <si>
    <t>22.</t>
  </si>
  <si>
    <t>22.1</t>
  </si>
  <si>
    <t>22.2.</t>
  </si>
  <si>
    <t>22.3</t>
  </si>
  <si>
    <t>22.4</t>
  </si>
  <si>
    <t>22.5</t>
  </si>
  <si>
    <t>Viso 22 dalis</t>
  </si>
  <si>
    <t>23.</t>
  </si>
  <si>
    <t>23.1</t>
  </si>
  <si>
    <t>23.2</t>
  </si>
  <si>
    <t>Viso 23 dalis</t>
  </si>
  <si>
    <t>24.</t>
  </si>
  <si>
    <t>24.1</t>
  </si>
  <si>
    <t>24.2</t>
  </si>
  <si>
    <t>24.3</t>
  </si>
  <si>
    <t>24.4</t>
  </si>
  <si>
    <t>24.4.1</t>
  </si>
  <si>
    <t>24.4.2</t>
  </si>
  <si>
    <t>24.4.3</t>
  </si>
  <si>
    <t>24.4.4</t>
  </si>
  <si>
    <t>24.4.5</t>
  </si>
  <si>
    <t>24.4.6</t>
  </si>
  <si>
    <t>24.4.7</t>
  </si>
  <si>
    <t>24.4.8</t>
  </si>
  <si>
    <t>Viso 24 dalis</t>
  </si>
  <si>
    <t>25.</t>
  </si>
  <si>
    <t>25.1</t>
  </si>
  <si>
    <t>25.2</t>
  </si>
  <si>
    <t>25.3</t>
  </si>
  <si>
    <t>Viso 25 dalis</t>
  </si>
  <si>
    <t>26</t>
  </si>
  <si>
    <t>26.1</t>
  </si>
  <si>
    <t>26.2</t>
  </si>
  <si>
    <t>Viso 26 dalis</t>
  </si>
  <si>
    <t>27</t>
  </si>
  <si>
    <t>27.1</t>
  </si>
  <si>
    <t>27.2</t>
  </si>
  <si>
    <t>Viso 27 dalis</t>
  </si>
  <si>
    <t>28</t>
  </si>
  <si>
    <t xml:space="preserve">Sterilių apklotų komplektai: </t>
  </si>
  <si>
    <t>28.1</t>
  </si>
  <si>
    <t>28.2</t>
  </si>
  <si>
    <t>28.3</t>
  </si>
  <si>
    <t>Viso 28 dalis</t>
  </si>
  <si>
    <t>29</t>
  </si>
  <si>
    <t>29.1</t>
  </si>
  <si>
    <t>29.2</t>
  </si>
  <si>
    <t>29.3</t>
  </si>
  <si>
    <t>Viso 29 dalis</t>
  </si>
  <si>
    <t>30.</t>
  </si>
  <si>
    <t>30.1</t>
  </si>
  <si>
    <t>30.2</t>
  </si>
  <si>
    <t>30.3</t>
  </si>
  <si>
    <t>30.4</t>
  </si>
  <si>
    <t>30.5</t>
  </si>
  <si>
    <t>30.6</t>
  </si>
  <si>
    <t>30.7</t>
  </si>
  <si>
    <t>30.8</t>
  </si>
  <si>
    <t>30.9</t>
  </si>
  <si>
    <t>30.10</t>
  </si>
  <si>
    <t>30.11</t>
  </si>
  <si>
    <t>30.12</t>
  </si>
  <si>
    <t>30.13</t>
  </si>
  <si>
    <t>Viso 30 dalis</t>
  </si>
  <si>
    <t>31</t>
  </si>
  <si>
    <t>31.1</t>
  </si>
  <si>
    <t>31.2</t>
  </si>
  <si>
    <t>31.3</t>
  </si>
  <si>
    <t>Viso 31 dalis</t>
  </si>
  <si>
    <t>32</t>
  </si>
  <si>
    <t>Viso 32 dalis</t>
  </si>
  <si>
    <t>VNT kaina be PVM</t>
  </si>
  <si>
    <t xml:space="preserve">Viso kaina su PVM </t>
  </si>
  <si>
    <t xml:space="preserve">             Perkamų vienkartinių medicininių priemonių sąrašas</t>
  </si>
  <si>
    <t>Vnt. kaina EUR (be PVM)</t>
  </si>
  <si>
    <t>Atitikimas techninėje specifikacijoje nurodytiems reikalavimams (užpildyti išsamiai, nurodant konkrečius parametrus). Katalogo Nr. ir psl.</t>
  </si>
  <si>
    <t>Firminis prekės pavadinimas, gamintojas, prekės kodas</t>
  </si>
  <si>
    <t>Viso kiekio suma € be PVM (3*6)</t>
  </si>
  <si>
    <t>1</t>
  </si>
  <si>
    <t xml:space="preserve"> Perkamų vienkartinių medicininių priemonių sąrašas</t>
  </si>
  <si>
    <t>Pirštinės, steril., be pudros Nr. 7,5 DermaGel PF</t>
  </si>
  <si>
    <t>Sterilios, anatominės konfigūracijos, pagamintos iš natūralaus latekso chirurginės pirštinės, be pudros; Vidus lubrikuotas sintetiniu polimeru. Pirštinės storis ties pirštų galais 0,18 mm.; Pakuotė: plėšiama  plyšta per siūles, nepažeidžiant sterilumo. Dydžiai:</t>
  </si>
  <si>
    <t xml:space="preserve"> sudrėkinti, Nr. 2-3, supakuoti po 1vnt</t>
  </si>
  <si>
    <t>KANAM LATEX INDUSTRIES PRIVATE LIMITED</t>
  </si>
  <si>
    <t>Prezervatyvai Romed N144  /Van Oostveen Medical B.V. Romed/ CON-500R</t>
  </si>
  <si>
    <t xml:space="preserve">Apklotas neaust. medž. ster. 37,5 x 45 cm/Molnlycke HC/800330  </t>
  </si>
  <si>
    <t>Vienkartiniai , iš vienos pusės padengtas plastiku, iš kitos sugeriamu popieriu. Dydis 37,5x45cm, sterilus</t>
  </si>
  <si>
    <t>Vienkartinės paklodės rulone su perforacija,sudarytos iš 100% polipropileno pluošto, atsparaus vandeniui. Matmenys: plotis 60cm  x 2m , rulone  75 lapai.</t>
  </si>
  <si>
    <t>Kelnaitės kolonoskopiniams tyrimams. Vienkartinės, pagamintos iš polipropileno, juosmeninis ilgis ištempus130cm,  ilgis 60cm, vienos pusės klešnės plotis  35cm, angos vertikalus ilgis nugarinėje dalyje 15 cm.</t>
  </si>
  <si>
    <t xml:space="preserve">Kelnės kolonoskopijai N10, L/Zarys International Group/BT-0023-40DB        </t>
  </si>
  <si>
    <t>Užtiesalas, sanitarinis, neaustinis,150 m x 60 cm /Wuhan Top Med</t>
  </si>
  <si>
    <t xml:space="preserve">     Chalatas chirurginis STANDARD, (steril.), XL/Zarys International Group/AT-SGS-XL_1E</t>
  </si>
  <si>
    <t>Chalatas chirurginis STANDARD PLUS (steril.) XL/Zarys International Group/AT-SGSP-XL_1E</t>
  </si>
  <si>
    <t>Chalatas specialus,vienkartinis sterilus, audinys iš vandeniui nepralaidžios neaustinės medžiagos, plastikiniai sutvirtinimai rankovių ir chalato priekinės dalies; papildomai apsaugantys nuo skysčių prasiskverbimo; rankogaliai trikotažiniai; chalatas su diržu, surišimas šone, sterili ir chalato nugara. Dydis XL (ilgis138cm). Įpakuotas viename steriliame gamykliniame įpakavime su sterilumo kontrolės sistema. Trijų lygių pakuotė: pirminė sterili, antrinė kartoninė skirta prekių gabenimui į operacinę, tretinė skirta transportavimui.</t>
  </si>
  <si>
    <t>Standartinės apsaugos chalatas, vienkartinis, sterilus, audinys iš vandeniui nepralaidžios neaustinės medžiagos, rankogaliai trikotažiniai. Neskatina prakaitavimo ilgalaikių intervencijų metu. Ilgi apykaklės užsegimo lipdukai. Pilnai viena kitą dengiančios nugaros dalys, plačios rankovės. Dydis XL (ilgis  138cm). Įpakuotas viename steriliame gamykliniame įpakavime su sterilumo kontrolės sistema. Trijų lygių pakuotė: pirminė sterili, antrinė kartoninė skirta prekių gabenimui į operacinę, tretinė skirta transportavimui.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</si>
</sst>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b/>
      <sz val="10"/>
      <name val="Times New Roman"/>
      <family val="1"/>
    </font>
    <font>
      <sz val="10"/>
      <name val="Times New Roman"/>
      <family val="1"/>
    </font>
    <font>
      <sz val="10"/>
      <name val="Calibri"/>
      <family val="2"/>
      <charset val="186"/>
      <scheme val="minor"/>
    </font>
    <font>
      <sz val="10"/>
      <color theme="1"/>
      <name val="Times New Roman"/>
      <family val="1"/>
      <charset val="186"/>
    </font>
    <font>
      <b/>
      <sz val="10"/>
      <name val="Times New Roman"/>
      <family val="1"/>
      <charset val="204"/>
    </font>
    <font>
      <sz val="10"/>
      <name val="Calibri"/>
      <family val="2"/>
      <charset val="186"/>
    </font>
    <font>
      <sz val="8"/>
      <name val="Calibri"/>
      <family val="2"/>
      <charset val="186"/>
      <scheme val="minor"/>
    </font>
    <font>
      <sz val="12"/>
      <name val="Times New Roman"/>
      <family val="1"/>
      <charset val="186"/>
    </font>
    <font>
      <sz val="10"/>
      <color theme="1"/>
      <name val="Calibri"/>
      <family val="2"/>
      <charset val="186"/>
      <scheme val="minor"/>
    </font>
    <font>
      <b/>
      <sz val="11"/>
      <name val="Times New Roman"/>
      <family val="1"/>
      <charset val="186"/>
    </font>
    <font>
      <b/>
      <sz val="10"/>
      <name val="Calibri"/>
      <family val="2"/>
      <charset val="186"/>
      <scheme val="minor"/>
    </font>
    <font>
      <sz val="11"/>
      <name val="Calibri"/>
      <family val="2"/>
      <charset val="186"/>
    </font>
    <font>
      <b/>
      <sz val="13"/>
      <name val="Times New Roman"/>
      <family val="1"/>
      <charset val="186"/>
    </font>
    <font>
      <sz val="12"/>
      <color theme="1"/>
      <name val="Calibri"/>
      <family val="2"/>
      <charset val="186"/>
      <scheme val="minor"/>
    </font>
    <font>
      <sz val="10"/>
      <color rgb="FFFF0000"/>
      <name val="Times New Roman"/>
      <family val="1"/>
      <charset val="186"/>
    </font>
    <font>
      <sz val="9"/>
      <name val="Times New Roman"/>
      <family val="1"/>
      <charset val="186"/>
    </font>
  </fonts>
  <fills count="10">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2" fillId="0" borderId="0" applyFont="0" applyFill="0" applyBorder="0" applyAlignment="0" applyProtection="0"/>
  </cellStyleXfs>
  <cellXfs count="191">
    <xf numFmtId="0" fontId="0" fillId="0" borderId="0" xfId="0"/>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49" fontId="3" fillId="0" borderId="1" xfId="0" applyNumberFormat="1" applyFont="1" applyBorder="1" applyAlignment="1">
      <alignment horizontal="center" vertical="top" wrapText="1"/>
    </xf>
    <xf numFmtId="49" fontId="3"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0" fontId="1" fillId="0" borderId="1" xfId="0" applyFont="1" applyBorder="1" applyAlignment="1">
      <alignment vertical="top"/>
    </xf>
    <xf numFmtId="49" fontId="1" fillId="0" borderId="1" xfId="0" applyNumberFormat="1" applyFont="1" applyBorder="1" applyAlignment="1">
      <alignment horizontal="center" vertical="top" wrapText="1"/>
    </xf>
    <xf numFmtId="49" fontId="4" fillId="0" borderId="1" xfId="0" applyNumberFormat="1" applyFont="1" applyBorder="1" applyAlignment="1">
      <alignment horizontal="center" vertical="top" wrapText="1"/>
    </xf>
    <xf numFmtId="0" fontId="1" fillId="0" borderId="1" xfId="0" applyFont="1" applyBorder="1" applyAlignment="1">
      <alignment horizontal="center" vertical="top"/>
    </xf>
    <xf numFmtId="49" fontId="4" fillId="0" borderId="1" xfId="0" applyNumberFormat="1" applyFont="1" applyBorder="1" applyAlignment="1">
      <alignment horizontal="center" vertical="top"/>
    </xf>
    <xf numFmtId="0" fontId="1" fillId="2" borderId="1" xfId="0" applyFont="1" applyFill="1" applyBorder="1" applyAlignment="1">
      <alignment horizontal="center" vertical="top" wrapText="1"/>
    </xf>
    <xf numFmtId="0" fontId="1" fillId="0" borderId="0" xfId="0" applyFont="1" applyAlignment="1">
      <alignment horizontal="center" vertical="top" wrapText="1"/>
    </xf>
    <xf numFmtId="0" fontId="6" fillId="0" borderId="0" xfId="0" applyFont="1" applyAlignment="1">
      <alignment wrapText="1"/>
    </xf>
    <xf numFmtId="0" fontId="1" fillId="4" borderId="1" xfId="0" applyFont="1" applyFill="1" applyBorder="1" applyAlignment="1">
      <alignment horizontal="center" vertical="top" wrapText="1"/>
    </xf>
    <xf numFmtId="0" fontId="1" fillId="4" borderId="1" xfId="0" applyFont="1" applyFill="1" applyBorder="1" applyAlignment="1">
      <alignment vertical="top"/>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5" fillId="0" borderId="1" xfId="0" applyFont="1" applyBorder="1" applyAlignment="1">
      <alignment horizontal="center" vertical="top" wrapText="1"/>
    </xf>
    <xf numFmtId="49" fontId="5" fillId="0" borderId="1" xfId="0" applyNumberFormat="1" applyFont="1" applyBorder="1" applyAlignment="1">
      <alignment horizontal="center" vertical="top" wrapText="1"/>
    </xf>
    <xf numFmtId="0" fontId="6" fillId="0" borderId="0" xfId="0" applyFont="1"/>
    <xf numFmtId="0" fontId="6" fillId="0" borderId="0" xfId="0" applyFont="1" applyAlignment="1">
      <alignment vertical="top"/>
    </xf>
    <xf numFmtId="0" fontId="2" fillId="0" borderId="0" xfId="0" applyFont="1" applyAlignment="1">
      <alignment horizontal="left" vertical="top" wrapText="1"/>
    </xf>
    <xf numFmtId="49" fontId="8" fillId="2" borderId="1" xfId="0" applyNumberFormat="1" applyFont="1" applyFill="1" applyBorder="1" applyAlignment="1">
      <alignment horizontal="center" vertical="top" wrapText="1"/>
    </xf>
    <xf numFmtId="0" fontId="8" fillId="3" borderId="1" xfId="0" applyFont="1" applyFill="1" applyBorder="1" applyAlignment="1">
      <alignment horizontal="center" vertical="top"/>
    </xf>
    <xf numFmtId="0" fontId="6" fillId="3" borderId="1" xfId="0" applyFont="1" applyFill="1" applyBorder="1" applyAlignment="1">
      <alignment vertical="top" wrapText="1"/>
    </xf>
    <xf numFmtId="0" fontId="6" fillId="0" borderId="0" xfId="0" applyFont="1" applyAlignment="1">
      <alignment vertical="top" wrapText="1"/>
    </xf>
    <xf numFmtId="0" fontId="0" fillId="0" borderId="0" xfId="0" applyAlignment="1">
      <alignment vertical="top"/>
    </xf>
    <xf numFmtId="0" fontId="9" fillId="0" borderId="0" xfId="0" applyFont="1" applyAlignment="1">
      <alignment vertical="top"/>
    </xf>
    <xf numFmtId="49" fontId="4" fillId="2" borderId="1" xfId="0" applyNumberFormat="1" applyFont="1" applyFill="1" applyBorder="1" applyAlignment="1">
      <alignment horizontal="center" vertical="top" wrapText="1"/>
    </xf>
    <xf numFmtId="0" fontId="5" fillId="2" borderId="1" xfId="0" applyFont="1" applyFill="1" applyBorder="1" applyAlignment="1">
      <alignment horizontal="center" vertical="top"/>
    </xf>
    <xf numFmtId="0" fontId="5" fillId="2" borderId="1" xfId="0" applyFont="1" applyFill="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xf>
    <xf numFmtId="0" fontId="3" fillId="0" borderId="0" xfId="0" applyFont="1" applyAlignment="1">
      <alignment horizontal="left" vertical="top" wrapText="1"/>
    </xf>
    <xf numFmtId="0" fontId="3" fillId="0" borderId="0" xfId="0" applyFont="1" applyAlignment="1">
      <alignment horizontal="left" vertical="top"/>
    </xf>
    <xf numFmtId="0" fontId="1" fillId="0" borderId="1" xfId="0" applyFont="1" applyBorder="1" applyAlignment="1">
      <alignment horizontal="justify" vertical="top" wrapText="1"/>
    </xf>
    <xf numFmtId="49" fontId="3"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xf>
    <xf numFmtId="0" fontId="1" fillId="5" borderId="1" xfId="0" applyFont="1" applyFill="1" applyBorder="1" applyAlignment="1">
      <alignment vertical="top"/>
    </xf>
    <xf numFmtId="0" fontId="1" fillId="0" borderId="1" xfId="0" applyFont="1" applyBorder="1" applyAlignment="1">
      <alignment vertical="top" wrapText="1"/>
    </xf>
    <xf numFmtId="49" fontId="1" fillId="4" borderId="0" xfId="0" applyNumberFormat="1" applyFont="1" applyFill="1" applyAlignment="1">
      <alignment horizontal="left" vertical="top"/>
    </xf>
    <xf numFmtId="49" fontId="3" fillId="4" borderId="1" xfId="0" applyNumberFormat="1" applyFont="1" applyFill="1" applyBorder="1" applyAlignment="1">
      <alignment horizontal="center" vertical="top" wrapText="1"/>
    </xf>
    <xf numFmtId="49" fontId="1" fillId="4" borderId="1" xfId="0" applyNumberFormat="1" applyFont="1" applyFill="1" applyBorder="1" applyAlignment="1">
      <alignment horizontal="center" vertical="top" wrapText="1"/>
    </xf>
    <xf numFmtId="0" fontId="1" fillId="4" borderId="0" xfId="0" applyFont="1" applyFill="1" applyAlignment="1">
      <alignment vertical="top"/>
    </xf>
    <xf numFmtId="0" fontId="1" fillId="4" borderId="1" xfId="0" applyFont="1" applyFill="1" applyBorder="1" applyAlignment="1">
      <alignment horizontal="center" vertical="center" wrapText="1"/>
    </xf>
    <xf numFmtId="0" fontId="1" fillId="6" borderId="1" xfId="0" applyFont="1" applyFill="1" applyBorder="1" applyAlignment="1">
      <alignment vertical="top" wrapText="1"/>
    </xf>
    <xf numFmtId="9" fontId="14" fillId="3" borderId="1" xfId="1" applyFont="1" applyFill="1" applyBorder="1" applyAlignment="1">
      <alignment vertical="top"/>
    </xf>
    <xf numFmtId="0" fontId="0" fillId="0" borderId="0" xfId="0" applyAlignment="1">
      <alignment wrapText="1"/>
    </xf>
    <xf numFmtId="0" fontId="9" fillId="0" borderId="0" xfId="0" applyFont="1" applyAlignment="1">
      <alignment horizontal="center" vertical="top"/>
    </xf>
    <xf numFmtId="0" fontId="9" fillId="4" borderId="0" xfId="0" applyFont="1" applyFill="1" applyAlignment="1">
      <alignment horizontal="center" vertical="top"/>
    </xf>
    <xf numFmtId="0" fontId="9" fillId="4" borderId="0" xfId="0" applyFont="1" applyFill="1" applyAlignment="1">
      <alignment vertical="top"/>
    </xf>
    <xf numFmtId="0" fontId="15" fillId="0" borderId="0" xfId="0" applyFont="1" applyAlignment="1">
      <alignment horizontal="right" vertical="top"/>
    </xf>
    <xf numFmtId="0" fontId="13" fillId="0" borderId="0" xfId="0" applyFont="1" applyAlignment="1">
      <alignment vertical="top"/>
    </xf>
    <xf numFmtId="0" fontId="11" fillId="0" borderId="0" xfId="0" applyFont="1" applyAlignment="1">
      <alignment vertical="top"/>
    </xf>
    <xf numFmtId="0" fontId="11" fillId="4" borderId="0" xfId="0" applyFont="1" applyFill="1" applyAlignment="1">
      <alignment horizontal="center" vertical="top"/>
    </xf>
    <xf numFmtId="0" fontId="11" fillId="4" borderId="0" xfId="0" applyFont="1" applyFill="1" applyAlignment="1">
      <alignment vertical="top"/>
    </xf>
    <xf numFmtId="0" fontId="16" fillId="0" borderId="0" xfId="0" applyFont="1" applyAlignment="1">
      <alignment vertical="top"/>
    </xf>
    <xf numFmtId="0" fontId="11" fillId="0" borderId="0" xfId="0" applyFont="1" applyAlignment="1">
      <alignment horizontal="right" vertical="top"/>
    </xf>
    <xf numFmtId="0" fontId="17" fillId="0" borderId="0" xfId="0" applyFont="1"/>
    <xf numFmtId="0" fontId="1" fillId="4" borderId="1" xfId="0" applyFont="1" applyFill="1" applyBorder="1" applyAlignment="1">
      <alignment horizontal="left" vertical="top" wrapText="1"/>
    </xf>
    <xf numFmtId="0" fontId="1" fillId="0" borderId="1" xfId="0" applyFont="1" applyBorder="1" applyAlignment="1">
      <alignment horizontal="right" vertical="top"/>
    </xf>
    <xf numFmtId="49" fontId="3" fillId="7" borderId="1" xfId="0" applyNumberFormat="1" applyFont="1" applyFill="1" applyBorder="1" applyAlignment="1">
      <alignment horizontal="center" vertical="top" wrapText="1"/>
    </xf>
    <xf numFmtId="0" fontId="3" fillId="7" borderId="1" xfId="0" applyFont="1" applyFill="1" applyBorder="1" applyAlignment="1">
      <alignment horizontal="right" vertical="top" wrapText="1"/>
    </xf>
    <xf numFmtId="0" fontId="1" fillId="7" borderId="1" xfId="0" applyFont="1" applyFill="1" applyBorder="1" applyAlignment="1">
      <alignment vertical="top" wrapText="1"/>
    </xf>
    <xf numFmtId="0" fontId="1" fillId="7" borderId="1" xfId="0" applyFont="1" applyFill="1" applyBorder="1" applyAlignment="1">
      <alignment horizontal="center" vertical="top" wrapText="1"/>
    </xf>
    <xf numFmtId="0" fontId="1" fillId="7" borderId="1" xfId="0" applyFont="1" applyFill="1" applyBorder="1" applyAlignment="1">
      <alignment vertical="top"/>
    </xf>
    <xf numFmtId="0" fontId="3" fillId="7" borderId="1" xfId="0" applyFont="1" applyFill="1" applyBorder="1" applyAlignment="1">
      <alignment vertical="top"/>
    </xf>
    <xf numFmtId="49" fontId="1" fillId="7" borderId="1" xfId="0" applyNumberFormat="1" applyFont="1" applyFill="1" applyBorder="1" applyAlignment="1">
      <alignment horizontal="center" vertical="top" wrapText="1"/>
    </xf>
    <xf numFmtId="0" fontId="3" fillId="7" borderId="1" xfId="0" applyFont="1" applyFill="1" applyBorder="1" applyAlignment="1">
      <alignment horizontal="center" vertical="top" wrapText="1"/>
    </xf>
    <xf numFmtId="49" fontId="5" fillId="7" borderId="1" xfId="0" applyNumberFormat="1" applyFont="1" applyFill="1" applyBorder="1" applyAlignment="1">
      <alignment horizontal="center" vertical="top" wrapText="1"/>
    </xf>
    <xf numFmtId="0" fontId="5" fillId="7" borderId="4" xfId="0" applyFont="1" applyFill="1" applyBorder="1" applyAlignment="1">
      <alignment horizontal="justify" vertical="top" wrapText="1"/>
    </xf>
    <xf numFmtId="0" fontId="5" fillId="7" borderId="1" xfId="0" applyFont="1" applyFill="1" applyBorder="1" applyAlignment="1">
      <alignment horizontal="center" vertical="top"/>
    </xf>
    <xf numFmtId="0" fontId="5" fillId="7" borderId="1" xfId="0" applyFont="1" applyFill="1" applyBorder="1" applyAlignment="1">
      <alignment vertical="top"/>
    </xf>
    <xf numFmtId="0" fontId="5" fillId="7" borderId="4" xfId="0" applyFont="1" applyFill="1" applyBorder="1" applyAlignment="1">
      <alignment horizontal="left" vertical="top" wrapText="1"/>
    </xf>
    <xf numFmtId="0" fontId="5" fillId="7" borderId="1" xfId="0" applyFont="1" applyFill="1" applyBorder="1" applyAlignment="1">
      <alignment horizontal="center" vertical="top" wrapText="1"/>
    </xf>
    <xf numFmtId="0" fontId="5" fillId="7" borderId="1" xfId="0" applyFont="1" applyFill="1" applyBorder="1" applyAlignment="1">
      <alignment vertical="top" wrapText="1"/>
    </xf>
    <xf numFmtId="0" fontId="1" fillId="4" borderId="1" xfId="0" applyFont="1" applyFill="1" applyBorder="1" applyAlignment="1">
      <alignment vertical="center"/>
    </xf>
    <xf numFmtId="0" fontId="14" fillId="3" borderId="1" xfId="0" applyFont="1" applyFill="1" applyBorder="1" applyAlignment="1">
      <alignment vertical="top"/>
    </xf>
    <xf numFmtId="0" fontId="2" fillId="4" borderId="0" xfId="0" applyFont="1" applyFill="1" applyAlignment="1">
      <alignment horizontal="left" vertical="top"/>
    </xf>
    <xf numFmtId="0" fontId="1" fillId="4" borderId="0" xfId="0" applyFont="1" applyFill="1" applyAlignment="1">
      <alignment horizontal="left" vertical="top" wrapText="1"/>
    </xf>
    <xf numFmtId="0" fontId="1" fillId="4" borderId="0" xfId="0" applyFont="1" applyFill="1" applyAlignment="1">
      <alignment horizontal="center" vertical="top" wrapText="1"/>
    </xf>
    <xf numFmtId="0" fontId="1" fillId="4" borderId="0" xfId="0" applyFont="1" applyFill="1" applyAlignment="1">
      <alignment horizontal="left" vertical="top"/>
    </xf>
    <xf numFmtId="0" fontId="0" fillId="4" borderId="0" xfId="0" applyFill="1"/>
    <xf numFmtId="49" fontId="1" fillId="4" borderId="0" xfId="0" applyNumberFormat="1" applyFont="1" applyFill="1" applyAlignment="1">
      <alignment horizontal="center" vertical="top"/>
    </xf>
    <xf numFmtId="0" fontId="1" fillId="4" borderId="0" xfId="0" applyFont="1" applyFill="1" applyAlignment="1">
      <alignment vertical="top" wrapText="1"/>
    </xf>
    <xf numFmtId="0" fontId="3" fillId="4" borderId="1" xfId="0" applyFont="1" applyFill="1" applyBorder="1" applyAlignment="1">
      <alignment horizontal="center" vertical="top" wrapText="1"/>
    </xf>
    <xf numFmtId="0" fontId="7" fillId="4" borderId="0" xfId="0" applyFont="1" applyFill="1"/>
    <xf numFmtId="0" fontId="1" fillId="4" borderId="0" xfId="0" applyFont="1" applyFill="1" applyAlignment="1">
      <alignment wrapText="1"/>
    </xf>
    <xf numFmtId="0" fontId="1" fillId="5" borderId="1" xfId="0" applyFont="1" applyFill="1" applyBorder="1" applyAlignment="1">
      <alignment horizontal="center" vertical="top" wrapText="1"/>
    </xf>
    <xf numFmtId="49" fontId="3" fillId="8" borderId="1" xfId="0" applyNumberFormat="1" applyFont="1" applyFill="1" applyBorder="1" applyAlignment="1">
      <alignment horizontal="center" vertical="top" wrapText="1"/>
    </xf>
    <xf numFmtId="0" fontId="1" fillId="8" borderId="1" xfId="0" applyFont="1" applyFill="1" applyBorder="1" applyAlignment="1">
      <alignment horizontal="center" vertical="top" wrapText="1"/>
    </xf>
    <xf numFmtId="9" fontId="1" fillId="8" borderId="1" xfId="1" applyFont="1" applyFill="1" applyBorder="1" applyAlignment="1">
      <alignment vertical="top"/>
    </xf>
    <xf numFmtId="0" fontId="1" fillId="8" borderId="1" xfId="0" applyFont="1" applyFill="1" applyBorder="1" applyAlignment="1">
      <alignment vertical="top"/>
    </xf>
    <xf numFmtId="0" fontId="3" fillId="8" borderId="1" xfId="0" applyFont="1" applyFill="1" applyBorder="1" applyAlignment="1">
      <alignment vertical="top"/>
    </xf>
    <xf numFmtId="0" fontId="5" fillId="0" borderId="4" xfId="0" applyFont="1" applyBorder="1" applyAlignment="1">
      <alignment vertical="top" wrapText="1"/>
    </xf>
    <xf numFmtId="0" fontId="3" fillId="0" borderId="1" xfId="0" applyFont="1" applyBorder="1" applyAlignment="1">
      <alignment horizontal="right" vertical="top"/>
    </xf>
    <xf numFmtId="0" fontId="3" fillId="0" borderId="1" xfId="0" applyFont="1" applyBorder="1" applyAlignment="1">
      <alignment vertical="top"/>
    </xf>
    <xf numFmtId="0" fontId="18" fillId="0" borderId="0" xfId="0" applyFont="1" applyAlignment="1">
      <alignment vertical="top"/>
    </xf>
    <xf numFmtId="0" fontId="3" fillId="4" borderId="2"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4" borderId="0" xfId="0" applyFont="1" applyFill="1" applyAlignment="1">
      <alignment horizontal="center" vertical="top" wrapText="1"/>
    </xf>
    <xf numFmtId="0" fontId="1" fillId="0" borderId="4" xfId="0" applyFont="1" applyBorder="1" applyAlignment="1">
      <alignment horizontal="center" vertical="top" wrapText="1"/>
    </xf>
    <xf numFmtId="0" fontId="7" fillId="0" borderId="1" xfId="0" applyFont="1" applyBorder="1" applyAlignment="1">
      <alignment vertical="top" wrapText="1"/>
    </xf>
    <xf numFmtId="0" fontId="19" fillId="0" borderId="1" xfId="0" applyFont="1" applyBorder="1" applyAlignment="1">
      <alignment horizontal="center" vertical="top" wrapText="1"/>
    </xf>
    <xf numFmtId="2" fontId="1" fillId="0" borderId="1" xfId="0" applyNumberFormat="1" applyFont="1" applyBorder="1" applyAlignment="1">
      <alignment vertical="top"/>
    </xf>
    <xf numFmtId="2" fontId="14" fillId="3" borderId="1" xfId="0" applyNumberFormat="1" applyFont="1" applyFill="1" applyBorder="1" applyAlignment="1">
      <alignment vertical="top"/>
    </xf>
    <xf numFmtId="2" fontId="3" fillId="3" borderId="1" xfId="0" applyNumberFormat="1" applyFont="1" applyFill="1" applyBorder="1" applyAlignment="1">
      <alignment vertical="top"/>
    </xf>
    <xf numFmtId="2" fontId="1" fillId="7" borderId="1" xfId="0" applyNumberFormat="1" applyFont="1" applyFill="1" applyBorder="1" applyAlignment="1">
      <alignment vertical="top"/>
    </xf>
    <xf numFmtId="2" fontId="3" fillId="7" borderId="1" xfId="0" applyNumberFormat="1" applyFont="1" applyFill="1" applyBorder="1" applyAlignment="1">
      <alignment vertical="top"/>
    </xf>
    <xf numFmtId="0" fontId="3" fillId="8" borderId="2" xfId="0" applyFont="1" applyFill="1" applyBorder="1" applyAlignment="1">
      <alignment horizontal="right" vertical="top" wrapText="1"/>
    </xf>
    <xf numFmtId="0" fontId="3" fillId="8" borderId="3" xfId="0" applyFont="1" applyFill="1" applyBorder="1" applyAlignment="1">
      <alignment horizontal="right" vertical="top" wrapText="1"/>
    </xf>
    <xf numFmtId="0" fontId="3" fillId="8" borderId="4" xfId="0" applyFont="1" applyFill="1" applyBorder="1" applyAlignment="1">
      <alignment horizontal="right" vertical="top" wrapText="1"/>
    </xf>
    <xf numFmtId="0" fontId="1" fillId="4" borderId="2" xfId="0" applyFont="1" applyFill="1" applyBorder="1" applyAlignment="1">
      <alignment horizontal="justify" vertical="top" wrapText="1"/>
    </xf>
    <xf numFmtId="0" fontId="1" fillId="4" borderId="3" xfId="0" applyFont="1" applyFill="1" applyBorder="1" applyAlignment="1">
      <alignment horizontal="justify" vertical="top" wrapText="1"/>
    </xf>
    <xf numFmtId="0" fontId="1" fillId="4" borderId="4" xfId="0" applyFont="1" applyFill="1" applyBorder="1" applyAlignment="1">
      <alignment horizontal="justify" vertical="top" wrapText="1"/>
    </xf>
    <xf numFmtId="0" fontId="3" fillId="4" borderId="2"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5" borderId="2"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5" borderId="4"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3" xfId="0" applyFont="1" applyBorder="1" applyAlignment="1">
      <alignment horizontal="right" vertical="top" wrapText="1"/>
    </xf>
    <xf numFmtId="0" fontId="3" fillId="0" borderId="4" xfId="0" applyFont="1" applyBorder="1" applyAlignment="1">
      <alignment horizontal="righ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6" fillId="0" borderId="1" xfId="0" applyFont="1" applyBorder="1" applyAlignment="1">
      <alignment horizontal="center" vertical="top" wrapText="1"/>
    </xf>
    <xf numFmtId="0" fontId="1" fillId="0" borderId="1" xfId="0" applyFont="1" applyBorder="1" applyAlignment="1">
      <alignment horizontal="justify"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8" fillId="3" borderId="2" xfId="0" applyFont="1" applyFill="1" applyBorder="1" applyAlignment="1">
      <alignment horizontal="right" vertical="top" wrapText="1"/>
    </xf>
    <xf numFmtId="0" fontId="8" fillId="3" borderId="3" xfId="0" applyFont="1" applyFill="1" applyBorder="1" applyAlignment="1">
      <alignment horizontal="right" vertical="top" wrapText="1"/>
    </xf>
    <xf numFmtId="0" fontId="8" fillId="3" borderId="4" xfId="0" applyFont="1" applyFill="1" applyBorder="1" applyAlignment="1">
      <alignment horizontal="right"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top" wrapText="1"/>
    </xf>
    <xf numFmtId="49" fontId="1" fillId="0" borderId="1" xfId="0" applyNumberFormat="1" applyFont="1" applyBorder="1" applyAlignment="1">
      <alignment horizontal="left"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5" borderId="1" xfId="0" applyFont="1" applyFill="1" applyBorder="1" applyAlignment="1">
      <alignment horizontal="center" vertical="top" wrapText="1"/>
    </xf>
    <xf numFmtId="0" fontId="3" fillId="7" borderId="2" xfId="0" applyFont="1" applyFill="1" applyBorder="1" applyAlignment="1">
      <alignment horizontal="right" vertical="top" wrapText="1"/>
    </xf>
    <xf numFmtId="0" fontId="3" fillId="7" borderId="3" xfId="0" applyFont="1" applyFill="1" applyBorder="1" applyAlignment="1">
      <alignment horizontal="right" vertical="top" wrapText="1"/>
    </xf>
    <xf numFmtId="0" fontId="3" fillId="7" borderId="4" xfId="0" applyFont="1" applyFill="1" applyBorder="1" applyAlignment="1">
      <alignment horizontal="right" vertical="top" wrapText="1"/>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3" fillId="9" borderId="2" xfId="0" applyFont="1" applyFill="1" applyBorder="1" applyAlignment="1">
      <alignment horizontal="right" vertical="top" wrapText="1"/>
    </xf>
    <xf numFmtId="0" fontId="3" fillId="9" borderId="3" xfId="0" applyFont="1" applyFill="1" applyBorder="1" applyAlignment="1">
      <alignment horizontal="right" vertical="top" wrapText="1"/>
    </xf>
    <xf numFmtId="0" fontId="3" fillId="9" borderId="4" xfId="0" applyFont="1" applyFill="1" applyBorder="1" applyAlignment="1">
      <alignment horizontal="righ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5" fillId="0" borderId="1" xfId="0" applyFont="1" applyBorder="1" applyAlignment="1">
      <alignment horizontal="justify" vertical="top" wrapText="1"/>
    </xf>
    <xf numFmtId="0" fontId="5" fillId="0" borderId="2"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vertical="top" wrapText="1"/>
    </xf>
    <xf numFmtId="0" fontId="11" fillId="0" borderId="0" xfId="0" applyFont="1" applyAlignment="1">
      <alignment horizontal="left" vertical="top"/>
    </xf>
    <xf numFmtId="0" fontId="11" fillId="0" borderId="0" xfId="0" applyFont="1" applyAlignment="1">
      <alignment horizontal="left" vertical="top"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8"/>
  <sheetViews>
    <sheetView zoomScale="79" zoomScaleNormal="79" workbookViewId="0">
      <selection activeCell="B12" sqref="B12:G12"/>
    </sheetView>
  </sheetViews>
  <sheetFormatPr defaultRowHeight="12.75" x14ac:dyDescent="0.2"/>
  <cols>
    <col min="1" max="1" width="9.28515625" customWidth="1"/>
    <col min="2" max="2" width="60.28515625" customWidth="1"/>
    <col min="3" max="5" width="9.140625" hidden="1" customWidth="1"/>
    <col min="6" max="6" width="8.42578125" hidden="1" customWidth="1"/>
    <col min="7" max="7" width="9.28515625" hidden="1" customWidth="1"/>
    <col min="8" max="8" width="12.28515625" style="20" customWidth="1"/>
    <col min="9" max="9" width="8.85546875" customWidth="1"/>
    <col min="11" max="11" width="7.85546875" customWidth="1"/>
    <col min="12" max="12" width="8" bestFit="1" customWidth="1"/>
    <col min="13" max="13" width="17.140625" customWidth="1"/>
  </cols>
  <sheetData>
    <row r="1" spans="1:18" ht="22.5" x14ac:dyDescent="0.2">
      <c r="A1" s="48"/>
      <c r="B1" s="86" t="s">
        <v>151</v>
      </c>
      <c r="C1" s="87"/>
      <c r="D1" s="87"/>
      <c r="E1" s="87"/>
      <c r="F1" s="87"/>
      <c r="G1" s="87"/>
      <c r="H1" s="88"/>
      <c r="I1" s="89"/>
      <c r="J1" s="89"/>
      <c r="K1" s="89"/>
      <c r="L1" s="86"/>
      <c r="M1" s="90"/>
    </row>
    <row r="2" spans="1:18" x14ac:dyDescent="0.2">
      <c r="A2" s="91"/>
      <c r="B2" s="92"/>
      <c r="C2" s="92"/>
      <c r="D2" s="92"/>
      <c r="E2" s="92"/>
      <c r="F2" s="92"/>
      <c r="G2" s="92"/>
      <c r="H2" s="88"/>
      <c r="I2" s="51"/>
      <c r="J2" s="51"/>
      <c r="K2" s="51"/>
      <c r="L2" s="51"/>
      <c r="M2" s="51"/>
    </row>
    <row r="3" spans="1:18" ht="229.5" x14ac:dyDescent="0.2">
      <c r="A3" s="49" t="s">
        <v>150</v>
      </c>
      <c r="B3" s="127" t="s">
        <v>34</v>
      </c>
      <c r="C3" s="128"/>
      <c r="D3" s="128"/>
      <c r="E3" s="128"/>
      <c r="F3" s="128"/>
      <c r="G3" s="129"/>
      <c r="H3" s="93" t="s">
        <v>35</v>
      </c>
      <c r="I3" s="108" t="s">
        <v>313</v>
      </c>
      <c r="J3" s="93" t="s">
        <v>312</v>
      </c>
      <c r="K3" s="93" t="s">
        <v>308</v>
      </c>
      <c r="L3" s="93" t="s">
        <v>314</v>
      </c>
      <c r="M3" s="93" t="s">
        <v>36</v>
      </c>
      <c r="N3" s="93" t="s">
        <v>309</v>
      </c>
      <c r="O3" s="94"/>
    </row>
    <row r="4" spans="1:18" x14ac:dyDescent="0.2">
      <c r="A4" s="49" t="s">
        <v>315</v>
      </c>
      <c r="B4" s="106">
        <v>2</v>
      </c>
      <c r="C4" s="107"/>
      <c r="D4" s="107"/>
      <c r="E4" s="107"/>
      <c r="F4" s="107"/>
      <c r="G4" s="108"/>
      <c r="H4" s="93">
        <v>3</v>
      </c>
      <c r="I4" s="108">
        <v>4</v>
      </c>
      <c r="J4" s="93">
        <v>5</v>
      </c>
      <c r="K4" s="93">
        <v>6</v>
      </c>
      <c r="L4" s="93">
        <v>7</v>
      </c>
      <c r="M4" s="93">
        <v>8</v>
      </c>
      <c r="N4" s="93">
        <v>9</v>
      </c>
      <c r="O4" s="112"/>
      <c r="P4" s="112"/>
      <c r="Q4" s="112"/>
      <c r="R4" s="94"/>
    </row>
    <row r="5" spans="1:18" x14ac:dyDescent="0.2">
      <c r="A5" s="44" t="s">
        <v>193</v>
      </c>
      <c r="B5" s="130" t="s">
        <v>31</v>
      </c>
      <c r="C5" s="131"/>
      <c r="D5" s="131"/>
      <c r="E5" s="131"/>
      <c r="F5" s="131"/>
      <c r="G5" s="132"/>
      <c r="H5" s="96"/>
      <c r="I5" s="46"/>
      <c r="J5" s="46"/>
      <c r="K5" s="46"/>
      <c r="L5" s="46"/>
      <c r="M5" s="46"/>
      <c r="N5" s="46"/>
    </row>
    <row r="6" spans="1:18" ht="79.5" customHeight="1" x14ac:dyDescent="0.2">
      <c r="A6" s="49" t="s">
        <v>182</v>
      </c>
      <c r="B6" s="124" t="s">
        <v>175</v>
      </c>
      <c r="C6" s="125"/>
      <c r="D6" s="125"/>
      <c r="E6" s="125"/>
      <c r="F6" s="125"/>
      <c r="G6" s="126"/>
      <c r="H6" s="21"/>
      <c r="I6" s="22"/>
      <c r="J6" s="22"/>
      <c r="K6" s="22"/>
      <c r="L6" s="22"/>
      <c r="M6" s="22"/>
      <c r="N6" s="22"/>
      <c r="P6" s="55"/>
      <c r="Q6" s="55"/>
    </row>
    <row r="7" spans="1:18" ht="12.75" customHeight="1" x14ac:dyDescent="0.2">
      <c r="A7" s="50" t="s">
        <v>183</v>
      </c>
      <c r="B7" s="124" t="s">
        <v>3</v>
      </c>
      <c r="C7" s="125"/>
      <c r="D7" s="125"/>
      <c r="E7" s="125"/>
      <c r="F7" s="125"/>
      <c r="G7" s="126"/>
      <c r="H7" s="21" t="s">
        <v>62</v>
      </c>
      <c r="I7" s="22"/>
      <c r="J7" s="22"/>
      <c r="K7" s="22"/>
      <c r="L7" s="22"/>
      <c r="M7" s="22"/>
      <c r="N7" s="22"/>
      <c r="P7" s="55"/>
      <c r="Q7" s="55"/>
    </row>
    <row r="8" spans="1:18" x14ac:dyDescent="0.2">
      <c r="A8" s="50" t="s">
        <v>184</v>
      </c>
      <c r="B8" s="124" t="s">
        <v>5</v>
      </c>
      <c r="C8" s="125"/>
      <c r="D8" s="125"/>
      <c r="E8" s="125"/>
      <c r="F8" s="125"/>
      <c r="G8" s="126"/>
      <c r="H8" s="21" t="s">
        <v>29</v>
      </c>
      <c r="I8" s="22"/>
      <c r="J8" s="22"/>
      <c r="K8" s="22"/>
      <c r="L8" s="22"/>
      <c r="M8" s="22"/>
      <c r="N8" s="22"/>
      <c r="P8" s="55"/>
      <c r="Q8" s="55"/>
    </row>
    <row r="9" spans="1:18" x14ac:dyDescent="0.2">
      <c r="A9" s="50" t="s">
        <v>185</v>
      </c>
      <c r="B9" s="124" t="s">
        <v>6</v>
      </c>
      <c r="C9" s="125"/>
      <c r="D9" s="125"/>
      <c r="E9" s="125"/>
      <c r="F9" s="125"/>
      <c r="G9" s="126"/>
      <c r="H9" s="21" t="s">
        <v>45</v>
      </c>
      <c r="I9" s="22"/>
      <c r="J9" s="22"/>
      <c r="K9" s="22"/>
      <c r="L9" s="22"/>
      <c r="M9" s="22"/>
      <c r="N9" s="22"/>
      <c r="P9" s="55"/>
      <c r="Q9" s="55"/>
    </row>
    <row r="10" spans="1:18" ht="12.75" customHeight="1" x14ac:dyDescent="0.2">
      <c r="A10" s="50" t="s">
        <v>186</v>
      </c>
      <c r="B10" s="124" t="s">
        <v>7</v>
      </c>
      <c r="C10" s="125"/>
      <c r="D10" s="125"/>
      <c r="E10" s="125"/>
      <c r="F10" s="125"/>
      <c r="G10" s="126"/>
      <c r="H10" s="21" t="s">
        <v>136</v>
      </c>
      <c r="I10" s="22"/>
      <c r="J10" s="22"/>
      <c r="K10" s="22"/>
      <c r="L10" s="22"/>
      <c r="M10" s="22"/>
      <c r="N10" s="22"/>
      <c r="P10" s="55"/>
      <c r="Q10" s="55"/>
    </row>
    <row r="11" spans="1:18" x14ac:dyDescent="0.2">
      <c r="A11" s="50" t="s">
        <v>187</v>
      </c>
      <c r="B11" s="124" t="s">
        <v>8</v>
      </c>
      <c r="C11" s="125"/>
      <c r="D11" s="125"/>
      <c r="E11" s="125"/>
      <c r="F11" s="125"/>
      <c r="G11" s="126"/>
      <c r="H11" s="21" t="s">
        <v>137</v>
      </c>
      <c r="I11" s="22"/>
      <c r="J11" s="22"/>
      <c r="K11" s="22"/>
      <c r="L11" s="22"/>
      <c r="M11" s="22"/>
      <c r="N11" s="22"/>
      <c r="P11" s="55"/>
      <c r="Q11" s="55"/>
    </row>
    <row r="12" spans="1:18" ht="50.25" customHeight="1" x14ac:dyDescent="0.2">
      <c r="A12" s="49" t="s">
        <v>188</v>
      </c>
      <c r="B12" s="124" t="s">
        <v>180</v>
      </c>
      <c r="C12" s="125"/>
      <c r="D12" s="125"/>
      <c r="E12" s="125"/>
      <c r="F12" s="125"/>
      <c r="G12" s="126"/>
      <c r="H12" s="52" t="s">
        <v>23</v>
      </c>
      <c r="I12" s="84"/>
      <c r="J12" s="84"/>
      <c r="K12" s="84"/>
      <c r="L12" s="84"/>
      <c r="M12" s="84"/>
      <c r="N12" s="84"/>
      <c r="P12" s="55"/>
      <c r="Q12" s="55"/>
    </row>
    <row r="13" spans="1:18" ht="51" customHeight="1" x14ac:dyDescent="0.2">
      <c r="A13" s="49" t="s">
        <v>189</v>
      </c>
      <c r="B13" s="124" t="s">
        <v>176</v>
      </c>
      <c r="C13" s="125"/>
      <c r="D13" s="125"/>
      <c r="E13" s="125"/>
      <c r="F13" s="125"/>
      <c r="G13" s="126"/>
      <c r="H13" s="21"/>
      <c r="I13" s="22"/>
      <c r="J13" s="22"/>
      <c r="K13" s="22"/>
      <c r="L13" s="22"/>
      <c r="M13" s="22"/>
      <c r="N13" s="22"/>
      <c r="P13" s="55"/>
      <c r="Q13" s="55"/>
    </row>
    <row r="14" spans="1:18" x14ac:dyDescent="0.2">
      <c r="A14" s="50" t="s">
        <v>190</v>
      </c>
      <c r="B14" s="124" t="s">
        <v>10</v>
      </c>
      <c r="C14" s="125"/>
      <c r="D14" s="125"/>
      <c r="E14" s="125"/>
      <c r="F14" s="125"/>
      <c r="G14" s="126"/>
      <c r="H14" s="21" t="s">
        <v>0</v>
      </c>
      <c r="I14" s="22"/>
      <c r="J14" s="22"/>
      <c r="K14" s="22"/>
      <c r="L14" s="22"/>
      <c r="M14" s="22"/>
      <c r="N14" s="22"/>
      <c r="P14" s="55"/>
      <c r="Q14" s="55"/>
    </row>
    <row r="15" spans="1:18" x14ac:dyDescent="0.2">
      <c r="A15" s="50" t="s">
        <v>190</v>
      </c>
      <c r="B15" s="124" t="s">
        <v>11</v>
      </c>
      <c r="C15" s="125"/>
      <c r="D15" s="125"/>
      <c r="E15" s="125"/>
      <c r="F15" s="125"/>
      <c r="G15" s="126"/>
      <c r="H15" s="21" t="s">
        <v>2</v>
      </c>
      <c r="I15" s="22"/>
      <c r="J15" s="22"/>
      <c r="K15" s="22"/>
      <c r="L15" s="22"/>
      <c r="M15" s="22"/>
      <c r="N15" s="22"/>
      <c r="P15" s="55"/>
      <c r="Q15" s="55"/>
    </row>
    <row r="16" spans="1:18" ht="40.5" customHeight="1" x14ac:dyDescent="0.2">
      <c r="A16" s="49" t="s">
        <v>191</v>
      </c>
      <c r="B16" s="124" t="s">
        <v>181</v>
      </c>
      <c r="C16" s="125"/>
      <c r="D16" s="125"/>
      <c r="E16" s="125"/>
      <c r="F16" s="125"/>
      <c r="G16" s="126"/>
      <c r="H16" s="52" t="s">
        <v>93</v>
      </c>
      <c r="I16" s="84"/>
      <c r="J16" s="84"/>
      <c r="K16" s="84"/>
      <c r="L16" s="84"/>
      <c r="M16" s="84"/>
      <c r="N16" s="84"/>
      <c r="P16" s="55"/>
      <c r="Q16" s="55"/>
    </row>
    <row r="17" spans="1:14" ht="13.5" customHeight="1" x14ac:dyDescent="0.2">
      <c r="A17" s="97"/>
      <c r="B17" s="121" t="s">
        <v>192</v>
      </c>
      <c r="C17" s="122"/>
      <c r="D17" s="122"/>
      <c r="E17" s="122"/>
      <c r="F17" s="122"/>
      <c r="G17" s="123"/>
      <c r="H17" s="98"/>
      <c r="I17" s="99"/>
      <c r="J17" s="100"/>
      <c r="K17" s="100"/>
      <c r="L17" s="100"/>
      <c r="M17" s="100"/>
      <c r="N17" s="101"/>
    </row>
    <row r="18" spans="1:14" ht="12.75" customHeight="1" x14ac:dyDescent="0.2">
      <c r="A18" s="94"/>
      <c r="B18" s="94"/>
      <c r="C18" s="94"/>
      <c r="D18" s="94"/>
      <c r="E18" s="94"/>
      <c r="F18" s="94"/>
      <c r="G18" s="94"/>
      <c r="H18" s="95"/>
      <c r="I18" s="94"/>
      <c r="J18" s="94"/>
      <c r="K18" s="94"/>
      <c r="L18" s="94"/>
    </row>
  </sheetData>
  <mergeCells count="14">
    <mergeCell ref="B17:G17"/>
    <mergeCell ref="B15:G15"/>
    <mergeCell ref="B16:G16"/>
    <mergeCell ref="B3:G3"/>
    <mergeCell ref="B5:G5"/>
    <mergeCell ref="B6:G6"/>
    <mergeCell ref="B14:G14"/>
    <mergeCell ref="B13:G13"/>
    <mergeCell ref="B12:G12"/>
    <mergeCell ref="B10:G10"/>
    <mergeCell ref="B9:G9"/>
    <mergeCell ref="B8:G8"/>
    <mergeCell ref="B7:G7"/>
    <mergeCell ref="B11:G11"/>
  </mergeCells>
  <phoneticPr fontId="0" type="noConversion"/>
  <pageMargins left="0.70866141732283472" right="0.70866141732283472" top="0.74803149606299213" bottom="0.74803149606299213" header="0.31496062992125984" footer="0.31496062992125984"/>
  <pageSetup paperSize="9" scale="1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0"/>
  <sheetViews>
    <sheetView topLeftCell="A13" zoomScale="66" zoomScaleNormal="66" workbookViewId="0">
      <selection activeCell="B18" sqref="B18:J18"/>
    </sheetView>
  </sheetViews>
  <sheetFormatPr defaultColWidth="9.140625" defaultRowHeight="12.75" x14ac:dyDescent="0.2"/>
  <cols>
    <col min="1" max="1" width="7.5703125" style="27" customWidth="1"/>
    <col min="2" max="7" width="9.140625" style="27"/>
    <col min="8" max="8" width="9.140625" style="27" customWidth="1"/>
    <col min="9" max="9" width="1.140625" style="27" customWidth="1"/>
    <col min="10" max="10" width="13.140625" style="27" hidden="1" customWidth="1"/>
    <col min="11" max="11" width="12.42578125" style="20" customWidth="1"/>
    <col min="12" max="12" width="9.7109375" style="27" customWidth="1"/>
    <col min="13" max="13" width="11.7109375" style="27" customWidth="1"/>
    <col min="14" max="14" width="11.28515625" style="27" customWidth="1"/>
    <col min="15" max="15" width="9.140625" style="27"/>
    <col min="16" max="16" width="10.85546875" style="27" customWidth="1"/>
    <col min="17" max="16384" width="9.140625" style="27"/>
  </cols>
  <sheetData>
    <row r="1" spans="1:19" ht="22.5" x14ac:dyDescent="0.2">
      <c r="A1" s="5"/>
      <c r="B1" s="6" t="s">
        <v>310</v>
      </c>
      <c r="C1" s="7"/>
      <c r="D1" s="7"/>
      <c r="E1" s="7"/>
      <c r="F1" s="7"/>
      <c r="G1" s="7"/>
      <c r="H1" s="7"/>
      <c r="I1" s="7"/>
      <c r="J1" s="7"/>
      <c r="K1" s="19"/>
      <c r="L1" s="8"/>
      <c r="M1" s="8"/>
      <c r="N1" s="8"/>
      <c r="O1" s="6"/>
    </row>
    <row r="2" spans="1:19" x14ac:dyDescent="0.2">
      <c r="A2" s="1"/>
      <c r="B2" s="2"/>
      <c r="C2" s="2"/>
      <c r="D2" s="2"/>
      <c r="E2" s="2"/>
      <c r="F2" s="2"/>
      <c r="G2" s="2"/>
      <c r="H2" s="2"/>
      <c r="I2" s="2"/>
      <c r="J2" s="2"/>
      <c r="K2" s="19"/>
      <c r="L2" s="4"/>
      <c r="M2" s="4"/>
      <c r="N2" s="4"/>
      <c r="O2" s="4"/>
      <c r="P2" s="4"/>
    </row>
    <row r="3" spans="1:19" ht="165.75" x14ac:dyDescent="0.2">
      <c r="A3" s="9" t="s">
        <v>150</v>
      </c>
      <c r="B3" s="141" t="s">
        <v>34</v>
      </c>
      <c r="C3" s="142"/>
      <c r="D3" s="142"/>
      <c r="E3" s="142"/>
      <c r="F3" s="142"/>
      <c r="G3" s="142"/>
      <c r="H3" s="142"/>
      <c r="I3" s="142"/>
      <c r="J3" s="142"/>
      <c r="K3" s="23" t="s">
        <v>35</v>
      </c>
      <c r="L3" s="23" t="s">
        <v>313</v>
      </c>
      <c r="M3" s="23" t="s">
        <v>312</v>
      </c>
      <c r="N3" s="23" t="s">
        <v>311</v>
      </c>
      <c r="O3" s="23" t="s">
        <v>314</v>
      </c>
      <c r="P3" s="23" t="s">
        <v>36</v>
      </c>
      <c r="Q3" s="23" t="s">
        <v>38</v>
      </c>
    </row>
    <row r="4" spans="1:19" x14ac:dyDescent="0.2">
      <c r="A4" s="9" t="s">
        <v>315</v>
      </c>
      <c r="B4" s="146">
        <v>2</v>
      </c>
      <c r="C4" s="147"/>
      <c r="D4" s="147"/>
      <c r="E4" s="147"/>
      <c r="F4" s="147"/>
      <c r="G4" s="147"/>
      <c r="H4" s="147"/>
      <c r="I4" s="148"/>
      <c r="J4" s="24"/>
      <c r="K4" s="23">
        <v>3</v>
      </c>
      <c r="L4" s="23">
        <v>4</v>
      </c>
      <c r="M4" s="23">
        <v>5</v>
      </c>
      <c r="N4" s="23">
        <v>6</v>
      </c>
      <c r="O4" s="23">
        <v>7</v>
      </c>
      <c r="P4" s="23">
        <v>8</v>
      </c>
      <c r="Q4" s="23">
        <v>9</v>
      </c>
    </row>
    <row r="5" spans="1:19" x14ac:dyDescent="0.2">
      <c r="A5" s="10"/>
      <c r="B5" s="143" t="s">
        <v>20</v>
      </c>
      <c r="C5" s="144"/>
      <c r="D5" s="144"/>
      <c r="E5" s="144"/>
      <c r="F5" s="144"/>
      <c r="G5" s="144"/>
      <c r="H5" s="144"/>
      <c r="I5" s="144"/>
      <c r="J5" s="144"/>
      <c r="K5" s="18"/>
      <c r="L5" s="18"/>
      <c r="M5" s="18"/>
      <c r="N5" s="18"/>
      <c r="O5" s="11"/>
      <c r="P5" s="11"/>
      <c r="Q5" s="11"/>
    </row>
    <row r="6" spans="1:19" ht="28.5" customHeight="1" x14ac:dyDescent="0.2">
      <c r="A6" s="17" t="s">
        <v>115</v>
      </c>
      <c r="B6" s="145" t="s">
        <v>152</v>
      </c>
      <c r="C6" s="145"/>
      <c r="D6" s="145"/>
      <c r="E6" s="145"/>
      <c r="F6" s="145"/>
      <c r="G6" s="145"/>
      <c r="H6" s="145"/>
      <c r="I6" s="145"/>
      <c r="J6" s="145"/>
      <c r="K6" s="24" t="s">
        <v>41</v>
      </c>
      <c r="L6" s="24"/>
      <c r="M6" s="24"/>
      <c r="N6" s="24"/>
      <c r="O6" s="16"/>
      <c r="P6" s="68"/>
      <c r="Q6" s="68"/>
      <c r="R6" s="20"/>
      <c r="S6" s="20"/>
    </row>
    <row r="7" spans="1:19" ht="29.25" customHeight="1" x14ac:dyDescent="0.2">
      <c r="A7" s="9" t="s">
        <v>116</v>
      </c>
      <c r="B7" s="145" t="s">
        <v>153</v>
      </c>
      <c r="C7" s="145"/>
      <c r="D7" s="145"/>
      <c r="E7" s="145"/>
      <c r="F7" s="145"/>
      <c r="G7" s="145"/>
      <c r="H7" s="145"/>
      <c r="I7" s="145"/>
      <c r="J7" s="145"/>
      <c r="K7" s="24"/>
      <c r="L7" s="24"/>
      <c r="M7" s="24"/>
      <c r="N7" s="24"/>
      <c r="O7" s="16"/>
      <c r="P7" s="16"/>
      <c r="Q7" s="68"/>
      <c r="R7" s="20"/>
      <c r="S7" s="20"/>
    </row>
    <row r="8" spans="1:19" x14ac:dyDescent="0.2">
      <c r="A8" s="14" t="s">
        <v>194</v>
      </c>
      <c r="B8" s="145" t="s">
        <v>13</v>
      </c>
      <c r="C8" s="145"/>
      <c r="D8" s="145"/>
      <c r="E8" s="145"/>
      <c r="F8" s="145"/>
      <c r="G8" s="145"/>
      <c r="H8" s="145"/>
      <c r="I8" s="145"/>
      <c r="J8" s="145"/>
      <c r="K8" s="24" t="s">
        <v>23</v>
      </c>
      <c r="L8" s="24"/>
      <c r="M8" s="24"/>
      <c r="N8" s="24"/>
      <c r="O8" s="13"/>
      <c r="P8" s="13"/>
      <c r="Q8" s="68"/>
      <c r="R8" s="20"/>
      <c r="S8" s="20"/>
    </row>
    <row r="9" spans="1:19" x14ac:dyDescent="0.2">
      <c r="A9" s="14" t="s">
        <v>195</v>
      </c>
      <c r="B9" s="145" t="s">
        <v>14</v>
      </c>
      <c r="C9" s="145"/>
      <c r="D9" s="145"/>
      <c r="E9" s="145"/>
      <c r="F9" s="145"/>
      <c r="G9" s="145"/>
      <c r="H9" s="145"/>
      <c r="I9" s="145"/>
      <c r="J9" s="145"/>
      <c r="K9" s="24" t="s">
        <v>39</v>
      </c>
      <c r="L9" s="24"/>
      <c r="M9" s="24"/>
      <c r="N9" s="24"/>
      <c r="O9" s="13"/>
      <c r="P9" s="13"/>
      <c r="Q9" s="68"/>
      <c r="R9" s="20"/>
      <c r="S9" s="20"/>
    </row>
    <row r="10" spans="1:19" x14ac:dyDescent="0.2">
      <c r="A10" s="14" t="s">
        <v>196</v>
      </c>
      <c r="B10" s="145" t="s">
        <v>15</v>
      </c>
      <c r="C10" s="145"/>
      <c r="D10" s="145"/>
      <c r="E10" s="145"/>
      <c r="F10" s="145"/>
      <c r="G10" s="145"/>
      <c r="H10" s="145"/>
      <c r="I10" s="145"/>
      <c r="J10" s="145"/>
      <c r="K10" s="24" t="s">
        <v>138</v>
      </c>
      <c r="L10" s="24"/>
      <c r="M10" s="24"/>
      <c r="N10" s="24"/>
      <c r="O10" s="13"/>
      <c r="P10" s="13"/>
      <c r="Q10" s="68"/>
      <c r="R10" s="20"/>
      <c r="S10" s="20"/>
    </row>
    <row r="11" spans="1:19" x14ac:dyDescent="0.2">
      <c r="A11" s="14" t="s">
        <v>197</v>
      </c>
      <c r="B11" s="140" t="s">
        <v>16</v>
      </c>
      <c r="C11" s="140"/>
      <c r="D11" s="140"/>
      <c r="E11" s="140"/>
      <c r="F11" s="140"/>
      <c r="G11" s="140"/>
      <c r="H11" s="140"/>
      <c r="I11" s="140"/>
      <c r="J11" s="140"/>
      <c r="K11" s="24" t="s">
        <v>32</v>
      </c>
      <c r="L11" s="24"/>
      <c r="M11" s="24"/>
      <c r="N11" s="24"/>
      <c r="O11" s="13"/>
      <c r="P11" s="13"/>
      <c r="Q11" s="68"/>
      <c r="R11" s="20"/>
      <c r="S11" s="20"/>
    </row>
    <row r="12" spans="1:19" ht="12.75" customHeight="1" x14ac:dyDescent="0.2">
      <c r="A12" s="14"/>
      <c r="B12" s="133" t="s">
        <v>198</v>
      </c>
      <c r="C12" s="134"/>
      <c r="D12" s="134"/>
      <c r="E12" s="134"/>
      <c r="F12" s="134"/>
      <c r="G12" s="134"/>
      <c r="H12" s="134"/>
      <c r="I12" s="135"/>
      <c r="J12" s="47"/>
      <c r="K12" s="24"/>
      <c r="L12" s="24"/>
      <c r="M12" s="24"/>
      <c r="N12" s="24"/>
      <c r="O12" s="13"/>
      <c r="P12" s="13"/>
      <c r="Q12" s="103"/>
      <c r="R12" s="20"/>
      <c r="S12" s="20"/>
    </row>
    <row r="13" spans="1:19" ht="28.5" customHeight="1" x14ac:dyDescent="0.2">
      <c r="A13" s="9" t="s">
        <v>199</v>
      </c>
      <c r="B13" s="145" t="s">
        <v>154</v>
      </c>
      <c r="C13" s="145"/>
      <c r="D13" s="145"/>
      <c r="E13" s="145"/>
      <c r="F13" s="145"/>
      <c r="G13" s="145"/>
      <c r="H13" s="145"/>
      <c r="I13" s="145"/>
      <c r="J13" s="145"/>
      <c r="K13" s="24"/>
      <c r="L13" s="24"/>
      <c r="M13" s="24"/>
      <c r="N13" s="24"/>
      <c r="O13" s="13"/>
      <c r="P13" s="13"/>
      <c r="Q13" s="68"/>
      <c r="R13" s="20"/>
      <c r="S13" s="20"/>
    </row>
    <row r="14" spans="1:19" x14ac:dyDescent="0.2">
      <c r="A14" s="14" t="s">
        <v>21</v>
      </c>
      <c r="B14" s="145" t="s">
        <v>15</v>
      </c>
      <c r="C14" s="145"/>
      <c r="D14" s="145"/>
      <c r="E14" s="145"/>
      <c r="F14" s="145"/>
      <c r="G14" s="145"/>
      <c r="H14" s="145"/>
      <c r="I14" s="145"/>
      <c r="J14" s="145"/>
      <c r="K14" s="24" t="s">
        <v>40</v>
      </c>
      <c r="L14" s="24"/>
      <c r="M14" s="24"/>
      <c r="N14" s="24"/>
      <c r="O14" s="13"/>
      <c r="P14" s="13"/>
      <c r="Q14" s="68"/>
      <c r="R14" s="20"/>
      <c r="S14" s="20"/>
    </row>
    <row r="15" spans="1:19" x14ac:dyDescent="0.2">
      <c r="A15" s="14" t="s">
        <v>22</v>
      </c>
      <c r="B15" s="145" t="s">
        <v>16</v>
      </c>
      <c r="C15" s="145"/>
      <c r="D15" s="145"/>
      <c r="E15" s="145"/>
      <c r="F15" s="145"/>
      <c r="G15" s="145"/>
      <c r="H15" s="145"/>
      <c r="I15" s="145"/>
      <c r="J15" s="145"/>
      <c r="K15" s="24" t="s">
        <v>32</v>
      </c>
      <c r="L15" s="24"/>
      <c r="M15" s="24"/>
      <c r="N15" s="24"/>
      <c r="O15" s="13"/>
      <c r="P15" s="13"/>
      <c r="Q15" s="68"/>
      <c r="R15" s="20"/>
      <c r="S15" s="20"/>
    </row>
    <row r="16" spans="1:19" ht="12.75" customHeight="1" x14ac:dyDescent="0.2">
      <c r="A16" s="14"/>
      <c r="B16" s="133" t="s">
        <v>200</v>
      </c>
      <c r="C16" s="134"/>
      <c r="D16" s="134"/>
      <c r="E16" s="134"/>
      <c r="F16" s="134"/>
      <c r="G16" s="134"/>
      <c r="H16" s="134"/>
      <c r="I16" s="135"/>
      <c r="J16" s="43"/>
      <c r="K16" s="24"/>
      <c r="L16" s="24"/>
      <c r="M16" s="24"/>
      <c r="N16" s="24"/>
      <c r="O16" s="13"/>
      <c r="P16" s="13"/>
      <c r="Q16" s="103"/>
      <c r="R16" s="20"/>
      <c r="S16" s="20"/>
    </row>
    <row r="17" spans="1:19" ht="29.25" customHeight="1" x14ac:dyDescent="0.2">
      <c r="A17" s="9" t="s">
        <v>201</v>
      </c>
      <c r="B17" s="139" t="s">
        <v>155</v>
      </c>
      <c r="C17" s="139"/>
      <c r="D17" s="139"/>
      <c r="E17" s="139"/>
      <c r="F17" s="139"/>
      <c r="G17" s="139"/>
      <c r="H17" s="139"/>
      <c r="I17" s="139"/>
      <c r="J17" s="139"/>
      <c r="K17" s="24" t="s">
        <v>43</v>
      </c>
      <c r="L17" s="24"/>
      <c r="M17" s="24"/>
      <c r="N17" s="24"/>
      <c r="O17" s="13"/>
      <c r="P17" s="13"/>
      <c r="Q17" s="68"/>
      <c r="R17" s="20"/>
      <c r="S17" s="20"/>
    </row>
    <row r="18" spans="1:19" ht="42.75" customHeight="1" x14ac:dyDescent="0.2">
      <c r="A18" s="15" t="s">
        <v>202</v>
      </c>
      <c r="B18" s="140" t="s">
        <v>156</v>
      </c>
      <c r="C18" s="140"/>
      <c r="D18" s="140"/>
      <c r="E18" s="140"/>
      <c r="F18" s="140"/>
      <c r="G18" s="140"/>
      <c r="H18" s="140"/>
      <c r="I18" s="140"/>
      <c r="J18" s="140"/>
      <c r="K18" s="24" t="s">
        <v>32</v>
      </c>
      <c r="L18" s="24"/>
      <c r="M18" s="24"/>
      <c r="N18" s="24"/>
      <c r="O18" s="13"/>
      <c r="P18" s="13"/>
      <c r="Q18" s="13"/>
      <c r="R18" s="20"/>
      <c r="S18" s="20"/>
    </row>
    <row r="19" spans="1:19" ht="23.25" customHeight="1" x14ac:dyDescent="0.2">
      <c r="A19" s="15" t="s">
        <v>203</v>
      </c>
      <c r="B19" s="140" t="s">
        <v>25</v>
      </c>
      <c r="C19" s="140"/>
      <c r="D19" s="140"/>
      <c r="E19" s="140"/>
      <c r="F19" s="140"/>
      <c r="G19" s="140"/>
      <c r="H19" s="140"/>
      <c r="I19" s="140"/>
      <c r="J19" s="140"/>
      <c r="K19" s="24"/>
      <c r="L19" s="24"/>
      <c r="M19" s="24"/>
      <c r="N19" s="24"/>
      <c r="O19" s="13"/>
      <c r="P19" s="13"/>
      <c r="Q19" s="13"/>
      <c r="R19" s="20"/>
      <c r="S19" s="20"/>
    </row>
    <row r="20" spans="1:19" x14ac:dyDescent="0.2">
      <c r="A20" s="14" t="s">
        <v>147</v>
      </c>
      <c r="B20" s="140" t="s">
        <v>17</v>
      </c>
      <c r="C20" s="140"/>
      <c r="D20" s="140"/>
      <c r="E20" s="140"/>
      <c r="F20" s="140"/>
      <c r="G20" s="140"/>
      <c r="H20" s="140"/>
      <c r="I20" s="140"/>
      <c r="J20" s="140"/>
      <c r="K20" s="24" t="s">
        <v>47</v>
      </c>
      <c r="L20" s="24"/>
      <c r="M20" s="24"/>
      <c r="N20" s="24"/>
      <c r="O20" s="13"/>
      <c r="P20" s="13"/>
      <c r="Q20" s="13"/>
      <c r="R20" s="20"/>
      <c r="S20" s="20"/>
    </row>
    <row r="21" spans="1:19" x14ac:dyDescent="0.2">
      <c r="A21" s="14" t="s">
        <v>148</v>
      </c>
      <c r="B21" s="140" t="s">
        <v>18</v>
      </c>
      <c r="C21" s="140"/>
      <c r="D21" s="140"/>
      <c r="E21" s="140"/>
      <c r="F21" s="140"/>
      <c r="G21" s="140"/>
      <c r="H21" s="140"/>
      <c r="I21" s="140"/>
      <c r="J21" s="140"/>
      <c r="K21" s="24" t="s">
        <v>23</v>
      </c>
      <c r="L21" s="24"/>
      <c r="M21" s="24"/>
      <c r="N21" s="24"/>
      <c r="O21" s="13"/>
      <c r="P21" s="13"/>
      <c r="Q21" s="13"/>
      <c r="R21" s="20"/>
      <c r="S21" s="20"/>
    </row>
    <row r="22" spans="1:19" ht="12.75" customHeight="1" x14ac:dyDescent="0.2">
      <c r="A22" s="14"/>
      <c r="B22" s="133" t="s">
        <v>204</v>
      </c>
      <c r="C22" s="134"/>
      <c r="D22" s="134"/>
      <c r="E22" s="134"/>
      <c r="F22" s="134"/>
      <c r="G22" s="134"/>
      <c r="H22" s="134"/>
      <c r="I22" s="135"/>
      <c r="J22" s="47"/>
      <c r="K22" s="24"/>
      <c r="L22" s="24"/>
      <c r="M22" s="24"/>
      <c r="N22" s="24"/>
      <c r="O22" s="13"/>
      <c r="P22" s="13"/>
      <c r="Q22" s="104"/>
      <c r="R22" s="20"/>
      <c r="S22" s="20"/>
    </row>
    <row r="23" spans="1:19" ht="29.25" customHeight="1" x14ac:dyDescent="0.2">
      <c r="A23" s="15" t="s">
        <v>205</v>
      </c>
      <c r="B23" s="140" t="s">
        <v>26</v>
      </c>
      <c r="C23" s="140"/>
      <c r="D23" s="140"/>
      <c r="E23" s="140"/>
      <c r="F23" s="140"/>
      <c r="G23" s="140"/>
      <c r="H23" s="140"/>
      <c r="I23" s="140"/>
      <c r="J23" s="140"/>
      <c r="K23" s="24" t="s">
        <v>9</v>
      </c>
      <c r="L23" s="24"/>
      <c r="M23" s="24"/>
      <c r="N23" s="24"/>
      <c r="O23" s="13"/>
      <c r="P23" s="13"/>
      <c r="Q23" s="13"/>
      <c r="R23" s="20"/>
      <c r="S23" s="20"/>
    </row>
    <row r="24" spans="1:19" ht="30" customHeight="1" x14ac:dyDescent="0.2">
      <c r="A24" s="15" t="s">
        <v>206</v>
      </c>
      <c r="B24" s="140" t="s">
        <v>27</v>
      </c>
      <c r="C24" s="140"/>
      <c r="D24" s="140"/>
      <c r="E24" s="140"/>
      <c r="F24" s="140"/>
      <c r="G24" s="140"/>
      <c r="H24" s="140"/>
      <c r="I24" s="140"/>
      <c r="J24" s="140"/>
      <c r="K24" s="24" t="s">
        <v>139</v>
      </c>
      <c r="L24" s="24"/>
      <c r="M24" s="24"/>
      <c r="N24" s="24"/>
      <c r="O24" s="13"/>
      <c r="P24" s="13"/>
      <c r="Q24" s="13"/>
      <c r="R24" s="20"/>
      <c r="S24" s="20"/>
    </row>
    <row r="25" spans="1:19" ht="28.5" customHeight="1" x14ac:dyDescent="0.2">
      <c r="A25" s="15" t="s">
        <v>207</v>
      </c>
      <c r="B25" s="139" t="s">
        <v>28</v>
      </c>
      <c r="C25" s="139"/>
      <c r="D25" s="139"/>
      <c r="E25" s="139"/>
      <c r="F25" s="139"/>
      <c r="G25" s="139"/>
      <c r="H25" s="139"/>
      <c r="I25" s="139"/>
      <c r="J25" s="139"/>
      <c r="K25" s="24" t="s">
        <v>19</v>
      </c>
      <c r="L25" s="24"/>
      <c r="M25" s="24"/>
      <c r="N25" s="24"/>
      <c r="O25" s="13"/>
      <c r="P25" s="13"/>
      <c r="Q25" s="13"/>
      <c r="R25" s="20"/>
      <c r="S25" s="20"/>
    </row>
    <row r="26" spans="1:19" ht="42" customHeight="1" x14ac:dyDescent="0.2">
      <c r="A26" s="15" t="s">
        <v>208</v>
      </c>
      <c r="B26" s="136" t="s">
        <v>44</v>
      </c>
      <c r="C26" s="137"/>
      <c r="D26" s="137"/>
      <c r="E26" s="137"/>
      <c r="F26" s="137"/>
      <c r="G26" s="137"/>
      <c r="H26" s="137"/>
      <c r="I26" s="137"/>
      <c r="J26" s="138"/>
      <c r="K26" s="24" t="s">
        <v>23</v>
      </c>
      <c r="L26" s="24"/>
      <c r="M26" s="24"/>
      <c r="N26" s="24"/>
      <c r="O26" s="13"/>
      <c r="P26" s="13"/>
      <c r="Q26" s="13"/>
      <c r="R26" s="20"/>
      <c r="S26" s="20"/>
    </row>
    <row r="27" spans="1:19" ht="88.15" customHeight="1" x14ac:dyDescent="0.2">
      <c r="A27" s="15" t="s">
        <v>209</v>
      </c>
      <c r="B27" s="136" t="s">
        <v>140</v>
      </c>
      <c r="C27" s="137"/>
      <c r="D27" s="137"/>
      <c r="E27" s="137"/>
      <c r="F27" s="137"/>
      <c r="G27" s="137"/>
      <c r="H27" s="137"/>
      <c r="I27" s="137"/>
      <c r="J27" s="138"/>
      <c r="K27" s="24" t="s">
        <v>146</v>
      </c>
      <c r="L27" s="24"/>
      <c r="M27" s="24"/>
      <c r="N27" s="24"/>
      <c r="O27" s="13"/>
      <c r="P27" s="13"/>
      <c r="Q27" s="13"/>
      <c r="R27" s="20"/>
      <c r="S27" s="20"/>
    </row>
    <row r="28" spans="1:19" ht="16.5" customHeight="1" x14ac:dyDescent="0.2">
      <c r="A28" s="20"/>
      <c r="B28" s="20"/>
      <c r="K28" s="27"/>
    </row>
    <row r="29" spans="1:19" ht="17.25" customHeight="1" x14ac:dyDescent="0.2">
      <c r="K29" s="27"/>
    </row>
    <row r="30" spans="1:19" ht="16.5" customHeight="1" x14ac:dyDescent="0.2"/>
  </sheetData>
  <mergeCells count="25">
    <mergeCell ref="B3:J3"/>
    <mergeCell ref="B5:J5"/>
    <mergeCell ref="B6:J6"/>
    <mergeCell ref="B7:J7"/>
    <mergeCell ref="B18:J18"/>
    <mergeCell ref="B11:J11"/>
    <mergeCell ref="B17:J17"/>
    <mergeCell ref="B9:J9"/>
    <mergeCell ref="B13:J13"/>
    <mergeCell ref="B10:J10"/>
    <mergeCell ref="B14:J14"/>
    <mergeCell ref="B15:J15"/>
    <mergeCell ref="B8:J8"/>
    <mergeCell ref="B12:I12"/>
    <mergeCell ref="B4:I4"/>
    <mergeCell ref="B22:I22"/>
    <mergeCell ref="B16:I16"/>
    <mergeCell ref="B27:J27"/>
    <mergeCell ref="B25:J25"/>
    <mergeCell ref="B19:J19"/>
    <mergeCell ref="B23:J23"/>
    <mergeCell ref="B21:J21"/>
    <mergeCell ref="B20:J20"/>
    <mergeCell ref="B26:J26"/>
    <mergeCell ref="B24:J24"/>
  </mergeCells>
  <phoneticPr fontId="0" type="noConversion"/>
  <pageMargins left="0.51181102362204722" right="0.51181102362204722" top="0.55118110236220474" bottom="0.35433070866141736" header="0.31496062992125984" footer="0.31496062992125984"/>
  <pageSetup paperSize="9" scale="1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40"/>
  <sheetViews>
    <sheetView tabSelected="1" zoomScaleNormal="100" workbookViewId="0">
      <selection activeCell="K22" sqref="K22"/>
    </sheetView>
  </sheetViews>
  <sheetFormatPr defaultColWidth="9.140625" defaultRowHeight="12.75" x14ac:dyDescent="0.2"/>
  <cols>
    <col min="1" max="1" width="9.140625" style="28"/>
    <col min="2" max="7" width="9.140625" style="33"/>
    <col min="8" max="8" width="4.42578125" style="33" customWidth="1"/>
    <col min="9" max="9" width="8.7109375" style="33" hidden="1" customWidth="1"/>
    <col min="10" max="10" width="11.140625" style="33" hidden="1" customWidth="1"/>
    <col min="11" max="11" width="12.85546875" style="33" customWidth="1"/>
    <col min="12" max="12" width="18.5703125" style="28" customWidth="1"/>
    <col min="13" max="13" width="31.7109375" style="28" customWidth="1"/>
    <col min="14" max="14" width="8.42578125" style="28" customWidth="1"/>
    <col min="15" max="16384" width="9.140625" style="28"/>
  </cols>
  <sheetData>
    <row r="1" spans="1:19" ht="22.5" x14ac:dyDescent="0.2">
      <c r="A1" s="5"/>
      <c r="B1" s="6" t="s">
        <v>316</v>
      </c>
      <c r="C1" s="7"/>
      <c r="D1" s="7"/>
      <c r="E1" s="7"/>
      <c r="F1" s="7"/>
      <c r="G1" s="7"/>
      <c r="H1" s="7"/>
      <c r="I1" s="7"/>
      <c r="J1" s="7"/>
      <c r="K1" s="19"/>
      <c r="L1" s="8"/>
      <c r="M1" s="8"/>
      <c r="N1" s="8"/>
    </row>
    <row r="2" spans="1:19" ht="22.5" x14ac:dyDescent="0.2">
      <c r="A2" s="5"/>
      <c r="B2" s="29"/>
      <c r="C2" s="7"/>
      <c r="D2" s="7"/>
      <c r="E2" s="7"/>
      <c r="F2" s="7"/>
      <c r="G2" s="7"/>
      <c r="H2" s="7"/>
      <c r="I2" s="7"/>
      <c r="J2" s="7"/>
      <c r="K2" s="19"/>
      <c r="L2" s="8"/>
      <c r="M2" s="8"/>
      <c r="N2" s="8"/>
    </row>
    <row r="3" spans="1:19" ht="63.75" x14ac:dyDescent="0.2">
      <c r="A3" s="9" t="s">
        <v>150</v>
      </c>
      <c r="B3" s="141" t="s">
        <v>34</v>
      </c>
      <c r="C3" s="142"/>
      <c r="D3" s="142"/>
      <c r="E3" s="142"/>
      <c r="F3" s="142"/>
      <c r="G3" s="142"/>
      <c r="H3" s="142"/>
      <c r="I3" s="142"/>
      <c r="J3" s="142"/>
      <c r="K3" s="23" t="s">
        <v>35</v>
      </c>
      <c r="L3" s="23" t="s">
        <v>313</v>
      </c>
      <c r="M3" s="23" t="s">
        <v>312</v>
      </c>
      <c r="N3" s="23" t="s">
        <v>311</v>
      </c>
      <c r="O3" s="23" t="s">
        <v>314</v>
      </c>
      <c r="P3" s="23" t="s">
        <v>36</v>
      </c>
      <c r="Q3" s="23" t="s">
        <v>38</v>
      </c>
    </row>
    <row r="4" spans="1:19" x14ac:dyDescent="0.2">
      <c r="A4" s="44" t="s">
        <v>315</v>
      </c>
      <c r="B4" s="146">
        <v>2</v>
      </c>
      <c r="C4" s="147"/>
      <c r="D4" s="147"/>
      <c r="E4" s="147"/>
      <c r="F4" s="147"/>
      <c r="G4" s="147"/>
      <c r="H4" s="147"/>
      <c r="I4" s="147"/>
      <c r="J4" s="113"/>
      <c r="K4" s="23">
        <v>3</v>
      </c>
      <c r="L4" s="23">
        <v>4</v>
      </c>
      <c r="M4" s="23">
        <v>5</v>
      </c>
      <c r="N4" s="23">
        <v>6</v>
      </c>
      <c r="O4" s="23">
        <v>7</v>
      </c>
      <c r="P4" s="23">
        <v>8</v>
      </c>
      <c r="Q4" s="23">
        <v>9</v>
      </c>
    </row>
    <row r="5" spans="1:19" x14ac:dyDescent="0.2">
      <c r="A5" s="30"/>
      <c r="B5" s="152" t="s">
        <v>51</v>
      </c>
      <c r="C5" s="153"/>
      <c r="D5" s="153"/>
      <c r="E5" s="153"/>
      <c r="F5" s="153"/>
      <c r="G5" s="153"/>
      <c r="H5" s="153"/>
      <c r="I5" s="153"/>
      <c r="J5" s="154"/>
      <c r="K5" s="18"/>
      <c r="L5" s="18"/>
      <c r="M5" s="18"/>
      <c r="N5" s="18"/>
      <c r="O5" s="12"/>
      <c r="P5" s="12"/>
      <c r="Q5" s="12"/>
    </row>
    <row r="6" spans="1:19" ht="84" x14ac:dyDescent="0.2">
      <c r="A6" s="9" t="s">
        <v>210</v>
      </c>
      <c r="B6" s="140" t="s">
        <v>52</v>
      </c>
      <c r="C6" s="140"/>
      <c r="D6" s="140"/>
      <c r="E6" s="140"/>
      <c r="F6" s="140"/>
      <c r="G6" s="140"/>
      <c r="H6" s="140"/>
      <c r="I6" s="140"/>
      <c r="J6" s="140"/>
      <c r="K6" s="24"/>
      <c r="L6" s="115" t="s">
        <v>320</v>
      </c>
      <c r="M6" s="115" t="s">
        <v>318</v>
      </c>
      <c r="N6" s="24"/>
      <c r="O6" s="13"/>
      <c r="P6" s="13"/>
      <c r="Q6" s="13"/>
      <c r="R6" s="33"/>
      <c r="S6" s="33"/>
    </row>
    <row r="7" spans="1:19" ht="36" x14ac:dyDescent="0.2">
      <c r="A7" s="26" t="s">
        <v>211</v>
      </c>
      <c r="B7" s="155" t="s">
        <v>53</v>
      </c>
      <c r="C7" s="155"/>
      <c r="D7" s="155"/>
      <c r="E7" s="155"/>
      <c r="F7" s="155"/>
      <c r="G7" s="155"/>
      <c r="H7" s="155"/>
      <c r="I7" s="155"/>
      <c r="J7" s="155"/>
      <c r="K7" s="24" t="s">
        <v>141</v>
      </c>
      <c r="L7" s="115" t="s">
        <v>317</v>
      </c>
      <c r="M7" s="115">
        <v>6.5</v>
      </c>
      <c r="N7" s="24">
        <v>0.308</v>
      </c>
      <c r="O7" s="116">
        <f>N7*3500</f>
        <v>1078</v>
      </c>
      <c r="P7" s="13">
        <v>5</v>
      </c>
      <c r="Q7" s="116">
        <f>O7*1.05</f>
        <v>1131.9000000000001</v>
      </c>
    </row>
    <row r="8" spans="1:19" ht="36" x14ac:dyDescent="0.2">
      <c r="A8" s="26" t="s">
        <v>212</v>
      </c>
      <c r="B8" s="155">
        <v>7</v>
      </c>
      <c r="C8" s="155"/>
      <c r="D8" s="155"/>
      <c r="E8" s="155"/>
      <c r="F8" s="155"/>
      <c r="G8" s="155"/>
      <c r="H8" s="155"/>
      <c r="I8" s="155"/>
      <c r="J8" s="155"/>
      <c r="K8" s="24" t="s">
        <v>141</v>
      </c>
      <c r="L8" s="115" t="s">
        <v>317</v>
      </c>
      <c r="M8" s="115">
        <v>7</v>
      </c>
      <c r="N8" s="24">
        <v>0.308</v>
      </c>
      <c r="O8" s="116">
        <f t="shared" ref="O8" si="0">N8*3500</f>
        <v>1078</v>
      </c>
      <c r="P8" s="13">
        <v>5</v>
      </c>
      <c r="Q8" s="116">
        <f t="shared" ref="Q8:Q12" si="1">O8*1.05</f>
        <v>1131.9000000000001</v>
      </c>
    </row>
    <row r="9" spans="1:19" ht="36" x14ac:dyDescent="0.2">
      <c r="A9" s="26" t="s">
        <v>213</v>
      </c>
      <c r="B9" s="155" t="s">
        <v>55</v>
      </c>
      <c r="C9" s="155"/>
      <c r="D9" s="155"/>
      <c r="E9" s="155"/>
      <c r="F9" s="155"/>
      <c r="G9" s="155"/>
      <c r="H9" s="155"/>
      <c r="I9" s="155"/>
      <c r="J9" s="155"/>
      <c r="K9" s="24" t="s">
        <v>142</v>
      </c>
      <c r="L9" s="115" t="s">
        <v>317</v>
      </c>
      <c r="M9" s="115">
        <v>7.5</v>
      </c>
      <c r="N9" s="24">
        <v>0.308</v>
      </c>
      <c r="O9" s="116">
        <f>N9*4000</f>
        <v>1232</v>
      </c>
      <c r="P9" s="13">
        <v>5</v>
      </c>
      <c r="Q9" s="116">
        <f t="shared" si="1"/>
        <v>1293.6000000000001</v>
      </c>
    </row>
    <row r="10" spans="1:19" ht="36" x14ac:dyDescent="0.2">
      <c r="A10" s="26" t="s">
        <v>214</v>
      </c>
      <c r="B10" s="155">
        <v>8</v>
      </c>
      <c r="C10" s="155"/>
      <c r="D10" s="155"/>
      <c r="E10" s="155"/>
      <c r="F10" s="155"/>
      <c r="G10" s="155"/>
      <c r="H10" s="155"/>
      <c r="I10" s="155"/>
      <c r="J10" s="155"/>
      <c r="K10" s="24" t="s">
        <v>50</v>
      </c>
      <c r="L10" s="115" t="s">
        <v>317</v>
      </c>
      <c r="M10" s="115">
        <v>8</v>
      </c>
      <c r="N10" s="24">
        <v>0.308</v>
      </c>
      <c r="O10" s="116">
        <f>N10*3000</f>
        <v>924</v>
      </c>
      <c r="P10" s="13">
        <v>5</v>
      </c>
      <c r="Q10" s="116">
        <f t="shared" si="1"/>
        <v>970.2</v>
      </c>
    </row>
    <row r="11" spans="1:19" ht="36" x14ac:dyDescent="0.2">
      <c r="A11" s="26" t="s">
        <v>215</v>
      </c>
      <c r="B11" s="155" t="s">
        <v>56</v>
      </c>
      <c r="C11" s="155"/>
      <c r="D11" s="155"/>
      <c r="E11" s="155"/>
      <c r="F11" s="155"/>
      <c r="G11" s="155"/>
      <c r="H11" s="155"/>
      <c r="I11" s="155"/>
      <c r="J11" s="155"/>
      <c r="K11" s="24" t="s">
        <v>143</v>
      </c>
      <c r="L11" s="115" t="s">
        <v>317</v>
      </c>
      <c r="M11" s="115">
        <v>8.5</v>
      </c>
      <c r="N11" s="24">
        <v>0.308</v>
      </c>
      <c r="O11" s="116">
        <f>N11*1000</f>
        <v>308</v>
      </c>
      <c r="P11" s="13">
        <v>5</v>
      </c>
      <c r="Q11" s="116">
        <f t="shared" si="1"/>
        <v>323.40000000000003</v>
      </c>
    </row>
    <row r="12" spans="1:19" ht="36" x14ac:dyDescent="0.2">
      <c r="A12" s="26" t="s">
        <v>216</v>
      </c>
      <c r="B12" s="155" t="s">
        <v>57</v>
      </c>
      <c r="C12" s="155"/>
      <c r="D12" s="155"/>
      <c r="E12" s="155"/>
      <c r="F12" s="155"/>
      <c r="G12" s="155"/>
      <c r="H12" s="155"/>
      <c r="I12" s="155"/>
      <c r="J12" s="155"/>
      <c r="K12" s="24" t="s">
        <v>54</v>
      </c>
      <c r="L12" s="115" t="s">
        <v>317</v>
      </c>
      <c r="M12" s="115">
        <v>9</v>
      </c>
      <c r="N12" s="24">
        <v>0.308</v>
      </c>
      <c r="O12" s="116">
        <f>N12*500</f>
        <v>154</v>
      </c>
      <c r="P12" s="13">
        <v>5</v>
      </c>
      <c r="Q12" s="116">
        <f t="shared" si="1"/>
        <v>161.70000000000002</v>
      </c>
    </row>
    <row r="13" spans="1:19" x14ac:dyDescent="0.2">
      <c r="A13" s="31"/>
      <c r="B13" s="149" t="s">
        <v>217</v>
      </c>
      <c r="C13" s="150"/>
      <c r="D13" s="150"/>
      <c r="E13" s="150"/>
      <c r="F13" s="150"/>
      <c r="G13" s="150"/>
      <c r="H13" s="150"/>
      <c r="I13" s="150"/>
      <c r="J13" s="151"/>
      <c r="K13" s="32"/>
      <c r="L13" s="32"/>
      <c r="M13" s="32"/>
      <c r="N13" s="54"/>
      <c r="O13" s="117">
        <f>SUM(O7:O12)</f>
        <v>4774</v>
      </c>
      <c r="P13" s="85"/>
      <c r="Q13" s="118">
        <f>SUM(Q7:Q12)</f>
        <v>5012.7</v>
      </c>
    </row>
    <row r="22" spans="1:14" s="35" customFormat="1" x14ac:dyDescent="0.2">
      <c r="A22" s="28"/>
      <c r="B22" s="33"/>
      <c r="C22" s="33"/>
      <c r="D22" s="33"/>
      <c r="E22" s="33"/>
      <c r="F22" s="33"/>
      <c r="G22" s="33"/>
      <c r="H22" s="33"/>
      <c r="I22" s="33"/>
      <c r="J22" s="33"/>
      <c r="K22" s="33"/>
      <c r="L22" s="28"/>
      <c r="M22" s="28"/>
      <c r="N22" s="28"/>
    </row>
    <row r="23" spans="1:14" s="35" customFormat="1" x14ac:dyDescent="0.2">
      <c r="A23" s="28"/>
      <c r="B23" s="33"/>
      <c r="C23" s="33"/>
      <c r="D23" s="33"/>
      <c r="E23" s="33"/>
      <c r="F23" s="33"/>
      <c r="G23" s="33"/>
      <c r="H23" s="33"/>
      <c r="I23" s="33"/>
      <c r="J23" s="33"/>
      <c r="K23" s="33"/>
      <c r="L23" s="28"/>
      <c r="M23" s="28"/>
      <c r="N23" s="28"/>
    </row>
    <row r="24" spans="1:14" s="35" customFormat="1" x14ac:dyDescent="0.2">
      <c r="A24" s="28"/>
      <c r="B24" s="33"/>
      <c r="C24" s="33"/>
      <c r="D24" s="33"/>
      <c r="E24" s="33"/>
      <c r="F24" s="33"/>
      <c r="G24" s="33"/>
      <c r="H24" s="33"/>
      <c r="I24" s="33"/>
      <c r="J24" s="33"/>
      <c r="K24" s="33"/>
      <c r="L24" s="28"/>
      <c r="M24" s="28"/>
      <c r="N24" s="28"/>
    </row>
    <row r="25" spans="1:14" s="35" customFormat="1" x14ac:dyDescent="0.2">
      <c r="A25" s="28"/>
      <c r="B25" s="33"/>
      <c r="C25" s="33"/>
      <c r="D25" s="33"/>
      <c r="E25" s="33"/>
      <c r="F25" s="33"/>
      <c r="G25" s="33"/>
      <c r="H25" s="33"/>
      <c r="I25" s="33"/>
      <c r="J25" s="33"/>
      <c r="K25" s="33"/>
      <c r="L25" s="28"/>
      <c r="M25" s="28"/>
      <c r="N25" s="28"/>
    </row>
    <row r="26" spans="1:14" s="35" customFormat="1" x14ac:dyDescent="0.2">
      <c r="A26" s="28"/>
      <c r="B26" s="33"/>
      <c r="C26" s="33"/>
      <c r="D26" s="33"/>
      <c r="E26" s="33"/>
      <c r="F26" s="33"/>
      <c r="G26" s="33"/>
      <c r="H26" s="33"/>
      <c r="I26" s="33"/>
      <c r="J26" s="33"/>
      <c r="K26" s="33"/>
      <c r="L26" s="28"/>
      <c r="M26" s="28"/>
      <c r="N26" s="28"/>
    </row>
    <row r="27" spans="1:14" s="35" customFormat="1" x14ac:dyDescent="0.2">
      <c r="A27" s="28"/>
      <c r="B27" s="33"/>
      <c r="C27" s="33"/>
      <c r="D27" s="33"/>
      <c r="E27" s="33"/>
      <c r="F27" s="33"/>
      <c r="G27" s="33"/>
      <c r="H27" s="33"/>
      <c r="I27" s="33"/>
      <c r="J27" s="33"/>
      <c r="K27" s="33"/>
      <c r="L27" s="28"/>
      <c r="M27" s="28"/>
      <c r="N27" s="28"/>
    </row>
    <row r="28" spans="1:14" s="35" customFormat="1" x14ac:dyDescent="0.2">
      <c r="A28" s="28"/>
      <c r="B28" s="33"/>
      <c r="C28" s="33"/>
      <c r="D28" s="33"/>
      <c r="E28" s="33"/>
      <c r="F28" s="33"/>
      <c r="G28" s="33"/>
      <c r="H28" s="33"/>
      <c r="I28" s="33"/>
      <c r="J28" s="33"/>
      <c r="K28" s="33"/>
      <c r="L28" s="28"/>
      <c r="M28" s="28"/>
      <c r="N28" s="28"/>
    </row>
    <row r="29" spans="1:14" s="35" customFormat="1" x14ac:dyDescent="0.2">
      <c r="A29" s="28"/>
      <c r="B29" s="33"/>
      <c r="C29" s="33"/>
      <c r="D29" s="33"/>
      <c r="E29" s="33"/>
      <c r="F29" s="33"/>
      <c r="G29" s="33"/>
      <c r="H29" s="33"/>
      <c r="I29" s="33"/>
      <c r="J29" s="33"/>
      <c r="K29" s="33"/>
      <c r="L29" s="28"/>
      <c r="M29" s="28"/>
      <c r="N29" s="28"/>
    </row>
    <row r="30" spans="1:14" s="35" customFormat="1" x14ac:dyDescent="0.2">
      <c r="A30" s="28"/>
      <c r="B30" s="33"/>
      <c r="C30" s="33"/>
      <c r="D30" s="33"/>
      <c r="E30" s="33"/>
      <c r="F30" s="33"/>
      <c r="G30" s="33"/>
      <c r="H30" s="33"/>
      <c r="I30" s="33"/>
      <c r="J30" s="33"/>
      <c r="K30" s="33"/>
      <c r="L30" s="28"/>
      <c r="M30" s="28"/>
      <c r="N30" s="28"/>
    </row>
    <row r="31" spans="1:14" s="35" customFormat="1" x14ac:dyDescent="0.2">
      <c r="A31" s="28"/>
      <c r="B31" s="33"/>
      <c r="C31" s="33"/>
      <c r="D31" s="33"/>
      <c r="E31" s="33"/>
      <c r="F31" s="33"/>
      <c r="G31" s="33"/>
      <c r="H31" s="33"/>
      <c r="I31" s="33"/>
      <c r="J31" s="33"/>
      <c r="K31" s="33"/>
      <c r="L31" s="28"/>
      <c r="M31" s="28"/>
      <c r="N31" s="28"/>
    </row>
    <row r="32" spans="1:14" s="35" customFormat="1" x14ac:dyDescent="0.2">
      <c r="A32" s="28"/>
      <c r="B32" s="33"/>
      <c r="C32" s="33"/>
      <c r="D32" s="33"/>
      <c r="E32" s="33"/>
      <c r="F32" s="33"/>
      <c r="G32" s="33"/>
      <c r="H32" s="33"/>
      <c r="I32" s="33"/>
      <c r="J32" s="33"/>
      <c r="K32" s="33"/>
      <c r="L32" s="28"/>
      <c r="M32" s="28"/>
      <c r="N32" s="28"/>
    </row>
    <row r="33" spans="1:14" s="35" customFormat="1" x14ac:dyDescent="0.2">
      <c r="A33" s="28"/>
      <c r="B33" s="33"/>
      <c r="C33" s="33"/>
      <c r="D33" s="33"/>
      <c r="E33" s="33"/>
      <c r="F33" s="33"/>
      <c r="G33" s="33"/>
      <c r="H33" s="33"/>
      <c r="I33" s="33"/>
      <c r="J33" s="33"/>
      <c r="K33" s="33"/>
      <c r="L33" s="28"/>
      <c r="M33" s="28"/>
      <c r="N33" s="28"/>
    </row>
    <row r="34" spans="1:14" s="35" customFormat="1" x14ac:dyDescent="0.2">
      <c r="A34" s="28"/>
      <c r="B34" s="33"/>
      <c r="C34" s="33"/>
      <c r="D34" s="33"/>
      <c r="E34" s="33"/>
      <c r="F34" s="33"/>
      <c r="G34" s="33"/>
      <c r="H34" s="33"/>
      <c r="I34" s="33"/>
      <c r="J34" s="33"/>
      <c r="K34" s="33"/>
      <c r="L34" s="28"/>
      <c r="M34" s="28"/>
      <c r="N34" s="28"/>
    </row>
    <row r="35" spans="1:14" s="35" customFormat="1" x14ac:dyDescent="0.2">
      <c r="A35" s="28"/>
      <c r="B35" s="33"/>
      <c r="C35" s="33"/>
      <c r="D35" s="33"/>
      <c r="E35" s="33"/>
      <c r="F35" s="33"/>
      <c r="G35" s="33"/>
      <c r="H35" s="33"/>
      <c r="I35" s="33"/>
      <c r="J35" s="33"/>
      <c r="K35" s="33"/>
      <c r="L35" s="28"/>
      <c r="M35" s="28"/>
      <c r="N35" s="28"/>
    </row>
    <row r="36" spans="1:14" s="35" customFormat="1" x14ac:dyDescent="0.2">
      <c r="A36" s="28"/>
      <c r="B36" s="33"/>
      <c r="C36" s="33"/>
      <c r="D36" s="33"/>
      <c r="E36" s="33"/>
      <c r="F36" s="33"/>
      <c r="G36" s="33"/>
      <c r="H36" s="33"/>
      <c r="I36" s="33"/>
      <c r="J36" s="33"/>
      <c r="K36" s="33"/>
      <c r="L36" s="28"/>
      <c r="M36" s="28"/>
      <c r="N36" s="28"/>
    </row>
    <row r="39" spans="1:14" s="34" customFormat="1" x14ac:dyDescent="0.2">
      <c r="A39" s="28"/>
      <c r="B39" s="33"/>
      <c r="C39" s="33"/>
      <c r="D39" s="33"/>
      <c r="E39" s="33"/>
      <c r="F39" s="33"/>
      <c r="G39" s="33"/>
      <c r="H39" s="33"/>
      <c r="I39" s="33"/>
      <c r="J39" s="33"/>
      <c r="K39" s="33"/>
      <c r="L39" s="28"/>
      <c r="M39" s="28"/>
      <c r="N39" s="28"/>
    </row>
    <row r="40" spans="1:14" s="34" customFormat="1" x14ac:dyDescent="0.2">
      <c r="A40" s="28"/>
      <c r="B40" s="33"/>
      <c r="C40" s="33"/>
      <c r="D40" s="33"/>
      <c r="E40" s="33"/>
      <c r="F40" s="33"/>
      <c r="G40" s="33"/>
      <c r="H40" s="33"/>
      <c r="I40" s="33"/>
      <c r="J40" s="33"/>
      <c r="K40" s="33"/>
      <c r="L40" s="28"/>
      <c r="M40" s="28"/>
      <c r="N40" s="28"/>
    </row>
  </sheetData>
  <mergeCells count="11">
    <mergeCell ref="B13:J13"/>
    <mergeCell ref="B5:J5"/>
    <mergeCell ref="B6:J6"/>
    <mergeCell ref="B7:J7"/>
    <mergeCell ref="B3:J3"/>
    <mergeCell ref="B8:J8"/>
    <mergeCell ref="B9:J9"/>
    <mergeCell ref="B10:J10"/>
    <mergeCell ref="B11:J11"/>
    <mergeCell ref="B12:J12"/>
    <mergeCell ref="B4:I4"/>
  </mergeCells>
  <printOptions horizontalCentered="1"/>
  <pageMargins left="0.11811023622047245" right="0.11811023622047245" top="0.35433070866141736" bottom="0.15748031496062992" header="0.31496062992125984" footer="0.31496062992125984"/>
  <pageSetup paperSize="9" scale="9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19"/>
  <sheetViews>
    <sheetView zoomScaleNormal="100" workbookViewId="0">
      <selection activeCell="B14" sqref="B14"/>
    </sheetView>
  </sheetViews>
  <sheetFormatPr defaultColWidth="9.140625" defaultRowHeight="12.75" x14ac:dyDescent="0.2"/>
  <cols>
    <col min="1" max="1" width="9.140625" style="51"/>
    <col min="2" max="2" width="54.7109375" style="2" customWidth="1"/>
    <col min="3" max="3" width="9.140625" style="2" hidden="1" customWidth="1"/>
    <col min="4" max="4" width="7.42578125" style="2" hidden="1" customWidth="1"/>
    <col min="5" max="9" width="9.140625" style="2" hidden="1" customWidth="1"/>
    <col min="10" max="10" width="10.85546875" style="2" hidden="1" customWidth="1"/>
    <col min="11" max="11" width="12.28515625" style="2" customWidth="1"/>
    <col min="12" max="12" width="18.7109375" style="4" customWidth="1"/>
    <col min="13" max="13" width="31.140625" style="4" customWidth="1"/>
    <col min="14" max="15" width="8.28515625" style="4" customWidth="1"/>
    <col min="16" max="16" width="10.42578125" style="4" hidden="1" customWidth="1"/>
    <col min="17" max="16384" width="9.140625" style="4"/>
  </cols>
  <sheetData>
    <row r="1" spans="1:19" s="28" customFormat="1" ht="22.5" x14ac:dyDescent="0.2">
      <c r="A1" s="48"/>
      <c r="B1" s="6" t="s">
        <v>310</v>
      </c>
      <c r="C1" s="7"/>
      <c r="D1" s="7"/>
      <c r="E1" s="7"/>
      <c r="F1" s="7"/>
      <c r="G1" s="7"/>
      <c r="H1" s="7"/>
      <c r="I1" s="7"/>
      <c r="J1" s="7"/>
      <c r="K1" s="19"/>
      <c r="L1" s="8"/>
      <c r="M1" s="8"/>
      <c r="N1" s="8"/>
      <c r="O1" s="6"/>
    </row>
    <row r="2" spans="1:19" x14ac:dyDescent="0.2">
      <c r="A2" s="48"/>
      <c r="B2" s="41"/>
      <c r="C2" s="7"/>
      <c r="D2" s="7"/>
      <c r="E2" s="7"/>
      <c r="F2" s="7"/>
      <c r="G2" s="7"/>
      <c r="H2" s="7"/>
      <c r="I2" s="7"/>
      <c r="J2" s="7"/>
      <c r="K2" s="19"/>
      <c r="L2" s="8"/>
      <c r="M2" s="8"/>
      <c r="N2" s="8"/>
      <c r="O2" s="8"/>
      <c r="P2" s="42"/>
    </row>
    <row r="3" spans="1:19" ht="63.75" x14ac:dyDescent="0.2">
      <c r="A3" s="9" t="s">
        <v>150</v>
      </c>
      <c r="B3" s="146" t="s">
        <v>34</v>
      </c>
      <c r="C3" s="147"/>
      <c r="D3" s="147"/>
      <c r="E3" s="147"/>
      <c r="F3" s="147"/>
      <c r="G3" s="147"/>
      <c r="H3" s="147"/>
      <c r="I3" s="147"/>
      <c r="J3" s="148"/>
      <c r="K3" s="23" t="s">
        <v>35</v>
      </c>
      <c r="L3" s="23" t="s">
        <v>313</v>
      </c>
      <c r="M3" s="23" t="s">
        <v>312</v>
      </c>
      <c r="N3" s="23" t="s">
        <v>311</v>
      </c>
      <c r="O3" s="23" t="s">
        <v>314</v>
      </c>
      <c r="P3" s="23" t="s">
        <v>37</v>
      </c>
      <c r="Q3" s="93" t="s">
        <v>36</v>
      </c>
      <c r="R3" s="23" t="s">
        <v>38</v>
      </c>
    </row>
    <row r="4" spans="1:19" x14ac:dyDescent="0.2">
      <c r="A4" s="9" t="s">
        <v>315</v>
      </c>
      <c r="B4" s="109">
        <v>2</v>
      </c>
      <c r="C4" s="110"/>
      <c r="D4" s="110"/>
      <c r="E4" s="110"/>
      <c r="F4" s="110"/>
      <c r="G4" s="110"/>
      <c r="H4" s="110"/>
      <c r="I4" s="110"/>
      <c r="J4" s="111"/>
      <c r="K4" s="23">
        <v>3</v>
      </c>
      <c r="L4" s="23">
        <v>4</v>
      </c>
      <c r="M4" s="23">
        <v>5</v>
      </c>
      <c r="N4" s="23">
        <v>6</v>
      </c>
      <c r="O4" s="23">
        <v>7</v>
      </c>
      <c r="P4" s="23"/>
      <c r="Q4" s="93">
        <v>8</v>
      </c>
      <c r="R4" s="23">
        <v>9</v>
      </c>
    </row>
    <row r="5" spans="1:19" x14ac:dyDescent="0.2">
      <c r="A5" s="44"/>
      <c r="B5" s="156" t="s">
        <v>64</v>
      </c>
      <c r="C5" s="157"/>
      <c r="D5" s="157"/>
      <c r="E5" s="157"/>
      <c r="F5" s="157"/>
      <c r="G5" s="157"/>
      <c r="H5" s="157"/>
      <c r="I5" s="157"/>
      <c r="J5" s="158"/>
      <c r="K5" s="18"/>
      <c r="L5" s="18"/>
      <c r="M5" s="18"/>
      <c r="N5" s="18"/>
      <c r="O5" s="12"/>
      <c r="P5" s="12"/>
      <c r="Q5" s="12"/>
      <c r="R5" s="12"/>
    </row>
    <row r="6" spans="1:19" x14ac:dyDescent="0.2">
      <c r="A6" s="49" t="s">
        <v>218</v>
      </c>
      <c r="B6" s="67" t="s">
        <v>160</v>
      </c>
      <c r="C6" s="21"/>
      <c r="D6" s="21"/>
      <c r="E6" s="21"/>
      <c r="F6" s="21"/>
      <c r="G6" s="21"/>
      <c r="H6" s="21"/>
      <c r="I6" s="21"/>
      <c r="J6" s="21"/>
      <c r="K6" s="21"/>
      <c r="L6" s="21"/>
      <c r="M6" s="21"/>
      <c r="N6" s="21"/>
      <c r="O6" s="22"/>
      <c r="P6" s="22"/>
      <c r="Q6" s="22"/>
      <c r="R6" s="22"/>
    </row>
    <row r="7" spans="1:19" x14ac:dyDescent="0.2">
      <c r="A7" s="50" t="s">
        <v>219</v>
      </c>
      <c r="B7" s="136" t="s">
        <v>161</v>
      </c>
      <c r="C7" s="137"/>
      <c r="D7" s="137"/>
      <c r="E7" s="137"/>
      <c r="F7" s="137"/>
      <c r="G7" s="137"/>
      <c r="H7" s="137"/>
      <c r="I7" s="137"/>
      <c r="J7" s="138"/>
      <c r="K7" s="24" t="s">
        <v>47</v>
      </c>
      <c r="L7" s="24"/>
      <c r="M7" s="24"/>
      <c r="N7" s="24"/>
      <c r="O7" s="13"/>
      <c r="P7" s="13"/>
      <c r="Q7" s="13"/>
      <c r="R7" s="13"/>
      <c r="S7" s="2"/>
    </row>
    <row r="8" spans="1:19" x14ac:dyDescent="0.2">
      <c r="A8" s="50" t="s">
        <v>220</v>
      </c>
      <c r="B8" s="136" t="s">
        <v>162</v>
      </c>
      <c r="C8" s="137"/>
      <c r="D8" s="137"/>
      <c r="E8" s="137"/>
      <c r="F8" s="137"/>
      <c r="G8" s="137"/>
      <c r="H8" s="137"/>
      <c r="I8" s="137"/>
      <c r="J8" s="138"/>
      <c r="K8" s="21" t="s">
        <v>132</v>
      </c>
      <c r="L8" s="21"/>
      <c r="M8" s="21"/>
      <c r="N8" s="21"/>
      <c r="O8" s="13"/>
      <c r="P8" s="13"/>
      <c r="Q8" s="13"/>
      <c r="R8" s="13"/>
      <c r="S8" s="2"/>
    </row>
    <row r="9" spans="1:19" x14ac:dyDescent="0.2">
      <c r="A9" s="69"/>
      <c r="B9" s="70" t="s">
        <v>221</v>
      </c>
      <c r="C9" s="71"/>
      <c r="D9" s="71"/>
      <c r="E9" s="71"/>
      <c r="F9" s="71"/>
      <c r="G9" s="71"/>
      <c r="H9" s="71"/>
      <c r="I9" s="71"/>
      <c r="J9" s="71"/>
      <c r="K9" s="72"/>
      <c r="L9" s="72"/>
      <c r="M9" s="72"/>
      <c r="N9" s="72"/>
      <c r="O9" s="73"/>
      <c r="P9" s="74"/>
      <c r="Q9" s="74"/>
      <c r="R9" s="73"/>
      <c r="S9" s="2"/>
    </row>
    <row r="10" spans="1:19" ht="63.75" x14ac:dyDescent="0.2">
      <c r="A10" s="44" t="s">
        <v>222</v>
      </c>
      <c r="B10" s="136" t="s">
        <v>66</v>
      </c>
      <c r="C10" s="137"/>
      <c r="D10" s="137"/>
      <c r="E10" s="137"/>
      <c r="F10" s="137"/>
      <c r="G10" s="137"/>
      <c r="H10" s="137"/>
      <c r="I10" s="137"/>
      <c r="J10" s="138"/>
      <c r="K10" s="24" t="s">
        <v>65</v>
      </c>
      <c r="L10" s="24" t="s">
        <v>321</v>
      </c>
      <c r="M10" s="24" t="s">
        <v>319</v>
      </c>
      <c r="N10" s="24">
        <v>5.0599999999999999E-2</v>
      </c>
      <c r="O10" s="116">
        <f>N10*10000</f>
        <v>506</v>
      </c>
      <c r="P10" s="13"/>
      <c r="Q10" s="13">
        <v>5</v>
      </c>
      <c r="R10" s="116">
        <f>O10*1.05</f>
        <v>531.30000000000007</v>
      </c>
      <c r="S10" s="2"/>
    </row>
    <row r="11" spans="1:19" x14ac:dyDescent="0.2">
      <c r="A11" s="49" t="s">
        <v>223</v>
      </c>
      <c r="B11" s="47" t="s">
        <v>157</v>
      </c>
      <c r="C11" s="47"/>
      <c r="D11" s="47"/>
      <c r="E11" s="47"/>
      <c r="F11" s="47"/>
      <c r="G11" s="47"/>
      <c r="H11" s="47"/>
      <c r="I11" s="47"/>
      <c r="J11" s="47"/>
      <c r="K11" s="24"/>
      <c r="L11" s="24"/>
      <c r="M11" s="24"/>
      <c r="N11" s="24"/>
      <c r="O11" s="13"/>
      <c r="P11" s="13"/>
      <c r="Q11" s="13"/>
      <c r="R11" s="13"/>
      <c r="S11" s="2"/>
    </row>
    <row r="12" spans="1:19" x14ac:dyDescent="0.2">
      <c r="A12" s="50" t="s">
        <v>224</v>
      </c>
      <c r="B12" s="136" t="s">
        <v>177</v>
      </c>
      <c r="C12" s="137"/>
      <c r="D12" s="137"/>
      <c r="E12" s="137"/>
      <c r="F12" s="137"/>
      <c r="G12" s="137"/>
      <c r="H12" s="137"/>
      <c r="I12" s="137"/>
      <c r="J12" s="138"/>
      <c r="K12" s="24" t="s">
        <v>134</v>
      </c>
      <c r="L12" s="24"/>
      <c r="M12" s="24"/>
      <c r="N12" s="24"/>
      <c r="O12" s="13"/>
      <c r="P12" s="13"/>
      <c r="Q12" s="13"/>
      <c r="R12" s="13"/>
      <c r="S12" s="2"/>
    </row>
    <row r="13" spans="1:19" x14ac:dyDescent="0.2">
      <c r="A13" s="50" t="s">
        <v>225</v>
      </c>
      <c r="B13" s="136" t="s">
        <v>158</v>
      </c>
      <c r="C13" s="137"/>
      <c r="D13" s="137"/>
      <c r="E13" s="137"/>
      <c r="F13" s="137"/>
      <c r="G13" s="137"/>
      <c r="H13" s="137"/>
      <c r="I13" s="137"/>
      <c r="J13" s="138"/>
      <c r="K13" s="24" t="s">
        <v>46</v>
      </c>
      <c r="L13" s="24"/>
      <c r="M13" s="24"/>
      <c r="N13" s="24"/>
      <c r="O13" s="13"/>
      <c r="P13" s="13"/>
      <c r="Q13" s="13"/>
      <c r="R13" s="13"/>
      <c r="S13" s="2"/>
    </row>
    <row r="14" spans="1:19" ht="127.5" x14ac:dyDescent="0.2">
      <c r="A14" s="50" t="s">
        <v>226</v>
      </c>
      <c r="B14" s="47" t="s">
        <v>159</v>
      </c>
      <c r="C14" s="47"/>
      <c r="D14" s="47"/>
      <c r="E14" s="47"/>
      <c r="F14" s="47"/>
      <c r="G14" s="47"/>
      <c r="H14" s="47"/>
      <c r="I14" s="47"/>
      <c r="J14" s="47"/>
      <c r="K14" s="24" t="s">
        <v>32</v>
      </c>
      <c r="L14" s="24"/>
      <c r="M14" s="24"/>
      <c r="N14" s="24"/>
      <c r="O14" s="13"/>
      <c r="P14" s="13"/>
      <c r="Q14" s="13"/>
      <c r="R14" s="13"/>
      <c r="S14" s="2"/>
    </row>
    <row r="15" spans="1:19" x14ac:dyDescent="0.2">
      <c r="A15" s="50"/>
      <c r="B15" s="70" t="s">
        <v>227</v>
      </c>
      <c r="C15" s="47"/>
      <c r="D15" s="47"/>
      <c r="E15" s="47"/>
      <c r="F15" s="47"/>
      <c r="G15" s="47"/>
      <c r="H15" s="47"/>
      <c r="I15" s="47"/>
      <c r="J15" s="47"/>
      <c r="K15" s="72"/>
      <c r="L15" s="72"/>
      <c r="M15" s="72"/>
      <c r="N15" s="72"/>
      <c r="O15" s="73"/>
      <c r="P15" s="73"/>
      <c r="Q15" s="74"/>
      <c r="R15" s="73"/>
      <c r="S15" s="2"/>
    </row>
    <row r="16" spans="1:19" x14ac:dyDescent="0.2">
      <c r="A16" s="49" t="s">
        <v>228</v>
      </c>
      <c r="B16" s="139" t="s">
        <v>67</v>
      </c>
      <c r="C16" s="139"/>
      <c r="D16" s="139"/>
      <c r="E16" s="139"/>
      <c r="F16" s="139"/>
      <c r="G16" s="139"/>
      <c r="H16" s="139"/>
      <c r="I16" s="139"/>
      <c r="J16" s="139"/>
      <c r="K16" s="24" t="s">
        <v>68</v>
      </c>
      <c r="L16" s="24"/>
      <c r="M16" s="24"/>
      <c r="N16" s="24"/>
      <c r="O16" s="13"/>
      <c r="P16" s="13"/>
      <c r="Q16" s="13"/>
      <c r="R16" s="13"/>
      <c r="S16" s="2"/>
    </row>
    <row r="17" spans="1:19" ht="51" x14ac:dyDescent="0.2">
      <c r="A17" s="44" t="s">
        <v>229</v>
      </c>
      <c r="B17" s="47" t="s">
        <v>83</v>
      </c>
      <c r="C17" s="47"/>
      <c r="D17" s="47"/>
      <c r="E17" s="47"/>
      <c r="F17" s="47"/>
      <c r="G17" s="47"/>
      <c r="H17" s="47"/>
      <c r="I17" s="47"/>
      <c r="J17" s="47"/>
      <c r="K17" s="24" t="s">
        <v>9</v>
      </c>
      <c r="L17" s="24" t="s">
        <v>322</v>
      </c>
      <c r="M17" s="24" t="s">
        <v>323</v>
      </c>
      <c r="N17" s="24">
        <v>0.27</v>
      </c>
      <c r="O17" s="13">
        <f>N17*120</f>
        <v>32.400000000000006</v>
      </c>
      <c r="P17" s="13"/>
      <c r="Q17" s="13">
        <v>5</v>
      </c>
      <c r="R17" s="116">
        <f>O17*1.05</f>
        <v>34.02000000000001</v>
      </c>
      <c r="S17" s="2"/>
    </row>
    <row r="18" spans="1:19" ht="76.5" x14ac:dyDescent="0.2">
      <c r="A18" s="44" t="s">
        <v>230</v>
      </c>
      <c r="B18" s="47" t="s">
        <v>69</v>
      </c>
      <c r="C18" s="47"/>
      <c r="D18" s="47"/>
      <c r="E18" s="47"/>
      <c r="F18" s="47"/>
      <c r="G18" s="47"/>
      <c r="H18" s="47"/>
      <c r="I18" s="47"/>
      <c r="J18" s="47"/>
      <c r="K18" s="24" t="s">
        <v>70</v>
      </c>
      <c r="L18" s="24" t="s">
        <v>327</v>
      </c>
      <c r="M18" s="24" t="s">
        <v>324</v>
      </c>
      <c r="N18" s="24">
        <v>0.11700000000000001</v>
      </c>
      <c r="O18" s="116">
        <f>N18*100000</f>
        <v>11700</v>
      </c>
      <c r="P18" s="13"/>
      <c r="Q18" s="13">
        <v>5</v>
      </c>
      <c r="R18" s="116">
        <f>O18*1.05</f>
        <v>12285</v>
      </c>
      <c r="S18" s="2"/>
    </row>
    <row r="19" spans="1:19" ht="89.25" x14ac:dyDescent="0.2">
      <c r="A19" s="44" t="s">
        <v>231</v>
      </c>
      <c r="B19" s="114" t="s">
        <v>135</v>
      </c>
      <c r="C19" s="53"/>
      <c r="D19" s="53"/>
      <c r="E19" s="53"/>
      <c r="F19" s="53"/>
      <c r="G19" s="53"/>
      <c r="H19" s="53"/>
      <c r="I19" s="53"/>
      <c r="J19" s="53"/>
      <c r="K19" s="24" t="s">
        <v>95</v>
      </c>
      <c r="L19" s="24" t="s">
        <v>326</v>
      </c>
      <c r="M19" s="114" t="s">
        <v>325</v>
      </c>
      <c r="N19" s="24">
        <v>0.39600000000000002</v>
      </c>
      <c r="O19" s="13">
        <f>N19*50</f>
        <v>19.8</v>
      </c>
      <c r="P19" s="13"/>
      <c r="Q19" s="13">
        <v>5</v>
      </c>
      <c r="R19" s="13">
        <f>O19*1.05</f>
        <v>20.790000000000003</v>
      </c>
      <c r="S19" s="2"/>
    </row>
  </sheetData>
  <mergeCells count="8">
    <mergeCell ref="B12:J12"/>
    <mergeCell ref="B13:J13"/>
    <mergeCell ref="B16:J16"/>
    <mergeCell ref="B3:J3"/>
    <mergeCell ref="B5:J5"/>
    <mergeCell ref="B7:J7"/>
    <mergeCell ref="B8:J8"/>
    <mergeCell ref="B10:J10"/>
  </mergeCells>
  <phoneticPr fontId="10" type="noConversion"/>
  <printOptions horizontalCentered="1"/>
  <pageMargins left="0.11811023622047245" right="0.11811023622047245" top="0.74803149606299213" bottom="0.7480314960629921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55"/>
  <sheetViews>
    <sheetView topLeftCell="A43" zoomScaleNormal="100" workbookViewId="0">
      <selection activeCell="A20" sqref="A20"/>
    </sheetView>
  </sheetViews>
  <sheetFormatPr defaultColWidth="9.140625" defaultRowHeight="12.75" x14ac:dyDescent="0.2"/>
  <cols>
    <col min="1" max="1" width="9.140625" style="4"/>
    <col min="2" max="2" width="45.5703125" style="2" customWidth="1"/>
    <col min="3" max="3" width="9.140625" style="2" hidden="1" customWidth="1"/>
    <col min="4" max="4" width="7.42578125" style="2" hidden="1" customWidth="1"/>
    <col min="5" max="9" width="9.140625" style="2" hidden="1" customWidth="1"/>
    <col min="10" max="10" width="6" style="2" hidden="1" customWidth="1"/>
    <col min="11" max="11" width="12.28515625" style="2" customWidth="1"/>
    <col min="12" max="12" width="16.42578125" style="4" customWidth="1"/>
    <col min="13" max="13" width="34.140625" style="4" customWidth="1"/>
    <col min="14" max="14" width="15.5703125" style="4" customWidth="1"/>
    <col min="15" max="15" width="12.28515625" style="4" customWidth="1"/>
    <col min="16" max="16" width="10.7109375" style="4" customWidth="1"/>
    <col min="17" max="17" width="12.7109375" style="4" customWidth="1"/>
    <col min="18" max="16384" width="9.140625" style="4"/>
  </cols>
  <sheetData>
    <row r="1" spans="1:19" s="28" customFormat="1" ht="22.5" x14ac:dyDescent="0.2">
      <c r="A1" s="5"/>
      <c r="B1" s="6" t="s">
        <v>310</v>
      </c>
      <c r="C1" s="7"/>
      <c r="D1" s="7"/>
      <c r="E1" s="7"/>
      <c r="F1" s="7"/>
      <c r="G1" s="7"/>
      <c r="H1" s="7"/>
      <c r="I1" s="7"/>
      <c r="J1" s="7"/>
      <c r="K1" s="19"/>
      <c r="L1" s="8"/>
      <c r="M1" s="8"/>
      <c r="N1" s="8"/>
      <c r="O1" s="6"/>
    </row>
    <row r="2" spans="1:19" x14ac:dyDescent="0.2">
      <c r="A2" s="5"/>
      <c r="B2" s="41"/>
      <c r="C2" s="7"/>
      <c r="D2" s="7"/>
      <c r="E2" s="7"/>
      <c r="F2" s="7"/>
      <c r="G2" s="7"/>
      <c r="H2" s="7"/>
      <c r="I2" s="7"/>
      <c r="J2" s="7"/>
      <c r="K2" s="19"/>
      <c r="L2" s="8"/>
      <c r="M2" s="8"/>
      <c r="N2" s="8"/>
      <c r="O2" s="8"/>
      <c r="P2" s="42"/>
    </row>
    <row r="3" spans="1:19" ht="51" x14ac:dyDescent="0.2">
      <c r="A3" s="9" t="s">
        <v>150</v>
      </c>
      <c r="B3" s="141" t="s">
        <v>34</v>
      </c>
      <c r="C3" s="142"/>
      <c r="D3" s="142"/>
      <c r="E3" s="142"/>
      <c r="F3" s="142"/>
      <c r="G3" s="142"/>
      <c r="H3" s="142"/>
      <c r="I3" s="142"/>
      <c r="J3" s="142"/>
      <c r="K3" s="23" t="s">
        <v>35</v>
      </c>
      <c r="L3" s="23" t="s">
        <v>313</v>
      </c>
      <c r="M3" s="23" t="s">
        <v>312</v>
      </c>
      <c r="N3" s="23" t="s">
        <v>311</v>
      </c>
      <c r="O3" s="23" t="s">
        <v>314</v>
      </c>
      <c r="P3" s="23" t="s">
        <v>36</v>
      </c>
      <c r="Q3" s="93" t="s">
        <v>38</v>
      </c>
    </row>
    <row r="4" spans="1:19" x14ac:dyDescent="0.2">
      <c r="A4" s="9" t="s">
        <v>315</v>
      </c>
      <c r="B4" s="163">
        <v>2</v>
      </c>
      <c r="C4" s="164"/>
      <c r="D4" s="164"/>
      <c r="E4" s="164"/>
      <c r="F4" s="164"/>
      <c r="G4" s="164"/>
      <c r="H4" s="164"/>
      <c r="I4" s="164"/>
      <c r="J4" s="165"/>
      <c r="K4" s="23">
        <v>3</v>
      </c>
      <c r="L4" s="23">
        <v>4</v>
      </c>
      <c r="M4" s="23">
        <v>5</v>
      </c>
      <c r="N4" s="23">
        <v>6</v>
      </c>
      <c r="O4" s="23">
        <v>7</v>
      </c>
      <c r="P4" s="23">
        <v>8</v>
      </c>
      <c r="Q4" s="93">
        <v>9</v>
      </c>
    </row>
    <row r="5" spans="1:19" ht="21.75" customHeight="1" x14ac:dyDescent="0.2">
      <c r="A5" s="44"/>
      <c r="B5" s="159" t="s">
        <v>71</v>
      </c>
      <c r="C5" s="159"/>
      <c r="D5" s="159"/>
      <c r="E5" s="159"/>
      <c r="F5" s="159"/>
      <c r="G5" s="159"/>
      <c r="H5" s="159"/>
      <c r="I5" s="159"/>
      <c r="J5" s="159"/>
      <c r="K5" s="45"/>
      <c r="L5" s="46"/>
      <c r="M5" s="46"/>
      <c r="N5" s="46"/>
      <c r="O5" s="46"/>
      <c r="P5" s="46"/>
      <c r="Q5" s="46"/>
      <c r="R5" s="2"/>
      <c r="S5" s="2"/>
    </row>
    <row r="6" spans="1:19" ht="53.25" customHeight="1" x14ac:dyDescent="0.2">
      <c r="A6" s="49" t="s">
        <v>232</v>
      </c>
      <c r="B6" s="140" t="s">
        <v>72</v>
      </c>
      <c r="C6" s="140"/>
      <c r="D6" s="140"/>
      <c r="E6" s="140"/>
      <c r="F6" s="140"/>
      <c r="G6" s="140"/>
      <c r="H6" s="140"/>
      <c r="I6" s="140"/>
      <c r="J6" s="140"/>
      <c r="K6" s="24"/>
      <c r="L6" s="13"/>
      <c r="M6" s="13"/>
      <c r="N6" s="13"/>
      <c r="O6" s="13"/>
      <c r="P6" s="13"/>
      <c r="Q6" s="13"/>
    </row>
    <row r="7" spans="1:19" ht="15" customHeight="1" x14ac:dyDescent="0.2">
      <c r="A7" s="50" t="s">
        <v>233</v>
      </c>
      <c r="B7" s="140" t="s">
        <v>120</v>
      </c>
      <c r="C7" s="140"/>
      <c r="D7" s="140"/>
      <c r="E7" s="140"/>
      <c r="F7" s="140"/>
      <c r="G7" s="140"/>
      <c r="H7" s="140"/>
      <c r="I7" s="140"/>
      <c r="J7" s="140"/>
      <c r="K7" s="24" t="s">
        <v>48</v>
      </c>
      <c r="L7" s="13"/>
      <c r="M7" s="13"/>
      <c r="N7" s="13"/>
      <c r="O7" s="13"/>
      <c r="P7" s="13"/>
      <c r="Q7" s="13"/>
    </row>
    <row r="8" spans="1:19" ht="15" customHeight="1" x14ac:dyDescent="0.2">
      <c r="A8" s="50" t="s">
        <v>234</v>
      </c>
      <c r="B8" s="140" t="s">
        <v>121</v>
      </c>
      <c r="C8" s="140"/>
      <c r="D8" s="140"/>
      <c r="E8" s="140"/>
      <c r="F8" s="140"/>
      <c r="G8" s="140"/>
      <c r="H8" s="140"/>
      <c r="I8" s="140"/>
      <c r="J8" s="140"/>
      <c r="K8" s="24" t="s">
        <v>9</v>
      </c>
      <c r="L8" s="13"/>
      <c r="M8" s="13"/>
      <c r="N8" s="13"/>
      <c r="O8" s="13"/>
      <c r="P8" s="13"/>
      <c r="Q8" s="13"/>
    </row>
    <row r="9" spans="1:19" ht="18.75" customHeight="1" x14ac:dyDescent="0.2">
      <c r="A9" s="50" t="s">
        <v>235</v>
      </c>
      <c r="B9" s="140" t="s">
        <v>122</v>
      </c>
      <c r="C9" s="140"/>
      <c r="D9" s="140"/>
      <c r="E9" s="140"/>
      <c r="F9" s="140"/>
      <c r="G9" s="140"/>
      <c r="H9" s="140"/>
      <c r="I9" s="140"/>
      <c r="J9" s="140"/>
      <c r="K9" s="24" t="s">
        <v>9</v>
      </c>
      <c r="L9" s="13"/>
      <c r="M9" s="13"/>
      <c r="N9" s="13"/>
      <c r="O9" s="13"/>
      <c r="P9" s="13"/>
      <c r="Q9" s="13"/>
    </row>
    <row r="10" spans="1:19" ht="14.25" customHeight="1" x14ac:dyDescent="0.2">
      <c r="A10" s="75"/>
      <c r="B10" s="160" t="s">
        <v>236</v>
      </c>
      <c r="C10" s="161"/>
      <c r="D10" s="161"/>
      <c r="E10" s="161"/>
      <c r="F10" s="161"/>
      <c r="G10" s="161"/>
      <c r="H10" s="161"/>
      <c r="I10" s="161"/>
      <c r="J10" s="162"/>
      <c r="K10" s="76"/>
      <c r="L10" s="74"/>
      <c r="M10" s="74"/>
      <c r="N10" s="74"/>
      <c r="O10" s="74"/>
      <c r="P10" s="74"/>
      <c r="Q10" s="74"/>
    </row>
    <row r="11" spans="1:19" ht="75" customHeight="1" x14ac:dyDescent="0.2">
      <c r="A11" s="49" t="s">
        <v>237</v>
      </c>
      <c r="B11" s="140" t="s">
        <v>84</v>
      </c>
      <c r="C11" s="140"/>
      <c r="D11" s="140"/>
      <c r="E11" s="140"/>
      <c r="F11" s="140"/>
      <c r="G11" s="140"/>
      <c r="H11" s="140"/>
      <c r="I11" s="140"/>
      <c r="J11" s="140"/>
      <c r="K11" s="24" t="s">
        <v>93</v>
      </c>
      <c r="L11" s="13"/>
      <c r="M11" s="13"/>
      <c r="N11" s="13"/>
      <c r="O11" s="13"/>
      <c r="P11" s="13"/>
      <c r="Q11" s="13"/>
    </row>
    <row r="12" spans="1:19" ht="16.5" customHeight="1" x14ac:dyDescent="0.2">
      <c r="A12" s="50" t="s">
        <v>238</v>
      </c>
      <c r="B12" s="140" t="s">
        <v>73</v>
      </c>
      <c r="C12" s="140"/>
      <c r="D12" s="140"/>
      <c r="E12" s="140"/>
      <c r="F12" s="140"/>
      <c r="G12" s="140"/>
      <c r="H12" s="140"/>
      <c r="I12" s="140"/>
      <c r="J12" s="140"/>
      <c r="K12" s="24"/>
      <c r="L12" s="13"/>
      <c r="M12" s="13"/>
      <c r="N12" s="13"/>
      <c r="O12" s="13"/>
      <c r="P12" s="13"/>
      <c r="Q12" s="13"/>
    </row>
    <row r="13" spans="1:19" ht="12.75" customHeight="1" x14ac:dyDescent="0.2">
      <c r="A13" s="50" t="s">
        <v>239</v>
      </c>
      <c r="B13" s="140" t="s">
        <v>74</v>
      </c>
      <c r="C13" s="140"/>
      <c r="D13" s="140"/>
      <c r="E13" s="140"/>
      <c r="F13" s="140"/>
      <c r="G13" s="140"/>
      <c r="H13" s="140"/>
      <c r="I13" s="140"/>
      <c r="J13" s="140"/>
      <c r="K13" s="24" t="s">
        <v>49</v>
      </c>
      <c r="L13" s="13"/>
      <c r="M13" s="13"/>
      <c r="N13" s="13"/>
      <c r="O13" s="13"/>
      <c r="P13" s="22"/>
      <c r="Q13" s="22"/>
    </row>
    <row r="14" spans="1:19" ht="14.25" customHeight="1" x14ac:dyDescent="0.2">
      <c r="A14" s="50" t="s">
        <v>240</v>
      </c>
      <c r="B14" s="140" t="s">
        <v>75</v>
      </c>
      <c r="C14" s="140"/>
      <c r="D14" s="140"/>
      <c r="E14" s="140"/>
      <c r="F14" s="140"/>
      <c r="G14" s="140"/>
      <c r="H14" s="140"/>
      <c r="I14" s="140"/>
      <c r="J14" s="140"/>
      <c r="K14" s="24" t="s">
        <v>40</v>
      </c>
      <c r="L14" s="22"/>
      <c r="M14" s="22"/>
      <c r="N14" s="22"/>
      <c r="O14" s="22"/>
      <c r="P14" s="22"/>
      <c r="Q14" s="22"/>
    </row>
    <row r="15" spans="1:19" ht="15.75" customHeight="1" x14ac:dyDescent="0.2">
      <c r="A15" s="50" t="s">
        <v>241</v>
      </c>
      <c r="B15" s="140" t="s">
        <v>76</v>
      </c>
      <c r="C15" s="140"/>
      <c r="D15" s="140"/>
      <c r="E15" s="140"/>
      <c r="F15" s="140"/>
      <c r="G15" s="140"/>
      <c r="H15" s="140"/>
      <c r="I15" s="140"/>
      <c r="J15" s="140"/>
      <c r="K15" s="24" t="s">
        <v>9</v>
      </c>
      <c r="L15" s="13"/>
      <c r="M15" s="13"/>
      <c r="N15" s="13"/>
      <c r="O15" s="13"/>
      <c r="P15" s="13"/>
      <c r="Q15" s="13"/>
    </row>
    <row r="16" spans="1:19" ht="15" customHeight="1" x14ac:dyDescent="0.2">
      <c r="A16" s="50" t="s">
        <v>242</v>
      </c>
      <c r="B16" s="140" t="s">
        <v>77</v>
      </c>
      <c r="C16" s="140"/>
      <c r="D16" s="140"/>
      <c r="E16" s="140"/>
      <c r="F16" s="140"/>
      <c r="G16" s="140"/>
      <c r="H16" s="140"/>
      <c r="I16" s="140"/>
      <c r="J16" s="140"/>
      <c r="K16" s="24" t="s">
        <v>4</v>
      </c>
      <c r="L16" s="13"/>
      <c r="M16" s="13"/>
      <c r="N16" s="13"/>
      <c r="O16" s="13"/>
      <c r="P16" s="13"/>
      <c r="Q16" s="13"/>
    </row>
    <row r="17" spans="1:17" ht="15" customHeight="1" x14ac:dyDescent="0.2">
      <c r="A17" s="75"/>
      <c r="B17" s="160" t="s">
        <v>243</v>
      </c>
      <c r="C17" s="161"/>
      <c r="D17" s="161"/>
      <c r="E17" s="161"/>
      <c r="F17" s="161"/>
      <c r="G17" s="161"/>
      <c r="H17" s="161"/>
      <c r="I17" s="161"/>
      <c r="J17" s="162"/>
      <c r="K17" s="72"/>
      <c r="L17" s="73"/>
      <c r="M17" s="73"/>
      <c r="N17" s="73"/>
      <c r="O17" s="73"/>
      <c r="P17" s="74"/>
      <c r="Q17" s="74"/>
    </row>
    <row r="18" spans="1:17" ht="15" customHeight="1" x14ac:dyDescent="0.2">
      <c r="A18" s="44" t="s">
        <v>244</v>
      </c>
      <c r="B18" s="169" t="s">
        <v>166</v>
      </c>
      <c r="C18" s="170"/>
      <c r="D18" s="170"/>
      <c r="E18" s="170"/>
      <c r="F18" s="170"/>
      <c r="G18" s="170"/>
      <c r="H18" s="170"/>
      <c r="I18" s="170"/>
      <c r="J18" s="171"/>
      <c r="K18" s="24"/>
      <c r="L18" s="13"/>
      <c r="M18" s="13"/>
      <c r="N18" s="13"/>
      <c r="O18" s="13"/>
      <c r="P18" s="13"/>
      <c r="Q18" s="13"/>
    </row>
    <row r="19" spans="1:17" ht="178.5" x14ac:dyDescent="0.2">
      <c r="A19" s="50" t="s">
        <v>245</v>
      </c>
      <c r="B19" s="169" t="s">
        <v>163</v>
      </c>
      <c r="C19" s="170"/>
      <c r="D19" s="170"/>
      <c r="E19" s="170"/>
      <c r="F19" s="170"/>
      <c r="G19" s="170"/>
      <c r="H19" s="170"/>
      <c r="I19" s="170"/>
      <c r="J19" s="171"/>
      <c r="K19" s="24" t="s">
        <v>32</v>
      </c>
      <c r="L19" s="47" t="s">
        <v>328</v>
      </c>
      <c r="M19" s="47" t="s">
        <v>331</v>
      </c>
      <c r="N19" s="116">
        <v>1.5</v>
      </c>
      <c r="O19" s="116">
        <f>N19*2000</f>
        <v>3000</v>
      </c>
      <c r="P19" s="13">
        <v>5</v>
      </c>
      <c r="Q19" s="116">
        <f>O19*1.05</f>
        <v>3150</v>
      </c>
    </row>
    <row r="20" spans="1:17" ht="178.5" x14ac:dyDescent="0.2">
      <c r="A20" s="50" t="s">
        <v>246</v>
      </c>
      <c r="B20" s="140" t="s">
        <v>164</v>
      </c>
      <c r="C20" s="140"/>
      <c r="D20" s="140"/>
      <c r="E20" s="140"/>
      <c r="F20" s="140"/>
      <c r="G20" s="140"/>
      <c r="H20" s="140"/>
      <c r="I20" s="140"/>
      <c r="J20" s="140"/>
      <c r="K20" s="24" t="s">
        <v>24</v>
      </c>
      <c r="L20" s="47" t="s">
        <v>329</v>
      </c>
      <c r="M20" s="47" t="s">
        <v>330</v>
      </c>
      <c r="N20" s="47">
        <v>1.8</v>
      </c>
      <c r="O20" s="116">
        <f>N20*3000</f>
        <v>5400</v>
      </c>
      <c r="P20" s="13">
        <v>5</v>
      </c>
      <c r="Q20" s="116">
        <f>O20*1.05</f>
        <v>5670</v>
      </c>
    </row>
    <row r="21" spans="1:17" ht="18" customHeight="1" x14ac:dyDescent="0.2">
      <c r="A21" s="75"/>
      <c r="B21" s="160" t="s">
        <v>247</v>
      </c>
      <c r="C21" s="161"/>
      <c r="D21" s="161"/>
      <c r="E21" s="161"/>
      <c r="F21" s="161"/>
      <c r="G21" s="161"/>
      <c r="H21" s="161"/>
      <c r="I21" s="161"/>
      <c r="J21" s="162"/>
      <c r="K21" s="72"/>
      <c r="L21" s="73"/>
      <c r="M21" s="73"/>
      <c r="N21" s="73"/>
      <c r="O21" s="119">
        <f>SUM(O19:O20)</f>
        <v>8400</v>
      </c>
      <c r="P21" s="74"/>
      <c r="Q21" s="120">
        <f>SUM(Q19:Q20)</f>
        <v>8820</v>
      </c>
    </row>
    <row r="22" spans="1:17" ht="14.25" customHeight="1" x14ac:dyDescent="0.2">
      <c r="A22" s="49" t="s">
        <v>248</v>
      </c>
      <c r="B22" s="169" t="s">
        <v>165</v>
      </c>
      <c r="C22" s="170"/>
      <c r="D22" s="170"/>
      <c r="E22" s="170"/>
      <c r="F22" s="170"/>
      <c r="G22" s="170"/>
      <c r="H22" s="170"/>
      <c r="I22" s="170"/>
      <c r="J22" s="171"/>
      <c r="K22" s="24"/>
      <c r="L22" s="13"/>
      <c r="M22" s="13"/>
      <c r="N22" s="13"/>
      <c r="O22" s="13"/>
      <c r="P22" s="13"/>
      <c r="Q22" s="13"/>
    </row>
    <row r="23" spans="1:17" ht="68.25" customHeight="1" x14ac:dyDescent="0.2">
      <c r="A23" s="50" t="s">
        <v>249</v>
      </c>
      <c r="B23" s="145" t="s">
        <v>123</v>
      </c>
      <c r="C23" s="145"/>
      <c r="D23" s="145"/>
      <c r="E23" s="145"/>
      <c r="F23" s="145"/>
      <c r="G23" s="145"/>
      <c r="H23" s="145"/>
      <c r="I23" s="145"/>
      <c r="J23" s="145"/>
      <c r="K23" s="24" t="s">
        <v>24</v>
      </c>
      <c r="L23" s="13"/>
      <c r="M23" s="13"/>
      <c r="N23" s="13"/>
      <c r="O23" s="13"/>
      <c r="P23" s="13"/>
      <c r="Q23" s="13"/>
    </row>
    <row r="24" spans="1:17" ht="66.75" customHeight="1" x14ac:dyDescent="0.2">
      <c r="A24" s="50" t="s">
        <v>250</v>
      </c>
      <c r="B24" s="140" t="s">
        <v>129</v>
      </c>
      <c r="C24" s="140"/>
      <c r="D24" s="140"/>
      <c r="E24" s="140"/>
      <c r="F24" s="140"/>
      <c r="G24" s="140"/>
      <c r="H24" s="140"/>
      <c r="I24" s="140"/>
      <c r="J24" s="140"/>
      <c r="K24" s="24" t="s">
        <v>47</v>
      </c>
      <c r="L24" s="13"/>
      <c r="M24" s="13"/>
      <c r="N24" s="13"/>
      <c r="O24" s="13"/>
      <c r="P24" s="13"/>
      <c r="Q24" s="13"/>
    </row>
    <row r="25" spans="1:17" ht="33" customHeight="1" x14ac:dyDescent="0.2">
      <c r="A25" s="50" t="s">
        <v>251</v>
      </c>
      <c r="B25" s="169" t="s">
        <v>125</v>
      </c>
      <c r="C25" s="170"/>
      <c r="D25" s="170"/>
      <c r="E25" s="170"/>
      <c r="F25" s="170"/>
      <c r="G25" s="170"/>
      <c r="H25" s="170"/>
      <c r="I25" s="170"/>
      <c r="J25" s="171"/>
      <c r="K25" s="24" t="s">
        <v>40</v>
      </c>
      <c r="L25" s="13"/>
      <c r="M25" s="13"/>
      <c r="N25" s="13"/>
      <c r="O25" s="13"/>
      <c r="P25" s="13"/>
      <c r="Q25" s="13"/>
    </row>
    <row r="26" spans="1:17" ht="65.25" customHeight="1" x14ac:dyDescent="0.2">
      <c r="A26" s="50" t="s">
        <v>252</v>
      </c>
      <c r="B26" s="139" t="s">
        <v>85</v>
      </c>
      <c r="C26" s="139"/>
      <c r="D26" s="139"/>
      <c r="E26" s="139"/>
      <c r="F26" s="139"/>
      <c r="G26" s="139"/>
      <c r="H26" s="139"/>
      <c r="I26" s="139"/>
      <c r="J26" s="139"/>
      <c r="K26" s="24"/>
      <c r="L26" s="13"/>
      <c r="M26" s="13"/>
      <c r="N26" s="13"/>
      <c r="O26" s="13"/>
      <c r="P26" s="13"/>
      <c r="Q26" s="13"/>
    </row>
    <row r="27" spans="1:17" ht="12.75" customHeight="1" x14ac:dyDescent="0.2">
      <c r="A27" s="50" t="s">
        <v>253</v>
      </c>
      <c r="B27" s="139" t="s">
        <v>86</v>
      </c>
      <c r="C27" s="139"/>
      <c r="D27" s="139"/>
      <c r="E27" s="139"/>
      <c r="F27" s="139"/>
      <c r="G27" s="139"/>
      <c r="H27" s="139"/>
      <c r="I27" s="139"/>
      <c r="J27" s="139"/>
      <c r="K27" s="24" t="s">
        <v>79</v>
      </c>
      <c r="L27" s="13"/>
      <c r="M27" s="13"/>
      <c r="N27" s="13"/>
      <c r="O27" s="13"/>
      <c r="P27" s="13"/>
      <c r="Q27" s="13"/>
    </row>
    <row r="28" spans="1:17" ht="12.75" customHeight="1" x14ac:dyDescent="0.2">
      <c r="A28" s="50" t="s">
        <v>254</v>
      </c>
      <c r="B28" s="139" t="s">
        <v>87</v>
      </c>
      <c r="C28" s="139"/>
      <c r="D28" s="139"/>
      <c r="E28" s="139"/>
      <c r="F28" s="139"/>
      <c r="G28" s="139"/>
      <c r="H28" s="139"/>
      <c r="I28" s="139"/>
      <c r="J28" s="139"/>
      <c r="K28" s="24" t="s">
        <v>136</v>
      </c>
      <c r="L28" s="13"/>
      <c r="M28" s="13"/>
      <c r="N28" s="13"/>
      <c r="O28" s="13"/>
      <c r="P28" s="13"/>
      <c r="Q28" s="13"/>
    </row>
    <row r="29" spans="1:17" ht="12.75" customHeight="1" x14ac:dyDescent="0.2">
      <c r="A29" s="50" t="s">
        <v>255</v>
      </c>
      <c r="B29" s="139" t="s">
        <v>88</v>
      </c>
      <c r="C29" s="139"/>
      <c r="D29" s="139"/>
      <c r="E29" s="139"/>
      <c r="F29" s="139"/>
      <c r="G29" s="139"/>
      <c r="H29" s="139"/>
      <c r="I29" s="139"/>
      <c r="J29" s="139"/>
      <c r="K29" s="24" t="s">
        <v>40</v>
      </c>
      <c r="L29" s="13"/>
      <c r="M29" s="13"/>
      <c r="N29" s="13"/>
      <c r="O29" s="13"/>
      <c r="P29" s="13"/>
      <c r="Q29" s="13"/>
    </row>
    <row r="30" spans="1:17" ht="13.5" customHeight="1" x14ac:dyDescent="0.2">
      <c r="A30" s="50" t="s">
        <v>256</v>
      </c>
      <c r="B30" s="139" t="s">
        <v>89</v>
      </c>
      <c r="C30" s="139"/>
      <c r="D30" s="139"/>
      <c r="E30" s="139"/>
      <c r="F30" s="139"/>
      <c r="G30" s="139"/>
      <c r="H30" s="139"/>
      <c r="I30" s="139"/>
      <c r="J30" s="139"/>
      <c r="K30" s="24" t="s">
        <v>32</v>
      </c>
      <c r="L30" s="13"/>
      <c r="M30" s="13"/>
      <c r="N30" s="13"/>
      <c r="O30" s="13"/>
      <c r="P30" s="13"/>
      <c r="Q30" s="13"/>
    </row>
    <row r="31" spans="1:17" ht="14.25" customHeight="1" x14ac:dyDescent="0.2">
      <c r="A31" s="50" t="s">
        <v>257</v>
      </c>
      <c r="B31" s="139" t="s">
        <v>90</v>
      </c>
      <c r="C31" s="139"/>
      <c r="D31" s="139"/>
      <c r="E31" s="139"/>
      <c r="F31" s="139"/>
      <c r="G31" s="139"/>
      <c r="H31" s="139"/>
      <c r="I31" s="139"/>
      <c r="J31" s="139"/>
      <c r="K31" s="24" t="s">
        <v>40</v>
      </c>
      <c r="L31" s="13"/>
      <c r="M31" s="13"/>
      <c r="N31" s="13"/>
      <c r="O31" s="13"/>
      <c r="P31" s="13"/>
      <c r="Q31" s="13"/>
    </row>
    <row r="32" spans="1:17" ht="17.25" customHeight="1" x14ac:dyDescent="0.2">
      <c r="A32" s="50" t="s">
        <v>258</v>
      </c>
      <c r="B32" s="139" t="s">
        <v>91</v>
      </c>
      <c r="C32" s="139"/>
      <c r="D32" s="139"/>
      <c r="E32" s="139"/>
      <c r="F32" s="139"/>
      <c r="G32" s="139"/>
      <c r="H32" s="139"/>
      <c r="I32" s="139"/>
      <c r="J32" s="139"/>
      <c r="K32" s="24" t="s">
        <v>47</v>
      </c>
      <c r="L32" s="13"/>
      <c r="M32" s="13"/>
      <c r="N32" s="13"/>
      <c r="O32" s="13"/>
      <c r="P32" s="13"/>
      <c r="Q32" s="13"/>
    </row>
    <row r="33" spans="1:17" ht="15.75" customHeight="1" x14ac:dyDescent="0.2">
      <c r="A33" s="50" t="s">
        <v>259</v>
      </c>
      <c r="B33" s="139" t="s">
        <v>92</v>
      </c>
      <c r="C33" s="139"/>
      <c r="D33" s="139"/>
      <c r="E33" s="139"/>
      <c r="F33" s="139"/>
      <c r="G33" s="139"/>
      <c r="H33" s="139"/>
      <c r="I33" s="139"/>
      <c r="J33" s="139"/>
      <c r="K33" s="24" t="s">
        <v>30</v>
      </c>
      <c r="L33" s="13"/>
      <c r="M33" s="13"/>
      <c r="N33" s="13"/>
      <c r="O33" s="13"/>
      <c r="P33" s="13"/>
      <c r="Q33" s="13"/>
    </row>
    <row r="34" spans="1:17" ht="18" customHeight="1" x14ac:dyDescent="0.2">
      <c r="A34" s="50" t="s">
        <v>260</v>
      </c>
      <c r="B34" s="169" t="s">
        <v>167</v>
      </c>
      <c r="C34" s="170"/>
      <c r="D34" s="170"/>
      <c r="E34" s="170"/>
      <c r="F34" s="170"/>
      <c r="G34" s="170"/>
      <c r="H34" s="170"/>
      <c r="I34" s="170"/>
      <c r="J34" s="171"/>
      <c r="K34" s="24" t="s">
        <v>4</v>
      </c>
      <c r="L34" s="13"/>
      <c r="M34" s="13"/>
      <c r="N34" s="13"/>
      <c r="O34" s="13"/>
      <c r="P34" s="13"/>
      <c r="Q34" s="13"/>
    </row>
    <row r="35" spans="1:17" ht="12" customHeight="1" x14ac:dyDescent="0.2">
      <c r="A35" s="75"/>
      <c r="B35" s="160" t="s">
        <v>261</v>
      </c>
      <c r="C35" s="161"/>
      <c r="D35" s="161"/>
      <c r="E35" s="161"/>
      <c r="F35" s="161"/>
      <c r="G35" s="161"/>
      <c r="H35" s="161"/>
      <c r="I35" s="161"/>
      <c r="J35" s="162"/>
      <c r="K35" s="72"/>
      <c r="L35" s="73"/>
      <c r="M35" s="73"/>
      <c r="N35" s="73"/>
      <c r="O35" s="73"/>
      <c r="P35" s="74"/>
      <c r="Q35" s="74"/>
    </row>
    <row r="36" spans="1:17" ht="18" customHeight="1" x14ac:dyDescent="0.2">
      <c r="A36" s="49" t="s">
        <v>262</v>
      </c>
      <c r="B36" s="169" t="s">
        <v>168</v>
      </c>
      <c r="C36" s="170"/>
      <c r="D36" s="170"/>
      <c r="E36" s="170"/>
      <c r="F36" s="170"/>
      <c r="G36" s="170"/>
      <c r="H36" s="170"/>
      <c r="I36" s="170"/>
      <c r="J36" s="171"/>
      <c r="K36" s="24"/>
      <c r="L36" s="13"/>
      <c r="M36" s="13"/>
      <c r="N36" s="13"/>
      <c r="O36" s="13"/>
      <c r="P36" s="13"/>
      <c r="Q36" s="13"/>
    </row>
    <row r="37" spans="1:17" ht="77.25" customHeight="1" x14ac:dyDescent="0.2">
      <c r="A37" s="50" t="s">
        <v>263</v>
      </c>
      <c r="B37" s="139" t="s">
        <v>128</v>
      </c>
      <c r="C37" s="139"/>
      <c r="D37" s="139"/>
      <c r="E37" s="139"/>
      <c r="F37" s="139"/>
      <c r="G37" s="139"/>
      <c r="H37" s="139"/>
      <c r="I37" s="139"/>
      <c r="J37" s="139"/>
      <c r="K37" s="24" t="s">
        <v>78</v>
      </c>
      <c r="L37" s="13"/>
      <c r="M37" s="13"/>
      <c r="N37" s="13"/>
      <c r="O37" s="13"/>
      <c r="P37" s="13"/>
      <c r="Q37" s="13"/>
    </row>
    <row r="38" spans="1:17" ht="78" customHeight="1" x14ac:dyDescent="0.2">
      <c r="A38" s="50" t="s">
        <v>264</v>
      </c>
      <c r="B38" s="169" t="s">
        <v>130</v>
      </c>
      <c r="C38" s="170"/>
      <c r="D38" s="170"/>
      <c r="E38" s="170"/>
      <c r="F38" s="170"/>
      <c r="G38" s="170"/>
      <c r="H38" s="170"/>
      <c r="I38" s="170"/>
      <c r="J38" s="171"/>
      <c r="K38" s="24" t="s">
        <v>1</v>
      </c>
      <c r="L38" s="13"/>
      <c r="M38" s="13"/>
      <c r="N38" s="13"/>
      <c r="O38" s="13"/>
      <c r="P38" s="13"/>
      <c r="Q38" s="13"/>
    </row>
    <row r="39" spans="1:17" ht="54.75" customHeight="1" x14ac:dyDescent="0.2">
      <c r="A39" s="50" t="s">
        <v>265</v>
      </c>
      <c r="B39" s="169" t="s">
        <v>131</v>
      </c>
      <c r="C39" s="170"/>
      <c r="D39" s="170"/>
      <c r="E39" s="170"/>
      <c r="F39" s="170"/>
      <c r="G39" s="170"/>
      <c r="H39" s="170"/>
      <c r="I39" s="170"/>
      <c r="J39" s="171"/>
      <c r="K39" s="24" t="s">
        <v>30</v>
      </c>
      <c r="L39" s="13"/>
      <c r="M39" s="13"/>
      <c r="N39" s="13"/>
      <c r="O39" s="13"/>
      <c r="P39" s="13"/>
      <c r="Q39" s="13"/>
    </row>
    <row r="40" spans="1:17" ht="15" customHeight="1" x14ac:dyDescent="0.2">
      <c r="A40" s="75"/>
      <c r="B40" s="160" t="s">
        <v>266</v>
      </c>
      <c r="C40" s="161"/>
      <c r="D40" s="161"/>
      <c r="E40" s="161"/>
      <c r="F40" s="161"/>
      <c r="G40" s="161"/>
      <c r="H40" s="161"/>
      <c r="I40" s="161"/>
      <c r="J40" s="162"/>
      <c r="K40" s="72"/>
      <c r="L40" s="73"/>
      <c r="M40" s="73"/>
      <c r="N40" s="73"/>
      <c r="O40" s="73"/>
      <c r="P40" s="74"/>
      <c r="Q40" s="74"/>
    </row>
    <row r="41" spans="1:17" ht="21" customHeight="1" x14ac:dyDescent="0.2">
      <c r="A41" s="49" t="s">
        <v>267</v>
      </c>
      <c r="B41" s="169" t="s">
        <v>169</v>
      </c>
      <c r="C41" s="170"/>
      <c r="D41" s="170"/>
      <c r="E41" s="170"/>
      <c r="F41" s="170"/>
      <c r="G41" s="170"/>
      <c r="H41" s="170"/>
      <c r="I41" s="170"/>
      <c r="J41" s="171"/>
      <c r="K41" s="24"/>
      <c r="L41" s="13"/>
      <c r="M41" s="13"/>
      <c r="N41" s="13"/>
      <c r="O41" s="13"/>
      <c r="P41" s="13"/>
      <c r="Q41" s="13"/>
    </row>
    <row r="42" spans="1:17" ht="56.25" customHeight="1" x14ac:dyDescent="0.2">
      <c r="A42" s="50" t="s">
        <v>268</v>
      </c>
      <c r="B42" s="140" t="s">
        <v>124</v>
      </c>
      <c r="C42" s="140"/>
      <c r="D42" s="140"/>
      <c r="E42" s="140"/>
      <c r="F42" s="140"/>
      <c r="G42" s="140"/>
      <c r="H42" s="140"/>
      <c r="I42" s="140"/>
      <c r="J42" s="140"/>
      <c r="K42" s="24" t="s">
        <v>40</v>
      </c>
      <c r="L42" s="13"/>
      <c r="M42" s="13"/>
      <c r="N42" s="13"/>
      <c r="O42" s="13"/>
      <c r="P42" s="13"/>
      <c r="Q42" s="13"/>
    </row>
    <row r="43" spans="1:17" ht="67.5" customHeight="1" x14ac:dyDescent="0.2">
      <c r="A43" s="50" t="s">
        <v>269</v>
      </c>
      <c r="B43" s="169" t="s">
        <v>80</v>
      </c>
      <c r="C43" s="170"/>
      <c r="D43" s="170"/>
      <c r="E43" s="170"/>
      <c r="F43" s="170"/>
      <c r="G43" s="170"/>
      <c r="H43" s="170"/>
      <c r="I43" s="170"/>
      <c r="J43" s="171"/>
      <c r="K43" s="24" t="s">
        <v>95</v>
      </c>
      <c r="L43" s="13"/>
      <c r="M43" s="13"/>
      <c r="N43" s="13"/>
      <c r="O43" s="13"/>
      <c r="P43" s="13"/>
      <c r="Q43" s="13"/>
    </row>
    <row r="44" spans="1:17" ht="12.75" customHeight="1" x14ac:dyDescent="0.2">
      <c r="A44" s="75"/>
      <c r="B44" s="160" t="s">
        <v>270</v>
      </c>
      <c r="C44" s="161"/>
      <c r="D44" s="161"/>
      <c r="E44" s="161"/>
      <c r="F44" s="161"/>
      <c r="G44" s="161"/>
      <c r="H44" s="161"/>
      <c r="I44" s="161"/>
      <c r="J44" s="162"/>
      <c r="K44" s="72"/>
      <c r="L44" s="73"/>
      <c r="M44" s="73"/>
      <c r="N44" s="73"/>
      <c r="O44" s="73"/>
      <c r="P44" s="74"/>
      <c r="Q44" s="74"/>
    </row>
    <row r="45" spans="1:17" ht="16.5" customHeight="1" x14ac:dyDescent="0.2">
      <c r="A45" s="49" t="s">
        <v>271</v>
      </c>
      <c r="B45" s="169" t="s">
        <v>170</v>
      </c>
      <c r="C45" s="170"/>
      <c r="D45" s="170"/>
      <c r="E45" s="170"/>
      <c r="F45" s="170"/>
      <c r="G45" s="170"/>
      <c r="H45" s="170"/>
      <c r="I45" s="170"/>
      <c r="J45" s="171"/>
      <c r="K45" s="24"/>
      <c r="L45" s="13"/>
      <c r="M45" s="13"/>
      <c r="N45" s="13"/>
      <c r="O45" s="13"/>
      <c r="P45" s="13"/>
      <c r="Q45" s="13"/>
    </row>
    <row r="46" spans="1:17" x14ac:dyDescent="0.2">
      <c r="A46" s="50" t="s">
        <v>272</v>
      </c>
      <c r="B46" s="169" t="s">
        <v>171</v>
      </c>
      <c r="C46" s="170"/>
      <c r="D46" s="170"/>
      <c r="E46" s="170"/>
      <c r="F46" s="170"/>
      <c r="G46" s="170"/>
      <c r="H46" s="170"/>
      <c r="I46" s="170"/>
      <c r="J46" s="171"/>
      <c r="K46" s="24" t="s">
        <v>39</v>
      </c>
      <c r="L46" s="13"/>
      <c r="M46" s="13"/>
      <c r="N46" s="13"/>
      <c r="O46" s="13"/>
      <c r="P46" s="13"/>
      <c r="Q46" s="13"/>
    </row>
    <row r="47" spans="1:17" x14ac:dyDescent="0.2">
      <c r="A47" s="50" t="s">
        <v>273</v>
      </c>
      <c r="B47" s="169" t="s">
        <v>172</v>
      </c>
      <c r="C47" s="170"/>
      <c r="D47" s="170"/>
      <c r="E47" s="170"/>
      <c r="F47" s="170"/>
      <c r="G47" s="170"/>
      <c r="H47" s="170"/>
      <c r="I47" s="170"/>
      <c r="J47" s="171"/>
      <c r="K47" s="24" t="s">
        <v>39</v>
      </c>
      <c r="L47" s="13"/>
      <c r="M47" s="13"/>
      <c r="N47" s="13"/>
      <c r="O47" s="13"/>
      <c r="P47" s="13"/>
      <c r="Q47" s="13"/>
    </row>
    <row r="48" spans="1:17" ht="12" customHeight="1" x14ac:dyDescent="0.2">
      <c r="A48" s="75"/>
      <c r="B48" s="160" t="s">
        <v>274</v>
      </c>
      <c r="C48" s="161"/>
      <c r="D48" s="161"/>
      <c r="E48" s="161"/>
      <c r="F48" s="161"/>
      <c r="G48" s="161"/>
      <c r="H48" s="161"/>
      <c r="I48" s="161"/>
      <c r="J48" s="162"/>
      <c r="K48" s="72"/>
      <c r="L48" s="73"/>
      <c r="M48" s="73"/>
      <c r="N48" s="73"/>
      <c r="O48" s="73"/>
      <c r="P48" s="74"/>
      <c r="Q48" s="74"/>
    </row>
    <row r="49" spans="1:17" ht="16.5" customHeight="1" x14ac:dyDescent="0.2">
      <c r="A49" s="49" t="s">
        <v>275</v>
      </c>
      <c r="B49" s="172" t="s">
        <v>276</v>
      </c>
      <c r="C49" s="173"/>
      <c r="D49" s="173"/>
      <c r="E49" s="173"/>
      <c r="F49" s="173"/>
      <c r="G49" s="173"/>
      <c r="H49" s="173"/>
      <c r="I49" s="173"/>
      <c r="J49" s="174"/>
      <c r="K49" s="24"/>
      <c r="L49" s="13"/>
      <c r="M49" s="13"/>
      <c r="N49" s="13"/>
      <c r="O49" s="13"/>
      <c r="P49" s="13"/>
      <c r="Q49" s="13"/>
    </row>
    <row r="50" spans="1:17" ht="108.75" customHeight="1" x14ac:dyDescent="0.2">
      <c r="A50" s="50" t="s">
        <v>277</v>
      </c>
      <c r="B50" s="175" t="s">
        <v>173</v>
      </c>
      <c r="C50" s="176"/>
      <c r="D50" s="176"/>
      <c r="E50" s="176"/>
      <c r="F50" s="176"/>
      <c r="G50" s="176"/>
      <c r="H50" s="176"/>
      <c r="I50" s="176"/>
      <c r="J50" s="177"/>
      <c r="K50" s="24" t="s">
        <v>81</v>
      </c>
      <c r="L50" s="13"/>
      <c r="M50" s="13"/>
      <c r="N50" s="13"/>
      <c r="O50" s="13"/>
      <c r="P50" s="13"/>
      <c r="Q50" s="13"/>
    </row>
    <row r="51" spans="1:17" ht="108" customHeight="1" x14ac:dyDescent="0.2">
      <c r="A51" s="50" t="s">
        <v>278</v>
      </c>
      <c r="B51" s="169" t="s">
        <v>126</v>
      </c>
      <c r="C51" s="170"/>
      <c r="D51" s="170"/>
      <c r="E51" s="170"/>
      <c r="F51" s="170"/>
      <c r="G51" s="170"/>
      <c r="H51" s="170"/>
      <c r="I51" s="170"/>
      <c r="J51" s="171"/>
      <c r="K51" s="24" t="s">
        <v>82</v>
      </c>
      <c r="L51" s="13"/>
      <c r="M51" s="13"/>
      <c r="N51" s="13"/>
      <c r="O51" s="13"/>
      <c r="P51" s="13"/>
      <c r="Q51" s="13"/>
    </row>
    <row r="52" spans="1:17" ht="194.25" customHeight="1" x14ac:dyDescent="0.2">
      <c r="A52" s="50" t="s">
        <v>279</v>
      </c>
      <c r="B52" s="169" t="s">
        <v>127</v>
      </c>
      <c r="C52" s="170"/>
      <c r="D52" s="170"/>
      <c r="E52" s="170"/>
      <c r="F52" s="170"/>
      <c r="G52" s="170"/>
      <c r="H52" s="170"/>
      <c r="I52" s="170"/>
      <c r="J52" s="171"/>
      <c r="K52" s="24" t="s">
        <v>144</v>
      </c>
      <c r="L52" s="13"/>
      <c r="M52" s="13"/>
      <c r="N52" s="13"/>
      <c r="O52" s="13"/>
      <c r="P52" s="13"/>
      <c r="Q52" s="13"/>
    </row>
    <row r="53" spans="1:17" ht="16.5" customHeight="1" x14ac:dyDescent="0.2">
      <c r="A53" s="49"/>
      <c r="B53" s="166" t="s">
        <v>280</v>
      </c>
      <c r="C53" s="167"/>
      <c r="D53" s="167"/>
      <c r="E53" s="167"/>
      <c r="F53" s="167"/>
      <c r="G53" s="167"/>
      <c r="H53" s="167"/>
      <c r="I53" s="167"/>
      <c r="J53" s="168"/>
      <c r="K53" s="72"/>
      <c r="L53" s="73"/>
      <c r="M53" s="73"/>
      <c r="N53" s="73"/>
      <c r="O53" s="73"/>
      <c r="P53" s="73"/>
      <c r="Q53" s="73"/>
    </row>
    <row r="54" spans="1:17" ht="13.5" customHeight="1" x14ac:dyDescent="0.2"/>
    <row r="55" spans="1:17" x14ac:dyDescent="0.2">
      <c r="O55" s="105"/>
    </row>
  </sheetData>
  <mergeCells count="51">
    <mergeCell ref="B17:J17"/>
    <mergeCell ref="B21:J21"/>
    <mergeCell ref="B18:J18"/>
    <mergeCell ref="B52:J52"/>
    <mergeCell ref="B47:J47"/>
    <mergeCell ref="B45:J45"/>
    <mergeCell ref="B48:J48"/>
    <mergeCell ref="B49:J49"/>
    <mergeCell ref="B50:J50"/>
    <mergeCell ref="B51:J51"/>
    <mergeCell ref="B42:J42"/>
    <mergeCell ref="B20:J20"/>
    <mergeCell ref="B23:J23"/>
    <mergeCell ref="B37:J37"/>
    <mergeCell ref="B46:J46"/>
    <mergeCell ref="B29:J29"/>
    <mergeCell ref="B19:J19"/>
    <mergeCell ref="B26:J26"/>
    <mergeCell ref="B27:J27"/>
    <mergeCell ref="B28:J28"/>
    <mergeCell ref="B24:J24"/>
    <mergeCell ref="B22:J22"/>
    <mergeCell ref="B25:J25"/>
    <mergeCell ref="B44:J44"/>
    <mergeCell ref="B53:J53"/>
    <mergeCell ref="B31:J31"/>
    <mergeCell ref="B30:J30"/>
    <mergeCell ref="B33:J33"/>
    <mergeCell ref="B38:J38"/>
    <mergeCell ref="B39:J39"/>
    <mergeCell ref="B40:J40"/>
    <mergeCell ref="B41:J41"/>
    <mergeCell ref="B43:J43"/>
    <mergeCell ref="B32:J32"/>
    <mergeCell ref="B35:J35"/>
    <mergeCell ref="B34:J34"/>
    <mergeCell ref="B36:J36"/>
    <mergeCell ref="B3:J3"/>
    <mergeCell ref="B16:J16"/>
    <mergeCell ref="B5:J5"/>
    <mergeCell ref="B6:J6"/>
    <mergeCell ref="B7:J7"/>
    <mergeCell ref="B8:J8"/>
    <mergeCell ref="B9:J9"/>
    <mergeCell ref="B11:J11"/>
    <mergeCell ref="B12:J12"/>
    <mergeCell ref="B13:J13"/>
    <mergeCell ref="B14:J14"/>
    <mergeCell ref="B15:J15"/>
    <mergeCell ref="B10:J10"/>
    <mergeCell ref="B4:J4"/>
  </mergeCells>
  <phoneticPr fontId="10" type="noConversion"/>
  <printOptions horizontalCentered="1"/>
  <pageMargins left="0.11811023622047245" right="0.31496062992125984" top="0.15748031496062992" bottom="0" header="0.31496062992125984" footer="0.31496062992125984"/>
  <pageSetup paperSize="9" scale="9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32"/>
  <sheetViews>
    <sheetView topLeftCell="A7" zoomScaleNormal="100" workbookViewId="0">
      <selection activeCell="K1" sqref="K1"/>
    </sheetView>
  </sheetViews>
  <sheetFormatPr defaultColWidth="9.140625" defaultRowHeight="12.75" x14ac:dyDescent="0.2"/>
  <cols>
    <col min="1" max="8" width="9.140625" style="27"/>
    <col min="9" max="9" width="6.140625" style="27" customWidth="1"/>
    <col min="10" max="10" width="9.140625" style="27" hidden="1" customWidth="1"/>
    <col min="11" max="11" width="11.28515625" style="27" customWidth="1"/>
    <col min="12" max="13" width="17.140625" style="27" customWidth="1"/>
    <col min="14" max="16384" width="9.140625" style="27"/>
  </cols>
  <sheetData>
    <row r="1" spans="1:19" ht="22.5" x14ac:dyDescent="0.2">
      <c r="A1" s="5"/>
      <c r="B1" s="6" t="s">
        <v>133</v>
      </c>
      <c r="C1" s="7"/>
      <c r="D1" s="7"/>
      <c r="E1" s="7"/>
      <c r="F1" s="7"/>
      <c r="G1" s="7"/>
      <c r="H1" s="7"/>
      <c r="I1" s="7"/>
      <c r="J1" s="7"/>
      <c r="K1" s="3"/>
      <c r="L1" s="8"/>
      <c r="M1" s="8"/>
      <c r="N1" s="8"/>
      <c r="O1" s="6"/>
    </row>
    <row r="2" spans="1:19" x14ac:dyDescent="0.2">
      <c r="A2" s="1"/>
      <c r="B2" s="2"/>
      <c r="C2" s="2"/>
      <c r="D2" s="2"/>
      <c r="E2" s="2"/>
      <c r="F2" s="2"/>
      <c r="G2" s="2"/>
      <c r="H2" s="2"/>
      <c r="I2" s="2"/>
      <c r="J2" s="2"/>
      <c r="K2" s="3"/>
      <c r="L2" s="4"/>
      <c r="M2" s="4"/>
      <c r="N2" s="4"/>
      <c r="O2" s="4"/>
    </row>
    <row r="3" spans="1:19" ht="108" customHeight="1" x14ac:dyDescent="0.2">
      <c r="A3" s="9" t="s">
        <v>150</v>
      </c>
      <c r="B3" s="141" t="s">
        <v>34</v>
      </c>
      <c r="C3" s="142"/>
      <c r="D3" s="142"/>
      <c r="E3" s="142"/>
      <c r="F3" s="142"/>
      <c r="G3" s="142"/>
      <c r="H3" s="142"/>
      <c r="I3" s="142"/>
      <c r="J3" s="142"/>
      <c r="K3" s="23" t="s">
        <v>35</v>
      </c>
      <c r="L3" s="23" t="s">
        <v>313</v>
      </c>
      <c r="M3" s="23" t="s">
        <v>312</v>
      </c>
      <c r="N3" s="23" t="s">
        <v>311</v>
      </c>
      <c r="O3" s="23" t="s">
        <v>314</v>
      </c>
      <c r="P3" s="23" t="s">
        <v>36</v>
      </c>
      <c r="Q3" s="23" t="s">
        <v>38</v>
      </c>
    </row>
    <row r="4" spans="1:19" x14ac:dyDescent="0.2">
      <c r="A4" s="9" t="s">
        <v>315</v>
      </c>
      <c r="B4" s="146">
        <v>2</v>
      </c>
      <c r="C4" s="147"/>
      <c r="D4" s="147"/>
      <c r="E4" s="147"/>
      <c r="F4" s="147"/>
      <c r="G4" s="147"/>
      <c r="H4" s="147"/>
      <c r="I4" s="147"/>
      <c r="J4" s="113"/>
      <c r="K4" s="23">
        <v>3</v>
      </c>
      <c r="L4" s="23">
        <v>4</v>
      </c>
      <c r="M4" s="23">
        <v>5</v>
      </c>
      <c r="N4" s="23">
        <v>6</v>
      </c>
      <c r="O4" s="23">
        <v>7</v>
      </c>
      <c r="P4" s="23">
        <v>8</v>
      </c>
      <c r="Q4" s="23">
        <v>9</v>
      </c>
    </row>
    <row r="5" spans="1:19" x14ac:dyDescent="0.2">
      <c r="A5" s="36"/>
      <c r="B5" s="182" t="s">
        <v>58</v>
      </c>
      <c r="C5" s="183"/>
      <c r="D5" s="183"/>
      <c r="E5" s="183"/>
      <c r="F5" s="183"/>
      <c r="G5" s="183"/>
      <c r="H5" s="183"/>
      <c r="I5" s="183"/>
      <c r="J5" s="184"/>
      <c r="K5" s="37"/>
      <c r="L5" s="38"/>
      <c r="M5" s="38"/>
      <c r="N5" s="38"/>
      <c r="O5" s="12"/>
      <c r="P5" s="12"/>
      <c r="Q5" s="12"/>
    </row>
    <row r="6" spans="1:19" ht="67.5" customHeight="1" x14ac:dyDescent="0.2">
      <c r="A6" s="15" t="s">
        <v>281</v>
      </c>
      <c r="B6" s="179" t="s">
        <v>174</v>
      </c>
      <c r="C6" s="180"/>
      <c r="D6" s="180"/>
      <c r="E6" s="180"/>
      <c r="F6" s="180"/>
      <c r="G6" s="180"/>
      <c r="H6" s="180"/>
      <c r="I6" s="180"/>
      <c r="J6" s="181"/>
      <c r="K6" s="39"/>
      <c r="L6" s="40"/>
      <c r="M6" s="40"/>
      <c r="N6" s="40"/>
      <c r="O6" s="13"/>
      <c r="P6" s="13"/>
      <c r="Q6" s="13"/>
      <c r="R6" s="20"/>
      <c r="S6" s="20"/>
    </row>
    <row r="7" spans="1:19" x14ac:dyDescent="0.2">
      <c r="A7" s="26" t="s">
        <v>282</v>
      </c>
      <c r="B7" s="185" t="s">
        <v>94</v>
      </c>
      <c r="C7" s="186"/>
      <c r="D7" s="186"/>
      <c r="E7" s="186"/>
      <c r="F7" s="186"/>
      <c r="G7" s="186"/>
      <c r="H7" s="186"/>
      <c r="I7" s="186"/>
      <c r="J7" s="187"/>
      <c r="K7" s="39" t="s">
        <v>9</v>
      </c>
      <c r="L7" s="40"/>
      <c r="M7" s="40"/>
      <c r="N7" s="40"/>
      <c r="O7" s="13"/>
      <c r="P7" s="13"/>
      <c r="Q7" s="13"/>
    </row>
    <row r="8" spans="1:19" x14ac:dyDescent="0.2">
      <c r="A8" s="26" t="s">
        <v>283</v>
      </c>
      <c r="B8" s="179" t="s">
        <v>59</v>
      </c>
      <c r="C8" s="180"/>
      <c r="D8" s="180"/>
      <c r="E8" s="180"/>
      <c r="F8" s="180"/>
      <c r="G8" s="180"/>
      <c r="H8" s="180"/>
      <c r="I8" s="180"/>
      <c r="J8" s="181"/>
      <c r="K8" s="39" t="s">
        <v>9</v>
      </c>
      <c r="L8" s="40"/>
      <c r="M8" s="40"/>
      <c r="N8" s="40"/>
      <c r="O8" s="13"/>
      <c r="P8" s="13"/>
      <c r="Q8" s="13"/>
    </row>
    <row r="9" spans="1:19" x14ac:dyDescent="0.2">
      <c r="A9" s="26" t="s">
        <v>284</v>
      </c>
      <c r="B9" s="179" t="s">
        <v>60</v>
      </c>
      <c r="C9" s="180"/>
      <c r="D9" s="180"/>
      <c r="E9" s="180"/>
      <c r="F9" s="180"/>
      <c r="G9" s="180"/>
      <c r="H9" s="180"/>
      <c r="I9" s="180"/>
      <c r="J9" s="181"/>
      <c r="K9" s="39" t="s">
        <v>9</v>
      </c>
      <c r="L9" s="40"/>
      <c r="M9" s="40"/>
      <c r="N9" s="40"/>
      <c r="O9" s="13"/>
      <c r="P9" s="13"/>
      <c r="Q9" s="13"/>
    </row>
    <row r="10" spans="1:19" x14ac:dyDescent="0.2">
      <c r="A10" s="77"/>
      <c r="B10" s="160" t="s">
        <v>285</v>
      </c>
      <c r="C10" s="161"/>
      <c r="D10" s="161"/>
      <c r="E10" s="161"/>
      <c r="F10" s="161"/>
      <c r="G10" s="161"/>
      <c r="H10" s="161"/>
      <c r="I10" s="161"/>
      <c r="J10" s="78"/>
      <c r="K10" s="79"/>
      <c r="L10" s="80"/>
      <c r="M10" s="80"/>
      <c r="N10" s="80"/>
      <c r="O10" s="74"/>
      <c r="P10" s="74"/>
      <c r="Q10" s="74"/>
    </row>
    <row r="11" spans="1:19" ht="36.75" customHeight="1" x14ac:dyDescent="0.2">
      <c r="A11" s="15" t="s">
        <v>286</v>
      </c>
      <c r="B11" s="179" t="s">
        <v>179</v>
      </c>
      <c r="C11" s="180"/>
      <c r="D11" s="180"/>
      <c r="E11" s="180"/>
      <c r="F11" s="180"/>
      <c r="G11" s="180"/>
      <c r="H11" s="180"/>
      <c r="I11" s="180"/>
      <c r="J11" s="181"/>
      <c r="K11" s="25"/>
      <c r="L11" s="40"/>
      <c r="M11" s="40"/>
      <c r="N11" s="40"/>
      <c r="O11" s="13"/>
      <c r="P11" s="13"/>
      <c r="Q11" s="13"/>
    </row>
    <row r="12" spans="1:19" x14ac:dyDescent="0.2">
      <c r="A12" s="26" t="s">
        <v>287</v>
      </c>
      <c r="B12" s="178" t="s">
        <v>100</v>
      </c>
      <c r="C12" s="178"/>
      <c r="D12" s="178"/>
      <c r="E12" s="178"/>
      <c r="F12" s="178"/>
      <c r="G12" s="178"/>
      <c r="H12" s="178"/>
      <c r="I12" s="178"/>
      <c r="J12" s="178"/>
      <c r="K12" s="25" t="s">
        <v>0</v>
      </c>
      <c r="L12" s="40"/>
      <c r="M12" s="40"/>
      <c r="N12" s="40"/>
      <c r="O12" s="13"/>
      <c r="P12" s="13"/>
      <c r="Q12" s="13"/>
    </row>
    <row r="13" spans="1:19" x14ac:dyDescent="0.2">
      <c r="A13" s="26" t="s">
        <v>288</v>
      </c>
      <c r="B13" s="178" t="s">
        <v>101</v>
      </c>
      <c r="C13" s="178"/>
      <c r="D13" s="178"/>
      <c r="E13" s="178"/>
      <c r="F13" s="178"/>
      <c r="G13" s="178"/>
      <c r="H13" s="178"/>
      <c r="I13" s="178"/>
      <c r="J13" s="178"/>
      <c r="K13" s="25" t="s">
        <v>33</v>
      </c>
      <c r="L13" s="40"/>
      <c r="M13" s="40"/>
      <c r="N13" s="40"/>
      <c r="O13" s="13"/>
      <c r="P13" s="13"/>
      <c r="Q13" s="13"/>
    </row>
    <row r="14" spans="1:19" x14ac:dyDescent="0.2">
      <c r="A14" s="26" t="s">
        <v>289</v>
      </c>
      <c r="B14" s="178" t="s">
        <v>102</v>
      </c>
      <c r="C14" s="178"/>
      <c r="D14" s="178"/>
      <c r="E14" s="178"/>
      <c r="F14" s="178"/>
      <c r="G14" s="178"/>
      <c r="H14" s="178"/>
      <c r="I14" s="178"/>
      <c r="J14" s="178"/>
      <c r="K14" s="25" t="s">
        <v>145</v>
      </c>
      <c r="L14" s="40"/>
      <c r="M14" s="40"/>
      <c r="N14" s="40"/>
      <c r="O14" s="13"/>
      <c r="P14" s="13"/>
      <c r="Q14" s="13"/>
    </row>
    <row r="15" spans="1:19" x14ac:dyDescent="0.2">
      <c r="A15" s="26" t="s">
        <v>290</v>
      </c>
      <c r="B15" s="178" t="s">
        <v>103</v>
      </c>
      <c r="C15" s="178"/>
      <c r="D15" s="178"/>
      <c r="E15" s="178"/>
      <c r="F15" s="178"/>
      <c r="G15" s="178"/>
      <c r="H15" s="178"/>
      <c r="I15" s="178"/>
      <c r="J15" s="178"/>
      <c r="K15" s="25" t="s">
        <v>47</v>
      </c>
      <c r="L15" s="40"/>
      <c r="M15" s="40"/>
      <c r="N15" s="40"/>
      <c r="O15" s="13"/>
      <c r="P15" s="13"/>
      <c r="Q15" s="13"/>
    </row>
    <row r="16" spans="1:19" x14ac:dyDescent="0.2">
      <c r="A16" s="26" t="s">
        <v>291</v>
      </c>
      <c r="B16" s="178" t="s">
        <v>104</v>
      </c>
      <c r="C16" s="178"/>
      <c r="D16" s="178"/>
      <c r="E16" s="178"/>
      <c r="F16" s="178"/>
      <c r="G16" s="178"/>
      <c r="H16" s="178"/>
      <c r="I16" s="178"/>
      <c r="J16" s="178"/>
      <c r="K16" s="25" t="s">
        <v>145</v>
      </c>
      <c r="L16" s="40"/>
      <c r="M16" s="40"/>
      <c r="N16" s="40"/>
      <c r="O16" s="13"/>
      <c r="P16" s="13"/>
      <c r="Q16" s="13"/>
    </row>
    <row r="17" spans="1:17" x14ac:dyDescent="0.2">
      <c r="A17" s="26" t="s">
        <v>292</v>
      </c>
      <c r="B17" s="178" t="s">
        <v>105</v>
      </c>
      <c r="C17" s="178"/>
      <c r="D17" s="178"/>
      <c r="E17" s="178"/>
      <c r="F17" s="178"/>
      <c r="G17" s="178"/>
      <c r="H17" s="178"/>
      <c r="I17" s="178"/>
      <c r="J17" s="178"/>
      <c r="K17" s="25" t="s">
        <v>145</v>
      </c>
      <c r="L17" s="40"/>
      <c r="M17" s="40"/>
      <c r="N17" s="40"/>
      <c r="O17" s="13"/>
      <c r="P17" s="13"/>
      <c r="Q17" s="13"/>
    </row>
    <row r="18" spans="1:17" x14ac:dyDescent="0.2">
      <c r="A18" s="26" t="s">
        <v>293</v>
      </c>
      <c r="B18" s="178" t="s">
        <v>106</v>
      </c>
      <c r="C18" s="178"/>
      <c r="D18" s="178"/>
      <c r="E18" s="178"/>
      <c r="F18" s="178"/>
      <c r="G18" s="178"/>
      <c r="H18" s="178"/>
      <c r="I18" s="178"/>
      <c r="J18" s="178"/>
      <c r="K18" s="25" t="s">
        <v>61</v>
      </c>
      <c r="L18" s="40"/>
      <c r="M18" s="40"/>
      <c r="N18" s="40"/>
      <c r="O18" s="13"/>
      <c r="P18" s="13"/>
      <c r="Q18" s="13"/>
    </row>
    <row r="19" spans="1:17" x14ac:dyDescent="0.2">
      <c r="A19" s="26" t="s">
        <v>294</v>
      </c>
      <c r="B19" s="178" t="s">
        <v>107</v>
      </c>
      <c r="C19" s="178"/>
      <c r="D19" s="178"/>
      <c r="E19" s="178"/>
      <c r="F19" s="178"/>
      <c r="G19" s="178"/>
      <c r="H19" s="178"/>
      <c r="I19" s="178"/>
      <c r="J19" s="178"/>
      <c r="K19" s="25" t="s">
        <v>30</v>
      </c>
      <c r="L19" s="40"/>
      <c r="M19" s="40"/>
      <c r="N19" s="40"/>
      <c r="O19" s="13"/>
      <c r="P19" s="13"/>
      <c r="Q19" s="13"/>
    </row>
    <row r="20" spans="1:17" x14ac:dyDescent="0.2">
      <c r="A20" s="26" t="s">
        <v>295</v>
      </c>
      <c r="B20" s="178" t="s">
        <v>108</v>
      </c>
      <c r="C20" s="178"/>
      <c r="D20" s="178"/>
      <c r="E20" s="178"/>
      <c r="F20" s="178"/>
      <c r="G20" s="178"/>
      <c r="H20" s="178"/>
      <c r="I20" s="178"/>
      <c r="J20" s="178"/>
      <c r="K20" s="25" t="s">
        <v>61</v>
      </c>
      <c r="L20" s="40"/>
      <c r="M20" s="40"/>
      <c r="N20" s="40"/>
      <c r="O20" s="13"/>
      <c r="P20" s="13"/>
      <c r="Q20" s="13"/>
    </row>
    <row r="21" spans="1:17" x14ac:dyDescent="0.2">
      <c r="A21" s="26" t="s">
        <v>296</v>
      </c>
      <c r="B21" s="178" t="s">
        <v>109</v>
      </c>
      <c r="C21" s="178"/>
      <c r="D21" s="178"/>
      <c r="E21" s="178"/>
      <c r="F21" s="178"/>
      <c r="G21" s="178"/>
      <c r="H21" s="178"/>
      <c r="I21" s="178"/>
      <c r="J21" s="178"/>
      <c r="K21" s="25" t="s">
        <v>30</v>
      </c>
      <c r="L21" s="40"/>
      <c r="M21" s="40"/>
      <c r="N21" s="40"/>
      <c r="O21" s="13"/>
      <c r="P21" s="13"/>
      <c r="Q21" s="13"/>
    </row>
    <row r="22" spans="1:17" x14ac:dyDescent="0.2">
      <c r="A22" s="26" t="s">
        <v>297</v>
      </c>
      <c r="B22" s="178" t="s">
        <v>110</v>
      </c>
      <c r="C22" s="178"/>
      <c r="D22" s="178"/>
      <c r="E22" s="178"/>
      <c r="F22" s="178"/>
      <c r="G22" s="178"/>
      <c r="H22" s="178"/>
      <c r="I22" s="178"/>
      <c r="J22" s="178"/>
      <c r="K22" s="25" t="s">
        <v>40</v>
      </c>
      <c r="L22" s="40"/>
      <c r="M22" s="40"/>
      <c r="N22" s="40"/>
      <c r="O22" s="13"/>
      <c r="P22" s="13"/>
      <c r="Q22" s="13"/>
    </row>
    <row r="23" spans="1:17" x14ac:dyDescent="0.2">
      <c r="A23" s="14" t="s">
        <v>298</v>
      </c>
      <c r="B23" s="178" t="s">
        <v>111</v>
      </c>
      <c r="C23" s="178"/>
      <c r="D23" s="178"/>
      <c r="E23" s="178"/>
      <c r="F23" s="178"/>
      <c r="G23" s="178"/>
      <c r="H23" s="178"/>
      <c r="I23" s="178"/>
      <c r="J23" s="178"/>
      <c r="K23" s="25" t="s">
        <v>23</v>
      </c>
      <c r="L23" s="40"/>
      <c r="M23" s="40"/>
      <c r="N23" s="40"/>
      <c r="O23" s="13"/>
      <c r="P23" s="13"/>
      <c r="Q23" s="13"/>
    </row>
    <row r="24" spans="1:17" x14ac:dyDescent="0.2">
      <c r="A24" s="14" t="s">
        <v>299</v>
      </c>
      <c r="B24" s="185" t="s">
        <v>112</v>
      </c>
      <c r="C24" s="186"/>
      <c r="D24" s="186"/>
      <c r="E24" s="186"/>
      <c r="F24" s="186"/>
      <c r="G24" s="186"/>
      <c r="H24" s="186"/>
      <c r="I24" s="186"/>
      <c r="J24" s="187"/>
      <c r="K24" s="25" t="s">
        <v>95</v>
      </c>
      <c r="L24" s="40"/>
      <c r="M24" s="40"/>
      <c r="N24" s="40"/>
      <c r="O24" s="13"/>
      <c r="P24" s="13"/>
      <c r="Q24" s="13"/>
    </row>
    <row r="25" spans="1:17" x14ac:dyDescent="0.2">
      <c r="A25" s="75"/>
      <c r="B25" s="160" t="s">
        <v>300</v>
      </c>
      <c r="C25" s="161"/>
      <c r="D25" s="161"/>
      <c r="E25" s="161"/>
      <c r="F25" s="161"/>
      <c r="G25" s="161"/>
      <c r="H25" s="161"/>
      <c r="I25" s="161"/>
      <c r="J25" s="81"/>
      <c r="K25" s="82"/>
      <c r="L25" s="80"/>
      <c r="M25" s="80"/>
      <c r="N25" s="80"/>
      <c r="O25" s="74"/>
      <c r="P25" s="74"/>
      <c r="Q25" s="74"/>
    </row>
    <row r="26" spans="1:17" x14ac:dyDescent="0.2">
      <c r="A26" s="15" t="s">
        <v>301</v>
      </c>
      <c r="B26" s="188" t="s">
        <v>96</v>
      </c>
      <c r="C26" s="188"/>
      <c r="D26" s="188"/>
      <c r="E26" s="188"/>
      <c r="F26" s="188"/>
      <c r="G26" s="188"/>
      <c r="H26" s="188"/>
      <c r="I26" s="188"/>
      <c r="J26" s="188"/>
      <c r="K26" s="39"/>
      <c r="L26" s="40"/>
      <c r="M26" s="40"/>
      <c r="N26" s="40"/>
      <c r="O26" s="13"/>
      <c r="P26" s="13"/>
      <c r="Q26" s="13"/>
    </row>
    <row r="27" spans="1:17" x14ac:dyDescent="0.2">
      <c r="A27" s="26" t="s">
        <v>302</v>
      </c>
      <c r="B27" s="188" t="s">
        <v>97</v>
      </c>
      <c r="C27" s="188"/>
      <c r="D27" s="188"/>
      <c r="E27" s="188"/>
      <c r="F27" s="188"/>
      <c r="G27" s="188"/>
      <c r="H27" s="188"/>
      <c r="I27" s="188"/>
      <c r="J27" s="188"/>
      <c r="K27" s="39" t="s">
        <v>12</v>
      </c>
      <c r="L27" s="40"/>
      <c r="M27" s="40"/>
      <c r="N27" s="40"/>
      <c r="O27" s="13"/>
      <c r="P27" s="13"/>
      <c r="Q27" s="13"/>
    </row>
    <row r="28" spans="1:17" x14ac:dyDescent="0.2">
      <c r="A28" s="26" t="s">
        <v>303</v>
      </c>
      <c r="B28" s="188" t="s">
        <v>98</v>
      </c>
      <c r="C28" s="188"/>
      <c r="D28" s="188"/>
      <c r="E28" s="188"/>
      <c r="F28" s="188"/>
      <c r="G28" s="188"/>
      <c r="H28" s="188"/>
      <c r="I28" s="188"/>
      <c r="J28" s="188"/>
      <c r="K28" s="39" t="s">
        <v>0</v>
      </c>
      <c r="L28" s="40"/>
      <c r="M28" s="40"/>
      <c r="N28" s="40"/>
      <c r="O28" s="13"/>
      <c r="P28" s="13"/>
      <c r="Q28" s="13"/>
    </row>
    <row r="29" spans="1:17" x14ac:dyDescent="0.2">
      <c r="A29" s="26" t="s">
        <v>304</v>
      </c>
      <c r="B29" s="188" t="s">
        <v>99</v>
      </c>
      <c r="C29" s="188"/>
      <c r="D29" s="188"/>
      <c r="E29" s="188"/>
      <c r="F29" s="188"/>
      <c r="G29" s="188"/>
      <c r="H29" s="188"/>
      <c r="I29" s="188"/>
      <c r="J29" s="188"/>
      <c r="K29" s="39" t="s">
        <v>0</v>
      </c>
      <c r="L29" s="40"/>
      <c r="M29" s="40"/>
      <c r="N29" s="40"/>
      <c r="O29" s="13"/>
      <c r="P29" s="13"/>
      <c r="Q29" s="13"/>
    </row>
    <row r="30" spans="1:17" x14ac:dyDescent="0.2">
      <c r="A30" s="77"/>
      <c r="B30" s="160" t="s">
        <v>305</v>
      </c>
      <c r="C30" s="161"/>
      <c r="D30" s="161"/>
      <c r="E30" s="161"/>
      <c r="F30" s="161"/>
      <c r="G30" s="161"/>
      <c r="H30" s="161"/>
      <c r="I30" s="161"/>
      <c r="J30" s="83"/>
      <c r="K30" s="79"/>
      <c r="L30" s="80"/>
      <c r="M30" s="80"/>
      <c r="N30" s="80"/>
      <c r="O30" s="74"/>
      <c r="P30" s="74"/>
      <c r="Q30" s="74"/>
    </row>
    <row r="31" spans="1:17" ht="107.25" customHeight="1" x14ac:dyDescent="0.2">
      <c r="A31" s="15" t="s">
        <v>306</v>
      </c>
      <c r="B31" s="188" t="s">
        <v>178</v>
      </c>
      <c r="C31" s="188"/>
      <c r="D31" s="188"/>
      <c r="E31" s="188"/>
      <c r="F31" s="188"/>
      <c r="G31" s="188"/>
      <c r="H31" s="188"/>
      <c r="I31" s="188"/>
      <c r="J31" s="188"/>
      <c r="K31" s="39" t="s">
        <v>63</v>
      </c>
      <c r="L31" s="40"/>
      <c r="M31" s="40"/>
      <c r="N31" s="40"/>
      <c r="O31" s="13"/>
      <c r="P31" s="13"/>
      <c r="Q31" s="13"/>
    </row>
    <row r="32" spans="1:17" ht="16.5" customHeight="1" x14ac:dyDescent="0.2">
      <c r="A32" s="15"/>
      <c r="B32" s="160" t="s">
        <v>307</v>
      </c>
      <c r="C32" s="161"/>
      <c r="D32" s="161"/>
      <c r="E32" s="161"/>
      <c r="F32" s="161"/>
      <c r="G32" s="161"/>
      <c r="H32" s="161"/>
      <c r="I32" s="161"/>
      <c r="J32" s="102"/>
      <c r="K32" s="79"/>
      <c r="L32" s="80"/>
      <c r="M32" s="80"/>
      <c r="N32" s="80"/>
      <c r="O32" s="73"/>
      <c r="P32" s="73"/>
      <c r="Q32" s="73"/>
    </row>
  </sheetData>
  <mergeCells count="30">
    <mergeCell ref="B32:I32"/>
    <mergeCell ref="B19:J19"/>
    <mergeCell ref="B28:J28"/>
    <mergeCell ref="B29:J29"/>
    <mergeCell ref="B31:J31"/>
    <mergeCell ref="B25:I25"/>
    <mergeCell ref="B30:I30"/>
    <mergeCell ref="B26:J26"/>
    <mergeCell ref="B18:J18"/>
    <mergeCell ref="B20:J20"/>
    <mergeCell ref="B21:J21"/>
    <mergeCell ref="B24:J24"/>
    <mergeCell ref="B27:J27"/>
    <mergeCell ref="B22:J22"/>
    <mergeCell ref="B23:J23"/>
    <mergeCell ref="B16:J16"/>
    <mergeCell ref="B17:J17"/>
    <mergeCell ref="B9:J9"/>
    <mergeCell ref="B3:J3"/>
    <mergeCell ref="B5:J5"/>
    <mergeCell ref="B6:J6"/>
    <mergeCell ref="B7:J7"/>
    <mergeCell ref="B8:J8"/>
    <mergeCell ref="B11:J11"/>
    <mergeCell ref="B10:I10"/>
    <mergeCell ref="B13:J13"/>
    <mergeCell ref="B14:J14"/>
    <mergeCell ref="B15:J15"/>
    <mergeCell ref="B12:J12"/>
    <mergeCell ref="B4:I4"/>
  </mergeCells>
  <pageMargins left="0.70866141732283472" right="0.70866141732283472" top="0.74803149606299213" bottom="0" header="0.31496062992125984" footer="0.31496062992125984"/>
  <pageSetup paperSize="9" scale="10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D3DFB-1AE4-4691-9EDF-7A17486949DB}">
  <dimension ref="A1:I8"/>
  <sheetViews>
    <sheetView workbookViewId="0">
      <selection activeCell="I20" sqref="I20"/>
    </sheetView>
  </sheetViews>
  <sheetFormatPr defaultRowHeight="12.75" x14ac:dyDescent="0.2"/>
  <cols>
    <col min="9" max="9" width="48.85546875" customWidth="1"/>
  </cols>
  <sheetData>
    <row r="1" spans="1:9" x14ac:dyDescent="0.2">
      <c r="A1" s="35"/>
      <c r="B1" s="35"/>
      <c r="C1" s="56"/>
      <c r="D1" s="56"/>
      <c r="E1" s="57"/>
      <c r="F1" s="58"/>
      <c r="G1" s="58"/>
      <c r="H1" s="58"/>
      <c r="I1" s="35"/>
    </row>
    <row r="2" spans="1:9" ht="15.75" x14ac:dyDescent="0.2">
      <c r="A2" s="59"/>
      <c r="B2" s="60" t="s">
        <v>119</v>
      </c>
      <c r="C2" s="61"/>
      <c r="D2" s="61"/>
      <c r="E2" s="62"/>
      <c r="F2" s="63"/>
      <c r="G2" s="63"/>
      <c r="H2" s="63"/>
      <c r="I2" s="61"/>
    </row>
    <row r="3" spans="1:9" ht="16.5" x14ac:dyDescent="0.2">
      <c r="A3" s="59"/>
      <c r="B3" s="64"/>
      <c r="C3" s="61"/>
      <c r="D3" s="61"/>
      <c r="E3" s="62"/>
      <c r="F3" s="63"/>
      <c r="G3" s="63"/>
      <c r="H3" s="63"/>
      <c r="I3" s="61"/>
    </row>
    <row r="4" spans="1:9" ht="34.5" customHeight="1" x14ac:dyDescent="0.2">
      <c r="A4" s="65" t="s">
        <v>114</v>
      </c>
      <c r="B4" s="189" t="s">
        <v>113</v>
      </c>
      <c r="C4" s="189"/>
      <c r="D4" s="189"/>
      <c r="E4" s="189"/>
      <c r="F4" s="189"/>
      <c r="G4" s="189"/>
      <c r="H4" s="189"/>
      <c r="I4" s="189"/>
    </row>
    <row r="5" spans="1:9" ht="106.5" customHeight="1" x14ac:dyDescent="0.2">
      <c r="A5" s="65" t="s">
        <v>115</v>
      </c>
      <c r="B5" s="190" t="s">
        <v>118</v>
      </c>
      <c r="C5" s="190"/>
      <c r="D5" s="190"/>
      <c r="E5" s="190"/>
      <c r="F5" s="190"/>
      <c r="G5" s="190"/>
      <c r="H5" s="190"/>
      <c r="I5" s="190"/>
    </row>
    <row r="6" spans="1:9" ht="55.5" customHeight="1" x14ac:dyDescent="0.2">
      <c r="A6" s="65" t="s">
        <v>116</v>
      </c>
      <c r="B6" s="190" t="s">
        <v>42</v>
      </c>
      <c r="C6" s="190"/>
      <c r="D6" s="190"/>
      <c r="E6" s="190"/>
      <c r="F6" s="190"/>
      <c r="G6" s="190"/>
      <c r="H6" s="190"/>
      <c r="I6" s="190"/>
    </row>
    <row r="7" spans="1:9" ht="52.5" customHeight="1" x14ac:dyDescent="0.2">
      <c r="A7" s="65" t="s">
        <v>117</v>
      </c>
      <c r="B7" s="190" t="s">
        <v>149</v>
      </c>
      <c r="C7" s="190"/>
      <c r="D7" s="190"/>
      <c r="E7" s="190"/>
      <c r="F7" s="190"/>
      <c r="G7" s="190"/>
      <c r="H7" s="190"/>
      <c r="I7" s="190"/>
    </row>
    <row r="8" spans="1:9" ht="15.75" x14ac:dyDescent="0.25">
      <c r="A8" s="66"/>
      <c r="B8" s="66"/>
      <c r="C8" s="66"/>
      <c r="D8" s="66"/>
      <c r="E8" s="66"/>
      <c r="F8" s="66"/>
      <c r="G8" s="66"/>
      <c r="H8" s="66"/>
      <c r="I8" s="66"/>
    </row>
  </sheetData>
  <mergeCells count="4">
    <mergeCell ref="B4:I4"/>
    <mergeCell ref="B5:I5"/>
    <mergeCell ref="B6:I6"/>
    <mergeCell ref="B7:I7"/>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INTRAVENINIAI... </vt:lpstr>
      <vt:lpstr>GASTRO</vt:lpstr>
      <vt:lpstr>CH. PIRŠTINĖS</vt:lpstr>
      <vt:lpstr>INDIV.APP</vt:lpstr>
      <vt:lpstr>STERILIOS APP</vt:lpstr>
      <vt:lpstr>ANESTEZIJAI</vt:lpstr>
      <vt:lpstr>Bendri reikalavimai</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Diana Kuzmarskienė</cp:lastModifiedBy>
  <cp:lastPrinted>2023-07-27T11:58:50Z</cp:lastPrinted>
  <dcterms:created xsi:type="dcterms:W3CDTF">2014-09-12T11:27:58Z</dcterms:created>
  <dcterms:modified xsi:type="dcterms:W3CDTF">2023-07-27T12:03:09Z</dcterms:modified>
</cp:coreProperties>
</file>