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cpolt0-my.sharepoint.com/personal/t_laptikas_cpo_lt/Documents/Desktop/Paviešinti sutartis/UAB Mingeda ir KO/"/>
    </mc:Choice>
  </mc:AlternateContent>
  <xr:revisionPtr revIDLastSave="6" documentId="11_1C3EE6C7A0B558F282767994B9225A0F3BFD8D43" xr6:coauthVersionLast="47" xr6:coauthVersionMax="47" xr10:uidLastSave="{5E001765-857E-40A4-897B-F4FEF1C4B434}"/>
  <bookViews>
    <workbookView xWindow="768" yWindow="768" windowWidth="21360" windowHeight="12084"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9" i="1" l="1"/>
  <c r="F157" i="1"/>
  <c r="G158" i="1" s="1"/>
  <c r="G147" i="1"/>
  <c r="F145" i="1"/>
  <c r="F146" i="1" s="1"/>
  <c r="F147" i="1" s="1"/>
  <c r="F148" i="1" s="1"/>
  <c r="G135" i="1"/>
  <c r="F133" i="1"/>
  <c r="G134" i="1" s="1"/>
  <c r="G123" i="1"/>
  <c r="F121" i="1"/>
  <c r="G122" i="1" s="1"/>
  <c r="G111" i="1"/>
  <c r="F109" i="1"/>
  <c r="G110" i="1" s="1"/>
  <c r="G99" i="1"/>
  <c r="F97" i="1"/>
  <c r="F98" i="1" s="1"/>
  <c r="F99" i="1" s="1"/>
  <c r="F100" i="1" s="1"/>
  <c r="G87" i="1"/>
  <c r="F85" i="1"/>
  <c r="G86" i="1" s="1"/>
  <c r="G75" i="1"/>
  <c r="F73" i="1"/>
  <c r="G74" i="1" s="1"/>
  <c r="G63" i="1"/>
  <c r="F61" i="1"/>
  <c r="G62" i="1" s="1"/>
  <c r="G51" i="1"/>
  <c r="F49" i="1"/>
  <c r="F50" i="1" s="1"/>
  <c r="F51" i="1" s="1"/>
  <c r="F52" i="1" s="1"/>
  <c r="G39" i="1"/>
  <c r="F37" i="1"/>
  <c r="F38" i="1" s="1"/>
  <c r="F39" i="1" s="1"/>
  <c r="F40" i="1" s="1"/>
  <c r="G21" i="1"/>
  <c r="G146" i="1" l="1"/>
  <c r="F134" i="1"/>
  <c r="F135" i="1" s="1"/>
  <c r="F136" i="1" s="1"/>
  <c r="G98" i="1"/>
  <c r="F86" i="1"/>
  <c r="F87" i="1" s="1"/>
  <c r="F88" i="1" s="1"/>
  <c r="G50" i="1"/>
  <c r="G38" i="1"/>
  <c r="F74" i="1"/>
  <c r="F75" i="1" s="1"/>
  <c r="F76" i="1" s="1"/>
  <c r="F122" i="1"/>
  <c r="F123" i="1" s="1"/>
  <c r="F124" i="1" s="1"/>
  <c r="F62" i="1"/>
  <c r="F63" i="1" s="1"/>
  <c r="F64" i="1" s="1"/>
  <c r="F110" i="1"/>
  <c r="F111" i="1" s="1"/>
  <c r="F112" i="1" s="1"/>
  <c r="F158" i="1"/>
  <c r="F159" i="1" s="1"/>
  <c r="F160" i="1" s="1"/>
</calcChain>
</file>

<file path=xl/sharedStrings.xml><?xml version="1.0" encoding="utf-8"?>
<sst xmlns="http://schemas.openxmlformats.org/spreadsheetml/2006/main" count="282" uniqueCount="133">
  <si>
    <t>PIRKIMO SĄLYGŲ PRIEDAS "PASIŪLYMO FORMA"</t>
  </si>
  <si>
    <t>SLAUGAI REIKALINGA ĮRANGA IR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</si>
  <si>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</si>
  <si>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</si>
  <si>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</si>
  <si>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</si>
  <si>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</si>
  <si>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</si>
  <si>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</si>
  <si>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</si>
  <si>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</si>
  <si>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</si>
  <si>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</si>
  <si>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</si>
  <si>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</si>
  <si>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</si>
  <si>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</si>
  <si>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</si>
  <si>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</si>
  <si>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</si>
  <si>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</si>
  <si>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</si>
  <si>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</si>
  <si>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</si>
  <si>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</si>
  <si>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</si>
  <si>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</si>
  <si>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UNIVERSALUS NEĮGALIŲJŲ VEŽIMĖLIS</t>
  </si>
  <si>
    <t>Tiekėjo pasiūlymas:</t>
  </si>
  <si>
    <t>Nr.</t>
  </si>
  <si>
    <t>Pavadinimas</t>
  </si>
  <si>
    <t>Kiekis</t>
  </si>
  <si>
    <t>Mato vienetas</t>
  </si>
  <si>
    <t>Kaina be PVM, Eur</t>
  </si>
  <si>
    <t>Suma be PVM, Eur</t>
  </si>
  <si>
    <t>Gamintojas, modelis</t>
  </si>
  <si>
    <t>1.</t>
  </si>
  <si>
    <t>Universalus neįgaliųjų vežimėlis</t>
  </si>
  <si>
    <t>1.1.</t>
  </si>
  <si>
    <t>vnt.</t>
  </si>
  <si>
    <t>Suma be PVM</t>
  </si>
  <si>
    <t>Taikomas PVM dydis (%)</t>
  </si>
  <si>
    <t>PVM suma</t>
  </si>
  <si>
    <t>Suma su PVM</t>
  </si>
  <si>
    <t>2. DALIS</t>
  </si>
  <si>
    <t>PACIENTO SPINTELĖ PRIE LOVOS</t>
  </si>
  <si>
    <t>2.</t>
  </si>
  <si>
    <t>Paciento spintelė prie lovos</t>
  </si>
  <si>
    <t>2.1.</t>
  </si>
  <si>
    <t>3. DALIS</t>
  </si>
  <si>
    <t>KINTAMO SLĖGIO ANTIPRAGULINIS ČIUŽINYS</t>
  </si>
  <si>
    <t>3.</t>
  </si>
  <si>
    <t>Kintamo slėgio antipragulinis čiužinys</t>
  </si>
  <si>
    <t>3.1.</t>
  </si>
  <si>
    <t>4. DALIS</t>
  </si>
  <si>
    <t>BEKONTAKTIS TERMOMETRAS</t>
  </si>
  <si>
    <t>4.</t>
  </si>
  <si>
    <t>Bekontaktis termometras</t>
  </si>
  <si>
    <t>4.1.</t>
  </si>
  <si>
    <t>5. DALIS</t>
  </si>
  <si>
    <t>AUSINIS TERMOMETRAS</t>
  </si>
  <si>
    <t>5.</t>
  </si>
  <si>
    <t>Ausinis termometras</t>
  </si>
  <si>
    <t>5.1.</t>
  </si>
  <si>
    <t>6. DALIS</t>
  </si>
  <si>
    <t>PULSOKSIMETRAS</t>
  </si>
  <si>
    <t>6.</t>
  </si>
  <si>
    <t>Pulsoksimetras</t>
  </si>
  <si>
    <t>6.1.</t>
  </si>
  <si>
    <t>7. DALIS</t>
  </si>
  <si>
    <t>PACIENTO PERKĖLIMO NEŠTUVAI</t>
  </si>
  <si>
    <t>7.</t>
  </si>
  <si>
    <t>Paciento perkėlimo neštuvai</t>
  </si>
  <si>
    <t>7.1.</t>
  </si>
  <si>
    <t>8. DALIS</t>
  </si>
  <si>
    <t>STOVAS INFUZIJOMS</t>
  </si>
  <si>
    <t>8.</t>
  </si>
  <si>
    <t>Stovas infuzijoms</t>
  </si>
  <si>
    <t>8.1.</t>
  </si>
  <si>
    <t>9. DALIS</t>
  </si>
  <si>
    <t>DUŠO/TUALETO VEŽIMĖLIS</t>
  </si>
  <si>
    <t>9.</t>
  </si>
  <si>
    <t>Dušo/tualeto vežimėlis</t>
  </si>
  <si>
    <t>9.1.</t>
  </si>
  <si>
    <t>10. DALIS</t>
  </si>
  <si>
    <t>TUALETINĖ KĖDĖ</t>
  </si>
  <si>
    <t>10.</t>
  </si>
  <si>
    <t>Tualetinė kėdė</t>
  </si>
  <si>
    <t>10.1.</t>
  </si>
  <si>
    <t>11. DALIS</t>
  </si>
  <si>
    <t>DUŠO KĖDĖ</t>
  </si>
  <si>
    <t>11.</t>
  </si>
  <si>
    <t>Dušo kėdė</t>
  </si>
  <si>
    <t>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</si>
  <si>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</si>
  <si>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</si>
  <si>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</si>
  <si>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</si>
  <si>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</si>
  <si>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</si>
  <si>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</si>
  <si>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</si>
  <si>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</si>
  <si>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</si>
  <si>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</si>
  <si>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</si>
  <si>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</si>
  <si>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</si>
  <si>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</si>
  <si>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</si>
  <si>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</si>
  <si>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</si>
  <si>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</si>
  <si>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</si>
  <si>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</si>
  <si>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</si>
  <si>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10345 2023-07-20 14:28:40</t>
  </si>
  <si>
    <t>2023 rugpjūčio 14d</t>
  </si>
  <si>
    <t>M2</t>
  </si>
  <si>
    <t>Vilnius</t>
  </si>
  <si>
    <t>UAB "Mingeda" ir Ko</t>
  </si>
  <si>
    <t>Krokuvos g. 11-75, LT-09314 Vilnius</t>
  </si>
  <si>
    <t>LT241228917</t>
  </si>
  <si>
    <t xml:space="preserve">SEB bankas
a/s LT107044060001206501
</t>
  </si>
  <si>
    <t xml:space="preserve">Wenzhou Bokang Instruments Co., Ltd.,  modelis BK8005 </t>
  </si>
  <si>
    <t xml:space="preserve">  -   </t>
  </si>
  <si>
    <t>Ne</t>
  </si>
  <si>
    <t xml:space="preserve">  -  </t>
  </si>
  <si>
    <t>5 priedas- VPĮ 45 str 2(1) d. Reikalavimų atitikties deklaracija</t>
  </si>
  <si>
    <t>Techninė specifikacija</t>
  </si>
  <si>
    <t>Metrologines patikros sertifikato pvz</t>
  </si>
  <si>
    <t>Taip</t>
  </si>
  <si>
    <t>Pasiūlymas 4pd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</si>
</sst>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2" borderId="1" xfId="0" applyFont="1" applyFill="1" applyBorder="1" applyAlignment="1">
      <alignment vertical="center" wrapText="1"/>
    </xf>
    <xf numFmtId="0" fontId="0" fillId="0" borderId="15" xfId="0" applyBorder="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0" fontId="2" fillId="6"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0" fillId="0" borderId="12" xfId="0" applyBorder="1"/>
    <xf numFmtId="0" fontId="2" fillId="2" borderId="5" xfId="0" applyFont="1" applyFill="1" applyBorder="1" applyAlignment="1">
      <alignment horizontal="center" vertical="center" wrapText="1"/>
    </xf>
    <xf numFmtId="0" fontId="0" fillId="0" borderId="13"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9" xfId="0" applyFont="1" applyFill="1" applyBorder="1" applyAlignment="1" applyProtection="1">
      <alignment horizontal="center" vertical="center" wrapText="1"/>
      <protection locked="0"/>
    </xf>
    <xf numFmtId="0" fontId="0" fillId="0" borderId="20"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5" fillId="2" borderId="0" xfId="0" applyFont="1" applyFill="1" applyAlignment="1">
      <alignment horizontal="left" vertical="top" wrapText="1"/>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60"/>
  <sheetViews>
    <sheetView topLeftCell="A154" zoomScale="60" zoomScaleNormal="60" workbookViewId="0">
      <selection activeCell="C21" sqref="C21:F21"/>
    </sheetView>
  </sheetViews>
  <sheetFormatPr defaultColWidth="10.69921875" defaultRowHeight="14.4" x14ac:dyDescent="0.3"/>
  <cols>
    <col min="1" max="1" width="9.19921875" style="1" customWidth="1"/>
    <col min="2" max="2" width="78" style="1" customWidth="1"/>
    <col min="3" max="6" width="29.19921875" style="1" customWidth="1"/>
    <col min="7" max="7" width="20.5" style="1" customWidth="1"/>
    <col min="8" max="8" width="26.5" style="1" customWidth="1"/>
    <col min="9" max="15" width="25" style="1" customWidth="1"/>
    <col min="16" max="16" width="10.69921875" style="1" customWidth="1"/>
    <col min="17" max="16384" width="10.69921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t="s">
        <v>117</v>
      </c>
    </row>
    <row r="9" spans="1:6" x14ac:dyDescent="0.3">
      <c r="A9" s="4" t="s">
        <v>5</v>
      </c>
      <c r="B9" s="13" t="s">
        <v>118</v>
      </c>
    </row>
    <row r="10" spans="1:6" x14ac:dyDescent="0.3">
      <c r="A10" s="4" t="s">
        <v>6</v>
      </c>
      <c r="B10" s="13" t="s">
        <v>119</v>
      </c>
    </row>
    <row r="12" spans="1:6" ht="15.6" x14ac:dyDescent="0.3">
      <c r="A12" s="25" t="s">
        <v>7</v>
      </c>
      <c r="B12" s="26"/>
      <c r="C12" s="27" t="s">
        <v>120</v>
      </c>
      <c r="D12" s="28"/>
      <c r="E12" s="28"/>
      <c r="F12" s="29"/>
    </row>
    <row r="13" spans="1:6" ht="16.2" customHeight="1" x14ac:dyDescent="0.3">
      <c r="A13" s="30" t="s">
        <v>8</v>
      </c>
      <c r="B13" s="31"/>
      <c r="C13" s="32">
        <v>124122896</v>
      </c>
      <c r="D13" s="28"/>
      <c r="E13" s="28"/>
      <c r="F13" s="29"/>
    </row>
    <row r="14" spans="1:6" ht="16.2" customHeight="1" x14ac:dyDescent="0.3">
      <c r="A14" s="30" t="s">
        <v>9</v>
      </c>
      <c r="B14" s="31"/>
      <c r="C14" s="27" t="s">
        <v>121</v>
      </c>
      <c r="D14" s="28"/>
      <c r="E14" s="28"/>
      <c r="F14" s="29"/>
    </row>
    <row r="15" spans="1:6" ht="16.2" customHeight="1" x14ac:dyDescent="0.3">
      <c r="A15" s="25" t="s">
        <v>10</v>
      </c>
      <c r="B15" s="26"/>
      <c r="C15" s="27" t="s">
        <v>122</v>
      </c>
      <c r="D15" s="28"/>
      <c r="E15" s="28"/>
      <c r="F15" s="29"/>
    </row>
    <row r="16" spans="1:6" ht="63" customHeight="1" x14ac:dyDescent="0.3">
      <c r="A16" s="33" t="s">
        <v>11</v>
      </c>
      <c r="B16" s="31"/>
      <c r="C16" s="32" t="s">
        <v>123</v>
      </c>
      <c r="D16" s="28"/>
      <c r="E16" s="28"/>
      <c r="F16" s="29"/>
    </row>
    <row r="17" spans="1:7" ht="16.2" customHeight="1" x14ac:dyDescent="0.3">
      <c r="A17" s="25" t="s">
        <v>12</v>
      </c>
      <c r="B17" s="26"/>
      <c r="C17" s="32"/>
      <c r="D17" s="28"/>
      <c r="E17" s="28"/>
      <c r="F17" s="29"/>
    </row>
    <row r="18" spans="1:7" ht="16.2" customHeight="1" x14ac:dyDescent="0.3">
      <c r="A18" s="25" t="s">
        <v>13</v>
      </c>
      <c r="B18" s="26"/>
      <c r="C18" s="27"/>
      <c r="D18" s="28"/>
      <c r="E18" s="28"/>
      <c r="F18" s="29"/>
    </row>
    <row r="19" spans="1:7" ht="48" customHeight="1" x14ac:dyDescent="0.3">
      <c r="A19" s="25" t="s">
        <v>14</v>
      </c>
      <c r="B19" s="26"/>
      <c r="C19" s="32"/>
      <c r="D19" s="28"/>
      <c r="E19" s="28"/>
      <c r="F19" s="29"/>
    </row>
    <row r="20" spans="1:7" ht="55.2" customHeight="1" x14ac:dyDescent="0.3">
      <c r="A20" s="25" t="s">
        <v>15</v>
      </c>
      <c r="B20" s="26"/>
      <c r="C20" s="32"/>
      <c r="D20" s="28"/>
      <c r="E20" s="28"/>
      <c r="F20" s="29"/>
    </row>
    <row r="21" spans="1:7" ht="70.95" customHeight="1" x14ac:dyDescent="0.3">
      <c r="A21" s="36" t="s">
        <v>16</v>
      </c>
      <c r="B21" s="37"/>
      <c r="C21" s="38"/>
      <c r="D21" s="39"/>
      <c r="E21" s="39"/>
      <c r="F21" s="39"/>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0" t="s">
        <v>17</v>
      </c>
      <c r="B23" s="34"/>
      <c r="C23" s="34"/>
      <c r="D23" s="34"/>
      <c r="E23" s="34"/>
      <c r="F23" s="34"/>
    </row>
    <row r="24" spans="1:7" x14ac:dyDescent="0.3">
      <c r="A24" s="34" t="s">
        <v>18</v>
      </c>
      <c r="B24" s="34"/>
      <c r="C24" s="34"/>
      <c r="D24" s="34"/>
      <c r="E24" s="34"/>
      <c r="F24" s="34"/>
    </row>
    <row r="25" spans="1:7" x14ac:dyDescent="0.3">
      <c r="A25" s="34" t="s">
        <v>19</v>
      </c>
      <c r="B25" s="34"/>
      <c r="C25" s="34"/>
      <c r="D25" s="34"/>
      <c r="E25" s="34"/>
      <c r="F25" s="34"/>
    </row>
    <row r="26" spans="1:7" x14ac:dyDescent="0.3">
      <c r="A26" s="34" t="s">
        <v>20</v>
      </c>
      <c r="B26" s="34"/>
      <c r="C26" s="34"/>
      <c r="D26" s="34"/>
      <c r="E26" s="34"/>
      <c r="F26" s="34"/>
    </row>
    <row r="27" spans="1:7" x14ac:dyDescent="0.3">
      <c r="A27" s="34" t="s">
        <v>21</v>
      </c>
      <c r="B27" s="34"/>
      <c r="C27" s="34"/>
      <c r="D27" s="34"/>
      <c r="E27" s="34"/>
      <c r="F27" s="34"/>
    </row>
    <row r="28" spans="1:7" ht="31.95" customHeight="1" x14ac:dyDescent="0.3">
      <c r="A28" s="35" t="s">
        <v>22</v>
      </c>
      <c r="B28" s="34"/>
      <c r="C28" s="34"/>
      <c r="D28" s="34"/>
      <c r="E28" s="34"/>
      <c r="F28" s="34"/>
    </row>
    <row r="29" spans="1:7" x14ac:dyDescent="0.3">
      <c r="A29" s="34" t="s">
        <v>23</v>
      </c>
      <c r="B29" s="34"/>
      <c r="C29" s="34"/>
      <c r="D29" s="34"/>
      <c r="E29" s="34"/>
      <c r="F29" s="34"/>
    </row>
    <row r="30" spans="1:7" x14ac:dyDescent="0.3">
      <c r="A30" s="14" t="s">
        <v>24</v>
      </c>
      <c r="D30" s="15"/>
    </row>
    <row r="31" spans="1:7" x14ac:dyDescent="0.3">
      <c r="A31" s="14" t="s">
        <v>25</v>
      </c>
    </row>
    <row r="32" spans="1:7" x14ac:dyDescent="0.3">
      <c r="A32" s="12" t="s">
        <v>26</v>
      </c>
      <c r="B32" s="12" t="s">
        <v>27</v>
      </c>
    </row>
    <row r="34" spans="1:7" x14ac:dyDescent="0.3">
      <c r="A34" s="12" t="s">
        <v>28</v>
      </c>
    </row>
    <row r="35" spans="1:7" x14ac:dyDescent="0.3">
      <c r="A35" s="16" t="s">
        <v>29</v>
      </c>
      <c r="B35" s="16" t="s">
        <v>30</v>
      </c>
      <c r="C35" s="16" t="s">
        <v>31</v>
      </c>
      <c r="D35" s="16" t="s">
        <v>32</v>
      </c>
      <c r="E35" s="16" t="s">
        <v>33</v>
      </c>
      <c r="F35" s="16" t="s">
        <v>34</v>
      </c>
      <c r="G35" s="16" t="s">
        <v>35</v>
      </c>
    </row>
    <row r="36" spans="1:7" x14ac:dyDescent="0.3">
      <c r="A36" s="16" t="s">
        <v>36</v>
      </c>
      <c r="B36" s="16" t="s">
        <v>37</v>
      </c>
      <c r="C36" s="17"/>
      <c r="D36" s="17"/>
      <c r="E36" s="17"/>
      <c r="F36" s="17"/>
      <c r="G36" s="17"/>
    </row>
    <row r="37" spans="1:7" x14ac:dyDescent="0.3">
      <c r="A37" s="17" t="s">
        <v>38</v>
      </c>
      <c r="B37" s="17" t="s">
        <v>37</v>
      </c>
      <c r="C37" s="17">
        <v>1</v>
      </c>
      <c r="D37" s="17" t="s">
        <v>39</v>
      </c>
      <c r="E37" s="18"/>
      <c r="F37" s="17" t="str">
        <f>IF(ISBLANK(E37),"", PRODUCT(C37,E37))</f>
        <v/>
      </c>
      <c r="G37" s="19"/>
    </row>
    <row r="38" spans="1:7" x14ac:dyDescent="0.3">
      <c r="E38" s="16" t="s">
        <v>40</v>
      </c>
      <c r="F38" s="16" t="str">
        <f>IF(F37="","",ROUND(SUM(F37:F37),2))</f>
        <v/>
      </c>
      <c r="G38" s="14" t="str">
        <f>IF(F37="","Neužpildytos visos objektų kainos","")</f>
        <v>Neužpildytos visos objektų kainos</v>
      </c>
    </row>
    <row r="39" spans="1:7" x14ac:dyDescent="0.3">
      <c r="C39" s="16" t="s">
        <v>41</v>
      </c>
      <c r="D39" s="19"/>
      <c r="E39" s="16" t="s">
        <v>42</v>
      </c>
      <c r="F39" s="16" t="str">
        <f>IF(OR(F38="",D39=""),"", ROUND(PRODUCT(D39,F38)/100,2))</f>
        <v/>
      </c>
      <c r="G39" s="14" t="str">
        <f>IF(D39="", "Nurodykite taikomą PVM dydį", "")</f>
        <v>Nurodykite taikomą PVM dydį</v>
      </c>
    </row>
    <row r="40" spans="1:7" x14ac:dyDescent="0.3">
      <c r="E40" s="16" t="s">
        <v>43</v>
      </c>
      <c r="F40" s="16">
        <f>IF(ISBLANK(F39), "", ROUND(SUM(F38:F39),2))</f>
        <v>0</v>
      </c>
    </row>
    <row r="44" spans="1:7" x14ac:dyDescent="0.3">
      <c r="A44" s="12" t="s">
        <v>44</v>
      </c>
      <c r="B44" s="12" t="s">
        <v>45</v>
      </c>
    </row>
    <row r="46" spans="1:7" x14ac:dyDescent="0.3">
      <c r="A46" s="12" t="s">
        <v>28</v>
      </c>
    </row>
    <row r="47" spans="1:7" x14ac:dyDescent="0.3">
      <c r="A47" s="16" t="s">
        <v>29</v>
      </c>
      <c r="B47" s="16" t="s">
        <v>30</v>
      </c>
      <c r="C47" s="16" t="s">
        <v>31</v>
      </c>
      <c r="D47" s="16" t="s">
        <v>32</v>
      </c>
      <c r="E47" s="16" t="s">
        <v>33</v>
      </c>
      <c r="F47" s="16" t="s">
        <v>34</v>
      </c>
      <c r="G47" s="16" t="s">
        <v>35</v>
      </c>
    </row>
    <row r="48" spans="1:7" x14ac:dyDescent="0.3">
      <c r="A48" s="16" t="s">
        <v>46</v>
      </c>
      <c r="B48" s="16" t="s">
        <v>47</v>
      </c>
      <c r="C48" s="17"/>
      <c r="D48" s="17"/>
      <c r="E48" s="17"/>
      <c r="F48" s="17"/>
      <c r="G48" s="17"/>
    </row>
    <row r="49" spans="1:7" x14ac:dyDescent="0.3">
      <c r="A49" s="17" t="s">
        <v>48</v>
      </c>
      <c r="B49" s="17" t="s">
        <v>47</v>
      </c>
      <c r="C49" s="17">
        <v>7</v>
      </c>
      <c r="D49" s="17" t="s">
        <v>39</v>
      </c>
      <c r="E49" s="18"/>
      <c r="F49" s="17" t="str">
        <f>IF(ISBLANK(E49),"", PRODUCT(C49,E49))</f>
        <v/>
      </c>
      <c r="G49" s="19"/>
    </row>
    <row r="50" spans="1:7" x14ac:dyDescent="0.3">
      <c r="E50" s="16" t="s">
        <v>40</v>
      </c>
      <c r="F50" s="16" t="str">
        <f>IF(F49="","",ROUND(SUM(F49:F49),2))</f>
        <v/>
      </c>
      <c r="G50" s="14" t="str">
        <f>IF(F49="","Neužpildytos visos objektų kainos","")</f>
        <v>Neužpildytos visos objektų kainos</v>
      </c>
    </row>
    <row r="51" spans="1:7" x14ac:dyDescent="0.3">
      <c r="C51" s="16" t="s">
        <v>41</v>
      </c>
      <c r="D51" s="19"/>
      <c r="E51" s="16" t="s">
        <v>42</v>
      </c>
      <c r="F51" s="16" t="str">
        <f>IF(OR(F50="",D51=""),"", ROUND(PRODUCT(D51,F50)/100,2))</f>
        <v/>
      </c>
      <c r="G51" s="14" t="str">
        <f>IF(D51="", "Nurodykite taikomą PVM dydį", "")</f>
        <v>Nurodykite taikomą PVM dydį</v>
      </c>
    </row>
    <row r="52" spans="1:7" x14ac:dyDescent="0.3">
      <c r="E52" s="16" t="s">
        <v>43</v>
      </c>
      <c r="F52" s="16">
        <f>IF(ISBLANK(F51), "", ROUND(SUM(F50:F51),2))</f>
        <v>0</v>
      </c>
    </row>
    <row r="56" spans="1:7" x14ac:dyDescent="0.3">
      <c r="A56" s="12" t="s">
        <v>49</v>
      </c>
      <c r="B56" s="12" t="s">
        <v>50</v>
      </c>
    </row>
    <row r="58" spans="1:7" x14ac:dyDescent="0.3">
      <c r="A58" s="12" t="s">
        <v>28</v>
      </c>
    </row>
    <row r="59" spans="1:7" x14ac:dyDescent="0.3">
      <c r="A59" s="16" t="s">
        <v>29</v>
      </c>
      <c r="B59" s="16" t="s">
        <v>30</v>
      </c>
      <c r="C59" s="16" t="s">
        <v>31</v>
      </c>
      <c r="D59" s="16" t="s">
        <v>32</v>
      </c>
      <c r="E59" s="16" t="s">
        <v>33</v>
      </c>
      <c r="F59" s="16" t="s">
        <v>34</v>
      </c>
      <c r="G59" s="16" t="s">
        <v>35</v>
      </c>
    </row>
    <row r="60" spans="1:7" x14ac:dyDescent="0.3">
      <c r="A60" s="16" t="s">
        <v>51</v>
      </c>
      <c r="B60" s="16" t="s">
        <v>52</v>
      </c>
      <c r="C60" s="17"/>
      <c r="D60" s="17"/>
      <c r="E60" s="17"/>
      <c r="F60" s="17"/>
      <c r="G60" s="17"/>
    </row>
    <row r="61" spans="1:7" x14ac:dyDescent="0.3">
      <c r="A61" s="17" t="s">
        <v>53</v>
      </c>
      <c r="B61" s="17" t="s">
        <v>52</v>
      </c>
      <c r="C61" s="17">
        <v>3</v>
      </c>
      <c r="D61" s="17" t="s">
        <v>39</v>
      </c>
      <c r="E61" s="18"/>
      <c r="F61" s="17" t="str">
        <f>IF(ISBLANK(E61),"", PRODUCT(C61,E61))</f>
        <v/>
      </c>
      <c r="G61" s="19"/>
    </row>
    <row r="62" spans="1:7" x14ac:dyDescent="0.3">
      <c r="E62" s="16" t="s">
        <v>40</v>
      </c>
      <c r="F62" s="16" t="str">
        <f>IF(F61="","",ROUND(SUM(F61:F61),2))</f>
        <v/>
      </c>
      <c r="G62" s="14" t="str">
        <f>IF(F61="","Neužpildytos visos objektų kainos","")</f>
        <v>Neužpildytos visos objektų kainos</v>
      </c>
    </row>
    <row r="63" spans="1:7" x14ac:dyDescent="0.3">
      <c r="C63" s="16" t="s">
        <v>41</v>
      </c>
      <c r="D63" s="19"/>
      <c r="E63" s="16" t="s">
        <v>42</v>
      </c>
      <c r="F63" s="16" t="str">
        <f>IF(OR(F62="",D63=""),"", ROUND(PRODUCT(D63,F62)/100,2))</f>
        <v/>
      </c>
      <c r="G63" s="14" t="str">
        <f>IF(D63="", "Nurodykite taikomą PVM dydį", "")</f>
        <v>Nurodykite taikomą PVM dydį</v>
      </c>
    </row>
    <row r="64" spans="1:7" x14ac:dyDescent="0.3">
      <c r="E64" s="16" t="s">
        <v>43</v>
      </c>
      <c r="F64" s="16">
        <f>IF(ISBLANK(F63), "", ROUND(SUM(F62:F63),2))</f>
        <v>0</v>
      </c>
    </row>
    <row r="68" spans="1:7" x14ac:dyDescent="0.3">
      <c r="A68" s="12" t="s">
        <v>54</v>
      </c>
      <c r="B68" s="12" t="s">
        <v>55</v>
      </c>
    </row>
    <row r="70" spans="1:7" x14ac:dyDescent="0.3">
      <c r="A70" s="12" t="s">
        <v>28</v>
      </c>
    </row>
    <row r="71" spans="1:7" x14ac:dyDescent="0.3">
      <c r="A71" s="16" t="s">
        <v>29</v>
      </c>
      <c r="B71" s="16" t="s">
        <v>30</v>
      </c>
      <c r="C71" s="16" t="s">
        <v>31</v>
      </c>
      <c r="D71" s="16" t="s">
        <v>32</v>
      </c>
      <c r="E71" s="16" t="s">
        <v>33</v>
      </c>
      <c r="F71" s="16" t="s">
        <v>34</v>
      </c>
      <c r="G71" s="16" t="s">
        <v>35</v>
      </c>
    </row>
    <row r="72" spans="1:7" x14ac:dyDescent="0.3">
      <c r="A72" s="16" t="s">
        <v>56</v>
      </c>
      <c r="B72" s="16" t="s">
        <v>57</v>
      </c>
      <c r="C72" s="17"/>
      <c r="D72" s="17"/>
      <c r="E72" s="17"/>
      <c r="F72" s="17"/>
      <c r="G72" s="17"/>
    </row>
    <row r="73" spans="1:7" x14ac:dyDescent="0.3">
      <c r="A73" s="17" t="s">
        <v>58</v>
      </c>
      <c r="B73" s="17" t="s">
        <v>57</v>
      </c>
      <c r="C73" s="17">
        <v>5</v>
      </c>
      <c r="D73" s="17" t="s">
        <v>39</v>
      </c>
      <c r="E73" s="18">
        <v>25.4</v>
      </c>
      <c r="F73" s="17">
        <f>IF(ISBLANK(E73),"", PRODUCT(C73,E73))</f>
        <v>127</v>
      </c>
      <c r="G73" s="19" t="s">
        <v>124</v>
      </c>
    </row>
    <row r="74" spans="1:7" x14ac:dyDescent="0.3">
      <c r="E74" s="16" t="s">
        <v>40</v>
      </c>
      <c r="F74" s="16">
        <f>IF(F73="","",ROUND(SUM(F73:F73),2))</f>
        <v>127</v>
      </c>
      <c r="G74" s="14" t="str">
        <f>IF(F73="","Neužpildytos visos objektų kainos","")</f>
        <v/>
      </c>
    </row>
    <row r="75" spans="1:7" x14ac:dyDescent="0.3">
      <c r="C75" s="16" t="s">
        <v>41</v>
      </c>
      <c r="D75" s="19">
        <v>21</v>
      </c>
      <c r="E75" s="16" t="s">
        <v>42</v>
      </c>
      <c r="F75" s="16">
        <f>IF(OR(F74="",D75=""),"", ROUND(PRODUCT(D75,F74)/100,2))</f>
        <v>26.67</v>
      </c>
      <c r="G75" s="14" t="str">
        <f>IF(D75="", "Nurodykite taikomą PVM dydį", "")</f>
        <v/>
      </c>
    </row>
    <row r="76" spans="1:7" x14ac:dyDescent="0.3">
      <c r="E76" s="16" t="s">
        <v>43</v>
      </c>
      <c r="F76" s="16">
        <f>IF(ISBLANK(F75), "", ROUND(SUM(F74:F75),2))</f>
        <v>153.66999999999999</v>
      </c>
    </row>
    <row r="80" spans="1:7" x14ac:dyDescent="0.3">
      <c r="A80" s="12" t="s">
        <v>59</v>
      </c>
      <c r="B80" s="12" t="s">
        <v>60</v>
      </c>
    </row>
    <row r="82" spans="1:7" x14ac:dyDescent="0.3">
      <c r="A82" s="12" t="s">
        <v>28</v>
      </c>
    </row>
    <row r="83" spans="1:7" x14ac:dyDescent="0.3">
      <c r="A83" s="16" t="s">
        <v>29</v>
      </c>
      <c r="B83" s="16" t="s">
        <v>30</v>
      </c>
      <c r="C83" s="16" t="s">
        <v>31</v>
      </c>
      <c r="D83" s="16" t="s">
        <v>32</v>
      </c>
      <c r="E83" s="16" t="s">
        <v>33</v>
      </c>
      <c r="F83" s="16" t="s">
        <v>34</v>
      </c>
      <c r="G83" s="16" t="s">
        <v>35</v>
      </c>
    </row>
    <row r="84" spans="1:7" x14ac:dyDescent="0.3">
      <c r="A84" s="16" t="s">
        <v>61</v>
      </c>
      <c r="B84" s="16" t="s">
        <v>62</v>
      </c>
      <c r="C84" s="17"/>
      <c r="D84" s="17"/>
      <c r="E84" s="17"/>
      <c r="F84" s="17"/>
      <c r="G84" s="17"/>
    </row>
    <row r="85" spans="1:7" x14ac:dyDescent="0.3">
      <c r="A85" s="17" t="s">
        <v>63</v>
      </c>
      <c r="B85" s="17" t="s">
        <v>62</v>
      </c>
      <c r="C85" s="17">
        <v>7</v>
      </c>
      <c r="D85" s="17" t="s">
        <v>39</v>
      </c>
      <c r="E85" s="18"/>
      <c r="F85" s="17" t="str">
        <f>IF(ISBLANK(E85),"", PRODUCT(C85,E85))</f>
        <v/>
      </c>
      <c r="G85" s="19"/>
    </row>
    <row r="86" spans="1:7" x14ac:dyDescent="0.3">
      <c r="E86" s="16" t="s">
        <v>40</v>
      </c>
      <c r="F86" s="16" t="str">
        <f>IF(F85="","",ROUND(SUM(F85:F85),2))</f>
        <v/>
      </c>
      <c r="G86" s="14" t="str">
        <f>IF(F85="","Neužpildytos visos objektų kainos","")</f>
        <v>Neužpildytos visos objektų kainos</v>
      </c>
    </row>
    <row r="87" spans="1:7" x14ac:dyDescent="0.3">
      <c r="C87" s="16" t="s">
        <v>41</v>
      </c>
      <c r="D87" s="19"/>
      <c r="E87" s="16" t="s">
        <v>42</v>
      </c>
      <c r="F87" s="16" t="str">
        <f>IF(OR(F86="",D87=""),"", ROUND(PRODUCT(D87,F86)/100,2))</f>
        <v/>
      </c>
      <c r="G87" s="14" t="str">
        <f>IF(D87="", "Nurodykite taikomą PVM dydį", "")</f>
        <v>Nurodykite taikomą PVM dydį</v>
      </c>
    </row>
    <row r="88" spans="1:7" x14ac:dyDescent="0.3">
      <c r="E88" s="16" t="s">
        <v>43</v>
      </c>
      <c r="F88" s="16">
        <f>IF(ISBLANK(F87), "", ROUND(SUM(F86:F87),2))</f>
        <v>0</v>
      </c>
    </row>
    <row r="92" spans="1:7" x14ac:dyDescent="0.3">
      <c r="A92" s="12" t="s">
        <v>64</v>
      </c>
      <c r="B92" s="12" t="s">
        <v>65</v>
      </c>
    </row>
    <row r="94" spans="1:7" x14ac:dyDescent="0.3">
      <c r="A94" s="12" t="s">
        <v>28</v>
      </c>
    </row>
    <row r="95" spans="1:7" x14ac:dyDescent="0.3">
      <c r="A95" s="16" t="s">
        <v>29</v>
      </c>
      <c r="B95" s="16" t="s">
        <v>30</v>
      </c>
      <c r="C95" s="16" t="s">
        <v>31</v>
      </c>
      <c r="D95" s="16" t="s">
        <v>32</v>
      </c>
      <c r="E95" s="16" t="s">
        <v>33</v>
      </c>
      <c r="F95" s="16" t="s">
        <v>34</v>
      </c>
      <c r="G95" s="16" t="s">
        <v>35</v>
      </c>
    </row>
    <row r="96" spans="1:7" x14ac:dyDescent="0.3">
      <c r="A96" s="16" t="s">
        <v>66</v>
      </c>
      <c r="B96" s="16" t="s">
        <v>67</v>
      </c>
      <c r="C96" s="17"/>
      <c r="D96" s="17"/>
      <c r="E96" s="17"/>
      <c r="F96" s="17"/>
      <c r="G96" s="17"/>
    </row>
    <row r="97" spans="1:7" x14ac:dyDescent="0.3">
      <c r="A97" s="17" t="s">
        <v>68</v>
      </c>
      <c r="B97" s="17" t="s">
        <v>67</v>
      </c>
      <c r="C97" s="17">
        <v>5</v>
      </c>
      <c r="D97" s="17" t="s">
        <v>39</v>
      </c>
      <c r="E97" s="18"/>
      <c r="F97" s="17" t="str">
        <f>IF(ISBLANK(E97),"", PRODUCT(C97,E97))</f>
        <v/>
      </c>
      <c r="G97" s="19"/>
    </row>
    <row r="98" spans="1:7" x14ac:dyDescent="0.3">
      <c r="E98" s="16" t="s">
        <v>40</v>
      </c>
      <c r="F98" s="16" t="str">
        <f>IF(F97="","",ROUND(SUM(F97:F97),2))</f>
        <v/>
      </c>
      <c r="G98" s="14" t="str">
        <f>IF(F97="","Neužpildytos visos objektų kainos","")</f>
        <v>Neužpildytos visos objektų kainos</v>
      </c>
    </row>
    <row r="99" spans="1:7" x14ac:dyDescent="0.3">
      <c r="C99" s="16" t="s">
        <v>41</v>
      </c>
      <c r="D99" s="19"/>
      <c r="E99" s="16" t="s">
        <v>42</v>
      </c>
      <c r="F99" s="16" t="str">
        <f>IF(OR(F98="",D99=""),"", ROUND(PRODUCT(D99,F98)/100,2))</f>
        <v/>
      </c>
      <c r="G99" s="14" t="str">
        <f>IF(D99="", "Nurodykite taikomą PVM dydį", "")</f>
        <v>Nurodykite taikomą PVM dydį</v>
      </c>
    </row>
    <row r="100" spans="1:7" x14ac:dyDescent="0.3">
      <c r="E100" s="16" t="s">
        <v>43</v>
      </c>
      <c r="F100" s="16">
        <f>IF(ISBLANK(F99), "", ROUND(SUM(F98:F99),2))</f>
        <v>0</v>
      </c>
    </row>
    <row r="104" spans="1:7" x14ac:dyDescent="0.3">
      <c r="A104" s="12" t="s">
        <v>69</v>
      </c>
      <c r="B104" s="12" t="s">
        <v>70</v>
      </c>
    </row>
    <row r="106" spans="1:7" x14ac:dyDescent="0.3">
      <c r="A106" s="12" t="s">
        <v>28</v>
      </c>
    </row>
    <row r="107" spans="1:7" x14ac:dyDescent="0.3">
      <c r="A107" s="16" t="s">
        <v>29</v>
      </c>
      <c r="B107" s="16" t="s">
        <v>30</v>
      </c>
      <c r="C107" s="16" t="s">
        <v>31</v>
      </c>
      <c r="D107" s="16" t="s">
        <v>32</v>
      </c>
      <c r="E107" s="16" t="s">
        <v>33</v>
      </c>
      <c r="F107" s="16" t="s">
        <v>34</v>
      </c>
      <c r="G107" s="16" t="s">
        <v>35</v>
      </c>
    </row>
    <row r="108" spans="1:7" x14ac:dyDescent="0.3">
      <c r="A108" s="16" t="s">
        <v>71</v>
      </c>
      <c r="B108" s="16" t="s">
        <v>72</v>
      </c>
      <c r="C108" s="17"/>
      <c r="D108" s="17"/>
      <c r="E108" s="17"/>
      <c r="F108" s="17"/>
      <c r="G108" s="17"/>
    </row>
    <row r="109" spans="1:7" x14ac:dyDescent="0.3">
      <c r="A109" s="17" t="s">
        <v>73</v>
      </c>
      <c r="B109" s="17" t="s">
        <v>72</v>
      </c>
      <c r="C109" s="17">
        <v>2</v>
      </c>
      <c r="D109" s="17" t="s">
        <v>39</v>
      </c>
      <c r="E109" s="18"/>
      <c r="F109" s="17" t="str">
        <f>IF(ISBLANK(E109),"", PRODUCT(C109,E109))</f>
        <v/>
      </c>
      <c r="G109" s="19"/>
    </row>
    <row r="110" spans="1:7" x14ac:dyDescent="0.3">
      <c r="E110" s="16" t="s">
        <v>40</v>
      </c>
      <c r="F110" s="16" t="str">
        <f>IF(F109="","",ROUND(SUM(F109:F109),2))</f>
        <v/>
      </c>
      <c r="G110" s="14" t="str">
        <f>IF(F109="","Neužpildytos visos objektų kainos","")</f>
        <v>Neužpildytos visos objektų kainos</v>
      </c>
    </row>
    <row r="111" spans="1:7" x14ac:dyDescent="0.3">
      <c r="C111" s="16" t="s">
        <v>41</v>
      </c>
      <c r="D111" s="19"/>
      <c r="E111" s="16" t="s">
        <v>42</v>
      </c>
      <c r="F111" s="16" t="str">
        <f>IF(OR(F110="",D111=""),"", ROUND(PRODUCT(D111,F110)/100,2))</f>
        <v/>
      </c>
      <c r="G111" s="14" t="str">
        <f>IF(D111="", "Nurodykite taikomą PVM dydį", "")</f>
        <v>Nurodykite taikomą PVM dydį</v>
      </c>
    </row>
    <row r="112" spans="1:7" x14ac:dyDescent="0.3">
      <c r="E112" s="16" t="s">
        <v>43</v>
      </c>
      <c r="F112" s="16">
        <f>IF(ISBLANK(F111), "", ROUND(SUM(F110:F111),2))</f>
        <v>0</v>
      </c>
    </row>
    <row r="116" spans="1:7" x14ac:dyDescent="0.3">
      <c r="A116" s="12" t="s">
        <v>74</v>
      </c>
      <c r="B116" s="12" t="s">
        <v>75</v>
      </c>
    </row>
    <row r="118" spans="1:7" x14ac:dyDescent="0.3">
      <c r="A118" s="12" t="s">
        <v>28</v>
      </c>
    </row>
    <row r="119" spans="1:7" x14ac:dyDescent="0.3">
      <c r="A119" s="16" t="s">
        <v>29</v>
      </c>
      <c r="B119" s="16" t="s">
        <v>30</v>
      </c>
      <c r="C119" s="16" t="s">
        <v>31</v>
      </c>
      <c r="D119" s="16" t="s">
        <v>32</v>
      </c>
      <c r="E119" s="16" t="s">
        <v>33</v>
      </c>
      <c r="F119" s="16" t="s">
        <v>34</v>
      </c>
      <c r="G119" s="16" t="s">
        <v>35</v>
      </c>
    </row>
    <row r="120" spans="1:7" x14ac:dyDescent="0.3">
      <c r="A120" s="16" t="s">
        <v>76</v>
      </c>
      <c r="B120" s="16" t="s">
        <v>77</v>
      </c>
      <c r="C120" s="17"/>
      <c r="D120" s="17"/>
      <c r="E120" s="17"/>
      <c r="F120" s="17"/>
      <c r="G120" s="17"/>
    </row>
    <row r="121" spans="1:7" x14ac:dyDescent="0.3">
      <c r="A121" s="17" t="s">
        <v>78</v>
      </c>
      <c r="B121" s="17" t="s">
        <v>77</v>
      </c>
      <c r="C121" s="17">
        <v>3</v>
      </c>
      <c r="D121" s="17" t="s">
        <v>39</v>
      </c>
      <c r="E121" s="18"/>
      <c r="F121" s="17" t="str">
        <f>IF(ISBLANK(E121),"", PRODUCT(C121,E121))</f>
        <v/>
      </c>
      <c r="G121" s="19"/>
    </row>
    <row r="122" spans="1:7" x14ac:dyDescent="0.3">
      <c r="E122" s="16" t="s">
        <v>40</v>
      </c>
      <c r="F122" s="16" t="str">
        <f>IF(F121="","",ROUND(SUM(F121:F121),2))</f>
        <v/>
      </c>
      <c r="G122" s="14" t="str">
        <f>IF(F121="","Neužpildytos visos objektų kainos","")</f>
        <v>Neužpildytos visos objektų kainos</v>
      </c>
    </row>
    <row r="123" spans="1:7" x14ac:dyDescent="0.3">
      <c r="C123" s="16" t="s">
        <v>41</v>
      </c>
      <c r="D123" s="19"/>
      <c r="E123" s="16" t="s">
        <v>42</v>
      </c>
      <c r="F123" s="16" t="str">
        <f>IF(OR(F122="",D123=""),"", ROUND(PRODUCT(D123,F122)/100,2))</f>
        <v/>
      </c>
      <c r="G123" s="14" t="str">
        <f>IF(D123="", "Nurodykite taikomą PVM dydį", "")</f>
        <v>Nurodykite taikomą PVM dydį</v>
      </c>
    </row>
    <row r="124" spans="1:7" x14ac:dyDescent="0.3">
      <c r="E124" s="16" t="s">
        <v>43</v>
      </c>
      <c r="F124" s="16">
        <f>IF(ISBLANK(F123), "", ROUND(SUM(F122:F123),2))</f>
        <v>0</v>
      </c>
    </row>
    <row r="128" spans="1:7" x14ac:dyDescent="0.3">
      <c r="A128" s="12" t="s">
        <v>79</v>
      </c>
      <c r="B128" s="12" t="s">
        <v>80</v>
      </c>
    </row>
    <row r="130" spans="1:7" x14ac:dyDescent="0.3">
      <c r="A130" s="12" t="s">
        <v>28</v>
      </c>
    </row>
    <row r="131" spans="1:7" x14ac:dyDescent="0.3">
      <c r="A131" s="16" t="s">
        <v>29</v>
      </c>
      <c r="B131" s="16" t="s">
        <v>30</v>
      </c>
      <c r="C131" s="16" t="s">
        <v>31</v>
      </c>
      <c r="D131" s="16" t="s">
        <v>32</v>
      </c>
      <c r="E131" s="16" t="s">
        <v>33</v>
      </c>
      <c r="F131" s="16" t="s">
        <v>34</v>
      </c>
      <c r="G131" s="16" t="s">
        <v>35</v>
      </c>
    </row>
    <row r="132" spans="1:7" x14ac:dyDescent="0.3">
      <c r="A132" s="16" t="s">
        <v>81</v>
      </c>
      <c r="B132" s="16" t="s">
        <v>82</v>
      </c>
      <c r="C132" s="17"/>
      <c r="D132" s="17"/>
      <c r="E132" s="17"/>
      <c r="F132" s="17"/>
      <c r="G132" s="17"/>
    </row>
    <row r="133" spans="1:7" x14ac:dyDescent="0.3">
      <c r="A133" s="17" t="s">
        <v>83</v>
      </c>
      <c r="B133" s="17" t="s">
        <v>82</v>
      </c>
      <c r="C133" s="17">
        <v>1</v>
      </c>
      <c r="D133" s="17" t="s">
        <v>39</v>
      </c>
      <c r="E133" s="18"/>
      <c r="F133" s="17" t="str">
        <f>IF(ISBLANK(E133),"", PRODUCT(C133,E133))</f>
        <v/>
      </c>
      <c r="G133" s="19"/>
    </row>
    <row r="134" spans="1:7" x14ac:dyDescent="0.3">
      <c r="E134" s="16" t="s">
        <v>40</v>
      </c>
      <c r="F134" s="16" t="str">
        <f>IF(F133="","",ROUND(SUM(F133:F133),2))</f>
        <v/>
      </c>
      <c r="G134" s="14" t="str">
        <f>IF(F133="","Neužpildytos visos objektų kainos","")</f>
        <v>Neužpildytos visos objektų kainos</v>
      </c>
    </row>
    <row r="135" spans="1:7" x14ac:dyDescent="0.3">
      <c r="C135" s="16" t="s">
        <v>41</v>
      </c>
      <c r="D135" s="19"/>
      <c r="E135" s="16" t="s">
        <v>42</v>
      </c>
      <c r="F135" s="16" t="str">
        <f>IF(OR(F134="",D135=""),"", ROUND(PRODUCT(D135,F134)/100,2))</f>
        <v/>
      </c>
      <c r="G135" s="14" t="str">
        <f>IF(D135="", "Nurodykite taikomą PVM dydį", "")</f>
        <v>Nurodykite taikomą PVM dydį</v>
      </c>
    </row>
    <row r="136" spans="1:7" x14ac:dyDescent="0.3">
      <c r="E136" s="16" t="s">
        <v>43</v>
      </c>
      <c r="F136" s="16">
        <f>IF(ISBLANK(F135), "", ROUND(SUM(F134:F135),2))</f>
        <v>0</v>
      </c>
    </row>
    <row r="140" spans="1:7" x14ac:dyDescent="0.3">
      <c r="A140" s="12" t="s">
        <v>84</v>
      </c>
      <c r="B140" s="12" t="s">
        <v>85</v>
      </c>
    </row>
    <row r="142" spans="1:7" x14ac:dyDescent="0.3">
      <c r="A142" s="12" t="s">
        <v>28</v>
      </c>
    </row>
    <row r="143" spans="1:7" x14ac:dyDescent="0.3">
      <c r="A143" s="16" t="s">
        <v>29</v>
      </c>
      <c r="B143" s="16" t="s">
        <v>30</v>
      </c>
      <c r="C143" s="16" t="s">
        <v>31</v>
      </c>
      <c r="D143" s="16" t="s">
        <v>32</v>
      </c>
      <c r="E143" s="16" t="s">
        <v>33</v>
      </c>
      <c r="F143" s="16" t="s">
        <v>34</v>
      </c>
      <c r="G143" s="16" t="s">
        <v>35</v>
      </c>
    </row>
    <row r="144" spans="1:7" x14ac:dyDescent="0.3">
      <c r="A144" s="16" t="s">
        <v>86</v>
      </c>
      <c r="B144" s="16" t="s">
        <v>87</v>
      </c>
      <c r="C144" s="17"/>
      <c r="D144" s="17"/>
      <c r="E144" s="17"/>
      <c r="F144" s="17"/>
      <c r="G144" s="17"/>
    </row>
    <row r="145" spans="1:7" x14ac:dyDescent="0.3">
      <c r="A145" s="17" t="s">
        <v>88</v>
      </c>
      <c r="B145" s="17" t="s">
        <v>87</v>
      </c>
      <c r="C145" s="17">
        <v>9</v>
      </c>
      <c r="D145" s="17" t="s">
        <v>39</v>
      </c>
      <c r="E145" s="18"/>
      <c r="F145" s="17" t="str">
        <f>IF(ISBLANK(E145),"", PRODUCT(C145,E145))</f>
        <v/>
      </c>
      <c r="G145" s="19"/>
    </row>
    <row r="146" spans="1:7" x14ac:dyDescent="0.3">
      <c r="E146" s="16" t="s">
        <v>40</v>
      </c>
      <c r="F146" s="16" t="str">
        <f>IF(F145="","",ROUND(SUM(F145:F145),2))</f>
        <v/>
      </c>
      <c r="G146" s="14" t="str">
        <f>IF(F145="","Neužpildytos visos objektų kainos","")</f>
        <v>Neužpildytos visos objektų kainos</v>
      </c>
    </row>
    <row r="147" spans="1:7" x14ac:dyDescent="0.3">
      <c r="C147" s="16" t="s">
        <v>41</v>
      </c>
      <c r="D147" s="19"/>
      <c r="E147" s="16" t="s">
        <v>42</v>
      </c>
      <c r="F147" s="16" t="str">
        <f>IF(OR(F146="",D147=""),"", ROUND(PRODUCT(D147,F146)/100,2))</f>
        <v/>
      </c>
      <c r="G147" s="14" t="str">
        <f>IF(D147="", "Nurodykite taikomą PVM dydį", "")</f>
        <v>Nurodykite taikomą PVM dydį</v>
      </c>
    </row>
    <row r="148" spans="1:7" x14ac:dyDescent="0.3">
      <c r="E148" s="16" t="s">
        <v>43</v>
      </c>
      <c r="F148" s="16">
        <f>IF(ISBLANK(F147), "", ROUND(SUM(F146:F147),2))</f>
        <v>0</v>
      </c>
    </row>
    <row r="152" spans="1:7" x14ac:dyDescent="0.3">
      <c r="A152" s="12" t="s">
        <v>89</v>
      </c>
      <c r="B152" s="12" t="s">
        <v>90</v>
      </c>
    </row>
    <row r="154" spans="1:7" x14ac:dyDescent="0.3">
      <c r="A154" s="12" t="s">
        <v>28</v>
      </c>
    </row>
    <row r="155" spans="1:7" x14ac:dyDescent="0.3">
      <c r="A155" s="16" t="s">
        <v>29</v>
      </c>
      <c r="B155" s="16" t="s">
        <v>30</v>
      </c>
      <c r="C155" s="16" t="s">
        <v>31</v>
      </c>
      <c r="D155" s="16" t="s">
        <v>32</v>
      </c>
      <c r="E155" s="16" t="s">
        <v>33</v>
      </c>
      <c r="F155" s="16" t="s">
        <v>34</v>
      </c>
      <c r="G155" s="16" t="s">
        <v>35</v>
      </c>
    </row>
    <row r="156" spans="1:7" x14ac:dyDescent="0.3">
      <c r="A156" s="16" t="s">
        <v>91</v>
      </c>
      <c r="B156" s="16" t="s">
        <v>92</v>
      </c>
      <c r="C156" s="17"/>
      <c r="D156" s="17"/>
      <c r="E156" s="17"/>
      <c r="F156" s="17"/>
      <c r="G156" s="17"/>
    </row>
    <row r="157" spans="1:7" x14ac:dyDescent="0.3">
      <c r="A157" s="17" t="s">
        <v>93</v>
      </c>
      <c r="B157" s="17" t="s">
        <v>92</v>
      </c>
      <c r="C157" s="17">
        <v>2</v>
      </c>
      <c r="D157" s="17" t="s">
        <v>39</v>
      </c>
      <c r="E157" s="18"/>
      <c r="F157" s="17" t="str">
        <f>IF(ISBLANK(E157),"", PRODUCT(C157,E157))</f>
        <v/>
      </c>
      <c r="G157" s="19"/>
    </row>
    <row r="158" spans="1:7" x14ac:dyDescent="0.3">
      <c r="E158" s="16" t="s">
        <v>40</v>
      </c>
      <c r="F158" s="16" t="str">
        <f>IF(F157="","",ROUND(SUM(F157:F157),2))</f>
        <v/>
      </c>
      <c r="G158" s="14" t="str">
        <f>IF(F157="","Neužpildytos visos objektų kainos","")</f>
        <v>Neužpildytos visos objektų kainos</v>
      </c>
    </row>
    <row r="159" spans="1:7" x14ac:dyDescent="0.3">
      <c r="C159" s="16" t="s">
        <v>41</v>
      </c>
      <c r="D159" s="19"/>
      <c r="E159" s="16" t="s">
        <v>42</v>
      </c>
      <c r="F159" s="16" t="str">
        <f>IF(OR(F158="",D159=""),"", ROUND(PRODUCT(D159,F158)/100,2))</f>
        <v/>
      </c>
      <c r="G159" s="14" t="str">
        <f>IF(D159="", "Nurodykite taikomą PVM dydį", "")</f>
        <v>Nurodykite taikomą PVM dydį</v>
      </c>
    </row>
    <row r="160" spans="1:7" x14ac:dyDescent="0.3">
      <c r="E160" s="16" t="s">
        <v>43</v>
      </c>
      <c r="F160" s="16">
        <f>IF(ISBLANK(F159), "", ROUND(SUM(F158:F159),2))</f>
        <v>0</v>
      </c>
    </row>
  </sheetData>
  <sheetProtection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37" workbookViewId="0">
      <selection activeCell="I7" sqref="I7:J7"/>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41" t="s">
        <v>94</v>
      </c>
      <c r="B2" s="34"/>
      <c r="C2" s="34"/>
      <c r="D2" s="34"/>
      <c r="E2" s="34"/>
      <c r="F2" s="34"/>
      <c r="G2" s="34"/>
      <c r="H2" s="34"/>
      <c r="I2" s="34"/>
      <c r="J2" s="34"/>
      <c r="K2" s="34"/>
    </row>
    <row r="3" spans="1:11" x14ac:dyDescent="0.3">
      <c r="A3" s="34"/>
      <c r="B3" s="34"/>
      <c r="C3" s="34"/>
      <c r="D3" s="34"/>
      <c r="E3" s="34"/>
      <c r="F3" s="34"/>
      <c r="G3" s="34"/>
      <c r="H3" s="34"/>
      <c r="I3" s="34"/>
      <c r="J3" s="34"/>
      <c r="K3" s="34"/>
    </row>
    <row r="4" spans="1:11" ht="16.2" customHeight="1" thickBot="1" x14ac:dyDescent="0.35">
      <c r="A4" s="7"/>
      <c r="B4" s="7"/>
      <c r="C4" s="7"/>
      <c r="D4" s="7"/>
      <c r="E4" s="7"/>
      <c r="F4" s="7"/>
      <c r="G4" s="7"/>
      <c r="H4" s="7"/>
      <c r="I4" s="7"/>
      <c r="J4" s="7"/>
    </row>
    <row r="5" spans="1:11" ht="48" customHeight="1" x14ac:dyDescent="0.3">
      <c r="A5" s="42" t="s">
        <v>95</v>
      </c>
      <c r="B5" s="43"/>
      <c r="C5" s="44" t="s">
        <v>96</v>
      </c>
      <c r="D5" s="45"/>
      <c r="E5" s="43"/>
      <c r="F5" s="44" t="s">
        <v>97</v>
      </c>
      <c r="G5" s="45"/>
      <c r="H5" s="43"/>
      <c r="I5" s="44" t="s">
        <v>98</v>
      </c>
      <c r="J5" s="43"/>
      <c r="K5" s="9" t="s">
        <v>99</v>
      </c>
    </row>
    <row r="6" spans="1:11" ht="49.2" customHeight="1" x14ac:dyDescent="0.3">
      <c r="A6" s="46"/>
      <c r="B6" s="26"/>
      <c r="C6" s="47"/>
      <c r="D6" s="48"/>
      <c r="E6" s="26"/>
      <c r="F6" s="47"/>
      <c r="G6" s="48"/>
      <c r="H6" s="26"/>
      <c r="I6" s="47"/>
      <c r="J6" s="26"/>
      <c r="K6" s="20"/>
    </row>
    <row r="7" spans="1:11" ht="49.2" customHeight="1" x14ac:dyDescent="0.3">
      <c r="A7" s="46"/>
      <c r="B7" s="26"/>
      <c r="C7" s="47"/>
      <c r="D7" s="48"/>
      <c r="E7" s="26"/>
      <c r="F7" s="47"/>
      <c r="G7" s="48"/>
      <c r="H7" s="26"/>
      <c r="I7" s="47"/>
      <c r="J7" s="26"/>
      <c r="K7" s="20"/>
    </row>
    <row r="8" spans="1:11" ht="49.2" customHeight="1" x14ac:dyDescent="0.3">
      <c r="A8" s="46"/>
      <c r="B8" s="26"/>
      <c r="C8" s="47"/>
      <c r="D8" s="48"/>
      <c r="E8" s="26"/>
      <c r="F8" s="47"/>
      <c r="G8" s="48"/>
      <c r="H8" s="26"/>
      <c r="I8" s="47"/>
      <c r="J8" s="26"/>
      <c r="K8" s="20"/>
    </row>
    <row r="9" spans="1:11" ht="49.2" customHeight="1" x14ac:dyDescent="0.3">
      <c r="A9" s="46"/>
      <c r="B9" s="26"/>
      <c r="C9" s="47"/>
      <c r="D9" s="48"/>
      <c r="E9" s="26"/>
      <c r="F9" s="47"/>
      <c r="G9" s="48"/>
      <c r="H9" s="26"/>
      <c r="I9" s="47"/>
      <c r="J9" s="26"/>
      <c r="K9" s="20"/>
    </row>
    <row r="10" spans="1:11" ht="49.2" customHeight="1" x14ac:dyDescent="0.3">
      <c r="A10" s="46"/>
      <c r="B10" s="26"/>
      <c r="C10" s="47"/>
      <c r="D10" s="48"/>
      <c r="E10" s="26"/>
      <c r="F10" s="47"/>
      <c r="G10" s="48"/>
      <c r="H10" s="26"/>
      <c r="I10" s="47"/>
      <c r="J10" s="26"/>
      <c r="K10" s="20"/>
    </row>
    <row r="11" spans="1:11" ht="49.2" customHeight="1" x14ac:dyDescent="0.3">
      <c r="A11" s="46"/>
      <c r="B11" s="26"/>
      <c r="C11" s="47"/>
      <c r="D11" s="48"/>
      <c r="E11" s="26"/>
      <c r="F11" s="47"/>
      <c r="G11" s="48"/>
      <c r="H11" s="26"/>
      <c r="I11" s="47"/>
      <c r="J11" s="26"/>
      <c r="K11" s="20"/>
    </row>
    <row r="12" spans="1:11" ht="49.2" customHeight="1" x14ac:dyDescent="0.3">
      <c r="A12" s="46"/>
      <c r="B12" s="26"/>
      <c r="C12" s="47"/>
      <c r="D12" s="48"/>
      <c r="E12" s="26"/>
      <c r="F12" s="47"/>
      <c r="G12" s="48"/>
      <c r="H12" s="26"/>
      <c r="I12" s="47"/>
      <c r="J12" s="26"/>
      <c r="K12" s="20"/>
    </row>
    <row r="13" spans="1:11" ht="49.2" customHeight="1" x14ac:dyDescent="0.3">
      <c r="A13" s="46"/>
      <c r="B13" s="26"/>
      <c r="C13" s="47"/>
      <c r="D13" s="48"/>
      <c r="E13" s="26"/>
      <c r="F13" s="47"/>
      <c r="G13" s="48"/>
      <c r="H13" s="26"/>
      <c r="I13" s="47"/>
      <c r="J13" s="26"/>
      <c r="K13" s="20"/>
    </row>
    <row r="14" spans="1:11" ht="49.2" customHeight="1" x14ac:dyDescent="0.3">
      <c r="A14" s="46"/>
      <c r="B14" s="26"/>
      <c r="C14" s="47"/>
      <c r="D14" s="48"/>
      <c r="E14" s="26"/>
      <c r="F14" s="47"/>
      <c r="G14" s="48"/>
      <c r="H14" s="26"/>
      <c r="I14" s="47"/>
      <c r="J14" s="26"/>
      <c r="K14" s="20"/>
    </row>
    <row r="15" spans="1:11" ht="48" customHeight="1" thickBot="1" x14ac:dyDescent="0.35">
      <c r="A15" s="49"/>
      <c r="B15" s="50"/>
      <c r="C15" s="51"/>
      <c r="D15" s="52"/>
      <c r="E15" s="50"/>
      <c r="F15" s="51"/>
      <c r="G15" s="52"/>
      <c r="H15" s="50"/>
      <c r="I15" s="51"/>
      <c r="J15" s="50"/>
      <c r="K15" s="21"/>
    </row>
    <row r="16" spans="1:11" ht="19.2" customHeight="1" x14ac:dyDescent="0.3">
      <c r="A16" s="10"/>
      <c r="B16" s="10"/>
      <c r="C16" s="10"/>
      <c r="D16" s="10"/>
      <c r="E16" s="10"/>
      <c r="F16" s="10"/>
      <c r="G16" s="10"/>
      <c r="H16" s="10"/>
      <c r="I16" s="10"/>
      <c r="J16" s="10"/>
      <c r="K16" s="11"/>
    </row>
    <row r="17" spans="1:11" ht="49.2" customHeight="1" x14ac:dyDescent="0.3">
      <c r="A17" s="53" t="s">
        <v>100</v>
      </c>
      <c r="B17" s="34"/>
      <c r="C17" s="34"/>
      <c r="D17" s="34"/>
      <c r="E17" s="34"/>
      <c r="F17" s="34"/>
      <c r="G17" s="34"/>
      <c r="H17" s="34"/>
      <c r="I17" s="34"/>
      <c r="J17" s="34"/>
      <c r="K17" s="34"/>
    </row>
    <row r="18" spans="1:11" ht="16.2" customHeight="1" thickBot="1" x14ac:dyDescent="0.35">
      <c r="A18" s="10"/>
      <c r="B18" s="10"/>
      <c r="C18" s="10"/>
      <c r="D18" s="10"/>
      <c r="E18" s="10"/>
      <c r="F18" s="10"/>
      <c r="G18" s="10"/>
      <c r="H18" s="10"/>
      <c r="I18" s="10"/>
      <c r="J18" s="10"/>
      <c r="K18" s="11"/>
    </row>
    <row r="19" spans="1:11" ht="49.2" customHeight="1" x14ac:dyDescent="0.3">
      <c r="A19" s="42" t="s">
        <v>30</v>
      </c>
      <c r="B19" s="43"/>
      <c r="C19" s="44" t="s">
        <v>96</v>
      </c>
      <c r="D19" s="45"/>
      <c r="E19" s="43"/>
      <c r="F19" s="44" t="s">
        <v>101</v>
      </c>
      <c r="G19" s="45"/>
      <c r="H19" s="43"/>
      <c r="I19" s="54" t="s">
        <v>98</v>
      </c>
      <c r="J19" s="55"/>
      <c r="K19" s="11"/>
    </row>
    <row r="20" spans="1:11" ht="49.2" customHeight="1" x14ac:dyDescent="0.3">
      <c r="A20" s="46"/>
      <c r="B20" s="26"/>
      <c r="C20" s="47"/>
      <c r="D20" s="48"/>
      <c r="E20" s="26"/>
      <c r="F20" s="47"/>
      <c r="G20" s="48"/>
      <c r="H20" s="26"/>
      <c r="I20" s="56"/>
      <c r="J20" s="57"/>
      <c r="K20" s="11"/>
    </row>
    <row r="21" spans="1:11" ht="49.2" customHeight="1" x14ac:dyDescent="0.3">
      <c r="A21" s="46"/>
      <c r="B21" s="26"/>
      <c r="C21" s="47"/>
      <c r="D21" s="48"/>
      <c r="E21" s="26"/>
      <c r="F21" s="47"/>
      <c r="G21" s="48"/>
      <c r="H21" s="26"/>
      <c r="I21" s="56"/>
      <c r="J21" s="57"/>
      <c r="K21" s="11"/>
    </row>
    <row r="22" spans="1:11" ht="49.2" customHeight="1" x14ac:dyDescent="0.3">
      <c r="A22" s="46"/>
      <c r="B22" s="26"/>
      <c r="C22" s="47"/>
      <c r="D22" s="48"/>
      <c r="E22" s="26"/>
      <c r="F22" s="47"/>
      <c r="G22" s="48"/>
      <c r="H22" s="26"/>
      <c r="I22" s="56"/>
      <c r="J22" s="57"/>
      <c r="K22" s="11"/>
    </row>
    <row r="23" spans="1:11" ht="49.2" customHeight="1" x14ac:dyDescent="0.3">
      <c r="A23" s="46"/>
      <c r="B23" s="26"/>
      <c r="C23" s="47"/>
      <c r="D23" s="48"/>
      <c r="E23" s="26"/>
      <c r="F23" s="47"/>
      <c r="G23" s="48"/>
      <c r="H23" s="26"/>
      <c r="I23" s="56"/>
      <c r="J23" s="57"/>
      <c r="K23" s="11"/>
    </row>
    <row r="24" spans="1:11" ht="49.2" customHeight="1" x14ac:dyDescent="0.3">
      <c r="A24" s="46"/>
      <c r="B24" s="26"/>
      <c r="C24" s="47"/>
      <c r="D24" s="48"/>
      <c r="E24" s="26"/>
      <c r="F24" s="47"/>
      <c r="G24" s="48"/>
      <c r="H24" s="26"/>
      <c r="I24" s="56"/>
      <c r="J24" s="57"/>
      <c r="K24" s="11"/>
    </row>
    <row r="25" spans="1:11" ht="49.2" customHeight="1" x14ac:dyDescent="0.3">
      <c r="A25" s="46"/>
      <c r="B25" s="26"/>
      <c r="C25" s="47"/>
      <c r="D25" s="48"/>
      <c r="E25" s="26"/>
      <c r="F25" s="47"/>
      <c r="G25" s="48"/>
      <c r="H25" s="26"/>
      <c r="I25" s="56"/>
      <c r="J25" s="57"/>
      <c r="K25" s="11"/>
    </row>
    <row r="26" spans="1:11" ht="49.2" customHeight="1" x14ac:dyDescent="0.3">
      <c r="A26" s="46"/>
      <c r="B26" s="26"/>
      <c r="C26" s="47"/>
      <c r="D26" s="48"/>
      <c r="E26" s="26"/>
      <c r="F26" s="47"/>
      <c r="G26" s="48"/>
      <c r="H26" s="26"/>
      <c r="I26" s="56"/>
      <c r="J26" s="57"/>
      <c r="K26" s="11"/>
    </row>
    <row r="27" spans="1:11" ht="49.2" customHeight="1" x14ac:dyDescent="0.3">
      <c r="A27" s="46"/>
      <c r="B27" s="26"/>
      <c r="C27" s="47"/>
      <c r="D27" s="48"/>
      <c r="E27" s="26"/>
      <c r="F27" s="47"/>
      <c r="G27" s="48"/>
      <c r="H27" s="26"/>
      <c r="I27" s="56"/>
      <c r="J27" s="57"/>
      <c r="K27" s="11"/>
    </row>
    <row r="28" spans="1:11" ht="49.2" customHeight="1" x14ac:dyDescent="0.3">
      <c r="A28" s="46"/>
      <c r="B28" s="26"/>
      <c r="C28" s="47"/>
      <c r="D28" s="48"/>
      <c r="E28" s="26"/>
      <c r="F28" s="47"/>
      <c r="G28" s="48"/>
      <c r="H28" s="26"/>
      <c r="I28" s="56"/>
      <c r="J28" s="57"/>
      <c r="K28" s="11"/>
    </row>
    <row r="29" spans="1:11" ht="49.2" customHeight="1" x14ac:dyDescent="0.3">
      <c r="A29" s="46"/>
      <c r="B29" s="26"/>
      <c r="C29" s="47"/>
      <c r="D29" s="48"/>
      <c r="E29" s="26"/>
      <c r="F29" s="47"/>
      <c r="G29" s="48"/>
      <c r="H29" s="26"/>
      <c r="I29" s="56"/>
      <c r="J29" s="57"/>
      <c r="K29" s="11"/>
    </row>
    <row r="31" spans="1:11" ht="33" customHeight="1" x14ac:dyDescent="0.3">
      <c r="A31" s="58"/>
      <c r="B31" s="34"/>
      <c r="C31" s="34"/>
      <c r="D31" s="34"/>
      <c r="E31" s="34"/>
      <c r="F31" s="34"/>
      <c r="G31" s="34"/>
      <c r="H31" s="34"/>
      <c r="I31" s="34"/>
      <c r="J31" s="34"/>
    </row>
    <row r="33" spans="1:10" ht="16.2" customHeight="1" x14ac:dyDescent="0.3">
      <c r="A33" s="59" t="s">
        <v>102</v>
      </c>
      <c r="B33" s="34"/>
      <c r="C33" s="34"/>
      <c r="D33" s="34"/>
      <c r="E33" s="34"/>
      <c r="F33" s="34"/>
      <c r="G33" s="34"/>
      <c r="H33" s="34"/>
      <c r="I33" s="34"/>
      <c r="J33" s="34"/>
    </row>
    <row r="34" spans="1:10" ht="16.2" customHeight="1" thickBot="1" x14ac:dyDescent="0.35"/>
    <row r="35" spans="1:10" ht="16.2" customHeight="1" x14ac:dyDescent="0.3">
      <c r="A35" s="8" t="s">
        <v>29</v>
      </c>
      <c r="B35" s="60" t="s">
        <v>103</v>
      </c>
      <c r="C35" s="45"/>
      <c r="D35" s="45"/>
      <c r="E35" s="45"/>
      <c r="F35" s="45"/>
      <c r="G35" s="43"/>
      <c r="H35" s="61" t="s">
        <v>104</v>
      </c>
      <c r="I35" s="45"/>
      <c r="J35" s="55"/>
    </row>
    <row r="36" spans="1:10" ht="48" customHeight="1" x14ac:dyDescent="0.3">
      <c r="A36" s="22" t="s">
        <v>105</v>
      </c>
      <c r="B36" s="62" t="s">
        <v>106</v>
      </c>
      <c r="C36" s="48"/>
      <c r="D36" s="48"/>
      <c r="E36" s="48"/>
      <c r="F36" s="48"/>
      <c r="G36" s="26"/>
      <c r="H36" s="63" t="s">
        <v>125</v>
      </c>
      <c r="I36" s="48"/>
      <c r="J36" s="57"/>
    </row>
    <row r="37" spans="1:10" ht="48" customHeight="1" x14ac:dyDescent="0.3">
      <c r="A37" s="22" t="s">
        <v>107</v>
      </c>
      <c r="B37" s="62" t="s">
        <v>108</v>
      </c>
      <c r="C37" s="48"/>
      <c r="D37" s="48"/>
      <c r="E37" s="48"/>
      <c r="F37" s="48"/>
      <c r="G37" s="26"/>
      <c r="H37" s="63" t="s">
        <v>126</v>
      </c>
      <c r="I37" s="48"/>
      <c r="J37" s="57"/>
    </row>
    <row r="38" spans="1:10" ht="48" customHeight="1" x14ac:dyDescent="0.3">
      <c r="A38" s="22" t="s">
        <v>109</v>
      </c>
      <c r="B38" s="62" t="s">
        <v>110</v>
      </c>
      <c r="C38" s="48"/>
      <c r="D38" s="48"/>
      <c r="E38" s="48"/>
      <c r="F38" s="48"/>
      <c r="G38" s="26"/>
      <c r="H38" s="63" t="s">
        <v>127</v>
      </c>
      <c r="I38" s="48"/>
      <c r="J38" s="57"/>
    </row>
    <row r="39" spans="1:10" ht="48" customHeight="1" x14ac:dyDescent="0.3">
      <c r="A39" s="22" t="s">
        <v>111</v>
      </c>
      <c r="B39" s="62" t="s">
        <v>112</v>
      </c>
      <c r="C39" s="48"/>
      <c r="D39" s="48"/>
      <c r="E39" s="48"/>
      <c r="F39" s="48"/>
      <c r="G39" s="26"/>
      <c r="H39" s="63" t="s">
        <v>126</v>
      </c>
      <c r="I39" s="48"/>
      <c r="J39" s="57"/>
    </row>
    <row r="40" spans="1:10" ht="48" customHeight="1" x14ac:dyDescent="0.3">
      <c r="A40" s="23">
        <v>5</v>
      </c>
      <c r="B40" s="64" t="s">
        <v>128</v>
      </c>
      <c r="C40" s="48"/>
      <c r="D40" s="48"/>
      <c r="E40" s="48"/>
      <c r="F40" s="48"/>
      <c r="G40" s="26"/>
      <c r="H40" s="63" t="s">
        <v>126</v>
      </c>
      <c r="I40" s="48"/>
      <c r="J40" s="57"/>
    </row>
    <row r="41" spans="1:10" ht="48" customHeight="1" x14ac:dyDescent="0.3">
      <c r="A41" s="23">
        <v>6</v>
      </c>
      <c r="B41" s="64" t="s">
        <v>129</v>
      </c>
      <c r="C41" s="48"/>
      <c r="D41" s="48"/>
      <c r="E41" s="48"/>
      <c r="F41" s="48"/>
      <c r="G41" s="26"/>
      <c r="H41" s="63" t="s">
        <v>126</v>
      </c>
      <c r="I41" s="48"/>
      <c r="J41" s="57"/>
    </row>
    <row r="42" spans="1:10" ht="48" customHeight="1" x14ac:dyDescent="0.3">
      <c r="A42" s="23">
        <v>7</v>
      </c>
      <c r="B42" s="64" t="s">
        <v>130</v>
      </c>
      <c r="C42" s="48"/>
      <c r="D42" s="48"/>
      <c r="E42" s="48"/>
      <c r="F42" s="48"/>
      <c r="G42" s="26"/>
      <c r="H42" s="63" t="s">
        <v>131</v>
      </c>
      <c r="I42" s="48"/>
      <c r="J42" s="57"/>
    </row>
    <row r="43" spans="1:10" ht="48" customHeight="1" x14ac:dyDescent="0.3">
      <c r="A43" s="23">
        <v>8</v>
      </c>
      <c r="B43" s="64" t="s">
        <v>132</v>
      </c>
      <c r="C43" s="48"/>
      <c r="D43" s="48"/>
      <c r="E43" s="48"/>
      <c r="F43" s="48"/>
      <c r="G43" s="26"/>
      <c r="H43" s="63" t="s">
        <v>126</v>
      </c>
      <c r="I43" s="48"/>
      <c r="J43" s="57"/>
    </row>
    <row r="44" spans="1:10" ht="48" customHeight="1" x14ac:dyDescent="0.3">
      <c r="A44" s="23"/>
      <c r="B44" s="64"/>
      <c r="C44" s="48"/>
      <c r="D44" s="48"/>
      <c r="E44" s="48"/>
      <c r="F44" s="48"/>
      <c r="G44" s="26"/>
      <c r="H44" s="63"/>
      <c r="I44" s="48"/>
      <c r="J44" s="57"/>
    </row>
    <row r="45" spans="1:10" ht="48" customHeight="1" x14ac:dyDescent="0.3">
      <c r="A45" s="23"/>
      <c r="B45" s="64"/>
      <c r="C45" s="48"/>
      <c r="D45" s="48"/>
      <c r="E45" s="48"/>
      <c r="F45" s="48"/>
      <c r="G45" s="26"/>
      <c r="H45" s="63"/>
      <c r="I45" s="48"/>
      <c r="J45" s="57"/>
    </row>
    <row r="46" spans="1:10" ht="49.2" customHeight="1" thickBot="1" x14ac:dyDescent="0.35">
      <c r="A46" s="24"/>
      <c r="B46" s="65"/>
      <c r="C46" s="52"/>
      <c r="D46" s="52"/>
      <c r="E46" s="52"/>
      <c r="F46" s="52"/>
      <c r="G46" s="50"/>
      <c r="H46" s="66"/>
      <c r="I46" s="67"/>
      <c r="J46" s="68"/>
    </row>
    <row r="48" spans="1:10" ht="102" customHeight="1" x14ac:dyDescent="0.3">
      <c r="A48" s="58" t="s">
        <v>113</v>
      </c>
      <c r="B48" s="34"/>
      <c r="C48" s="34"/>
      <c r="D48" s="34"/>
      <c r="E48" s="34"/>
      <c r="F48" s="34"/>
      <c r="G48" s="34"/>
      <c r="H48" s="34"/>
      <c r="I48" s="34"/>
      <c r="J48" s="34"/>
    </row>
    <row r="51" spans="1:10" x14ac:dyDescent="0.3">
      <c r="A51" s="69" t="s">
        <v>114</v>
      </c>
      <c r="B51" s="34"/>
      <c r="C51" s="34"/>
      <c r="D51" s="34"/>
      <c r="E51" s="70"/>
      <c r="F51" s="34"/>
      <c r="G51" s="34"/>
      <c r="H51" s="34"/>
      <c r="I51" s="34"/>
      <c r="J51" s="34"/>
    </row>
    <row r="53" spans="1:10" x14ac:dyDescent="0.3">
      <c r="A53" s="69" t="s">
        <v>115</v>
      </c>
      <c r="B53" s="34"/>
      <c r="C53" s="34"/>
      <c r="D53" s="34"/>
      <c r="E53" s="70"/>
      <c r="F53" s="34"/>
      <c r="G53" s="34"/>
      <c r="H53" s="34"/>
      <c r="I53" s="34"/>
      <c r="J53" s="34"/>
    </row>
    <row r="100" spans="1:1" ht="15.6" x14ac:dyDescent="0.3">
      <c r="A100" t="s">
        <v>116</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Tomas Laptikas</cp:lastModifiedBy>
  <dcterms:created xsi:type="dcterms:W3CDTF">2023-04-04T12:16:45Z</dcterms:created>
  <dcterms:modified xsi:type="dcterms:W3CDTF">2023-10-18T07:56:13Z</dcterms:modified>
</cp:coreProperties>
</file>