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6 - Medicinos priemonės\Pasiulymai\"/>
    </mc:Choice>
  </mc:AlternateContent>
  <bookViews>
    <workbookView xWindow="2385" yWindow="720" windowWidth="24135" windowHeight="14235"/>
  </bookViews>
  <sheets>
    <sheet name="Pasiūlymas" sheetId="1" r:id="rId1"/>
    <sheet name="Subtiekėjai ir priedai" sheetId="2" r:id="rId2"/>
  </sheets>
  <definedNames>
    <definedName name="_xlnm.Print_Area" localSheetId="1">'Subtiekėjai ir priedai'!$A$1:$K$54</definedName>
  </definedNames>
  <calcPr calcId="162913"/>
</workbook>
</file>

<file path=xl/calcChain.xml><?xml version="1.0" encoding="utf-8"?>
<calcChain xmlns="http://schemas.openxmlformats.org/spreadsheetml/2006/main">
  <c r="F126" i="1" l="1"/>
  <c r="F127" i="1" s="1"/>
  <c r="F128" i="1" s="1"/>
  <c r="F129" i="1" s="1"/>
  <c r="G128" i="1"/>
  <c r="F138" i="1"/>
  <c r="F139" i="1" s="1"/>
  <c r="F140" i="1" s="1"/>
  <c r="F141" i="1" s="1"/>
  <c r="G140" i="1"/>
  <c r="G139" i="1" l="1"/>
  <c r="G127" i="1"/>
  <c r="G116" i="1"/>
  <c r="F114" i="1"/>
  <c r="F113" i="1"/>
  <c r="F112" i="1"/>
  <c r="G115" i="1" s="1"/>
  <c r="F115" i="1" l="1"/>
  <c r="F117" i="1" s="1"/>
  <c r="G102" i="1"/>
  <c r="F100" i="1"/>
  <c r="G101" i="1" s="1"/>
  <c r="G90" i="1"/>
  <c r="F88" i="1"/>
  <c r="G89" i="1" s="1"/>
  <c r="G77" i="1"/>
  <c r="F75" i="1"/>
  <c r="F76" i="1" s="1"/>
  <c r="F77" i="1" s="1"/>
  <c r="F78" i="1" s="1"/>
  <c r="G65" i="1"/>
  <c r="F63" i="1"/>
  <c r="G64" i="1" s="1"/>
  <c r="G53" i="1"/>
  <c r="F51" i="1"/>
  <c r="G52" i="1" s="1"/>
  <c r="G41" i="1"/>
  <c r="F39" i="1"/>
  <c r="F38" i="1"/>
  <c r="F37" i="1"/>
  <c r="G21" i="1"/>
  <c r="F101" i="1" l="1"/>
  <c r="F102" i="1" s="1"/>
  <c r="F103" i="1" s="1"/>
  <c r="F40" i="1"/>
  <c r="F41" i="1" s="1"/>
  <c r="F42" i="1" s="1"/>
  <c r="F52" i="1"/>
  <c r="F53" i="1" s="1"/>
  <c r="F54" i="1" s="1"/>
  <c r="G76" i="1"/>
  <c r="G40" i="1"/>
  <c r="F89" i="1"/>
  <c r="F90" i="1" s="1"/>
  <c r="F91" i="1" s="1"/>
  <c r="F64" i="1"/>
  <c r="F65" i="1" s="1"/>
  <c r="F66" i="1" s="1"/>
</calcChain>
</file>

<file path=xl/sharedStrings.xml><?xml version="1.0" encoding="utf-8"?>
<sst xmlns="http://schemas.openxmlformats.org/spreadsheetml/2006/main" count="288" uniqueCount="150">
  <si>
    <t>PIRKIMO SĄLYGŲ PRIEDAS "PASIŪLYMO FORMA"</t>
  </si>
  <si>
    <t>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</si>
  <si>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</si>
  <si>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</si>
  <si>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</si>
  <si>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</si>
  <si>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</si>
  <si>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</si>
  <si>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</si>
  <si>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</si>
  <si>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</si>
  <si>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</si>
  <si>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</si>
  <si>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</si>
  <si>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</si>
  <si>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</si>
  <si>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</si>
  <si>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</si>
  <si>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</si>
  <si>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</si>
  <si>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</si>
  <si>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</si>
  <si>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</si>
  <si>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</si>
  <si>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</si>
  <si>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</si>
  <si>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LENTA STUBURO IMOBILIZACIJAI SU PRIEDAIS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</si>
  <si>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</si>
  <si>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</si>
  <si>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</si>
  <si>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</si>
  <si>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</si>
  <si>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</si>
  <si>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</si>
  <si>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</si>
  <si>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</si>
  <si>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</si>
  <si>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</si>
  <si>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Lenta stuburo imobilizacijai su priedais</t>
  </si>
  <si>
    <t>1.1.</t>
  </si>
  <si>
    <t xml:space="preserve">Lenta stuburo imobilizacijai </t>
  </si>
  <si>
    <t>vnt.</t>
  </si>
  <si>
    <t>1.2.</t>
  </si>
  <si>
    <t>Fiksavimo diržai</t>
  </si>
  <si>
    <t>kompl.</t>
  </si>
  <si>
    <t>1.3.</t>
  </si>
  <si>
    <t>Galvos fiksavimo įtvaras</t>
  </si>
  <si>
    <t>Suma be PVM</t>
  </si>
  <si>
    <t>Taikomas PVM dydis (%)</t>
  </si>
  <si>
    <t>PVM suma</t>
  </si>
  <si>
    <t>Suma su PVM</t>
  </si>
  <si>
    <t>2. DALIS</t>
  </si>
  <si>
    <t>VOŽTUVAS SU ADAPTERIU PEEP, AMBU MAIŠUI</t>
  </si>
  <si>
    <t>2.</t>
  </si>
  <si>
    <t>Vožtuvas su adapteriu PEEP, AMBU maišui</t>
  </si>
  <si>
    <t>2.1.</t>
  </si>
  <si>
    <t>3. DALIS</t>
  </si>
  <si>
    <t>KAPNOMETRAS KOLORIMETRINIS</t>
  </si>
  <si>
    <t>3.</t>
  </si>
  <si>
    <t>Kapnometras kolorimetrinis</t>
  </si>
  <si>
    <t>3.1.</t>
  </si>
  <si>
    <t>4. DALIS</t>
  </si>
  <si>
    <t>ĮRENGINYS IMOBILIZACIJAI, VAIKIŠKAS</t>
  </si>
  <si>
    <t>4.</t>
  </si>
  <si>
    <t>Įrenginys imobilizacijai, vaikiškas</t>
  </si>
  <si>
    <t>4.1.</t>
  </si>
  <si>
    <t>17. DALIS</t>
  </si>
  <si>
    <t>RAMENTAI ALKŪNINIAI</t>
  </si>
  <si>
    <t>17.</t>
  </si>
  <si>
    <t>Ramentai alkūniniai</t>
  </si>
  <si>
    <t>17.1.</t>
  </si>
  <si>
    <t>18. DALIS</t>
  </si>
  <si>
    <t>ĮTVARAI GALŪNIŲ IMOBILIZACIJAI</t>
  </si>
  <si>
    <t>18.</t>
  </si>
  <si>
    <t>Įtvarai galūnių imobilizacijai</t>
  </si>
  <si>
    <t>18.1.</t>
  </si>
  <si>
    <t>19. DALIS</t>
  </si>
  <si>
    <t>AUSIES PLOVIMO PRIETAISAS IR PRIEMONĖS</t>
  </si>
  <si>
    <t>19.</t>
  </si>
  <si>
    <t>Ausies plovimo prietaisas ir priemonės</t>
  </si>
  <si>
    <t>19.1.</t>
  </si>
  <si>
    <t xml:space="preserve">Ausies plovimo prietaisas </t>
  </si>
  <si>
    <t>19.2.</t>
  </si>
  <si>
    <t>Vienkartiniai antgaliai ausies plovimo prietaisui</t>
  </si>
  <si>
    <t>19.3.</t>
  </si>
  <si>
    <t>Dezinfekcinės tabletės ausies plovimo prietaisui</t>
  </si>
  <si>
    <t>20. DALIS</t>
  </si>
  <si>
    <t>ELEKTRODAS EKG</t>
  </si>
  <si>
    <t>20.</t>
  </si>
  <si>
    <t>Elektrodas EKG</t>
  </si>
  <si>
    <t>20.1.</t>
  </si>
  <si>
    <t>21. DALIS</t>
  </si>
  <si>
    <t>JUOSTA, TVIRTINIMO, KARINĖ, MEDICININĖ</t>
  </si>
  <si>
    <t>21.</t>
  </si>
  <si>
    <t>Juosta, tvirtinimo, karinė, medicininė</t>
  </si>
  <si>
    <t>21.1.</t>
  </si>
  <si>
    <t>rul.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</si>
  <si>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</si>
  <si>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</si>
  <si>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</si>
  <si>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</si>
  <si>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</si>
  <si>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</si>
  <si>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</si>
  <si>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</si>
  <si>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</si>
  <si>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</si>
  <si>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</si>
  <si>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</si>
  <si>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</si>
  <si>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</si>
  <si>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</si>
  <si>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</si>
  <si>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</si>
  <si>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</si>
  <si>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</si>
  <si>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</si>
  <si>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</si>
  <si>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</si>
  <si>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</si>
  <si>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</si>
  <si>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2962 2023-05-31 16:38:52</t>
  </si>
  <si>
    <t>Pirkimo sąlygų 2 priedas</t>
  </si>
  <si>
    <t>6. Tiekėjas kainas/įkainius pateikia, nurodydamas ne daugiau skaičių po kablelio, nei leidžiama pirkimo dokumentuose.</t>
  </si>
  <si>
    <t>Anping Guardian Medical Equipment Co. Ltd., Kinija</t>
  </si>
  <si>
    <t xml:space="preserve">1 vnt. </t>
  </si>
  <si>
    <t>Duct Tape (5x250cm), kodas: AZ-TA02</t>
  </si>
  <si>
    <t>ProPulse 17 ausų praplovimo sistema, Basic kompl. KIT6100</t>
  </si>
  <si>
    <t>Mirage Health International Ltd, Anglija</t>
  </si>
  <si>
    <t>1vnt</t>
  </si>
  <si>
    <t>Propulse QrX vienkartiniai antgaliai,100 vnt./pak. KIT5002</t>
  </si>
  <si>
    <t>100 vnt./ pak.</t>
  </si>
  <si>
    <t>Propulse vienkartinės valymo tabletės,200vnt./pak. CL0001</t>
  </si>
  <si>
    <t>200 vnt. / pak.</t>
  </si>
  <si>
    <t>Vilnius</t>
  </si>
  <si>
    <t>UAB „Medita“</t>
  </si>
  <si>
    <t>P.Baublio g. 2A LT-08406 Vilnius</t>
  </si>
  <si>
    <t>LT103237219</t>
  </si>
  <si>
    <t>Viešųjų pirkimų specialistė Jurgita Žaliauskienė</t>
  </si>
  <si>
    <t>pirkimai@medita.lt</t>
  </si>
  <si>
    <t xml:space="preserve">Direktorius Aivaras Pliauckys; (8~5) 272 03 72; medita@medita.lt </t>
  </si>
  <si>
    <t>Nesudaryta</t>
  </si>
  <si>
    <t>UAB „Medita” įgaliojimas (konfidencialu)</t>
  </si>
  <si>
    <t>LR juridinių asmenų registro išplėstinis išrašas (konfidencialu)</t>
  </si>
  <si>
    <t>Tiekėjo deklaracija</t>
  </si>
  <si>
    <t>Taip</t>
  </si>
  <si>
    <t>Ne</t>
  </si>
  <si>
    <t>Jurgita Žaliauskienė</t>
  </si>
  <si>
    <t>Viešųjų pirkimų specialistė</t>
  </si>
  <si>
    <t xml:space="preserve">(8~5) 272 03 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</si>
</sst>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9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2" borderId="0" xfId="0" applyFont="1" applyFill="1" applyAlignment="1">
      <alignment wrapText="1"/>
    </xf>
    <xf numFmtId="0" fontId="4" fillId="4" borderId="23" xfId="0" applyFont="1" applyFill="1" applyBorder="1" applyAlignment="1">
      <alignment wrapText="1"/>
    </xf>
    <xf numFmtId="0" fontId="5" fillId="4" borderId="23" xfId="0" applyFont="1" applyFill="1" applyBorder="1" applyAlignment="1">
      <alignment wrapText="1"/>
    </xf>
    <xf numFmtId="0" fontId="5" fillId="5" borderId="23" xfId="0" applyFont="1" applyFill="1" applyBorder="1" applyAlignment="1" applyProtection="1">
      <alignment wrapText="1"/>
      <protection locked="0"/>
    </xf>
    <xf numFmtId="0" fontId="5" fillId="4" borderId="0" xfId="0" applyFont="1" applyFill="1" applyAlignment="1">
      <alignment wrapText="1"/>
    </xf>
    <xf numFmtId="0" fontId="5" fillId="2" borderId="0" xfId="0" applyFont="1" applyFill="1" applyAlignment="1">
      <alignment horizontal="center"/>
    </xf>
    <xf numFmtId="0" fontId="4" fillId="4" borderId="23" xfId="0" applyFont="1" applyFill="1" applyBorder="1" applyAlignment="1">
      <alignment horizontal="center"/>
    </xf>
    <xf numFmtId="0" fontId="5" fillId="4" borderId="23" xfId="0" applyFont="1" applyFill="1" applyBorder="1" applyAlignment="1">
      <alignment horizontal="center"/>
    </xf>
    <xf numFmtId="0" fontId="5" fillId="5" borderId="0" xfId="0" applyFont="1" applyFill="1" applyAlignment="1" applyProtection="1">
      <alignment horizontal="center"/>
      <protection locked="0"/>
    </xf>
    <xf numFmtId="0" fontId="5" fillId="5" borderId="23" xfId="0" applyFont="1" applyFill="1" applyBorder="1" applyAlignment="1" applyProtection="1">
      <alignment horizontal="center"/>
      <protection locked="0"/>
    </xf>
    <xf numFmtId="0" fontId="5" fillId="5" borderId="23" xfId="0" applyFont="1" applyFill="1" applyBorder="1" applyAlignment="1" applyProtection="1">
      <alignment horizontal="center" vertical="center" wrapText="1"/>
      <protection locked="0"/>
    </xf>
    <xf numFmtId="2" fontId="4" fillId="4" borderId="23" xfId="0" applyNumberFormat="1" applyFont="1" applyFill="1" applyBorder="1"/>
    <xf numFmtId="2" fontId="5" fillId="2" borderId="0" xfId="0" applyNumberFormat="1" applyFont="1" applyFill="1"/>
    <xf numFmtId="0" fontId="5" fillId="4" borderId="23" xfId="0" applyFont="1" applyFill="1" applyBorder="1" applyAlignment="1">
      <alignment horizontal="center" vertical="center"/>
    </xf>
    <xf numFmtId="9" fontId="5" fillId="6" borderId="23" xfId="0" applyNumberFormat="1" applyFont="1" applyFill="1" applyBorder="1" applyAlignment="1" applyProtection="1">
      <alignment horizontal="center"/>
      <protection locked="0"/>
    </xf>
    <xf numFmtId="0" fontId="5" fillId="6" borderId="23" xfId="0" applyFont="1" applyFill="1" applyBorder="1" applyAlignment="1" applyProtection="1">
      <alignment horizontal="left" vertical="center" wrapText="1"/>
      <protection locked="0"/>
    </xf>
    <xf numFmtId="0" fontId="5" fillId="6" borderId="23" xfId="0" applyFont="1" applyFill="1" applyBorder="1" applyAlignment="1" applyProtection="1">
      <alignment horizontal="left" vertical="center"/>
      <protection locked="0"/>
    </xf>
    <xf numFmtId="2" fontId="5" fillId="6" borderId="23" xfId="0" applyNumberFormat="1" applyFont="1" applyFill="1" applyBorder="1" applyAlignment="1" applyProtection="1">
      <alignment horizontal="center" vertical="center"/>
      <protection locked="0"/>
    </xf>
    <xf numFmtId="2" fontId="5" fillId="4" borderId="23" xfId="0" applyNumberFormat="1" applyFont="1" applyFill="1" applyBorder="1" applyAlignment="1">
      <alignment vertical="center"/>
    </xf>
    <xf numFmtId="0" fontId="5" fillId="4" borderId="23" xfId="0" applyFont="1" applyFill="1" applyBorder="1" applyAlignment="1">
      <alignment vertical="center"/>
    </xf>
    <xf numFmtId="14" fontId="6" fillId="6" borderId="1" xfId="0" applyNumberFormat="1" applyFont="1" applyFill="1" applyBorder="1" applyProtection="1">
      <protection locked="0"/>
    </xf>
    <xf numFmtId="0" fontId="6" fillId="6" borderId="1" xfId="0" applyFont="1" applyFill="1" applyBorder="1" applyProtection="1">
      <protection locked="0"/>
    </xf>
    <xf numFmtId="0" fontId="5" fillId="2" borderId="1" xfId="0" applyFont="1" applyFill="1" applyBorder="1" applyAlignment="1">
      <alignment vertical="center" wrapText="1"/>
    </xf>
    <xf numFmtId="0" fontId="6" fillId="0" borderId="15" xfId="0" applyFont="1" applyBorder="1"/>
    <xf numFmtId="0" fontId="6" fillId="6"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8" fillId="6" borderId="1" xfId="1" applyFill="1" applyBorder="1" applyAlignment="1" applyProtection="1">
      <alignment horizontal="center" vertical="center" wrapText="1"/>
      <protection locked="0"/>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6" fillId="0" borderId="23" xfId="0" applyFont="1" applyBorder="1"/>
    <xf numFmtId="0" fontId="6" fillId="6"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irkimai@medi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2"/>
  <sheetViews>
    <sheetView tabSelected="1" topLeftCell="A7" zoomScaleNormal="100" zoomScaleSheetLayoutView="100" workbookViewId="0">
      <selection activeCell="C113" sqref="C113"/>
    </sheetView>
  </sheetViews>
  <sheetFormatPr defaultColWidth="10.875" defaultRowHeight="15" x14ac:dyDescent="0.25"/>
  <cols>
    <col min="1" max="1" width="9.125" style="14" customWidth="1"/>
    <col min="2" max="2" width="39.875" style="14" customWidth="1"/>
    <col min="3" max="3" width="15.75" style="29" customWidth="1"/>
    <col min="4" max="4" width="13.125" style="29" customWidth="1"/>
    <col min="5" max="5" width="17.375" style="14" customWidth="1"/>
    <col min="6" max="6" width="17.5" style="14" customWidth="1"/>
    <col min="7" max="7" width="20.5" style="24" customWidth="1"/>
    <col min="8" max="8" width="26.5" style="14" customWidth="1"/>
    <col min="9" max="9" width="25" style="24" customWidth="1"/>
    <col min="10" max="15" width="25" style="14" customWidth="1"/>
    <col min="16" max="16" width="10.875" style="14" customWidth="1"/>
    <col min="17" max="16384" width="10.875" style="14"/>
  </cols>
  <sheetData>
    <row r="1" spans="1:7" x14ac:dyDescent="0.25">
      <c r="G1" s="24" t="s">
        <v>122</v>
      </c>
    </row>
    <row r="2" spans="1:7" x14ac:dyDescent="0.25">
      <c r="A2" s="12" t="s">
        <v>0</v>
      </c>
      <c r="B2" s="13"/>
    </row>
    <row r="3" spans="1:7" x14ac:dyDescent="0.25">
      <c r="B3" s="15"/>
    </row>
    <row r="4" spans="1:7" x14ac:dyDescent="0.25">
      <c r="A4" s="12" t="s">
        <v>1</v>
      </c>
      <c r="B4" s="13"/>
    </row>
    <row r="5" spans="1:7" x14ac:dyDescent="0.25">
      <c r="A5" s="13"/>
      <c r="B5" s="13"/>
    </row>
    <row r="6" spans="1:7" x14ac:dyDescent="0.25">
      <c r="A6" s="14" t="s">
        <v>2</v>
      </c>
      <c r="B6" s="12" t="s">
        <v>3</v>
      </c>
    </row>
    <row r="7" spans="1:7" x14ac:dyDescent="0.25">
      <c r="B7" s="13"/>
    </row>
    <row r="8" spans="1:7" ht="15.75" x14ac:dyDescent="0.25">
      <c r="A8" s="16" t="s">
        <v>4</v>
      </c>
      <c r="B8" s="44">
        <v>45131</v>
      </c>
    </row>
    <row r="9" spans="1:7" ht="15.75" x14ac:dyDescent="0.25">
      <c r="A9" s="16" t="s">
        <v>5</v>
      </c>
      <c r="B9" s="45">
        <v>1</v>
      </c>
    </row>
    <row r="10" spans="1:7" ht="15.75" x14ac:dyDescent="0.25">
      <c r="A10" s="16" t="s">
        <v>6</v>
      </c>
      <c r="B10" s="45" t="s">
        <v>134</v>
      </c>
    </row>
    <row r="12" spans="1:7" ht="15.75" x14ac:dyDescent="0.25">
      <c r="A12" s="46" t="s">
        <v>7</v>
      </c>
      <c r="B12" s="47"/>
      <c r="C12" s="48" t="s">
        <v>135</v>
      </c>
      <c r="D12" s="49"/>
      <c r="E12" s="49"/>
      <c r="F12" s="50"/>
    </row>
    <row r="13" spans="1:7" ht="15.95" customHeight="1" x14ac:dyDescent="0.25">
      <c r="A13" s="51" t="s">
        <v>8</v>
      </c>
      <c r="B13" s="52"/>
      <c r="C13" s="48">
        <v>110323729</v>
      </c>
      <c r="D13" s="49"/>
      <c r="E13" s="49"/>
      <c r="F13" s="50"/>
    </row>
    <row r="14" spans="1:7" ht="15.95" customHeight="1" x14ac:dyDescent="0.25">
      <c r="A14" s="51" t="s">
        <v>9</v>
      </c>
      <c r="B14" s="52"/>
      <c r="C14" s="48" t="s">
        <v>136</v>
      </c>
      <c r="D14" s="49"/>
      <c r="E14" s="49"/>
      <c r="F14" s="50"/>
    </row>
    <row r="15" spans="1:7" ht="15.95" customHeight="1" x14ac:dyDescent="0.25">
      <c r="A15" s="46" t="s">
        <v>10</v>
      </c>
      <c r="B15" s="47"/>
      <c r="C15" s="48" t="s">
        <v>137</v>
      </c>
      <c r="D15" s="49"/>
      <c r="E15" s="49"/>
      <c r="F15" s="50"/>
    </row>
    <row r="16" spans="1:7" ht="42.75" customHeight="1" x14ac:dyDescent="0.25">
      <c r="A16" s="53" t="s">
        <v>11</v>
      </c>
      <c r="B16" s="52"/>
      <c r="C16" s="48"/>
      <c r="D16" s="49"/>
      <c r="E16" s="49"/>
      <c r="F16" s="50"/>
    </row>
    <row r="17" spans="1:7" ht="15.95" customHeight="1" x14ac:dyDescent="0.25">
      <c r="A17" s="46" t="s">
        <v>12</v>
      </c>
      <c r="B17" s="47"/>
      <c r="C17" s="48" t="s">
        <v>138</v>
      </c>
      <c r="D17" s="49"/>
      <c r="E17" s="49"/>
      <c r="F17" s="50"/>
    </row>
    <row r="18" spans="1:7" ht="15.95" customHeight="1" x14ac:dyDescent="0.25">
      <c r="A18" s="46" t="s">
        <v>13</v>
      </c>
      <c r="B18" s="47"/>
      <c r="C18" s="48" t="s">
        <v>149</v>
      </c>
      <c r="D18" s="49"/>
      <c r="E18" s="49"/>
      <c r="F18" s="50"/>
    </row>
    <row r="19" spans="1:7" ht="36" customHeight="1" x14ac:dyDescent="0.25">
      <c r="A19" s="46" t="s">
        <v>14</v>
      </c>
      <c r="B19" s="47"/>
      <c r="C19" s="54" t="s">
        <v>139</v>
      </c>
      <c r="D19" s="49"/>
      <c r="E19" s="49"/>
      <c r="F19" s="50"/>
    </row>
    <row r="20" spans="1:7" ht="54.95" customHeight="1" x14ac:dyDescent="0.25">
      <c r="A20" s="46" t="s">
        <v>15</v>
      </c>
      <c r="B20" s="47"/>
      <c r="C20" s="48" t="s">
        <v>140</v>
      </c>
      <c r="D20" s="49"/>
      <c r="E20" s="49"/>
      <c r="F20" s="50"/>
    </row>
    <row r="21" spans="1:7" ht="97.5" customHeight="1" x14ac:dyDescent="0.25">
      <c r="A21" s="57" t="s">
        <v>16</v>
      </c>
      <c r="B21" s="58"/>
      <c r="C21" s="59" t="s">
        <v>141</v>
      </c>
      <c r="D21" s="60"/>
      <c r="E21" s="60"/>
      <c r="F21" s="60"/>
      <c r="G21" s="28" t="str">
        <f>IF((SUMPRODUCT(--(C21=""))&gt;0), "Privaloma užpildyti, kai taikomi pašalinimo pagrindai", "")</f>
        <v/>
      </c>
    </row>
    <row r="22" spans="1:7" ht="18" customHeight="1" x14ac:dyDescent="0.25">
      <c r="A22" s="18"/>
      <c r="B22" s="18"/>
      <c r="C22" s="19"/>
      <c r="D22" s="19"/>
      <c r="E22" s="19"/>
      <c r="F22" s="19"/>
    </row>
    <row r="23" spans="1:7" x14ac:dyDescent="0.25">
      <c r="A23" s="61" t="s">
        <v>17</v>
      </c>
      <c r="B23" s="55"/>
      <c r="C23" s="55"/>
      <c r="D23" s="55"/>
      <c r="E23" s="55"/>
      <c r="F23" s="55"/>
    </row>
    <row r="24" spans="1:7" x14ac:dyDescent="0.25">
      <c r="A24" s="55" t="s">
        <v>18</v>
      </c>
      <c r="B24" s="55"/>
      <c r="C24" s="55"/>
      <c r="D24" s="55"/>
      <c r="E24" s="55"/>
      <c r="F24" s="55"/>
    </row>
    <row r="25" spans="1:7" x14ac:dyDescent="0.25">
      <c r="A25" s="55" t="s">
        <v>19</v>
      </c>
      <c r="B25" s="55"/>
      <c r="C25" s="55"/>
      <c r="D25" s="55"/>
      <c r="E25" s="55"/>
      <c r="F25" s="55"/>
    </row>
    <row r="26" spans="1:7" x14ac:dyDescent="0.25">
      <c r="A26" s="55" t="s">
        <v>20</v>
      </c>
      <c r="B26" s="55"/>
      <c r="C26" s="55"/>
      <c r="D26" s="55"/>
      <c r="E26" s="55"/>
      <c r="F26" s="55"/>
    </row>
    <row r="27" spans="1:7" x14ac:dyDescent="0.25">
      <c r="A27" s="55" t="s">
        <v>21</v>
      </c>
      <c r="B27" s="55"/>
      <c r="C27" s="55"/>
      <c r="D27" s="55"/>
      <c r="E27" s="55"/>
      <c r="F27" s="55"/>
    </row>
    <row r="28" spans="1:7" ht="32.1" customHeight="1" x14ac:dyDescent="0.25">
      <c r="A28" s="56" t="s">
        <v>22</v>
      </c>
      <c r="B28" s="55"/>
      <c r="C28" s="55"/>
      <c r="D28" s="55"/>
      <c r="E28" s="55"/>
      <c r="F28" s="55"/>
    </row>
    <row r="29" spans="1:7" x14ac:dyDescent="0.25">
      <c r="A29" s="55" t="s">
        <v>23</v>
      </c>
      <c r="B29" s="55"/>
      <c r="C29" s="55"/>
      <c r="D29" s="55"/>
      <c r="E29" s="55"/>
      <c r="F29" s="55"/>
    </row>
    <row r="30" spans="1:7" x14ac:dyDescent="0.25">
      <c r="A30" s="17" t="s">
        <v>24</v>
      </c>
      <c r="D30" s="32"/>
    </row>
    <row r="31" spans="1:7" x14ac:dyDescent="0.25">
      <c r="A31" s="17" t="s">
        <v>123</v>
      </c>
    </row>
    <row r="32" spans="1:7" ht="23.25" hidden="1" customHeight="1" x14ac:dyDescent="0.25">
      <c r="A32" s="12" t="s">
        <v>25</v>
      </c>
      <c r="B32" s="12" t="s">
        <v>26</v>
      </c>
    </row>
    <row r="33" spans="1:9" hidden="1" x14ac:dyDescent="0.25"/>
    <row r="34" spans="1:9" hidden="1" x14ac:dyDescent="0.25">
      <c r="A34" s="12" t="s">
        <v>27</v>
      </c>
    </row>
    <row r="35" spans="1:9" ht="29.25" hidden="1" x14ac:dyDescent="0.25">
      <c r="A35" s="20" t="s">
        <v>28</v>
      </c>
      <c r="B35" s="20" t="s">
        <v>29</v>
      </c>
      <c r="C35" s="30" t="s">
        <v>30</v>
      </c>
      <c r="D35" s="30" t="s">
        <v>31</v>
      </c>
      <c r="E35" s="20" t="s">
        <v>32</v>
      </c>
      <c r="F35" s="20" t="s">
        <v>33</v>
      </c>
      <c r="G35" s="25" t="s">
        <v>34</v>
      </c>
      <c r="H35" s="20" t="s">
        <v>35</v>
      </c>
      <c r="I35" s="25" t="s">
        <v>36</v>
      </c>
    </row>
    <row r="36" spans="1:9" hidden="1" x14ac:dyDescent="0.25">
      <c r="A36" s="20" t="s">
        <v>37</v>
      </c>
      <c r="B36" s="20" t="s">
        <v>38</v>
      </c>
      <c r="C36" s="31"/>
      <c r="D36" s="31"/>
      <c r="E36" s="21"/>
      <c r="F36" s="21"/>
      <c r="G36" s="26"/>
      <c r="H36" s="21"/>
      <c r="I36" s="26"/>
    </row>
    <row r="37" spans="1:9" hidden="1" x14ac:dyDescent="0.25">
      <c r="A37" s="21" t="s">
        <v>39</v>
      </c>
      <c r="B37" s="21" t="s">
        <v>40</v>
      </c>
      <c r="C37" s="31">
        <v>70</v>
      </c>
      <c r="D37" s="31" t="s">
        <v>41</v>
      </c>
      <c r="E37" s="22"/>
      <c r="F37" s="21" t="str">
        <f>IF(ISBLANK(E37),"", PRODUCT(C37,E37))</f>
        <v/>
      </c>
      <c r="G37" s="27"/>
      <c r="H37" s="23"/>
      <c r="I37" s="27"/>
    </row>
    <row r="38" spans="1:9" hidden="1" x14ac:dyDescent="0.25">
      <c r="A38" s="21" t="s">
        <v>42</v>
      </c>
      <c r="B38" s="21" t="s">
        <v>43</v>
      </c>
      <c r="C38" s="31">
        <v>70</v>
      </c>
      <c r="D38" s="31" t="s">
        <v>44</v>
      </c>
      <c r="E38" s="22"/>
      <c r="F38" s="21" t="str">
        <f>IF(ISBLANK(E38),"", PRODUCT(C38,E38))</f>
        <v/>
      </c>
      <c r="G38" s="27"/>
      <c r="H38" s="23"/>
      <c r="I38" s="27"/>
    </row>
    <row r="39" spans="1:9" hidden="1" x14ac:dyDescent="0.25">
      <c r="A39" s="21" t="s">
        <v>45</v>
      </c>
      <c r="B39" s="21" t="s">
        <v>46</v>
      </c>
      <c r="C39" s="31">
        <v>70</v>
      </c>
      <c r="D39" s="31" t="s">
        <v>41</v>
      </c>
      <c r="E39" s="22"/>
      <c r="F39" s="21" t="str">
        <f>IF(ISBLANK(E39),"", PRODUCT(C39,E39))</f>
        <v/>
      </c>
      <c r="G39" s="27"/>
      <c r="H39" s="23"/>
      <c r="I39" s="27"/>
    </row>
    <row r="40" spans="1:9" ht="30" hidden="1" x14ac:dyDescent="0.25">
      <c r="E40" s="20" t="s">
        <v>47</v>
      </c>
      <c r="F40" s="20" t="str">
        <f>IF((SUMPRODUCT(--(F37:F39=""))&gt;0), "", ROUND(SUM(F37:F39),2))</f>
        <v/>
      </c>
      <c r="G40" s="28" t="str">
        <f>IF((SUMPRODUCT(--(F37:F39=""))&gt;0), "Neužpildytos visų objektų kainos", "")</f>
        <v>Neužpildytos visų objektų kainos</v>
      </c>
    </row>
    <row r="41" spans="1:9" ht="30" hidden="1" x14ac:dyDescent="0.25">
      <c r="C41" s="30" t="s">
        <v>48</v>
      </c>
      <c r="D41" s="33"/>
      <c r="E41" s="20" t="s">
        <v>49</v>
      </c>
      <c r="F41" s="20" t="str">
        <f>IF(OR(F40="",D41=""),"", ROUND(PRODUCT(D41,F40)/100,2))</f>
        <v/>
      </c>
      <c r="G41" s="28" t="str">
        <f>IF(D41="", "Nurodykite taikomą PVM dydį", "")</f>
        <v>Nurodykite taikomą PVM dydį</v>
      </c>
    </row>
    <row r="42" spans="1:9" hidden="1" x14ac:dyDescent="0.25">
      <c r="E42" s="20" t="s">
        <v>50</v>
      </c>
      <c r="F42" s="20">
        <f>IF(ISBLANK(F41), "", ROUND(SUM(F40:F41),2))</f>
        <v>0</v>
      </c>
    </row>
    <row r="43" spans="1:9" hidden="1" x14ac:dyDescent="0.25"/>
    <row r="44" spans="1:9" hidden="1" x14ac:dyDescent="0.25"/>
    <row r="45" spans="1:9" hidden="1" x14ac:dyDescent="0.25"/>
    <row r="46" spans="1:9" hidden="1" x14ac:dyDescent="0.25">
      <c r="A46" s="12" t="s">
        <v>51</v>
      </c>
      <c r="B46" s="12" t="s">
        <v>52</v>
      </c>
    </row>
    <row r="47" spans="1:9" hidden="1" x14ac:dyDescent="0.25"/>
    <row r="48" spans="1:9" hidden="1" x14ac:dyDescent="0.25">
      <c r="A48" s="12" t="s">
        <v>27</v>
      </c>
    </row>
    <row r="49" spans="1:9" ht="29.25" hidden="1" x14ac:dyDescent="0.25">
      <c r="A49" s="20" t="s">
        <v>28</v>
      </c>
      <c r="B49" s="20" t="s">
        <v>29</v>
      </c>
      <c r="C49" s="30" t="s">
        <v>30</v>
      </c>
      <c r="D49" s="30" t="s">
        <v>31</v>
      </c>
      <c r="E49" s="20" t="s">
        <v>32</v>
      </c>
      <c r="F49" s="20" t="s">
        <v>33</v>
      </c>
      <c r="G49" s="25" t="s">
        <v>34</v>
      </c>
      <c r="H49" s="20" t="s">
        <v>35</v>
      </c>
      <c r="I49" s="25" t="s">
        <v>36</v>
      </c>
    </row>
    <row r="50" spans="1:9" hidden="1" x14ac:dyDescent="0.25">
      <c r="A50" s="20" t="s">
        <v>53</v>
      </c>
      <c r="B50" s="20" t="s">
        <v>54</v>
      </c>
      <c r="C50" s="31"/>
      <c r="D50" s="31"/>
      <c r="E50" s="21"/>
      <c r="F50" s="21"/>
      <c r="G50" s="26"/>
      <c r="H50" s="21"/>
      <c r="I50" s="26"/>
    </row>
    <row r="51" spans="1:9" hidden="1" x14ac:dyDescent="0.25">
      <c r="A51" s="21" t="s">
        <v>55</v>
      </c>
      <c r="B51" s="21" t="s">
        <v>54</v>
      </c>
      <c r="C51" s="31">
        <v>5</v>
      </c>
      <c r="D51" s="31" t="s">
        <v>41</v>
      </c>
      <c r="E51" s="22"/>
      <c r="F51" s="21" t="str">
        <f>IF(ISBLANK(E51),"", PRODUCT(C51,E51))</f>
        <v/>
      </c>
      <c r="G51" s="27"/>
      <c r="H51" s="23"/>
      <c r="I51" s="27"/>
    </row>
    <row r="52" spans="1:9" ht="30" hidden="1" x14ac:dyDescent="0.25">
      <c r="E52" s="20" t="s">
        <v>47</v>
      </c>
      <c r="F52" s="20" t="str">
        <f>IF(F51="","",ROUND(SUM(F51:F51),2))</f>
        <v/>
      </c>
      <c r="G52" s="28" t="str">
        <f>IF(F51="","Neužpildytos visos objektų kainos","")</f>
        <v>Neužpildytos visos objektų kainos</v>
      </c>
    </row>
    <row r="53" spans="1:9" ht="30" hidden="1" x14ac:dyDescent="0.25">
      <c r="C53" s="30" t="s">
        <v>48</v>
      </c>
      <c r="D53" s="33"/>
      <c r="E53" s="20" t="s">
        <v>49</v>
      </c>
      <c r="F53" s="20" t="str">
        <f>IF(OR(F52="",D53=""),"", ROUND(PRODUCT(D53,F52)/100,2))</f>
        <v/>
      </c>
      <c r="G53" s="28" t="str">
        <f>IF(D53="", "Nurodykite taikomą PVM dydį", "")</f>
        <v>Nurodykite taikomą PVM dydį</v>
      </c>
    </row>
    <row r="54" spans="1:9" hidden="1" x14ac:dyDescent="0.25">
      <c r="E54" s="20" t="s">
        <v>50</v>
      </c>
      <c r="F54" s="20">
        <f>IF(ISBLANK(F53), "", ROUND(SUM(F52:F53),2))</f>
        <v>0</v>
      </c>
    </row>
    <row r="55" spans="1:9" hidden="1" x14ac:dyDescent="0.25"/>
    <row r="56" spans="1:9" hidden="1" x14ac:dyDescent="0.25"/>
    <row r="57" spans="1:9" hidden="1" x14ac:dyDescent="0.25"/>
    <row r="58" spans="1:9" hidden="1" x14ac:dyDescent="0.25">
      <c r="A58" s="12" t="s">
        <v>56</v>
      </c>
      <c r="B58" s="12" t="s">
        <v>57</v>
      </c>
    </row>
    <row r="59" spans="1:9" hidden="1" x14ac:dyDescent="0.25"/>
    <row r="60" spans="1:9" hidden="1" x14ac:dyDescent="0.25">
      <c r="A60" s="12" t="s">
        <v>27</v>
      </c>
    </row>
    <row r="61" spans="1:9" ht="29.25" hidden="1" x14ac:dyDescent="0.25">
      <c r="A61" s="20" t="s">
        <v>28</v>
      </c>
      <c r="B61" s="20" t="s">
        <v>29</v>
      </c>
      <c r="C61" s="30" t="s">
        <v>30</v>
      </c>
      <c r="D61" s="30" t="s">
        <v>31</v>
      </c>
      <c r="E61" s="20" t="s">
        <v>32</v>
      </c>
      <c r="F61" s="20" t="s">
        <v>33</v>
      </c>
      <c r="G61" s="25" t="s">
        <v>34</v>
      </c>
      <c r="H61" s="20" t="s">
        <v>35</v>
      </c>
      <c r="I61" s="25" t="s">
        <v>36</v>
      </c>
    </row>
    <row r="62" spans="1:9" hidden="1" x14ac:dyDescent="0.25">
      <c r="A62" s="20" t="s">
        <v>58</v>
      </c>
      <c r="B62" s="20" t="s">
        <v>59</v>
      </c>
      <c r="C62" s="31"/>
      <c r="D62" s="31"/>
      <c r="E62" s="21"/>
      <c r="F62" s="21"/>
      <c r="G62" s="26"/>
      <c r="H62" s="21"/>
      <c r="I62" s="26"/>
    </row>
    <row r="63" spans="1:9" hidden="1" x14ac:dyDescent="0.25">
      <c r="A63" s="21" t="s">
        <v>60</v>
      </c>
      <c r="B63" s="21" t="s">
        <v>59</v>
      </c>
      <c r="C63" s="31">
        <v>20</v>
      </c>
      <c r="D63" s="31" t="s">
        <v>41</v>
      </c>
      <c r="E63" s="22"/>
      <c r="F63" s="21" t="str">
        <f>IF(ISBLANK(E63),"", PRODUCT(C63,E63))</f>
        <v/>
      </c>
      <c r="G63" s="27"/>
      <c r="H63" s="23"/>
      <c r="I63" s="27"/>
    </row>
    <row r="64" spans="1:9" ht="30" hidden="1" x14ac:dyDescent="0.25">
      <c r="E64" s="20" t="s">
        <v>47</v>
      </c>
      <c r="F64" s="20" t="str">
        <f>IF(F63="","",ROUND(SUM(F63:F63),2))</f>
        <v/>
      </c>
      <c r="G64" s="28" t="str">
        <f>IF(F63="","Neužpildytos visos objektų kainos","")</f>
        <v>Neužpildytos visos objektų kainos</v>
      </c>
    </row>
    <row r="65" spans="1:9" ht="30" hidden="1" x14ac:dyDescent="0.25">
      <c r="C65" s="30" t="s">
        <v>48</v>
      </c>
      <c r="D65" s="33"/>
      <c r="E65" s="20" t="s">
        <v>49</v>
      </c>
      <c r="F65" s="20" t="str">
        <f>IF(OR(F64="",D65=""),"", ROUND(PRODUCT(D65,F64)/100,2))</f>
        <v/>
      </c>
      <c r="G65" s="28" t="str">
        <f>IF(D65="", "Nurodykite taikomą PVM dydį", "")</f>
        <v>Nurodykite taikomą PVM dydį</v>
      </c>
    </row>
    <row r="66" spans="1:9" hidden="1" x14ac:dyDescent="0.25">
      <c r="E66" s="20" t="s">
        <v>50</v>
      </c>
      <c r="F66" s="20">
        <f>IF(ISBLANK(F65), "", ROUND(SUM(F64:F65),2))</f>
        <v>0</v>
      </c>
    </row>
    <row r="67" spans="1:9" hidden="1" x14ac:dyDescent="0.25"/>
    <row r="68" spans="1:9" hidden="1" x14ac:dyDescent="0.25"/>
    <row r="69" spans="1:9" hidden="1" x14ac:dyDescent="0.25"/>
    <row r="70" spans="1:9" hidden="1" x14ac:dyDescent="0.25">
      <c r="A70" s="12" t="s">
        <v>61</v>
      </c>
      <c r="B70" s="12" t="s">
        <v>62</v>
      </c>
    </row>
    <row r="71" spans="1:9" hidden="1" x14ac:dyDescent="0.25"/>
    <row r="72" spans="1:9" hidden="1" x14ac:dyDescent="0.25">
      <c r="A72" s="12" t="s">
        <v>27</v>
      </c>
    </row>
    <row r="73" spans="1:9" ht="29.25" hidden="1" x14ac:dyDescent="0.25">
      <c r="A73" s="20" t="s">
        <v>28</v>
      </c>
      <c r="B73" s="20" t="s">
        <v>29</v>
      </c>
      <c r="C73" s="30" t="s">
        <v>30</v>
      </c>
      <c r="D73" s="30" t="s">
        <v>31</v>
      </c>
      <c r="E73" s="20" t="s">
        <v>32</v>
      </c>
      <c r="F73" s="20" t="s">
        <v>33</v>
      </c>
      <c r="G73" s="25" t="s">
        <v>34</v>
      </c>
      <c r="H73" s="20" t="s">
        <v>35</v>
      </c>
      <c r="I73" s="25" t="s">
        <v>36</v>
      </c>
    </row>
    <row r="74" spans="1:9" hidden="1" x14ac:dyDescent="0.25">
      <c r="A74" s="20" t="s">
        <v>63</v>
      </c>
      <c r="B74" s="20" t="s">
        <v>64</v>
      </c>
      <c r="C74" s="31"/>
      <c r="D74" s="31"/>
      <c r="E74" s="21"/>
      <c r="F74" s="21"/>
      <c r="G74" s="26"/>
      <c r="H74" s="21"/>
      <c r="I74" s="26"/>
    </row>
    <row r="75" spans="1:9" hidden="1" x14ac:dyDescent="0.25">
      <c r="A75" s="21" t="s">
        <v>65</v>
      </c>
      <c r="B75" s="21" t="s">
        <v>64</v>
      </c>
      <c r="C75" s="31">
        <v>2</v>
      </c>
      <c r="D75" s="31" t="s">
        <v>41</v>
      </c>
      <c r="E75" s="22"/>
      <c r="F75" s="21" t="str">
        <f>IF(ISBLANK(E75),"", PRODUCT(C75,E75))</f>
        <v/>
      </c>
      <c r="G75" s="27"/>
      <c r="H75" s="23"/>
      <c r="I75" s="27"/>
    </row>
    <row r="76" spans="1:9" ht="30" hidden="1" x14ac:dyDescent="0.25">
      <c r="E76" s="20" t="s">
        <v>47</v>
      </c>
      <c r="F76" s="20" t="str">
        <f>IF(F75="","",ROUND(SUM(F75:F75),2))</f>
        <v/>
      </c>
      <c r="G76" s="28" t="str">
        <f>IF(F75="","Neužpildytos visos objektų kainos","")</f>
        <v>Neužpildytos visos objektų kainos</v>
      </c>
    </row>
    <row r="77" spans="1:9" ht="30" hidden="1" x14ac:dyDescent="0.25">
      <c r="C77" s="30" t="s">
        <v>48</v>
      </c>
      <c r="D77" s="33"/>
      <c r="E77" s="20" t="s">
        <v>49</v>
      </c>
      <c r="F77" s="20" t="str">
        <f>IF(OR(F76="",D77=""),"", ROUND(PRODUCT(D77,F76)/100,2))</f>
        <v/>
      </c>
      <c r="G77" s="28" t="str">
        <f>IF(D77="", "Nurodykite taikomą PVM dydį", "")</f>
        <v>Nurodykite taikomą PVM dydį</v>
      </c>
    </row>
    <row r="78" spans="1:9" hidden="1" x14ac:dyDescent="0.25">
      <c r="E78" s="20" t="s">
        <v>50</v>
      </c>
      <c r="F78" s="20">
        <f>IF(ISBLANK(F77), "", ROUND(SUM(F76:F77),2))</f>
        <v>0</v>
      </c>
    </row>
    <row r="79" spans="1:9" hidden="1" x14ac:dyDescent="0.25"/>
    <row r="80" spans="1:9" hidden="1" x14ac:dyDescent="0.25"/>
    <row r="81" spans="1:9" hidden="1" x14ac:dyDescent="0.25"/>
    <row r="83" spans="1:9" hidden="1" x14ac:dyDescent="0.25">
      <c r="A83" s="12" t="s">
        <v>66</v>
      </c>
      <c r="B83" s="12" t="s">
        <v>67</v>
      </c>
    </row>
    <row r="84" spans="1:9" hidden="1" x14ac:dyDescent="0.25"/>
    <row r="85" spans="1:9" hidden="1" x14ac:dyDescent="0.25">
      <c r="A85" s="12" t="s">
        <v>27</v>
      </c>
    </row>
    <row r="86" spans="1:9" ht="29.25" hidden="1" x14ac:dyDescent="0.25">
      <c r="A86" s="20" t="s">
        <v>28</v>
      </c>
      <c r="B86" s="20" t="s">
        <v>29</v>
      </c>
      <c r="C86" s="30" t="s">
        <v>30</v>
      </c>
      <c r="D86" s="30" t="s">
        <v>31</v>
      </c>
      <c r="E86" s="20" t="s">
        <v>32</v>
      </c>
      <c r="F86" s="20" t="s">
        <v>33</v>
      </c>
      <c r="G86" s="25" t="s">
        <v>34</v>
      </c>
      <c r="H86" s="20" t="s">
        <v>35</v>
      </c>
      <c r="I86" s="25" t="s">
        <v>36</v>
      </c>
    </row>
    <row r="87" spans="1:9" hidden="1" x14ac:dyDescent="0.25">
      <c r="A87" s="20" t="s">
        <v>68</v>
      </c>
      <c r="B87" s="20" t="s">
        <v>69</v>
      </c>
      <c r="C87" s="31"/>
      <c r="D87" s="31"/>
      <c r="E87" s="21"/>
      <c r="F87" s="21"/>
      <c r="G87" s="26"/>
      <c r="H87" s="21"/>
      <c r="I87" s="26"/>
    </row>
    <row r="88" spans="1:9" hidden="1" x14ac:dyDescent="0.25">
      <c r="A88" s="21" t="s">
        <v>70</v>
      </c>
      <c r="B88" s="21" t="s">
        <v>69</v>
      </c>
      <c r="C88" s="31">
        <v>40</v>
      </c>
      <c r="D88" s="31" t="s">
        <v>41</v>
      </c>
      <c r="E88" s="22"/>
      <c r="F88" s="21" t="str">
        <f>IF(ISBLANK(E88),"", PRODUCT(C88,E88))</f>
        <v/>
      </c>
      <c r="G88" s="27"/>
      <c r="H88" s="23"/>
      <c r="I88" s="27"/>
    </row>
    <row r="89" spans="1:9" ht="30" hidden="1" x14ac:dyDescent="0.25">
      <c r="E89" s="20" t="s">
        <v>47</v>
      </c>
      <c r="F89" s="20" t="str">
        <f>IF(F88="","",ROUND(SUM(F88:F88),2))</f>
        <v/>
      </c>
      <c r="G89" s="28" t="str">
        <f>IF(F88="","Neužpildytos visos objektų kainos","")</f>
        <v>Neužpildytos visos objektų kainos</v>
      </c>
    </row>
    <row r="90" spans="1:9" ht="30" hidden="1" x14ac:dyDescent="0.25">
      <c r="C90" s="30" t="s">
        <v>48</v>
      </c>
      <c r="D90" s="33"/>
      <c r="E90" s="20" t="s">
        <v>49</v>
      </c>
      <c r="F90" s="20" t="str">
        <f>IF(OR(F89="",D90=""),"", ROUND(PRODUCT(D90,F89)/100,2))</f>
        <v/>
      </c>
      <c r="G90" s="28" t="str">
        <f>IF(D90="", "Nurodykite taikomą PVM dydį", "")</f>
        <v>Nurodykite taikomą PVM dydį</v>
      </c>
    </row>
    <row r="91" spans="1:9" hidden="1" x14ac:dyDescent="0.25">
      <c r="E91" s="20" t="s">
        <v>50</v>
      </c>
      <c r="F91" s="20">
        <f>IF(ISBLANK(F90), "", ROUND(SUM(F89:F90),2))</f>
        <v>0</v>
      </c>
    </row>
    <row r="92" spans="1:9" hidden="1" x14ac:dyDescent="0.25"/>
    <row r="93" spans="1:9" hidden="1" x14ac:dyDescent="0.25"/>
    <row r="94" spans="1:9" hidden="1" x14ac:dyDescent="0.25"/>
    <row r="95" spans="1:9" hidden="1" x14ac:dyDescent="0.25">
      <c r="A95" s="12" t="s">
        <v>71</v>
      </c>
      <c r="B95" s="12" t="s">
        <v>72</v>
      </c>
    </row>
    <row r="96" spans="1:9" hidden="1" x14ac:dyDescent="0.25"/>
    <row r="97" spans="1:9" hidden="1" x14ac:dyDescent="0.25">
      <c r="A97" s="12" t="s">
        <v>27</v>
      </c>
    </row>
    <row r="98" spans="1:9" ht="29.25" hidden="1" x14ac:dyDescent="0.25">
      <c r="A98" s="20" t="s">
        <v>28</v>
      </c>
      <c r="B98" s="20" t="s">
        <v>29</v>
      </c>
      <c r="C98" s="30" t="s">
        <v>30</v>
      </c>
      <c r="D98" s="30" t="s">
        <v>31</v>
      </c>
      <c r="E98" s="20" t="s">
        <v>32</v>
      </c>
      <c r="F98" s="20" t="s">
        <v>33</v>
      </c>
      <c r="G98" s="25" t="s">
        <v>34</v>
      </c>
      <c r="H98" s="20" t="s">
        <v>35</v>
      </c>
      <c r="I98" s="25" t="s">
        <v>36</v>
      </c>
    </row>
    <row r="99" spans="1:9" hidden="1" x14ac:dyDescent="0.25">
      <c r="A99" s="20" t="s">
        <v>73</v>
      </c>
      <c r="B99" s="20" t="s">
        <v>74</v>
      </c>
      <c r="C99" s="31"/>
      <c r="D99" s="31"/>
      <c r="E99" s="21"/>
      <c r="F99" s="21"/>
      <c r="G99" s="26"/>
      <c r="H99" s="21"/>
      <c r="I99" s="26"/>
    </row>
    <row r="100" spans="1:9" hidden="1" x14ac:dyDescent="0.25">
      <c r="A100" s="21" t="s">
        <v>75</v>
      </c>
      <c r="B100" s="21" t="s">
        <v>74</v>
      </c>
      <c r="C100" s="31">
        <v>40</v>
      </c>
      <c r="D100" s="31" t="s">
        <v>44</v>
      </c>
      <c r="E100" s="22"/>
      <c r="F100" s="21" t="str">
        <f>IF(ISBLANK(E100),"", PRODUCT(C100,E100))</f>
        <v/>
      </c>
      <c r="G100" s="27"/>
      <c r="H100" s="23"/>
      <c r="I100" s="27"/>
    </row>
    <row r="101" spans="1:9" ht="30" hidden="1" x14ac:dyDescent="0.25">
      <c r="E101" s="20" t="s">
        <v>47</v>
      </c>
      <c r="F101" s="20" t="str">
        <f>IF(F100="","",ROUND(SUM(F100:F100),2))</f>
        <v/>
      </c>
      <c r="G101" s="28" t="str">
        <f>IF(F100="","Neužpildytos visos objektų kainos","")</f>
        <v>Neužpildytos visos objektų kainos</v>
      </c>
    </row>
    <row r="102" spans="1:9" ht="30" hidden="1" x14ac:dyDescent="0.25">
      <c r="C102" s="30" t="s">
        <v>48</v>
      </c>
      <c r="D102" s="33"/>
      <c r="E102" s="20" t="s">
        <v>49</v>
      </c>
      <c r="F102" s="20" t="str">
        <f>IF(OR(F101="",D102=""),"", ROUND(PRODUCT(D102,F101)/100,2))</f>
        <v/>
      </c>
      <c r="G102" s="28" t="str">
        <f>IF(D102="", "Nurodykite taikomą PVM dydį", "")</f>
        <v>Nurodykite taikomą PVM dydį</v>
      </c>
    </row>
    <row r="103" spans="1:9" hidden="1" x14ac:dyDescent="0.25">
      <c r="E103" s="20" t="s">
        <v>50</v>
      </c>
      <c r="F103" s="20">
        <f>IF(ISBLANK(F102), "", ROUND(SUM(F101:F102),2))</f>
        <v>0</v>
      </c>
    </row>
    <row r="104" spans="1:9" hidden="1" x14ac:dyDescent="0.25"/>
    <row r="105" spans="1:9" hidden="1" x14ac:dyDescent="0.25"/>
    <row r="106" spans="1:9" hidden="1" x14ac:dyDescent="0.25"/>
    <row r="107" spans="1:9" x14ac:dyDescent="0.25">
      <c r="A107" s="12" t="s">
        <v>76</v>
      </c>
      <c r="B107" s="12" t="s">
        <v>77</v>
      </c>
    </row>
    <row r="109" spans="1:9" x14ac:dyDescent="0.25">
      <c r="A109" s="12" t="s">
        <v>27</v>
      </c>
    </row>
    <row r="110" spans="1:9" ht="29.25" x14ac:dyDescent="0.25">
      <c r="A110" s="20" t="s">
        <v>28</v>
      </c>
      <c r="B110" s="20" t="s">
        <v>29</v>
      </c>
      <c r="C110" s="30" t="s">
        <v>30</v>
      </c>
      <c r="D110" s="30" t="s">
        <v>31</v>
      </c>
      <c r="E110" s="20" t="s">
        <v>32</v>
      </c>
      <c r="F110" s="20" t="s">
        <v>33</v>
      </c>
      <c r="G110" s="25" t="s">
        <v>34</v>
      </c>
      <c r="H110" s="20" t="s">
        <v>35</v>
      </c>
      <c r="I110" s="25" t="s">
        <v>36</v>
      </c>
    </row>
    <row r="111" spans="1:9" x14ac:dyDescent="0.25">
      <c r="A111" s="20" t="s">
        <v>78</v>
      </c>
      <c r="B111" s="20" t="s">
        <v>79</v>
      </c>
      <c r="C111" s="31"/>
      <c r="D111" s="31"/>
      <c r="E111" s="21"/>
      <c r="F111" s="21"/>
      <c r="G111" s="26"/>
      <c r="H111" s="21"/>
      <c r="I111" s="26"/>
    </row>
    <row r="112" spans="1:9" ht="45" x14ac:dyDescent="0.25">
      <c r="A112" s="21" t="s">
        <v>80</v>
      </c>
      <c r="B112" s="21" t="s">
        <v>81</v>
      </c>
      <c r="C112" s="31">
        <v>4</v>
      </c>
      <c r="D112" s="31" t="s">
        <v>41</v>
      </c>
      <c r="E112" s="22">
        <v>330</v>
      </c>
      <c r="F112" s="21">
        <f>IF(ISBLANK(E112),"", PRODUCT(C112,E112))</f>
        <v>1320</v>
      </c>
      <c r="G112" s="39" t="s">
        <v>127</v>
      </c>
      <c r="H112" s="40" t="s">
        <v>128</v>
      </c>
      <c r="I112" s="39" t="s">
        <v>129</v>
      </c>
    </row>
    <row r="113" spans="1:9" ht="45" x14ac:dyDescent="0.25">
      <c r="A113" s="21" t="s">
        <v>82</v>
      </c>
      <c r="B113" s="21" t="s">
        <v>83</v>
      </c>
      <c r="C113" s="31">
        <v>800</v>
      </c>
      <c r="D113" s="31" t="s">
        <v>41</v>
      </c>
      <c r="E113" s="22">
        <v>0.8</v>
      </c>
      <c r="F113" s="21">
        <f>IF(ISBLANK(E113),"", PRODUCT(C113,E113))</f>
        <v>640</v>
      </c>
      <c r="G113" s="39" t="s">
        <v>130</v>
      </c>
      <c r="H113" s="40" t="s">
        <v>128</v>
      </c>
      <c r="I113" s="39" t="s">
        <v>131</v>
      </c>
    </row>
    <row r="114" spans="1:9" ht="60" x14ac:dyDescent="0.25">
      <c r="A114" s="21" t="s">
        <v>84</v>
      </c>
      <c r="B114" s="21" t="s">
        <v>85</v>
      </c>
      <c r="C114" s="31">
        <v>800</v>
      </c>
      <c r="D114" s="31" t="s">
        <v>41</v>
      </c>
      <c r="E114" s="22">
        <v>0.2</v>
      </c>
      <c r="F114" s="21">
        <f>IF(ISBLANK(E114),"", PRODUCT(C114,E114))</f>
        <v>160</v>
      </c>
      <c r="G114" s="39" t="s">
        <v>132</v>
      </c>
      <c r="H114" s="40" t="s">
        <v>128</v>
      </c>
      <c r="I114" s="39" t="s">
        <v>133</v>
      </c>
    </row>
    <row r="115" spans="1:9" x14ac:dyDescent="0.25">
      <c r="E115" s="20" t="s">
        <v>47</v>
      </c>
      <c r="F115" s="20">
        <f>IF((SUMPRODUCT(--(F112:F114=""))&gt;0), "", ROUND(SUM(F112:F114),2))</f>
        <v>2120</v>
      </c>
      <c r="G115" s="28" t="str">
        <f>IF((SUMPRODUCT(--(F112:F114=""))&gt;0), "Neužpildytos visų objektų kainos", "")</f>
        <v/>
      </c>
    </row>
    <row r="116" spans="1:9" x14ac:dyDescent="0.25">
      <c r="C116" s="30" t="s">
        <v>48</v>
      </c>
      <c r="D116" s="38">
        <v>0.21</v>
      </c>
      <c r="E116" s="20" t="s">
        <v>49</v>
      </c>
      <c r="F116" s="35">
        <v>445.2</v>
      </c>
      <c r="G116" s="28" t="str">
        <f>IF(D116="", "Nurodykite taikomą PVM dydį", "")</f>
        <v/>
      </c>
    </row>
    <row r="117" spans="1:9" x14ac:dyDescent="0.25">
      <c r="E117" s="20" t="s">
        <v>50</v>
      </c>
      <c r="F117" s="20">
        <f>IF(ISBLANK(F116), "", ROUND(SUM(F115:F116),2))</f>
        <v>2565.1999999999998</v>
      </c>
    </row>
    <row r="121" spans="1:9" hidden="1" x14ac:dyDescent="0.25">
      <c r="A121" s="12" t="s">
        <v>86</v>
      </c>
      <c r="B121" s="12" t="s">
        <v>87</v>
      </c>
    </row>
    <row r="122" spans="1:9" hidden="1" x14ac:dyDescent="0.25"/>
    <row r="123" spans="1:9" hidden="1" x14ac:dyDescent="0.25">
      <c r="A123" s="12" t="s">
        <v>27</v>
      </c>
    </row>
    <row r="124" spans="1:9" ht="29.25" hidden="1" x14ac:dyDescent="0.25">
      <c r="A124" s="20" t="s">
        <v>28</v>
      </c>
      <c r="B124" s="20" t="s">
        <v>29</v>
      </c>
      <c r="C124" s="30" t="s">
        <v>30</v>
      </c>
      <c r="D124" s="30" t="s">
        <v>31</v>
      </c>
      <c r="E124" s="20" t="s">
        <v>32</v>
      </c>
      <c r="F124" s="20" t="s">
        <v>33</v>
      </c>
      <c r="G124" s="25" t="s">
        <v>34</v>
      </c>
      <c r="H124" s="20" t="s">
        <v>35</v>
      </c>
      <c r="I124" s="25" t="s">
        <v>36</v>
      </c>
    </row>
    <row r="125" spans="1:9" hidden="1" x14ac:dyDescent="0.25">
      <c r="A125" s="20" t="s">
        <v>88</v>
      </c>
      <c r="B125" s="20" t="s">
        <v>89</v>
      </c>
      <c r="C125" s="31"/>
      <c r="D125" s="31"/>
      <c r="E125" s="21"/>
      <c r="F125" s="21"/>
      <c r="G125" s="26"/>
      <c r="H125" s="21"/>
      <c r="I125" s="26"/>
    </row>
    <row r="126" spans="1:9" hidden="1" x14ac:dyDescent="0.25">
      <c r="A126" s="21" t="s">
        <v>90</v>
      </c>
      <c r="B126" s="21" t="s">
        <v>89</v>
      </c>
      <c r="C126" s="31">
        <v>7000</v>
      </c>
      <c r="D126" s="31" t="s">
        <v>41</v>
      </c>
      <c r="E126" s="22"/>
      <c r="F126" s="21" t="str">
        <f>IF(ISBLANK(E126),"", PRODUCT(C126,E126))</f>
        <v/>
      </c>
      <c r="G126" s="27"/>
      <c r="H126" s="23"/>
      <c r="I126" s="27"/>
    </row>
    <row r="127" spans="1:9" ht="30" hidden="1" x14ac:dyDescent="0.25">
      <c r="E127" s="20" t="s">
        <v>47</v>
      </c>
      <c r="F127" s="20" t="str">
        <f>IF(F126="","",ROUND(SUM(F126:F126),2))</f>
        <v/>
      </c>
      <c r="G127" s="28" t="str">
        <f>IF(F126="","Neužpildytos visos objektų kainos","")</f>
        <v>Neužpildytos visos objektų kainos</v>
      </c>
    </row>
    <row r="128" spans="1:9" ht="30" hidden="1" x14ac:dyDescent="0.25">
      <c r="C128" s="30" t="s">
        <v>48</v>
      </c>
      <c r="D128" s="33"/>
      <c r="E128" s="20" t="s">
        <v>49</v>
      </c>
      <c r="F128" s="20" t="str">
        <f>IF(OR(F127="",D128=""),"", ROUND(PRODUCT(D128,F127)/100,2))</f>
        <v/>
      </c>
      <c r="G128" s="28" t="str">
        <f>IF(D128="", "Nurodykite taikomą PVM dydį", "")</f>
        <v>Nurodykite taikomą PVM dydį</v>
      </c>
    </row>
    <row r="129" spans="1:9" hidden="1" x14ac:dyDescent="0.25">
      <c r="E129" s="20" t="s">
        <v>50</v>
      </c>
      <c r="F129" s="20">
        <f>IF(ISBLANK(F128), "", ROUND(SUM(F127:F128),2))</f>
        <v>0</v>
      </c>
    </row>
    <row r="130" spans="1:9" hidden="1" x14ac:dyDescent="0.25"/>
    <row r="131" spans="1:9" hidden="1" x14ac:dyDescent="0.25"/>
    <row r="132" spans="1:9" hidden="1" x14ac:dyDescent="0.25"/>
    <row r="133" spans="1:9" x14ac:dyDescent="0.25">
      <c r="A133" s="12" t="s">
        <v>91</v>
      </c>
      <c r="B133" s="12" t="s">
        <v>92</v>
      </c>
    </row>
    <row r="135" spans="1:9" x14ac:dyDescent="0.25">
      <c r="A135" s="12" t="s">
        <v>27</v>
      </c>
    </row>
    <row r="136" spans="1:9" ht="29.25" x14ac:dyDescent="0.25">
      <c r="A136" s="20" t="s">
        <v>28</v>
      </c>
      <c r="B136" s="20" t="s">
        <v>29</v>
      </c>
      <c r="C136" s="30" t="s">
        <v>30</v>
      </c>
      <c r="D136" s="30" t="s">
        <v>31</v>
      </c>
      <c r="E136" s="20" t="s">
        <v>32</v>
      </c>
      <c r="F136" s="20" t="s">
        <v>33</v>
      </c>
      <c r="G136" s="25" t="s">
        <v>34</v>
      </c>
      <c r="H136" s="20" t="s">
        <v>35</v>
      </c>
      <c r="I136" s="25" t="s">
        <v>36</v>
      </c>
    </row>
    <row r="137" spans="1:9" x14ac:dyDescent="0.25">
      <c r="A137" s="20" t="s">
        <v>93</v>
      </c>
      <c r="B137" s="20" t="s">
        <v>94</v>
      </c>
      <c r="C137" s="31"/>
      <c r="D137" s="31"/>
      <c r="E137" s="21"/>
      <c r="F137" s="21"/>
      <c r="G137" s="26"/>
      <c r="H137" s="21"/>
      <c r="I137" s="26"/>
    </row>
    <row r="138" spans="1:9" ht="30" x14ac:dyDescent="0.25">
      <c r="A138" s="43" t="s">
        <v>95</v>
      </c>
      <c r="B138" s="43" t="s">
        <v>94</v>
      </c>
      <c r="C138" s="37">
        <v>27600</v>
      </c>
      <c r="D138" s="37" t="s">
        <v>96</v>
      </c>
      <c r="E138" s="41">
        <v>0.86</v>
      </c>
      <c r="F138" s="42">
        <f>IF(ISBLANK(E138),"", PRODUCT(C138,E138))</f>
        <v>23736</v>
      </c>
      <c r="G138" s="34" t="s">
        <v>126</v>
      </c>
      <c r="H138" s="34" t="s">
        <v>124</v>
      </c>
      <c r="I138" s="34" t="s">
        <v>125</v>
      </c>
    </row>
    <row r="139" spans="1:9" x14ac:dyDescent="0.25">
      <c r="E139" s="20" t="s">
        <v>47</v>
      </c>
      <c r="F139" s="35">
        <f>IF(F138="","",ROUND(SUM(F138:F138),2))</f>
        <v>23736</v>
      </c>
      <c r="G139" s="28" t="str">
        <f>IF(F138="","Neužpildytos visos objektų kainos","")</f>
        <v/>
      </c>
    </row>
    <row r="140" spans="1:9" x14ac:dyDescent="0.25">
      <c r="C140" s="30" t="s">
        <v>48</v>
      </c>
      <c r="D140" s="33">
        <v>21</v>
      </c>
      <c r="E140" s="20" t="s">
        <v>49</v>
      </c>
      <c r="F140" s="35">
        <f>IF(OR(F139="",D140=""),"", ROUND(PRODUCT(D140,F139)/100,2))</f>
        <v>4984.5600000000004</v>
      </c>
      <c r="G140" s="28" t="str">
        <f>IF(D140="", "Nurodykite taikomą PVM dydį", "")</f>
        <v/>
      </c>
    </row>
    <row r="141" spans="1:9" x14ac:dyDescent="0.25">
      <c r="E141" s="20" t="s">
        <v>50</v>
      </c>
      <c r="F141" s="35">
        <f>IF(ISBLANK(F140), "", ROUND(SUM(F139:F140),2))</f>
        <v>28720.560000000001</v>
      </c>
    </row>
    <row r="142" spans="1:9" x14ac:dyDescent="0.25">
      <c r="F142" s="36"/>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hyperlinks>
    <hyperlink ref="C19" r:id="rId1"/>
  </hyperlinks>
  <pageMargins left="0.7" right="0.7" top="0.75" bottom="0.75" header="0.3" footer="0.3"/>
  <pageSetup paperSize="9" scale="5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B1" zoomScaleNormal="100" workbookViewId="0">
      <selection activeCell="M17" sqref="M17"/>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62" t="s">
        <v>97</v>
      </c>
      <c r="B2" s="63"/>
      <c r="C2" s="63"/>
      <c r="D2" s="63"/>
      <c r="E2" s="63"/>
      <c r="F2" s="63"/>
      <c r="G2" s="63"/>
      <c r="H2" s="63"/>
      <c r="I2" s="63"/>
      <c r="J2" s="63"/>
      <c r="K2" s="63"/>
    </row>
    <row r="3" spans="1:11" x14ac:dyDescent="0.25">
      <c r="A3" s="63"/>
      <c r="B3" s="63"/>
      <c r="C3" s="63"/>
      <c r="D3" s="63"/>
      <c r="E3" s="63"/>
      <c r="F3" s="63"/>
      <c r="G3" s="63"/>
      <c r="H3" s="63"/>
      <c r="I3" s="63"/>
      <c r="J3" s="63"/>
      <c r="K3" s="63"/>
    </row>
    <row r="4" spans="1:11" ht="15.95" customHeight="1" thickBot="1" x14ac:dyDescent="0.3">
      <c r="A4" s="1"/>
      <c r="B4" s="1"/>
      <c r="C4" s="1"/>
      <c r="D4" s="1"/>
      <c r="E4" s="1"/>
      <c r="F4" s="1"/>
      <c r="G4" s="1"/>
      <c r="H4" s="1"/>
      <c r="I4" s="1"/>
      <c r="J4" s="1"/>
    </row>
    <row r="5" spans="1:11" ht="48" customHeight="1" x14ac:dyDescent="0.25">
      <c r="A5" s="64" t="s">
        <v>98</v>
      </c>
      <c r="B5" s="65"/>
      <c r="C5" s="66" t="s">
        <v>99</v>
      </c>
      <c r="D5" s="67"/>
      <c r="E5" s="65"/>
      <c r="F5" s="66" t="s">
        <v>100</v>
      </c>
      <c r="G5" s="67"/>
      <c r="H5" s="65"/>
      <c r="I5" s="66" t="s">
        <v>101</v>
      </c>
      <c r="J5" s="65"/>
      <c r="K5" s="2" t="s">
        <v>102</v>
      </c>
    </row>
    <row r="6" spans="1:11" ht="48.95" customHeight="1" x14ac:dyDescent="0.25">
      <c r="A6" s="68"/>
      <c r="B6" s="69"/>
      <c r="C6" s="70"/>
      <c r="D6" s="71"/>
      <c r="E6" s="69"/>
      <c r="F6" s="70"/>
      <c r="G6" s="71"/>
      <c r="H6" s="69"/>
      <c r="I6" s="70"/>
      <c r="J6" s="69"/>
      <c r="K6" s="7"/>
    </row>
    <row r="7" spans="1:11" ht="48.95" customHeight="1" x14ac:dyDescent="0.25">
      <c r="A7" s="68"/>
      <c r="B7" s="69"/>
      <c r="C7" s="70"/>
      <c r="D7" s="71"/>
      <c r="E7" s="69"/>
      <c r="F7" s="70"/>
      <c r="G7" s="71"/>
      <c r="H7" s="69"/>
      <c r="I7" s="70"/>
      <c r="J7" s="69"/>
      <c r="K7" s="7"/>
    </row>
    <row r="8" spans="1:11" ht="48.95" customHeight="1" x14ac:dyDescent="0.25">
      <c r="A8" s="68"/>
      <c r="B8" s="69"/>
      <c r="C8" s="70"/>
      <c r="D8" s="71"/>
      <c r="E8" s="69"/>
      <c r="F8" s="70"/>
      <c r="G8" s="71"/>
      <c r="H8" s="69"/>
      <c r="I8" s="70"/>
      <c r="J8" s="69"/>
      <c r="K8" s="7"/>
    </row>
    <row r="9" spans="1:11" ht="48.95" customHeight="1" x14ac:dyDescent="0.25">
      <c r="A9" s="68"/>
      <c r="B9" s="69"/>
      <c r="C9" s="70"/>
      <c r="D9" s="71"/>
      <c r="E9" s="69"/>
      <c r="F9" s="70"/>
      <c r="G9" s="71"/>
      <c r="H9" s="69"/>
      <c r="I9" s="70"/>
      <c r="J9" s="69"/>
      <c r="K9" s="7"/>
    </row>
    <row r="10" spans="1:11" ht="48.95" customHeight="1" x14ac:dyDescent="0.25">
      <c r="A10" s="68"/>
      <c r="B10" s="69"/>
      <c r="C10" s="70"/>
      <c r="D10" s="71"/>
      <c r="E10" s="69"/>
      <c r="F10" s="70"/>
      <c r="G10" s="71"/>
      <c r="H10" s="69"/>
      <c r="I10" s="70"/>
      <c r="J10" s="69"/>
      <c r="K10" s="7"/>
    </row>
    <row r="11" spans="1:11" ht="48.95" customHeight="1" x14ac:dyDescent="0.25">
      <c r="A11" s="68"/>
      <c r="B11" s="69"/>
      <c r="C11" s="70"/>
      <c r="D11" s="71"/>
      <c r="E11" s="69"/>
      <c r="F11" s="70"/>
      <c r="G11" s="71"/>
      <c r="H11" s="69"/>
      <c r="I11" s="70"/>
      <c r="J11" s="69"/>
      <c r="K11" s="7"/>
    </row>
    <row r="12" spans="1:11" ht="48.95" customHeight="1" x14ac:dyDescent="0.25">
      <c r="A12" s="68"/>
      <c r="B12" s="69"/>
      <c r="C12" s="70"/>
      <c r="D12" s="71"/>
      <c r="E12" s="69"/>
      <c r="F12" s="70"/>
      <c r="G12" s="71"/>
      <c r="H12" s="69"/>
      <c r="I12" s="70"/>
      <c r="J12" s="69"/>
      <c r="K12" s="7"/>
    </row>
    <row r="13" spans="1:11" ht="48.95" customHeight="1" x14ac:dyDescent="0.25">
      <c r="A13" s="68"/>
      <c r="B13" s="69"/>
      <c r="C13" s="70"/>
      <c r="D13" s="71"/>
      <c r="E13" s="69"/>
      <c r="F13" s="70"/>
      <c r="G13" s="71"/>
      <c r="H13" s="69"/>
      <c r="I13" s="70"/>
      <c r="J13" s="69"/>
      <c r="K13" s="7"/>
    </row>
    <row r="14" spans="1:11" ht="48.95" customHeight="1" x14ac:dyDescent="0.25">
      <c r="A14" s="68"/>
      <c r="B14" s="69"/>
      <c r="C14" s="70"/>
      <c r="D14" s="71"/>
      <c r="E14" s="69"/>
      <c r="F14" s="70"/>
      <c r="G14" s="71"/>
      <c r="H14" s="69"/>
      <c r="I14" s="70"/>
      <c r="J14" s="69"/>
      <c r="K14" s="7"/>
    </row>
    <row r="15" spans="1:11" ht="48" customHeight="1" thickBot="1" x14ac:dyDescent="0.3">
      <c r="A15" s="72"/>
      <c r="B15" s="73"/>
      <c r="C15" s="74"/>
      <c r="D15" s="75"/>
      <c r="E15" s="73"/>
      <c r="F15" s="74"/>
      <c r="G15" s="75"/>
      <c r="H15" s="73"/>
      <c r="I15" s="74"/>
      <c r="J15" s="73"/>
      <c r="K15" s="8"/>
    </row>
    <row r="16" spans="1:11" ht="18.95" customHeight="1" x14ac:dyDescent="0.25">
      <c r="A16" s="3"/>
      <c r="B16" s="3"/>
      <c r="C16" s="3"/>
      <c r="D16" s="3"/>
      <c r="E16" s="3"/>
      <c r="F16" s="3"/>
      <c r="G16" s="3"/>
      <c r="H16" s="3"/>
      <c r="I16" s="3"/>
      <c r="J16" s="3"/>
      <c r="K16" s="4"/>
    </row>
    <row r="17" spans="1:11" ht="48.95" customHeight="1" x14ac:dyDescent="0.25">
      <c r="A17" s="76" t="s">
        <v>103</v>
      </c>
      <c r="B17" s="63"/>
      <c r="C17" s="63"/>
      <c r="D17" s="63"/>
      <c r="E17" s="63"/>
      <c r="F17" s="63"/>
      <c r="G17" s="63"/>
      <c r="H17" s="63"/>
      <c r="I17" s="63"/>
      <c r="J17" s="63"/>
      <c r="K17" s="63"/>
    </row>
    <row r="18" spans="1:11" ht="15.95" customHeight="1" thickBot="1" x14ac:dyDescent="0.3">
      <c r="A18" s="3"/>
      <c r="B18" s="3"/>
      <c r="C18" s="3"/>
      <c r="D18" s="3"/>
      <c r="E18" s="3"/>
      <c r="F18" s="3"/>
      <c r="G18" s="3"/>
      <c r="H18" s="3"/>
      <c r="I18" s="3"/>
      <c r="J18" s="3"/>
      <c r="K18" s="4"/>
    </row>
    <row r="19" spans="1:11" ht="48.95" customHeight="1" x14ac:dyDescent="0.25">
      <c r="A19" s="64" t="s">
        <v>29</v>
      </c>
      <c r="B19" s="65"/>
      <c r="C19" s="66" t="s">
        <v>99</v>
      </c>
      <c r="D19" s="67"/>
      <c r="E19" s="65"/>
      <c r="F19" s="66" t="s">
        <v>104</v>
      </c>
      <c r="G19" s="67"/>
      <c r="H19" s="65"/>
      <c r="I19" s="77" t="s">
        <v>101</v>
      </c>
      <c r="J19" s="78"/>
      <c r="K19" s="4"/>
    </row>
    <row r="20" spans="1:11" ht="48.95" customHeight="1" x14ac:dyDescent="0.25">
      <c r="A20" s="68"/>
      <c r="B20" s="69"/>
      <c r="C20" s="70"/>
      <c r="D20" s="71"/>
      <c r="E20" s="69"/>
      <c r="F20" s="70"/>
      <c r="G20" s="71"/>
      <c r="H20" s="69"/>
      <c r="I20" s="79"/>
      <c r="J20" s="80"/>
      <c r="K20" s="4"/>
    </row>
    <row r="21" spans="1:11" ht="48.95" customHeight="1" x14ac:dyDescent="0.25">
      <c r="A21" s="68"/>
      <c r="B21" s="69"/>
      <c r="C21" s="70"/>
      <c r="D21" s="71"/>
      <c r="E21" s="69"/>
      <c r="F21" s="70"/>
      <c r="G21" s="71"/>
      <c r="H21" s="69"/>
      <c r="I21" s="79"/>
      <c r="J21" s="80"/>
      <c r="K21" s="4"/>
    </row>
    <row r="22" spans="1:11" ht="48.95" customHeight="1" x14ac:dyDescent="0.25">
      <c r="A22" s="68"/>
      <c r="B22" s="69"/>
      <c r="C22" s="70"/>
      <c r="D22" s="71"/>
      <c r="E22" s="69"/>
      <c r="F22" s="70"/>
      <c r="G22" s="71"/>
      <c r="H22" s="69"/>
      <c r="I22" s="79"/>
      <c r="J22" s="80"/>
      <c r="K22" s="4"/>
    </row>
    <row r="23" spans="1:11" ht="48.95" customHeight="1" x14ac:dyDescent="0.25">
      <c r="A23" s="68"/>
      <c r="B23" s="69"/>
      <c r="C23" s="70"/>
      <c r="D23" s="71"/>
      <c r="E23" s="69"/>
      <c r="F23" s="70"/>
      <c r="G23" s="71"/>
      <c r="H23" s="69"/>
      <c r="I23" s="79"/>
      <c r="J23" s="80"/>
      <c r="K23" s="4"/>
    </row>
    <row r="24" spans="1:11" ht="48.95" customHeight="1" x14ac:dyDescent="0.25">
      <c r="A24" s="68"/>
      <c r="B24" s="69"/>
      <c r="C24" s="70"/>
      <c r="D24" s="71"/>
      <c r="E24" s="69"/>
      <c r="F24" s="70"/>
      <c r="G24" s="71"/>
      <c r="H24" s="69"/>
      <c r="I24" s="79"/>
      <c r="J24" s="80"/>
      <c r="K24" s="4"/>
    </row>
    <row r="25" spans="1:11" ht="48.95" customHeight="1" x14ac:dyDescent="0.25">
      <c r="A25" s="68"/>
      <c r="B25" s="69"/>
      <c r="C25" s="70"/>
      <c r="D25" s="71"/>
      <c r="E25" s="69"/>
      <c r="F25" s="70"/>
      <c r="G25" s="71"/>
      <c r="H25" s="69"/>
      <c r="I25" s="79"/>
      <c r="J25" s="80"/>
      <c r="K25" s="4"/>
    </row>
    <row r="26" spans="1:11" ht="48.95" customHeight="1" x14ac:dyDescent="0.25">
      <c r="A26" s="68"/>
      <c r="B26" s="69"/>
      <c r="C26" s="70"/>
      <c r="D26" s="71"/>
      <c r="E26" s="69"/>
      <c r="F26" s="70"/>
      <c r="G26" s="71"/>
      <c r="H26" s="69"/>
      <c r="I26" s="79"/>
      <c r="J26" s="80"/>
      <c r="K26" s="4"/>
    </row>
    <row r="27" spans="1:11" ht="48.95" customHeight="1" x14ac:dyDescent="0.25">
      <c r="A27" s="68"/>
      <c r="B27" s="69"/>
      <c r="C27" s="70"/>
      <c r="D27" s="71"/>
      <c r="E27" s="69"/>
      <c r="F27" s="70"/>
      <c r="G27" s="71"/>
      <c r="H27" s="69"/>
      <c r="I27" s="79"/>
      <c r="J27" s="80"/>
      <c r="K27" s="4"/>
    </row>
    <row r="28" spans="1:11" ht="48.95" customHeight="1" x14ac:dyDescent="0.25">
      <c r="A28" s="68"/>
      <c r="B28" s="69"/>
      <c r="C28" s="70"/>
      <c r="D28" s="71"/>
      <c r="E28" s="69"/>
      <c r="F28" s="70"/>
      <c r="G28" s="71"/>
      <c r="H28" s="69"/>
      <c r="I28" s="79"/>
      <c r="J28" s="80"/>
      <c r="K28" s="4"/>
    </row>
    <row r="29" spans="1:11" ht="48.95" customHeight="1" x14ac:dyDescent="0.25">
      <c r="A29" s="68"/>
      <c r="B29" s="69"/>
      <c r="C29" s="70"/>
      <c r="D29" s="71"/>
      <c r="E29" s="69"/>
      <c r="F29" s="70"/>
      <c r="G29" s="71"/>
      <c r="H29" s="69"/>
      <c r="I29" s="79"/>
      <c r="J29" s="80"/>
      <c r="K29" s="4"/>
    </row>
    <row r="31" spans="1:11" ht="33" customHeight="1" x14ac:dyDescent="0.25">
      <c r="A31" s="81"/>
      <c r="B31" s="63"/>
      <c r="C31" s="63"/>
      <c r="D31" s="63"/>
      <c r="E31" s="63"/>
      <c r="F31" s="63"/>
      <c r="G31" s="63"/>
      <c r="H31" s="63"/>
      <c r="I31" s="63"/>
      <c r="J31" s="63"/>
    </row>
    <row r="33" spans="1:10" ht="15.95" customHeight="1" x14ac:dyDescent="0.25">
      <c r="A33" s="82" t="s">
        <v>105</v>
      </c>
      <c r="B33" s="63"/>
      <c r="C33" s="63"/>
      <c r="D33" s="63"/>
      <c r="E33" s="63"/>
      <c r="F33" s="63"/>
      <c r="G33" s="63"/>
      <c r="H33" s="63"/>
      <c r="I33" s="63"/>
      <c r="J33" s="63"/>
    </row>
    <row r="34" spans="1:10" ht="15.95" customHeight="1" thickBot="1" x14ac:dyDescent="0.3"/>
    <row r="35" spans="1:10" ht="15.95" customHeight="1" x14ac:dyDescent="0.25">
      <c r="A35" s="6" t="s">
        <v>28</v>
      </c>
      <c r="B35" s="83" t="s">
        <v>106</v>
      </c>
      <c r="C35" s="67"/>
      <c r="D35" s="67"/>
      <c r="E35" s="67"/>
      <c r="F35" s="67"/>
      <c r="G35" s="65"/>
      <c r="H35" s="84" t="s">
        <v>107</v>
      </c>
      <c r="I35" s="67"/>
      <c r="J35" s="78"/>
    </row>
    <row r="36" spans="1:10" ht="48" customHeight="1" x14ac:dyDescent="0.25">
      <c r="A36" s="9" t="s">
        <v>108</v>
      </c>
      <c r="B36" s="85" t="s">
        <v>109</v>
      </c>
      <c r="C36" s="71"/>
      <c r="D36" s="71"/>
      <c r="E36" s="71"/>
      <c r="F36" s="71"/>
      <c r="G36" s="69"/>
      <c r="H36" s="86"/>
      <c r="I36" s="71"/>
      <c r="J36" s="80"/>
    </row>
    <row r="37" spans="1:10" ht="48" customHeight="1" x14ac:dyDescent="0.25">
      <c r="A37" s="9" t="s">
        <v>110</v>
      </c>
      <c r="B37" s="85" t="s">
        <v>111</v>
      </c>
      <c r="C37" s="71"/>
      <c r="D37" s="71"/>
      <c r="E37" s="71"/>
      <c r="F37" s="71"/>
      <c r="G37" s="69"/>
      <c r="H37" s="86" t="s">
        <v>146</v>
      </c>
      <c r="I37" s="71"/>
      <c r="J37" s="80"/>
    </row>
    <row r="38" spans="1:10" ht="48" customHeight="1" x14ac:dyDescent="0.25">
      <c r="A38" s="9" t="s">
        <v>112</v>
      </c>
      <c r="B38" s="85" t="s">
        <v>113</v>
      </c>
      <c r="C38" s="71"/>
      <c r="D38" s="71"/>
      <c r="E38" s="71"/>
      <c r="F38" s="71"/>
      <c r="G38" s="69"/>
      <c r="H38" s="86"/>
      <c r="I38" s="71"/>
      <c r="J38" s="80"/>
    </row>
    <row r="39" spans="1:10" ht="48" customHeight="1" x14ac:dyDescent="0.25">
      <c r="A39" s="9" t="s">
        <v>114</v>
      </c>
      <c r="B39" s="85" t="s">
        <v>115</v>
      </c>
      <c r="C39" s="71"/>
      <c r="D39" s="71"/>
      <c r="E39" s="71"/>
      <c r="F39" s="71"/>
      <c r="G39" s="69"/>
      <c r="H39" s="86"/>
      <c r="I39" s="71"/>
      <c r="J39" s="80"/>
    </row>
    <row r="40" spans="1:10" ht="48" customHeight="1" x14ac:dyDescent="0.25">
      <c r="A40" s="9" t="s">
        <v>116</v>
      </c>
      <c r="B40" s="85" t="s">
        <v>117</v>
      </c>
      <c r="C40" s="71"/>
      <c r="D40" s="71"/>
      <c r="E40" s="71"/>
      <c r="F40" s="71"/>
      <c r="G40" s="69"/>
      <c r="H40" s="86" t="s">
        <v>146</v>
      </c>
      <c r="I40" s="71"/>
      <c r="J40" s="80"/>
    </row>
    <row r="41" spans="1:10" ht="48" customHeight="1" x14ac:dyDescent="0.25">
      <c r="A41" s="10">
        <v>6</v>
      </c>
      <c r="B41" s="87" t="s">
        <v>142</v>
      </c>
      <c r="C41" s="71"/>
      <c r="D41" s="71"/>
      <c r="E41" s="71"/>
      <c r="F41" s="71"/>
      <c r="G41" s="69"/>
      <c r="H41" s="86" t="s">
        <v>145</v>
      </c>
      <c r="I41" s="71"/>
      <c r="J41" s="80"/>
    </row>
    <row r="42" spans="1:10" ht="48" customHeight="1" x14ac:dyDescent="0.25">
      <c r="A42" s="10">
        <v>7</v>
      </c>
      <c r="B42" s="87" t="s">
        <v>143</v>
      </c>
      <c r="C42" s="71"/>
      <c r="D42" s="71"/>
      <c r="E42" s="71"/>
      <c r="F42" s="71"/>
      <c r="G42" s="69"/>
      <c r="H42" s="86" t="s">
        <v>145</v>
      </c>
      <c r="I42" s="71"/>
      <c r="J42" s="80"/>
    </row>
    <row r="43" spans="1:10" ht="48" customHeight="1" x14ac:dyDescent="0.25">
      <c r="A43" s="10">
        <v>8</v>
      </c>
      <c r="B43" s="87" t="s">
        <v>144</v>
      </c>
      <c r="C43" s="71"/>
      <c r="D43" s="71"/>
      <c r="E43" s="71"/>
      <c r="F43" s="71"/>
      <c r="G43" s="69"/>
      <c r="H43" s="86" t="s">
        <v>146</v>
      </c>
      <c r="I43" s="71"/>
      <c r="J43" s="80"/>
    </row>
    <row r="44" spans="1:10" ht="48" customHeight="1" x14ac:dyDescent="0.25">
      <c r="A44" s="10"/>
      <c r="B44" s="87"/>
      <c r="C44" s="71"/>
      <c r="D44" s="71"/>
      <c r="E44" s="71"/>
      <c r="F44" s="71"/>
      <c r="G44" s="69"/>
      <c r="H44" s="86"/>
      <c r="I44" s="71"/>
      <c r="J44" s="80"/>
    </row>
    <row r="45" spans="1:10" ht="48" customHeight="1" x14ac:dyDescent="0.25">
      <c r="A45" s="10"/>
      <c r="B45" s="87"/>
      <c r="C45" s="71"/>
      <c r="D45" s="71"/>
      <c r="E45" s="71"/>
      <c r="F45" s="71"/>
      <c r="G45" s="69"/>
      <c r="H45" s="86"/>
      <c r="I45" s="71"/>
      <c r="J45" s="80"/>
    </row>
    <row r="46" spans="1:10" ht="48.95" customHeight="1" thickBot="1" x14ac:dyDescent="0.3">
      <c r="A46" s="11"/>
      <c r="B46" s="88"/>
      <c r="C46" s="75"/>
      <c r="D46" s="75"/>
      <c r="E46" s="75"/>
      <c r="F46" s="75"/>
      <c r="G46" s="73"/>
      <c r="H46" s="89"/>
      <c r="I46" s="90"/>
      <c r="J46" s="91"/>
    </row>
    <row r="48" spans="1:10" ht="102" customHeight="1" x14ac:dyDescent="0.25">
      <c r="A48" s="81" t="s">
        <v>118</v>
      </c>
      <c r="B48" s="63"/>
      <c r="C48" s="63"/>
      <c r="D48" s="63"/>
      <c r="E48" s="63"/>
      <c r="F48" s="63"/>
      <c r="G48" s="63"/>
      <c r="H48" s="63"/>
      <c r="I48" s="63"/>
      <c r="J48" s="63"/>
    </row>
    <row r="51" spans="1:10" x14ac:dyDescent="0.25">
      <c r="A51" s="92" t="s">
        <v>119</v>
      </c>
      <c r="B51" s="63"/>
      <c r="C51" s="63"/>
      <c r="D51" s="63"/>
      <c r="E51" s="93" t="s">
        <v>148</v>
      </c>
      <c r="F51" s="63"/>
      <c r="G51" s="63"/>
      <c r="H51" s="63"/>
      <c r="I51" s="63"/>
      <c r="J51" s="63"/>
    </row>
    <row r="53" spans="1:10" x14ac:dyDescent="0.25">
      <c r="A53" s="92" t="s">
        <v>120</v>
      </c>
      <c r="B53" s="63"/>
      <c r="C53" s="63"/>
      <c r="D53" s="63"/>
      <c r="E53" s="93" t="s">
        <v>147</v>
      </c>
      <c r="F53" s="63"/>
      <c r="G53" s="63"/>
      <c r="H53" s="63"/>
      <c r="I53" s="63"/>
      <c r="J53" s="63"/>
    </row>
    <row r="100" spans="1:1" ht="15.75" x14ac:dyDescent="0.25">
      <c r="A100" t="s">
        <v>121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2023-07-24T05:09:39Z</cp:lastPrinted>
  <dcterms:created xsi:type="dcterms:W3CDTF">2023-04-04T12:16:45Z</dcterms:created>
  <dcterms:modified xsi:type="dcterms:W3CDTF">2023-12-12T14:05:02Z</dcterms:modified>
</cp:coreProperties>
</file>