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6 - Medicinos priemonės\Pasiulymai\"/>
    </mc:Choice>
  </mc:AlternateContent>
  <bookViews>
    <workbookView xWindow="0" yWindow="0" windowWidth="28800" windowHeight="12435"/>
  </bookViews>
  <sheets>
    <sheet name="Pasiūlymas" sheetId="1" r:id="rId1"/>
    <sheet name="Subtiekėjai ir priedai" sheetId="2" r:id="rId2"/>
  </sheets>
  <calcPr calcId="162913"/>
</workbook>
</file>

<file path=xl/calcChain.xml><?xml version="1.0" encoding="utf-8"?>
<calcChain xmlns="http://schemas.openxmlformats.org/spreadsheetml/2006/main">
  <c r="G285" i="1" l="1"/>
  <c r="F283" i="1"/>
  <c r="G284" i="1" s="1"/>
  <c r="G273" i="1"/>
  <c r="F271" i="1"/>
  <c r="F272" i="1" s="1"/>
  <c r="F273" i="1" s="1"/>
  <c r="F274" i="1" s="1"/>
  <c r="G261" i="1"/>
  <c r="F259" i="1"/>
  <c r="F258" i="1"/>
  <c r="F257" i="1"/>
  <c r="G247" i="1"/>
  <c r="F246" i="1"/>
  <c r="F247" i="1" s="1"/>
  <c r="F248" i="1" s="1"/>
  <c r="F245" i="1"/>
  <c r="G246" i="1" s="1"/>
  <c r="G235" i="1"/>
  <c r="F233" i="1"/>
  <c r="G234" i="1" s="1"/>
  <c r="G223" i="1"/>
  <c r="F221" i="1"/>
  <c r="G222" i="1" s="1"/>
  <c r="G211" i="1"/>
  <c r="F209" i="1"/>
  <c r="F208" i="1"/>
  <c r="G198" i="1"/>
  <c r="F196" i="1"/>
  <c r="G197" i="1" s="1"/>
  <c r="G186" i="1"/>
  <c r="F184" i="1"/>
  <c r="G185" i="1" s="1"/>
  <c r="G174" i="1"/>
  <c r="G173" i="1"/>
  <c r="F172" i="1"/>
  <c r="F173" i="1" s="1"/>
  <c r="F174" i="1" s="1"/>
  <c r="F175" i="1" s="1"/>
  <c r="G162" i="1"/>
  <c r="F160" i="1"/>
  <c r="F161" i="1" s="1"/>
  <c r="F162" i="1" s="1"/>
  <c r="F163" i="1" s="1"/>
  <c r="G150" i="1"/>
  <c r="F148" i="1"/>
  <c r="G149" i="1" s="1"/>
  <c r="G138" i="1"/>
  <c r="F136" i="1"/>
  <c r="F135" i="1"/>
  <c r="G125" i="1"/>
  <c r="F123" i="1"/>
  <c r="F124" i="1" s="1"/>
  <c r="F125" i="1" s="1"/>
  <c r="F126" i="1" s="1"/>
  <c r="G113" i="1"/>
  <c r="F111" i="1"/>
  <c r="G112" i="1" s="1"/>
  <c r="G101" i="1"/>
  <c r="F99" i="1"/>
  <c r="G100" i="1" s="1"/>
  <c r="G89" i="1"/>
  <c r="F87" i="1"/>
  <c r="F88" i="1" s="1"/>
  <c r="F89" i="1" s="1"/>
  <c r="F90" i="1" s="1"/>
  <c r="G77" i="1"/>
  <c r="F75" i="1"/>
  <c r="F76" i="1" s="1"/>
  <c r="F77" i="1" s="1"/>
  <c r="F78" i="1" s="1"/>
  <c r="G65" i="1"/>
  <c r="F63" i="1"/>
  <c r="G64" i="1" s="1"/>
  <c r="G53" i="1"/>
  <c r="F51" i="1"/>
  <c r="G52" i="1" s="1"/>
  <c r="G41" i="1"/>
  <c r="F39" i="1"/>
  <c r="F38" i="1"/>
  <c r="F37" i="1"/>
  <c r="G21" i="1"/>
  <c r="F210" i="1" l="1"/>
  <c r="F211" i="1" s="1"/>
  <c r="F212" i="1" s="1"/>
  <c r="F52" i="1"/>
  <c r="F53" i="1" s="1"/>
  <c r="F54" i="1" s="1"/>
  <c r="F100" i="1"/>
  <c r="F101" i="1" s="1"/>
  <c r="F102" i="1" s="1"/>
  <c r="F40" i="1"/>
  <c r="F41" i="1" s="1"/>
  <c r="F42" i="1" s="1"/>
  <c r="G137" i="1"/>
  <c r="G272" i="1"/>
  <c r="F260" i="1"/>
  <c r="F261" i="1" s="1"/>
  <c r="F262" i="1" s="1"/>
  <c r="G210" i="1"/>
  <c r="G124" i="1"/>
  <c r="G161" i="1"/>
  <c r="G76" i="1"/>
  <c r="G260" i="1"/>
  <c r="G40" i="1"/>
  <c r="G88" i="1"/>
  <c r="F137" i="1"/>
  <c r="F138" i="1" s="1"/>
  <c r="F139" i="1" s="1"/>
  <c r="F185" i="1"/>
  <c r="F186" i="1" s="1"/>
  <c r="F187" i="1" s="1"/>
  <c r="F234" i="1"/>
  <c r="F235" i="1" s="1"/>
  <c r="F236" i="1" s="1"/>
  <c r="F149" i="1"/>
  <c r="F150" i="1" s="1"/>
  <c r="F151" i="1" s="1"/>
  <c r="F197" i="1"/>
  <c r="F198" i="1" s="1"/>
  <c r="F199" i="1" s="1"/>
  <c r="F222" i="1"/>
  <c r="F223" i="1" s="1"/>
  <c r="F224" i="1" s="1"/>
  <c r="F284" i="1"/>
  <c r="F285" i="1" s="1"/>
  <c r="F286" i="1" s="1"/>
  <c r="F64" i="1"/>
  <c r="F65" i="1" s="1"/>
  <c r="F66" i="1" s="1"/>
  <c r="F112" i="1"/>
  <c r="F113" i="1" s="1"/>
  <c r="F114" i="1" s="1"/>
</calcChain>
</file>

<file path=xl/sharedStrings.xml><?xml version="1.0" encoding="utf-8"?>
<sst xmlns="http://schemas.openxmlformats.org/spreadsheetml/2006/main" count="549" uniqueCount="218">
  <si>
    <t>PIRKIMO SĄLYGŲ PRIEDAS "PASIŪLYMO FORMA"</t>
  </si>
  <si>
    <t>MEDICINOS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</si>
  <si>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</si>
  <si>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</si>
  <si>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</si>
  <si>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</si>
  <si>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</si>
  <si>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</si>
  <si>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</si>
  <si>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</si>
  <si>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</si>
  <si>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</si>
  <si>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</si>
  <si>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</si>
  <si>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</si>
  <si>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</si>
  <si>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</si>
  <si>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</si>
  <si>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</si>
  <si>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</si>
  <si>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</si>
  <si>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</si>
  <si>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</si>
  <si>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</si>
  <si>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</si>
  <si>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</si>
  <si>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LENTA STUBURO IMOBILIZACIJAI SU PRIEDAIS</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</si>
  <si>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</si>
  <si>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</si>
  <si>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</si>
  <si>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</si>
  <si>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</si>
  <si>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</si>
  <si>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</si>
  <si>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</si>
  <si>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</si>
  <si>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</si>
  <si>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1.</t>
  </si>
  <si>
    <t>Lenta stuburo imobilizacijai su priedais</t>
  </si>
  <si>
    <t>1.1.</t>
  </si>
  <si>
    <t xml:space="preserve">Lenta stuburo imobilizacijai </t>
  </si>
  <si>
    <t>vnt.</t>
  </si>
  <si>
    <t>1.2.</t>
  </si>
  <si>
    <t>Fiksavimo diržai</t>
  </si>
  <si>
    <t>kompl.</t>
  </si>
  <si>
    <t>1.3.</t>
  </si>
  <si>
    <t>Galvos fiksavimo įtvaras</t>
  </si>
  <si>
    <t>Suma be PVM</t>
  </si>
  <si>
    <t>Taikomas PVM dydis (%)</t>
  </si>
  <si>
    <t>PVM suma</t>
  </si>
  <si>
    <t>Suma su PVM</t>
  </si>
  <si>
    <t>2. DALIS</t>
  </si>
  <si>
    <t>VOŽTUVAS SU ADAPTERIU PEEP, AMBU MAIŠUI</t>
  </si>
  <si>
    <t>2.</t>
  </si>
  <si>
    <t>Vožtuvas su adapteriu PEEP, AMBU maišui</t>
  </si>
  <si>
    <t>2.1.</t>
  </si>
  <si>
    <t>3. DALIS</t>
  </si>
  <si>
    <t>KAPNOMETRAS KOLORIMETRINIS</t>
  </si>
  <si>
    <t>3.</t>
  </si>
  <si>
    <t>Kapnometras kolorimetrinis</t>
  </si>
  <si>
    <t>3.1.</t>
  </si>
  <si>
    <t>4. DALIS</t>
  </si>
  <si>
    <t>ĮRENGINYS IMOBILIZACIJAI, VAIKIŠKAS</t>
  </si>
  <si>
    <t>4.</t>
  </si>
  <si>
    <t>Įrenginys imobilizacijai, vaikiškas</t>
  </si>
  <si>
    <t>4.1.</t>
  </si>
  <si>
    <t>5. DALIS</t>
  </si>
  <si>
    <t>OTOOFTALMOSKOPO RINKINYS</t>
  </si>
  <si>
    <t>5.</t>
  </si>
  <si>
    <t>Otooftalmoskopo rinkinys</t>
  </si>
  <si>
    <t>5.1.</t>
  </si>
  <si>
    <t>6. DALIS</t>
  </si>
  <si>
    <t>ELEKTROKAUTERIS PORTATYVINIS</t>
  </si>
  <si>
    <t>6.</t>
  </si>
  <si>
    <t>Elektrokauteris portatyvinis</t>
  </si>
  <si>
    <t>6.1.</t>
  </si>
  <si>
    <t>7. DALIS</t>
  </si>
  <si>
    <t>KRIKOTIROIDOTOMIJOS RINKINYS</t>
  </si>
  <si>
    <t>7.</t>
  </si>
  <si>
    <t>Krikotiroidotomijos rinkinys</t>
  </si>
  <si>
    <t>7.1.</t>
  </si>
  <si>
    <t>8. DALIS</t>
  </si>
  <si>
    <t>LAIKIKLIS, SILIKONINIS KRAUJAGYSLĖMS</t>
  </si>
  <si>
    <t>8.</t>
  </si>
  <si>
    <t>Laikiklis, silikoninis kraujagyslėms</t>
  </si>
  <si>
    <t>8.1.</t>
  </si>
  <si>
    <t>pora</t>
  </si>
  <si>
    <t>9. DALIS</t>
  </si>
  <si>
    <t>PRIEMONĖS ELEKTROCHIRURGINIAM GENERATORIUI</t>
  </si>
  <si>
    <t>9.</t>
  </si>
  <si>
    <t>Priemonės elektrochirurginiam generatoriui</t>
  </si>
  <si>
    <t>9.1.</t>
  </si>
  <si>
    <t>Padas</t>
  </si>
  <si>
    <t>9.2.</t>
  </si>
  <si>
    <t>Skalpelis</t>
  </si>
  <si>
    <t>10. DALIS</t>
  </si>
  <si>
    <t>KRAUJOSPŪDŽIO MATUOKLIS, AUTOMATINIS</t>
  </si>
  <si>
    <t>10.</t>
  </si>
  <si>
    <t>Kraujospūdžio matuoklis, automatinis</t>
  </si>
  <si>
    <t>10.1.</t>
  </si>
  <si>
    <t>11. DALIS</t>
  </si>
  <si>
    <t>LENTA PACIENTŲ PERSLINKIMO</t>
  </si>
  <si>
    <t>11.</t>
  </si>
  <si>
    <t>Lenta pacientų perslinkimo</t>
  </si>
  <si>
    <t>11.1.</t>
  </si>
  <si>
    <t>12. DALIS</t>
  </si>
  <si>
    <t>GRĄŽTAS MC KENZIE ARBA LYGIAVERTIS</t>
  </si>
  <si>
    <t>12.</t>
  </si>
  <si>
    <t>Grąžtas Mc Kenzie arba lygiavertis</t>
  </si>
  <si>
    <t>12.1.</t>
  </si>
  <si>
    <t>13. DALIS</t>
  </si>
  <si>
    <t>GRĄŽTAS D'ERRICO ARBA LYGIAVERTIS</t>
  </si>
  <si>
    <t>13.</t>
  </si>
  <si>
    <t>Grąžtas D'errico arba lygiavertis</t>
  </si>
  <si>
    <t>13.1.</t>
  </si>
  <si>
    <t>14. DALIS</t>
  </si>
  <si>
    <t>GRĄŽTAS HUDSON ARBA LYGIAVERTIS</t>
  </si>
  <si>
    <t>14.</t>
  </si>
  <si>
    <t>Grąžtas Hudson arba lygiavertis</t>
  </si>
  <si>
    <t>14.1.</t>
  </si>
  <si>
    <t>15. DALIS</t>
  </si>
  <si>
    <t>RETRAKTORIAI</t>
  </si>
  <si>
    <t>15.</t>
  </si>
  <si>
    <t>Retraktoriai</t>
  </si>
  <si>
    <t>15.1.</t>
  </si>
  <si>
    <t>Retraktorius pilvo</t>
  </si>
  <si>
    <t>15.2.</t>
  </si>
  <si>
    <t>Retraktorius krūtinės</t>
  </si>
  <si>
    <t>16. DALIS</t>
  </si>
  <si>
    <t>TURNIKETAS VAISTINĖLĖMS</t>
  </si>
  <si>
    <t>16.</t>
  </si>
  <si>
    <t>Turniketas vaistinėlėms</t>
  </si>
  <si>
    <t>16.1.</t>
  </si>
  <si>
    <t>17. DALIS</t>
  </si>
  <si>
    <t>RAMENTAI ALKŪNINIAI</t>
  </si>
  <si>
    <t>17.</t>
  </si>
  <si>
    <t>Ramentai alkūniniai</t>
  </si>
  <si>
    <t>17.1.</t>
  </si>
  <si>
    <t>18. DALIS</t>
  </si>
  <si>
    <t>ĮTVARAI GALŪNIŲ IMOBILIZACIJAI</t>
  </si>
  <si>
    <t>18.</t>
  </si>
  <si>
    <t>Įtvarai galūnių imobilizacijai</t>
  </si>
  <si>
    <t>18.1.</t>
  </si>
  <si>
    <t>19. DALIS</t>
  </si>
  <si>
    <t>AUSIES PLOVIMO PRIETAISAS IR PRIEMONĖS</t>
  </si>
  <si>
    <t>19.</t>
  </si>
  <si>
    <t>Ausies plovimo prietaisas ir priemonės</t>
  </si>
  <si>
    <t>19.1.</t>
  </si>
  <si>
    <t xml:space="preserve">Ausies plovimo prietaisas </t>
  </si>
  <si>
    <t>19.2.</t>
  </si>
  <si>
    <t>Vienkartiniai antgaliai ausies plovimo prietaisui</t>
  </si>
  <si>
    <t>19.3.</t>
  </si>
  <si>
    <t>Dezinfekcinės tabletės ausies plovimo prietaisui</t>
  </si>
  <si>
    <t>20. DALIS</t>
  </si>
  <si>
    <t>ELEKTRODAS EKG</t>
  </si>
  <si>
    <t>20.</t>
  </si>
  <si>
    <t>Elektrodas EKG</t>
  </si>
  <si>
    <t>20.1.</t>
  </si>
  <si>
    <t>21. DALIS</t>
  </si>
  <si>
    <t>JUOSTA, TVIRTINIMO, KARINĖ, MEDICININĖ</t>
  </si>
  <si>
    <t>21.</t>
  </si>
  <si>
    <t>Juosta, tvirtinimo, karinė, medicininė</t>
  </si>
  <si>
    <t>21.1.</t>
  </si>
  <si>
    <t>rul.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</si>
  <si>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</si>
  <si>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</si>
  <si>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</si>
  <si>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</si>
  <si>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</si>
  <si>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</si>
  <si>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</si>
  <si>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</si>
  <si>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</si>
  <si>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</si>
  <si>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</si>
  <si>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</si>
  <si>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</si>
  <si>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</si>
  <si>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</si>
  <si>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</si>
  <si>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</si>
  <si>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</si>
  <si>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</si>
  <si>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</si>
  <si>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</si>
  <si>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</si>
  <si>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</si>
  <si>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</si>
  <si>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2962 2023-05-31 16:38:52</t>
  </si>
  <si>
    <t>Pirkimo sąlygų 2 priedas</t>
  </si>
  <si>
    <t>6. Tiekėjas kainas/įkainius pateikia, nurodydamas ne daugiau skaičių po kablelio, nei leidžiama pirkimo dokumentuose.</t>
  </si>
  <si>
    <t>983090 - SpeedBlocks Starter Pack</t>
  </si>
  <si>
    <t>ST00494B - STX 494-2 pc Belt w/metal Buckle w/carabin</t>
  </si>
  <si>
    <t>982600 - BaXstrap Spineboard – Green</t>
  </si>
  <si>
    <t>Laerdal Medical AS, Norvegija</t>
  </si>
  <si>
    <t>Vilnius</t>
  </si>
  <si>
    <t>UAB AMI sprendimai</t>
  </si>
  <si>
    <t>Laisvės pr. 77 B, Vilnius</t>
  </si>
  <si>
    <t>LT254562219</t>
  </si>
  <si>
    <t>Vilma Dambravienė</t>
  </si>
  <si>
    <t>8 5 2375675, info@amis.lt</t>
  </si>
  <si>
    <t>Direktorius Vytautas Dambrava</t>
  </si>
  <si>
    <t>Vilma Dambravienė 8 5 2375675, info@amis.lt</t>
  </si>
  <si>
    <t>projektų vadybininkė</t>
  </si>
  <si>
    <t>Įstatai</t>
  </si>
  <si>
    <t>Deklaracija</t>
  </si>
  <si>
    <t>Įgaliojimas pasirašyti pasiūlymą</t>
  </si>
  <si>
    <t>VBM Medizintechnik, Vokietija</t>
  </si>
  <si>
    <t>pakuotėje po 1vnt. PEEP vožtuvas ir PEEP adapteris</t>
  </si>
  <si>
    <t>1vnt.</t>
  </si>
  <si>
    <t>PEEP vožtuvas Nr.88-13-007, PEEP adapteris Nr.88-13-003 https://www.vbm-medical.de/en/products/airway-management/resuscitators/</t>
  </si>
  <si>
    <t xml:space="preserve">Surgicric II Nr. 30-08-117-1 https://www.vbm-medical.de/en/products/airway-management/cricothyrotomy/surgicric/ </t>
  </si>
  <si>
    <t>Pakuotėje 1 fiksavimo diržas</t>
  </si>
  <si>
    <t>Pakuotėje 1 lenta.</t>
  </si>
  <si>
    <t>Spencer, Italija</t>
  </si>
  <si>
    <t xml:space="preserve">Pakuotėje 2 šoniniai blokai, 1 universalus pagrindas, 1 dirželis ir 2 blokų paminkštinimai. </t>
  </si>
  <si>
    <t>Gamintojo įgaliojimai</t>
  </si>
  <si>
    <t>Sertifikatai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</si>
</sst>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sz val="10"/>
      <color theme="1"/>
      <name val="Times New Roman"/>
      <family val="1"/>
      <charset val="186"/>
    </font>
    <font>
      <sz val="10"/>
      <color theme="1"/>
      <name val="Times New Roman"/>
      <family val="1"/>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7">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14"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protection locked="0"/>
    </xf>
    <xf numFmtId="0" fontId="4" fillId="0" borderId="23" xfId="0" applyFont="1" applyFill="1" applyBorder="1"/>
    <xf numFmtId="0" fontId="4" fillId="0" borderId="23" xfId="0" applyFont="1" applyFill="1" applyBorder="1" applyAlignment="1">
      <alignment horizontal="center"/>
    </xf>
    <xf numFmtId="0" fontId="4" fillId="0" borderId="23" xfId="0" applyFont="1" applyFill="1" applyBorder="1" applyAlignment="1">
      <alignment wrapText="1"/>
    </xf>
    <xf numFmtId="0" fontId="5" fillId="0" borderId="23" xfId="0" applyFont="1" applyFill="1" applyBorder="1" applyAlignment="1">
      <alignment horizontal="center"/>
    </xf>
    <xf numFmtId="0" fontId="5" fillId="0" borderId="23" xfId="0" applyFont="1" applyFill="1" applyBorder="1"/>
    <xf numFmtId="0" fontId="5" fillId="0" borderId="26" xfId="0" applyFont="1" applyFill="1" applyBorder="1" applyAlignment="1">
      <alignment wrapText="1"/>
    </xf>
    <xf numFmtId="0" fontId="5" fillId="0" borderId="26" xfId="0" applyFont="1" applyFill="1" applyBorder="1"/>
    <xf numFmtId="0" fontId="5" fillId="0" borderId="23" xfId="0" applyFont="1" applyFill="1" applyBorder="1" applyAlignment="1">
      <alignment wrapText="1"/>
    </xf>
    <xf numFmtId="2" fontId="5" fillId="0" borderId="23" xfId="0" applyNumberFormat="1" applyFont="1" applyFill="1" applyBorder="1" applyProtection="1">
      <protection locked="0"/>
    </xf>
    <xf numFmtId="2" fontId="5" fillId="0" borderId="24" xfId="0" applyNumberFormat="1" applyFont="1" applyFill="1" applyBorder="1"/>
    <xf numFmtId="0" fontId="8" fillId="0" borderId="1" xfId="0" applyFont="1" applyFill="1" applyBorder="1" applyAlignment="1" applyProtection="1">
      <alignment wrapText="1"/>
      <protection locked="0"/>
    </xf>
    <xf numFmtId="0" fontId="9" fillId="0" borderId="1" xfId="0" applyFont="1" applyFill="1" applyBorder="1"/>
    <xf numFmtId="0" fontId="8" fillId="0" borderId="25" xfId="0" applyFont="1" applyFill="1" applyBorder="1" applyAlignment="1" applyProtection="1">
      <alignment horizontal="left" wrapText="1"/>
      <protection locked="0"/>
    </xf>
    <xf numFmtId="2" fontId="4" fillId="0" borderId="23" xfId="0" applyNumberFormat="1" applyFont="1" applyFill="1" applyBorder="1"/>
    <xf numFmtId="0" fontId="5" fillId="0" borderId="23" xfId="0" applyFont="1" applyFill="1" applyBorder="1" applyAlignment="1" applyProtection="1">
      <alignment horizontal="center"/>
      <protection locked="0"/>
    </xf>
    <xf numFmtId="0" fontId="5" fillId="0" borderId="23" xfId="0" applyFont="1" applyFill="1" applyBorder="1" applyProtection="1">
      <protection locked="0"/>
    </xf>
    <xf numFmtId="0" fontId="5" fillId="0" borderId="23" xfId="0" applyFont="1" applyFill="1" applyBorder="1" applyAlignment="1" applyProtection="1">
      <alignment wrapText="1"/>
      <protection locked="0"/>
    </xf>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0" fontId="4" fillId="0" borderId="0" xfId="0" applyFont="1" applyFill="1"/>
    <xf numFmtId="0" fontId="5" fillId="0" borderId="1" xfId="0" applyFont="1" applyFill="1" applyBorder="1" applyAlignment="1">
      <alignment vertical="center" wrapText="1"/>
    </xf>
    <xf numFmtId="0" fontId="6" fillId="0" borderId="15" xfId="0" applyFont="1" applyFill="1" applyBorder="1"/>
    <xf numFmtId="0" fontId="5" fillId="0" borderId="1" xfId="0" applyFont="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49" fontId="7" fillId="0" borderId="2" xfId="0" applyNumberFormat="1" applyFont="1" applyFill="1" applyBorder="1" applyAlignment="1">
      <alignment horizontal="left" vertical="center" wrapText="1"/>
    </xf>
    <xf numFmtId="0" fontId="6" fillId="0" borderId="22" xfId="0" applyFont="1" applyFill="1" applyBorder="1"/>
    <xf numFmtId="49" fontId="7" fillId="0"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top" wrapText="1"/>
    </xf>
    <xf numFmtId="0" fontId="1" fillId="2" borderId="0" xfId="0" applyFont="1" applyFill="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0"/>
  <sheetViews>
    <sheetView tabSelected="1" topLeftCell="A10" workbookViewId="0">
      <selection activeCell="G15" sqref="G15"/>
    </sheetView>
  </sheetViews>
  <sheetFormatPr defaultColWidth="10.875" defaultRowHeight="15" x14ac:dyDescent="0.25"/>
  <cols>
    <col min="1" max="1" width="9.125" style="12" customWidth="1"/>
    <col min="2" max="2" width="39.875" style="12" customWidth="1"/>
    <col min="3" max="3" width="15.75" style="13" customWidth="1"/>
    <col min="4" max="4" width="13.125" style="13" customWidth="1"/>
    <col min="5" max="5" width="17.375" style="12" customWidth="1"/>
    <col min="6" max="6" width="17.5" style="12" customWidth="1"/>
    <col min="7" max="7" width="24.625" style="14" bestFit="1" customWidth="1"/>
    <col min="8" max="8" width="26.5" style="12" customWidth="1"/>
    <col min="9" max="9" width="25" style="14" customWidth="1"/>
    <col min="10" max="15" width="25" style="12" customWidth="1"/>
    <col min="16" max="16" width="10.875" style="12" customWidth="1"/>
    <col min="17" max="16384" width="10.875" style="12"/>
  </cols>
  <sheetData>
    <row r="1" spans="1:7" x14ac:dyDescent="0.25">
      <c r="G1" s="14" t="s">
        <v>189</v>
      </c>
    </row>
    <row r="2" spans="1:7" x14ac:dyDescent="0.25">
      <c r="A2" s="15" t="s">
        <v>0</v>
      </c>
      <c r="B2" s="15"/>
    </row>
    <row r="3" spans="1:7" x14ac:dyDescent="0.25">
      <c r="B3" s="16"/>
    </row>
    <row r="4" spans="1:7" x14ac:dyDescent="0.25">
      <c r="A4" s="15" t="s">
        <v>1</v>
      </c>
      <c r="B4" s="15"/>
    </row>
    <row r="5" spans="1:7" x14ac:dyDescent="0.25">
      <c r="A5" s="15"/>
      <c r="B5" s="15"/>
    </row>
    <row r="6" spans="1:7" x14ac:dyDescent="0.25">
      <c r="A6" s="12" t="s">
        <v>2</v>
      </c>
      <c r="B6" s="15" t="s">
        <v>3</v>
      </c>
    </row>
    <row r="7" spans="1:7" x14ac:dyDescent="0.25">
      <c r="B7" s="15"/>
    </row>
    <row r="8" spans="1:7" x14ac:dyDescent="0.25">
      <c r="A8" s="17" t="s">
        <v>4</v>
      </c>
      <c r="B8" s="18">
        <v>45131</v>
      </c>
    </row>
    <row r="9" spans="1:7" x14ac:dyDescent="0.25">
      <c r="A9" s="17" t="s">
        <v>5</v>
      </c>
      <c r="B9" s="19">
        <v>673504</v>
      </c>
    </row>
    <row r="10" spans="1:7" x14ac:dyDescent="0.25">
      <c r="A10" s="17" t="s">
        <v>6</v>
      </c>
      <c r="B10" s="19" t="s">
        <v>195</v>
      </c>
    </row>
    <row r="12" spans="1:7" ht="15.75" x14ac:dyDescent="0.25">
      <c r="A12" s="47" t="s">
        <v>7</v>
      </c>
      <c r="B12" s="48"/>
      <c r="C12" s="49" t="s">
        <v>196</v>
      </c>
      <c r="D12" s="50"/>
      <c r="E12" s="50"/>
      <c r="F12" s="51"/>
    </row>
    <row r="13" spans="1:7" ht="15.95" customHeight="1" x14ac:dyDescent="0.25">
      <c r="A13" s="54" t="s">
        <v>8</v>
      </c>
      <c r="B13" s="53"/>
      <c r="C13" s="49">
        <v>125456226</v>
      </c>
      <c r="D13" s="50"/>
      <c r="E13" s="50"/>
      <c r="F13" s="51"/>
    </row>
    <row r="14" spans="1:7" ht="15.95" customHeight="1" x14ac:dyDescent="0.25">
      <c r="A14" s="54" t="s">
        <v>9</v>
      </c>
      <c r="B14" s="53"/>
      <c r="C14" s="49" t="s">
        <v>197</v>
      </c>
      <c r="D14" s="50"/>
      <c r="E14" s="50"/>
      <c r="F14" s="51"/>
    </row>
    <row r="15" spans="1:7" ht="15.95" customHeight="1" x14ac:dyDescent="0.25">
      <c r="A15" s="47" t="s">
        <v>10</v>
      </c>
      <c r="B15" s="48"/>
      <c r="C15" s="49" t="s">
        <v>198</v>
      </c>
      <c r="D15" s="50"/>
      <c r="E15" s="50"/>
      <c r="F15" s="51"/>
    </row>
    <row r="16" spans="1:7" ht="63" customHeight="1" x14ac:dyDescent="0.25">
      <c r="A16" s="52" t="s">
        <v>11</v>
      </c>
      <c r="B16" s="53"/>
      <c r="C16" s="49"/>
      <c r="D16" s="50"/>
      <c r="E16" s="50"/>
      <c r="F16" s="51"/>
    </row>
    <row r="17" spans="1:7" ht="15.95" customHeight="1" x14ac:dyDescent="0.25">
      <c r="A17" s="47" t="s">
        <v>12</v>
      </c>
      <c r="B17" s="48"/>
      <c r="C17" s="49" t="s">
        <v>199</v>
      </c>
      <c r="D17" s="50"/>
      <c r="E17" s="50"/>
      <c r="F17" s="51"/>
    </row>
    <row r="18" spans="1:7" ht="15.95" customHeight="1" x14ac:dyDescent="0.25">
      <c r="A18" s="47" t="s">
        <v>13</v>
      </c>
      <c r="B18" s="48"/>
      <c r="C18" s="49" t="s">
        <v>200</v>
      </c>
      <c r="D18" s="50"/>
      <c r="E18" s="50"/>
      <c r="F18" s="51"/>
    </row>
    <row r="19" spans="1:7" ht="48" customHeight="1" x14ac:dyDescent="0.25">
      <c r="A19" s="47" t="s">
        <v>14</v>
      </c>
      <c r="B19" s="48"/>
      <c r="C19" s="49" t="s">
        <v>201</v>
      </c>
      <c r="D19" s="50"/>
      <c r="E19" s="50"/>
      <c r="F19" s="51"/>
    </row>
    <row r="20" spans="1:7" ht="54.95" customHeight="1" x14ac:dyDescent="0.25">
      <c r="A20" s="47" t="s">
        <v>15</v>
      </c>
      <c r="B20" s="48"/>
      <c r="C20" s="49" t="s">
        <v>202</v>
      </c>
      <c r="D20" s="50"/>
      <c r="E20" s="50"/>
      <c r="F20" s="51"/>
    </row>
    <row r="21" spans="1:7" ht="71.099999999999994" customHeight="1" x14ac:dyDescent="0.25">
      <c r="A21" s="42" t="s">
        <v>16</v>
      </c>
      <c r="B21" s="43"/>
      <c r="C21" s="44"/>
      <c r="D21" s="45"/>
      <c r="E21" s="45"/>
      <c r="F21" s="45"/>
      <c r="G21" s="14" t="str">
        <f>IF((SUMPRODUCT(--(C21=""))&gt;0), "Privaloma užpildyti, kai taikomi pašalinimo pagrindai", "")</f>
        <v>Privaloma užpildyti, kai taikomi pašalinimo pagrindai</v>
      </c>
    </row>
    <row r="22" spans="1:7" ht="18" customHeight="1" x14ac:dyDescent="0.25">
      <c r="A22" s="20"/>
      <c r="B22" s="20"/>
      <c r="C22" s="21"/>
      <c r="D22" s="21"/>
      <c r="E22" s="21"/>
      <c r="F22" s="21"/>
    </row>
    <row r="23" spans="1:7" x14ac:dyDescent="0.25">
      <c r="A23" s="46" t="s">
        <v>17</v>
      </c>
      <c r="B23" s="40"/>
      <c r="C23" s="40"/>
      <c r="D23" s="40"/>
      <c r="E23" s="40"/>
      <c r="F23" s="40"/>
    </row>
    <row r="24" spans="1:7" x14ac:dyDescent="0.25">
      <c r="A24" s="40" t="s">
        <v>18</v>
      </c>
      <c r="B24" s="40"/>
      <c r="C24" s="40"/>
      <c r="D24" s="40"/>
      <c r="E24" s="40"/>
      <c r="F24" s="40"/>
    </row>
    <row r="25" spans="1:7" x14ac:dyDescent="0.25">
      <c r="A25" s="40" t="s">
        <v>19</v>
      </c>
      <c r="B25" s="40"/>
      <c r="C25" s="40"/>
      <c r="D25" s="40"/>
      <c r="E25" s="40"/>
      <c r="F25" s="40"/>
    </row>
    <row r="26" spans="1:7" x14ac:dyDescent="0.25">
      <c r="A26" s="40" t="s">
        <v>20</v>
      </c>
      <c r="B26" s="40"/>
      <c r="C26" s="40"/>
      <c r="D26" s="40"/>
      <c r="E26" s="40"/>
      <c r="F26" s="40"/>
    </row>
    <row r="27" spans="1:7" x14ac:dyDescent="0.25">
      <c r="A27" s="40" t="s">
        <v>21</v>
      </c>
      <c r="B27" s="40"/>
      <c r="C27" s="40"/>
      <c r="D27" s="40"/>
      <c r="E27" s="40"/>
      <c r="F27" s="40"/>
    </row>
    <row r="28" spans="1:7" ht="32.1" customHeight="1" x14ac:dyDescent="0.25">
      <c r="A28" s="41" t="s">
        <v>22</v>
      </c>
      <c r="B28" s="40"/>
      <c r="C28" s="40"/>
      <c r="D28" s="40"/>
      <c r="E28" s="40"/>
      <c r="F28" s="40"/>
    </row>
    <row r="29" spans="1:7" x14ac:dyDescent="0.25">
      <c r="A29" s="40" t="s">
        <v>23</v>
      </c>
      <c r="B29" s="40"/>
      <c r="C29" s="40"/>
      <c r="D29" s="40"/>
      <c r="E29" s="40"/>
      <c r="F29" s="40"/>
    </row>
    <row r="30" spans="1:7" x14ac:dyDescent="0.25">
      <c r="A30" s="12" t="s">
        <v>24</v>
      </c>
      <c r="D30" s="22"/>
    </row>
    <row r="31" spans="1:7" x14ac:dyDescent="0.25">
      <c r="A31" s="12" t="s">
        <v>190</v>
      </c>
    </row>
    <row r="32" spans="1:7" ht="23.25" customHeight="1" x14ac:dyDescent="0.25">
      <c r="A32" s="15" t="s">
        <v>25</v>
      </c>
      <c r="B32" s="15" t="s">
        <v>26</v>
      </c>
    </row>
    <row r="34" spans="1:9" x14ac:dyDescent="0.25">
      <c r="A34" s="15" t="s">
        <v>27</v>
      </c>
    </row>
    <row r="35" spans="1:9" ht="29.25" x14ac:dyDescent="0.25">
      <c r="A35" s="23" t="s">
        <v>28</v>
      </c>
      <c r="B35" s="23" t="s">
        <v>29</v>
      </c>
      <c r="C35" s="24" t="s">
        <v>30</v>
      </c>
      <c r="D35" s="24" t="s">
        <v>31</v>
      </c>
      <c r="E35" s="23" t="s">
        <v>32</v>
      </c>
      <c r="F35" s="23" t="s">
        <v>33</v>
      </c>
      <c r="G35" s="25" t="s">
        <v>34</v>
      </c>
      <c r="H35" s="23" t="s">
        <v>35</v>
      </c>
      <c r="I35" s="25" t="s">
        <v>36</v>
      </c>
    </row>
    <row r="36" spans="1:9" x14ac:dyDescent="0.25">
      <c r="A36" s="23" t="s">
        <v>37</v>
      </c>
      <c r="B36" s="23" t="s">
        <v>38</v>
      </c>
      <c r="C36" s="26"/>
      <c r="D36" s="26"/>
      <c r="E36" s="27"/>
      <c r="F36" s="27"/>
      <c r="G36" s="28"/>
      <c r="H36" s="29"/>
      <c r="I36" s="30"/>
    </row>
    <row r="37" spans="1:9" ht="26.25" x14ac:dyDescent="0.25">
      <c r="A37" s="27" t="s">
        <v>39</v>
      </c>
      <c r="B37" s="27" t="s">
        <v>40</v>
      </c>
      <c r="C37" s="26">
        <v>70</v>
      </c>
      <c r="D37" s="26" t="s">
        <v>41</v>
      </c>
      <c r="E37" s="31">
        <v>364</v>
      </c>
      <c r="F37" s="32">
        <f>IF(ISBLANK(E37),"", PRODUCT(C37,E37))</f>
        <v>25480</v>
      </c>
      <c r="G37" s="33" t="s">
        <v>193</v>
      </c>
      <c r="H37" s="34" t="s">
        <v>194</v>
      </c>
      <c r="I37" s="35" t="s">
        <v>213</v>
      </c>
    </row>
    <row r="38" spans="1:9" ht="26.25" x14ac:dyDescent="0.25">
      <c r="A38" s="27" t="s">
        <v>42</v>
      </c>
      <c r="B38" s="27" t="s">
        <v>43</v>
      </c>
      <c r="C38" s="26">
        <v>70</v>
      </c>
      <c r="D38" s="26" t="s">
        <v>44</v>
      </c>
      <c r="E38" s="31">
        <v>78</v>
      </c>
      <c r="F38" s="32">
        <f>IF(ISBLANK(E38),"", PRODUCT(C38,E38))</f>
        <v>5460</v>
      </c>
      <c r="G38" s="33" t="s">
        <v>192</v>
      </c>
      <c r="H38" s="34" t="s">
        <v>214</v>
      </c>
      <c r="I38" s="35" t="s">
        <v>212</v>
      </c>
    </row>
    <row r="39" spans="1:9" ht="39" x14ac:dyDescent="0.25">
      <c r="A39" s="27" t="s">
        <v>45</v>
      </c>
      <c r="B39" s="27" t="s">
        <v>46</v>
      </c>
      <c r="C39" s="26">
        <v>70</v>
      </c>
      <c r="D39" s="26" t="s">
        <v>41</v>
      </c>
      <c r="E39" s="31">
        <v>115</v>
      </c>
      <c r="F39" s="32">
        <f>IF(ISBLANK(E39),"", PRODUCT(C39,E39))</f>
        <v>8050</v>
      </c>
      <c r="G39" s="34" t="s">
        <v>191</v>
      </c>
      <c r="H39" s="34" t="s">
        <v>194</v>
      </c>
      <c r="I39" s="35" t="s">
        <v>215</v>
      </c>
    </row>
    <row r="40" spans="1:9" x14ac:dyDescent="0.25">
      <c r="E40" s="23" t="s">
        <v>47</v>
      </c>
      <c r="F40" s="36">
        <f>IF((SUMPRODUCT(--(F37:F39=""))&gt;0), "", ROUND(SUM(F37:F39),2))</f>
        <v>38990</v>
      </c>
      <c r="G40" s="14" t="str">
        <f>IF((SUMPRODUCT(--(F37:F39=""))&gt;0), "Neužpildytos visų objektų kainos", "")</f>
        <v/>
      </c>
    </row>
    <row r="41" spans="1:9" x14ac:dyDescent="0.25">
      <c r="C41" s="24" t="s">
        <v>48</v>
      </c>
      <c r="D41" s="37">
        <v>21</v>
      </c>
      <c r="E41" s="23" t="s">
        <v>49</v>
      </c>
      <c r="F41" s="36">
        <f>IF(OR(F40="",D41=""),"", ROUND(PRODUCT(D41,F40)/100,2))</f>
        <v>8187.9</v>
      </c>
      <c r="G41" s="14" t="str">
        <f>IF(D41="", "Nurodykite taikomą PVM dydį", "")</f>
        <v/>
      </c>
    </row>
    <row r="42" spans="1:9" x14ac:dyDescent="0.25">
      <c r="E42" s="23" t="s">
        <v>50</v>
      </c>
      <c r="F42" s="36">
        <f>IF(ISBLANK(F41), "", ROUND(SUM(F40:F41),2))</f>
        <v>47177.9</v>
      </c>
    </row>
    <row r="46" spans="1:9" x14ac:dyDescent="0.25">
      <c r="A46" s="15" t="s">
        <v>51</v>
      </c>
      <c r="B46" s="15" t="s">
        <v>52</v>
      </c>
    </row>
    <row r="48" spans="1:9" x14ac:dyDescent="0.25">
      <c r="A48" s="15" t="s">
        <v>27</v>
      </c>
    </row>
    <row r="49" spans="1:9" ht="29.25" x14ac:dyDescent="0.25">
      <c r="A49" s="23" t="s">
        <v>28</v>
      </c>
      <c r="B49" s="23" t="s">
        <v>29</v>
      </c>
      <c r="C49" s="24" t="s">
        <v>30</v>
      </c>
      <c r="D49" s="24" t="s">
        <v>31</v>
      </c>
      <c r="E49" s="23" t="s">
        <v>32</v>
      </c>
      <c r="F49" s="23" t="s">
        <v>33</v>
      </c>
      <c r="G49" s="25" t="s">
        <v>34</v>
      </c>
      <c r="H49" s="23" t="s">
        <v>35</v>
      </c>
      <c r="I49" s="25" t="s">
        <v>36</v>
      </c>
    </row>
    <row r="50" spans="1:9" x14ac:dyDescent="0.25">
      <c r="A50" s="23" t="s">
        <v>53</v>
      </c>
      <c r="B50" s="23" t="s">
        <v>54</v>
      </c>
      <c r="C50" s="26"/>
      <c r="D50" s="26"/>
      <c r="E50" s="27"/>
      <c r="F50" s="27"/>
      <c r="G50" s="30"/>
      <c r="H50" s="27"/>
      <c r="I50" s="30"/>
    </row>
    <row r="51" spans="1:9" ht="75" x14ac:dyDescent="0.25">
      <c r="A51" s="27" t="s">
        <v>55</v>
      </c>
      <c r="B51" s="27" t="s">
        <v>54</v>
      </c>
      <c r="C51" s="26">
        <v>5</v>
      </c>
      <c r="D51" s="26" t="s">
        <v>41</v>
      </c>
      <c r="E51" s="38">
        <v>66.7</v>
      </c>
      <c r="F51" s="27">
        <f>IF(ISBLANK(E51),"", PRODUCT(C51,E51))</f>
        <v>333.5</v>
      </c>
      <c r="G51" s="39" t="s">
        <v>210</v>
      </c>
      <c r="H51" s="38" t="s">
        <v>207</v>
      </c>
      <c r="I51" s="39" t="s">
        <v>208</v>
      </c>
    </row>
    <row r="52" spans="1:9" x14ac:dyDescent="0.25">
      <c r="E52" s="23" t="s">
        <v>47</v>
      </c>
      <c r="F52" s="23">
        <f>IF(F51="","",ROUND(SUM(F51:F51),2))</f>
        <v>333.5</v>
      </c>
      <c r="G52" s="14" t="str">
        <f>IF(F51="","Neužpildytos visos objektų kainos","")</f>
        <v/>
      </c>
    </row>
    <row r="53" spans="1:9" x14ac:dyDescent="0.25">
      <c r="C53" s="24" t="s">
        <v>48</v>
      </c>
      <c r="D53" s="37">
        <v>21</v>
      </c>
      <c r="E53" s="23" t="s">
        <v>49</v>
      </c>
      <c r="F53" s="23">
        <f>IF(OR(F52="",D53=""),"", ROUND(PRODUCT(D53,F52)/100,2))</f>
        <v>70.040000000000006</v>
      </c>
      <c r="G53" s="14" t="str">
        <f>IF(D53="", "Nurodykite taikomą PVM dydį", "")</f>
        <v/>
      </c>
    </row>
    <row r="54" spans="1:9" x14ac:dyDescent="0.25">
      <c r="E54" s="23" t="s">
        <v>50</v>
      </c>
      <c r="F54" s="23">
        <f>IF(ISBLANK(F53), "", ROUND(SUM(F52:F53),2))</f>
        <v>403.54</v>
      </c>
    </row>
    <row r="56" spans="1:9" hidden="1" x14ac:dyDescent="0.25"/>
    <row r="57" spans="1:9" hidden="1" x14ac:dyDescent="0.25"/>
    <row r="58" spans="1:9" hidden="1" x14ac:dyDescent="0.25">
      <c r="A58" s="15" t="s">
        <v>56</v>
      </c>
      <c r="B58" s="15" t="s">
        <v>57</v>
      </c>
    </row>
    <row r="59" spans="1:9" hidden="1" x14ac:dyDescent="0.25"/>
    <row r="60" spans="1:9" hidden="1" x14ac:dyDescent="0.25">
      <c r="A60" s="15" t="s">
        <v>27</v>
      </c>
    </row>
    <row r="61" spans="1:9" ht="29.25" hidden="1" x14ac:dyDescent="0.25">
      <c r="A61" s="23" t="s">
        <v>28</v>
      </c>
      <c r="B61" s="23" t="s">
        <v>29</v>
      </c>
      <c r="C61" s="24" t="s">
        <v>30</v>
      </c>
      <c r="D61" s="24" t="s">
        <v>31</v>
      </c>
      <c r="E61" s="23" t="s">
        <v>32</v>
      </c>
      <c r="F61" s="23" t="s">
        <v>33</v>
      </c>
      <c r="G61" s="25" t="s">
        <v>34</v>
      </c>
      <c r="H61" s="23" t="s">
        <v>35</v>
      </c>
      <c r="I61" s="25" t="s">
        <v>36</v>
      </c>
    </row>
    <row r="62" spans="1:9" hidden="1" x14ac:dyDescent="0.25">
      <c r="A62" s="23" t="s">
        <v>58</v>
      </c>
      <c r="B62" s="23" t="s">
        <v>59</v>
      </c>
      <c r="C62" s="26"/>
      <c r="D62" s="26"/>
      <c r="E62" s="27"/>
      <c r="F62" s="27"/>
      <c r="G62" s="30"/>
      <c r="H62" s="27"/>
      <c r="I62" s="30"/>
    </row>
    <row r="63" spans="1:9" hidden="1" x14ac:dyDescent="0.25">
      <c r="A63" s="27" t="s">
        <v>60</v>
      </c>
      <c r="B63" s="27" t="s">
        <v>59</v>
      </c>
      <c r="C63" s="26">
        <v>20</v>
      </c>
      <c r="D63" s="26" t="s">
        <v>41</v>
      </c>
      <c r="E63" s="38"/>
      <c r="F63" s="27" t="str">
        <f>IF(ISBLANK(E63),"", PRODUCT(C63,E63))</f>
        <v/>
      </c>
      <c r="G63" s="39"/>
      <c r="H63" s="38"/>
      <c r="I63" s="39"/>
    </row>
    <row r="64" spans="1:9" ht="30" hidden="1" x14ac:dyDescent="0.25">
      <c r="E64" s="23" t="s">
        <v>47</v>
      </c>
      <c r="F64" s="23" t="str">
        <f>IF(F63="","",ROUND(SUM(F63:F63),2))</f>
        <v/>
      </c>
      <c r="G64" s="14" t="str">
        <f>IF(F63="","Neužpildytos visos objektų kainos","")</f>
        <v>Neužpildytos visos objektų kainos</v>
      </c>
    </row>
    <row r="65" spans="1:9" hidden="1" x14ac:dyDescent="0.25">
      <c r="C65" s="24" t="s">
        <v>48</v>
      </c>
      <c r="D65" s="37"/>
      <c r="E65" s="23" t="s">
        <v>49</v>
      </c>
      <c r="F65" s="23" t="str">
        <f>IF(OR(F64="",D65=""),"", ROUND(PRODUCT(D65,F64)/100,2))</f>
        <v/>
      </c>
      <c r="G65" s="14" t="str">
        <f>IF(D65="", "Nurodykite taikomą PVM dydį", "")</f>
        <v>Nurodykite taikomą PVM dydį</v>
      </c>
    </row>
    <row r="66" spans="1:9" hidden="1" x14ac:dyDescent="0.25">
      <c r="E66" s="23" t="s">
        <v>50</v>
      </c>
      <c r="F66" s="23">
        <f>IF(ISBLANK(F65), "", ROUND(SUM(F64:F65),2))</f>
        <v>0</v>
      </c>
    </row>
    <row r="67" spans="1:9" hidden="1" x14ac:dyDescent="0.25"/>
    <row r="68" spans="1:9" hidden="1" x14ac:dyDescent="0.25"/>
    <row r="69" spans="1:9" hidden="1" x14ac:dyDescent="0.25"/>
    <row r="70" spans="1:9" hidden="1" x14ac:dyDescent="0.25">
      <c r="A70" s="15" t="s">
        <v>61</v>
      </c>
      <c r="B70" s="15" t="s">
        <v>62</v>
      </c>
    </row>
    <row r="71" spans="1:9" hidden="1" x14ac:dyDescent="0.25"/>
    <row r="72" spans="1:9" hidden="1" x14ac:dyDescent="0.25">
      <c r="A72" s="15" t="s">
        <v>27</v>
      </c>
    </row>
    <row r="73" spans="1:9" ht="29.25" hidden="1" x14ac:dyDescent="0.25">
      <c r="A73" s="23" t="s">
        <v>28</v>
      </c>
      <c r="B73" s="23" t="s">
        <v>29</v>
      </c>
      <c r="C73" s="24" t="s">
        <v>30</v>
      </c>
      <c r="D73" s="24" t="s">
        <v>31</v>
      </c>
      <c r="E73" s="23" t="s">
        <v>32</v>
      </c>
      <c r="F73" s="23" t="s">
        <v>33</v>
      </c>
      <c r="G73" s="25" t="s">
        <v>34</v>
      </c>
      <c r="H73" s="23" t="s">
        <v>35</v>
      </c>
      <c r="I73" s="25" t="s">
        <v>36</v>
      </c>
    </row>
    <row r="74" spans="1:9" hidden="1" x14ac:dyDescent="0.25">
      <c r="A74" s="23" t="s">
        <v>63</v>
      </c>
      <c r="B74" s="23" t="s">
        <v>64</v>
      </c>
      <c r="C74" s="26"/>
      <c r="D74" s="26"/>
      <c r="E74" s="27"/>
      <c r="F74" s="27"/>
      <c r="G74" s="30"/>
      <c r="H74" s="27"/>
      <c r="I74" s="30"/>
    </row>
    <row r="75" spans="1:9" hidden="1" x14ac:dyDescent="0.25">
      <c r="A75" s="27" t="s">
        <v>65</v>
      </c>
      <c r="B75" s="27" t="s">
        <v>64</v>
      </c>
      <c r="C75" s="26">
        <v>2</v>
      </c>
      <c r="D75" s="26" t="s">
        <v>41</v>
      </c>
      <c r="E75" s="38"/>
      <c r="F75" s="27" t="str">
        <f>IF(ISBLANK(E75),"", PRODUCT(C75,E75))</f>
        <v/>
      </c>
      <c r="G75" s="39"/>
      <c r="H75" s="38"/>
      <c r="I75" s="39"/>
    </row>
    <row r="76" spans="1:9" ht="30" hidden="1" x14ac:dyDescent="0.25">
      <c r="E76" s="23" t="s">
        <v>47</v>
      </c>
      <c r="F76" s="23" t="str">
        <f>IF(F75="","",ROUND(SUM(F75:F75),2))</f>
        <v/>
      </c>
      <c r="G76" s="14" t="str">
        <f>IF(F75="","Neužpildytos visos objektų kainos","")</f>
        <v>Neužpildytos visos objektų kainos</v>
      </c>
    </row>
    <row r="77" spans="1:9" hidden="1" x14ac:dyDescent="0.25">
      <c r="C77" s="24" t="s">
        <v>48</v>
      </c>
      <c r="D77" s="37"/>
      <c r="E77" s="23" t="s">
        <v>49</v>
      </c>
      <c r="F77" s="23" t="str">
        <f>IF(OR(F76="",D77=""),"", ROUND(PRODUCT(D77,F76)/100,2))</f>
        <v/>
      </c>
      <c r="G77" s="14" t="str">
        <f>IF(D77="", "Nurodykite taikomą PVM dydį", "")</f>
        <v>Nurodykite taikomą PVM dydį</v>
      </c>
    </row>
    <row r="78" spans="1:9" hidden="1" x14ac:dyDescent="0.25">
      <c r="E78" s="23" t="s">
        <v>50</v>
      </c>
      <c r="F78" s="23">
        <f>IF(ISBLANK(F77), "", ROUND(SUM(F76:F77),2))</f>
        <v>0</v>
      </c>
    </row>
    <row r="79" spans="1:9" hidden="1" x14ac:dyDescent="0.25"/>
    <row r="80" spans="1:9" hidden="1" x14ac:dyDescent="0.25"/>
    <row r="81" spans="1:9" hidden="1" x14ac:dyDescent="0.25"/>
    <row r="82" spans="1:9" hidden="1" x14ac:dyDescent="0.25">
      <c r="A82" s="15" t="s">
        <v>66</v>
      </c>
      <c r="B82" s="15" t="s">
        <v>67</v>
      </c>
    </row>
    <row r="83" spans="1:9" hidden="1" x14ac:dyDescent="0.25"/>
    <row r="84" spans="1:9" hidden="1" x14ac:dyDescent="0.25">
      <c r="A84" s="15" t="s">
        <v>27</v>
      </c>
    </row>
    <row r="85" spans="1:9" ht="29.25" hidden="1" x14ac:dyDescent="0.25">
      <c r="A85" s="23" t="s">
        <v>28</v>
      </c>
      <c r="B85" s="23" t="s">
        <v>29</v>
      </c>
      <c r="C85" s="24" t="s">
        <v>30</v>
      </c>
      <c r="D85" s="24" t="s">
        <v>31</v>
      </c>
      <c r="E85" s="23" t="s">
        <v>32</v>
      </c>
      <c r="F85" s="23" t="s">
        <v>33</v>
      </c>
      <c r="G85" s="25" t="s">
        <v>34</v>
      </c>
      <c r="H85" s="23" t="s">
        <v>35</v>
      </c>
      <c r="I85" s="25" t="s">
        <v>36</v>
      </c>
    </row>
    <row r="86" spans="1:9" hidden="1" x14ac:dyDescent="0.25">
      <c r="A86" s="23" t="s">
        <v>68</v>
      </c>
      <c r="B86" s="23" t="s">
        <v>69</v>
      </c>
      <c r="C86" s="26"/>
      <c r="D86" s="26"/>
      <c r="E86" s="27"/>
      <c r="F86" s="27"/>
      <c r="G86" s="30"/>
      <c r="H86" s="27"/>
      <c r="I86" s="30"/>
    </row>
    <row r="87" spans="1:9" hidden="1" x14ac:dyDescent="0.25">
      <c r="A87" s="27" t="s">
        <v>70</v>
      </c>
      <c r="B87" s="27" t="s">
        <v>69</v>
      </c>
      <c r="C87" s="26">
        <v>10</v>
      </c>
      <c r="D87" s="26" t="s">
        <v>41</v>
      </c>
      <c r="E87" s="38"/>
      <c r="F87" s="27" t="str">
        <f>IF(ISBLANK(E87),"", PRODUCT(C87,E87))</f>
        <v/>
      </c>
      <c r="G87" s="39"/>
      <c r="H87" s="38"/>
      <c r="I87" s="39"/>
    </row>
    <row r="88" spans="1:9" ht="30" hidden="1" x14ac:dyDescent="0.25">
      <c r="E88" s="23" t="s">
        <v>47</v>
      </c>
      <c r="F88" s="23" t="str">
        <f>IF(F87="","",ROUND(SUM(F87:F87),2))</f>
        <v/>
      </c>
      <c r="G88" s="14" t="str">
        <f>IF(F87="","Neužpildytos visos objektų kainos","")</f>
        <v>Neužpildytos visos objektų kainos</v>
      </c>
    </row>
    <row r="89" spans="1:9" hidden="1" x14ac:dyDescent="0.25">
      <c r="C89" s="24" t="s">
        <v>48</v>
      </c>
      <c r="D89" s="37"/>
      <c r="E89" s="23" t="s">
        <v>49</v>
      </c>
      <c r="F89" s="23" t="str">
        <f>IF(OR(F88="",D89=""),"", ROUND(PRODUCT(D89,F88)/100,2))</f>
        <v/>
      </c>
      <c r="G89" s="14" t="str">
        <f>IF(D89="", "Nurodykite taikomą PVM dydį", "")</f>
        <v>Nurodykite taikomą PVM dydį</v>
      </c>
    </row>
    <row r="90" spans="1:9" hidden="1" x14ac:dyDescent="0.25">
      <c r="E90" s="23" t="s">
        <v>50</v>
      </c>
      <c r="F90" s="23">
        <f>IF(ISBLANK(F89), "", ROUND(SUM(F88:F89),2))</f>
        <v>0</v>
      </c>
    </row>
    <row r="91" spans="1:9" hidden="1" x14ac:dyDescent="0.25"/>
    <row r="92" spans="1:9" hidden="1" x14ac:dyDescent="0.25"/>
    <row r="93" spans="1:9" hidden="1" x14ac:dyDescent="0.25"/>
    <row r="94" spans="1:9" hidden="1" x14ac:dyDescent="0.25">
      <c r="A94" s="15" t="s">
        <v>71</v>
      </c>
      <c r="B94" s="15" t="s">
        <v>72</v>
      </c>
    </row>
    <row r="95" spans="1:9" hidden="1" x14ac:dyDescent="0.25"/>
    <row r="96" spans="1:9" hidden="1" x14ac:dyDescent="0.25">
      <c r="A96" s="15" t="s">
        <v>27</v>
      </c>
    </row>
    <row r="97" spans="1:9" ht="29.25" hidden="1" x14ac:dyDescent="0.25">
      <c r="A97" s="23" t="s">
        <v>28</v>
      </c>
      <c r="B97" s="23" t="s">
        <v>29</v>
      </c>
      <c r="C97" s="24" t="s">
        <v>30</v>
      </c>
      <c r="D97" s="24" t="s">
        <v>31</v>
      </c>
      <c r="E97" s="23" t="s">
        <v>32</v>
      </c>
      <c r="F97" s="23" t="s">
        <v>33</v>
      </c>
      <c r="G97" s="25" t="s">
        <v>34</v>
      </c>
      <c r="H97" s="23" t="s">
        <v>35</v>
      </c>
      <c r="I97" s="25" t="s">
        <v>36</v>
      </c>
    </row>
    <row r="98" spans="1:9" hidden="1" x14ac:dyDescent="0.25">
      <c r="A98" s="23" t="s">
        <v>73</v>
      </c>
      <c r="B98" s="23" t="s">
        <v>74</v>
      </c>
      <c r="C98" s="26"/>
      <c r="D98" s="26"/>
      <c r="E98" s="27"/>
      <c r="F98" s="27"/>
      <c r="G98" s="30"/>
      <c r="H98" s="27"/>
      <c r="I98" s="30"/>
    </row>
    <row r="99" spans="1:9" hidden="1" x14ac:dyDescent="0.25">
      <c r="A99" s="27" t="s">
        <v>75</v>
      </c>
      <c r="B99" s="27" t="s">
        <v>74</v>
      </c>
      <c r="C99" s="26">
        <v>1</v>
      </c>
      <c r="D99" s="26" t="s">
        <v>41</v>
      </c>
      <c r="E99" s="38"/>
      <c r="F99" s="27" t="str">
        <f>IF(ISBLANK(E99),"", PRODUCT(C99,E99))</f>
        <v/>
      </c>
      <c r="G99" s="39"/>
      <c r="H99" s="38"/>
      <c r="I99" s="39"/>
    </row>
    <row r="100" spans="1:9" ht="30" hidden="1" x14ac:dyDescent="0.25">
      <c r="E100" s="23" t="s">
        <v>47</v>
      </c>
      <c r="F100" s="23" t="str">
        <f>IF(F99="","",ROUND(SUM(F99:F99),2))</f>
        <v/>
      </c>
      <c r="G100" s="14" t="str">
        <f>IF(F99="","Neužpildytos visos objektų kainos","")</f>
        <v>Neužpildytos visos objektų kainos</v>
      </c>
    </row>
    <row r="101" spans="1:9" hidden="1" x14ac:dyDescent="0.25">
      <c r="C101" s="24" t="s">
        <v>48</v>
      </c>
      <c r="D101" s="37"/>
      <c r="E101" s="23" t="s">
        <v>49</v>
      </c>
      <c r="F101" s="23" t="str">
        <f>IF(OR(F100="",D101=""),"", ROUND(PRODUCT(D101,F100)/100,2))</f>
        <v/>
      </c>
      <c r="G101" s="14" t="str">
        <f>IF(D101="", "Nurodykite taikomą PVM dydį", "")</f>
        <v>Nurodykite taikomą PVM dydį</v>
      </c>
    </row>
    <row r="102" spans="1:9" hidden="1" x14ac:dyDescent="0.25">
      <c r="E102" s="23" t="s">
        <v>50</v>
      </c>
      <c r="F102" s="23">
        <f>IF(ISBLANK(F101), "", ROUND(SUM(F100:F101),2))</f>
        <v>0</v>
      </c>
    </row>
    <row r="103" spans="1:9" hidden="1" x14ac:dyDescent="0.25"/>
    <row r="104" spans="1:9" hidden="1" x14ac:dyDescent="0.25"/>
    <row r="106" spans="1:9" x14ac:dyDescent="0.25">
      <c r="A106" s="15" t="s">
        <v>76</v>
      </c>
      <c r="B106" s="15" t="s">
        <v>77</v>
      </c>
    </row>
    <row r="108" spans="1:9" x14ac:dyDescent="0.25">
      <c r="A108" s="15" t="s">
        <v>27</v>
      </c>
    </row>
    <row r="109" spans="1:9" ht="29.25" x14ac:dyDescent="0.25">
      <c r="A109" s="23" t="s">
        <v>28</v>
      </c>
      <c r="B109" s="23" t="s">
        <v>29</v>
      </c>
      <c r="C109" s="24" t="s">
        <v>30</v>
      </c>
      <c r="D109" s="24" t="s">
        <v>31</v>
      </c>
      <c r="E109" s="23" t="s">
        <v>32</v>
      </c>
      <c r="F109" s="23" t="s">
        <v>33</v>
      </c>
      <c r="G109" s="25" t="s">
        <v>34</v>
      </c>
      <c r="H109" s="23" t="s">
        <v>35</v>
      </c>
      <c r="I109" s="25" t="s">
        <v>36</v>
      </c>
    </row>
    <row r="110" spans="1:9" x14ac:dyDescent="0.25">
      <c r="A110" s="23" t="s">
        <v>78</v>
      </c>
      <c r="B110" s="23" t="s">
        <v>79</v>
      </c>
      <c r="C110" s="26"/>
      <c r="D110" s="26"/>
      <c r="E110" s="27"/>
      <c r="F110" s="27"/>
      <c r="G110" s="30"/>
      <c r="H110" s="27"/>
      <c r="I110" s="30"/>
    </row>
    <row r="111" spans="1:9" ht="75" x14ac:dyDescent="0.25">
      <c r="A111" s="27" t="s">
        <v>80</v>
      </c>
      <c r="B111" s="27" t="s">
        <v>79</v>
      </c>
      <c r="C111" s="26">
        <v>500</v>
      </c>
      <c r="D111" s="26" t="s">
        <v>41</v>
      </c>
      <c r="E111" s="38">
        <v>121</v>
      </c>
      <c r="F111" s="27">
        <f>IF(ISBLANK(E111),"", PRODUCT(C111,E111))</f>
        <v>60500</v>
      </c>
      <c r="G111" s="39" t="s">
        <v>211</v>
      </c>
      <c r="H111" s="38" t="s">
        <v>207</v>
      </c>
      <c r="I111" s="39" t="s">
        <v>209</v>
      </c>
    </row>
    <row r="112" spans="1:9" x14ac:dyDescent="0.25">
      <c r="E112" s="23" t="s">
        <v>47</v>
      </c>
      <c r="F112" s="23">
        <f>IF(F111="","",ROUND(SUM(F111:F111),2))</f>
        <v>60500</v>
      </c>
      <c r="G112" s="14" t="str">
        <f>IF(F111="","Neužpildytos visos objektų kainos","")</f>
        <v/>
      </c>
    </row>
    <row r="113" spans="1:9" x14ac:dyDescent="0.25">
      <c r="C113" s="24" t="s">
        <v>48</v>
      </c>
      <c r="D113" s="37">
        <v>21</v>
      </c>
      <c r="E113" s="23" t="s">
        <v>49</v>
      </c>
      <c r="F113" s="23">
        <f>IF(OR(F112="",D113=""),"", ROUND(PRODUCT(D113,F112)/100,2))</f>
        <v>12705</v>
      </c>
      <c r="G113" s="14" t="str">
        <f>IF(D113="", "Nurodykite taikomą PVM dydį", "")</f>
        <v/>
      </c>
    </row>
    <row r="114" spans="1:9" x14ac:dyDescent="0.25">
      <c r="E114" s="23" t="s">
        <v>50</v>
      </c>
      <c r="F114" s="23">
        <f>IF(ISBLANK(F113), "", ROUND(SUM(F112:F113),2))</f>
        <v>73205</v>
      </c>
    </row>
    <row r="116" spans="1:9" hidden="1" x14ac:dyDescent="0.25"/>
    <row r="117" spans="1:9" hidden="1" x14ac:dyDescent="0.25"/>
    <row r="118" spans="1:9" hidden="1" x14ac:dyDescent="0.25">
      <c r="A118" s="15" t="s">
        <v>81</v>
      </c>
      <c r="B118" s="15" t="s">
        <v>82</v>
      </c>
    </row>
    <row r="119" spans="1:9" hidden="1" x14ac:dyDescent="0.25"/>
    <row r="120" spans="1:9" hidden="1" x14ac:dyDescent="0.25">
      <c r="A120" s="15" t="s">
        <v>27</v>
      </c>
    </row>
    <row r="121" spans="1:9" ht="29.25" hidden="1" x14ac:dyDescent="0.25">
      <c r="A121" s="23" t="s">
        <v>28</v>
      </c>
      <c r="B121" s="23" t="s">
        <v>29</v>
      </c>
      <c r="C121" s="24" t="s">
        <v>30</v>
      </c>
      <c r="D121" s="24" t="s">
        <v>31</v>
      </c>
      <c r="E121" s="23" t="s">
        <v>32</v>
      </c>
      <c r="F121" s="23" t="s">
        <v>33</v>
      </c>
      <c r="G121" s="25" t="s">
        <v>34</v>
      </c>
      <c r="H121" s="23" t="s">
        <v>35</v>
      </c>
      <c r="I121" s="25" t="s">
        <v>36</v>
      </c>
    </row>
    <row r="122" spans="1:9" hidden="1" x14ac:dyDescent="0.25">
      <c r="A122" s="23" t="s">
        <v>83</v>
      </c>
      <c r="B122" s="23" t="s">
        <v>84</v>
      </c>
      <c r="C122" s="26"/>
      <c r="D122" s="26"/>
      <c r="E122" s="27"/>
      <c r="F122" s="27"/>
      <c r="G122" s="30"/>
      <c r="H122" s="27"/>
      <c r="I122" s="30"/>
    </row>
    <row r="123" spans="1:9" hidden="1" x14ac:dyDescent="0.25">
      <c r="A123" s="27" t="s">
        <v>85</v>
      </c>
      <c r="B123" s="27" t="s">
        <v>84</v>
      </c>
      <c r="C123" s="26">
        <v>300</v>
      </c>
      <c r="D123" s="26" t="s">
        <v>86</v>
      </c>
      <c r="E123" s="38"/>
      <c r="F123" s="27" t="str">
        <f>IF(ISBLANK(E123),"", PRODUCT(C123,E123))</f>
        <v/>
      </c>
      <c r="G123" s="39"/>
      <c r="H123" s="38"/>
      <c r="I123" s="39"/>
    </row>
    <row r="124" spans="1:9" ht="30" hidden="1" x14ac:dyDescent="0.25">
      <c r="E124" s="23" t="s">
        <v>47</v>
      </c>
      <c r="F124" s="23" t="str">
        <f>IF(F123="","",ROUND(SUM(F123:F123),2))</f>
        <v/>
      </c>
      <c r="G124" s="14" t="str">
        <f>IF(F123="","Neužpildytos visos objektų kainos","")</f>
        <v>Neužpildytos visos objektų kainos</v>
      </c>
    </row>
    <row r="125" spans="1:9" hidden="1" x14ac:dyDescent="0.25">
      <c r="C125" s="24" t="s">
        <v>48</v>
      </c>
      <c r="D125" s="37"/>
      <c r="E125" s="23" t="s">
        <v>49</v>
      </c>
      <c r="F125" s="23" t="str">
        <f>IF(OR(F124="",D125=""),"", ROUND(PRODUCT(D125,F124)/100,2))</f>
        <v/>
      </c>
      <c r="G125" s="14" t="str">
        <f>IF(D125="", "Nurodykite taikomą PVM dydį", "")</f>
        <v>Nurodykite taikomą PVM dydį</v>
      </c>
    </row>
    <row r="126" spans="1:9" hidden="1" x14ac:dyDescent="0.25">
      <c r="E126" s="23" t="s">
        <v>50</v>
      </c>
      <c r="F126" s="23">
        <f>IF(ISBLANK(F125), "", ROUND(SUM(F124:F125),2))</f>
        <v>0</v>
      </c>
    </row>
    <row r="127" spans="1:9" hidden="1" x14ac:dyDescent="0.25"/>
    <row r="128" spans="1:9" hidden="1" x14ac:dyDescent="0.25"/>
    <row r="129" spans="1:9" hidden="1" x14ac:dyDescent="0.25"/>
    <row r="130" spans="1:9" hidden="1" x14ac:dyDescent="0.25">
      <c r="A130" s="15" t="s">
        <v>87</v>
      </c>
      <c r="B130" s="15" t="s">
        <v>88</v>
      </c>
    </row>
    <row r="131" spans="1:9" hidden="1" x14ac:dyDescent="0.25"/>
    <row r="132" spans="1:9" hidden="1" x14ac:dyDescent="0.25">
      <c r="A132" s="15" t="s">
        <v>27</v>
      </c>
    </row>
    <row r="133" spans="1:9" ht="29.25" hidden="1" x14ac:dyDescent="0.25">
      <c r="A133" s="23" t="s">
        <v>28</v>
      </c>
      <c r="B133" s="23" t="s">
        <v>29</v>
      </c>
      <c r="C133" s="24" t="s">
        <v>30</v>
      </c>
      <c r="D133" s="24" t="s">
        <v>31</v>
      </c>
      <c r="E133" s="23" t="s">
        <v>32</v>
      </c>
      <c r="F133" s="23" t="s">
        <v>33</v>
      </c>
      <c r="G133" s="25" t="s">
        <v>34</v>
      </c>
      <c r="H133" s="23" t="s">
        <v>35</v>
      </c>
      <c r="I133" s="25" t="s">
        <v>36</v>
      </c>
    </row>
    <row r="134" spans="1:9" hidden="1" x14ac:dyDescent="0.25">
      <c r="A134" s="23" t="s">
        <v>89</v>
      </c>
      <c r="B134" s="23" t="s">
        <v>90</v>
      </c>
      <c r="C134" s="26"/>
      <c r="D134" s="26"/>
      <c r="E134" s="27"/>
      <c r="F134" s="27"/>
      <c r="G134" s="30"/>
      <c r="H134" s="27"/>
      <c r="I134" s="30"/>
    </row>
    <row r="135" spans="1:9" hidden="1" x14ac:dyDescent="0.25">
      <c r="A135" s="27" t="s">
        <v>91</v>
      </c>
      <c r="B135" s="27" t="s">
        <v>92</v>
      </c>
      <c r="C135" s="26">
        <v>20</v>
      </c>
      <c r="D135" s="26" t="s">
        <v>41</v>
      </c>
      <c r="E135" s="38"/>
      <c r="F135" s="27" t="str">
        <f>IF(ISBLANK(E135),"", PRODUCT(C135,E135))</f>
        <v/>
      </c>
      <c r="G135" s="39"/>
      <c r="H135" s="38"/>
      <c r="I135" s="39"/>
    </row>
    <row r="136" spans="1:9" hidden="1" x14ac:dyDescent="0.25">
      <c r="A136" s="27" t="s">
        <v>93</v>
      </c>
      <c r="B136" s="27" t="s">
        <v>94</v>
      </c>
      <c r="C136" s="26">
        <v>20</v>
      </c>
      <c r="D136" s="26" t="s">
        <v>41</v>
      </c>
      <c r="E136" s="38"/>
      <c r="F136" s="27" t="str">
        <f>IF(ISBLANK(E136),"", PRODUCT(C136,E136))</f>
        <v/>
      </c>
      <c r="G136" s="39"/>
      <c r="H136" s="38"/>
      <c r="I136" s="39"/>
    </row>
    <row r="137" spans="1:9" ht="30" hidden="1" x14ac:dyDescent="0.25">
      <c r="E137" s="23" t="s">
        <v>47</v>
      </c>
      <c r="F137" s="23" t="str">
        <f>IF((SUMPRODUCT(--(F135:F136=""))&gt;0), "", ROUND(SUM(F135:F136),2))</f>
        <v/>
      </c>
      <c r="G137" s="14" t="str">
        <f>IF((SUMPRODUCT(--(F135:F136=""))&gt;0), "Neužpildytos visų objektų kainos", "")</f>
        <v>Neužpildytos visų objektų kainos</v>
      </c>
    </row>
    <row r="138" spans="1:9" hidden="1" x14ac:dyDescent="0.25">
      <c r="C138" s="24" t="s">
        <v>48</v>
      </c>
      <c r="D138" s="37"/>
      <c r="E138" s="23" t="s">
        <v>49</v>
      </c>
      <c r="F138" s="23" t="str">
        <f>IF(OR(F137="",D138=""),"", ROUND(PRODUCT(D138,F137)/100,2))</f>
        <v/>
      </c>
      <c r="G138" s="14" t="str">
        <f>IF(D138="", "Nurodykite taikomą PVM dydį", "")</f>
        <v>Nurodykite taikomą PVM dydį</v>
      </c>
    </row>
    <row r="139" spans="1:9" hidden="1" x14ac:dyDescent="0.25">
      <c r="E139" s="23" t="s">
        <v>50</v>
      </c>
      <c r="F139" s="23">
        <f>IF(ISBLANK(F138), "", ROUND(SUM(F137:F138),2))</f>
        <v>0</v>
      </c>
    </row>
    <row r="140" spans="1:9" hidden="1" x14ac:dyDescent="0.25"/>
    <row r="141" spans="1:9" hidden="1" x14ac:dyDescent="0.25"/>
    <row r="142" spans="1:9" hidden="1" x14ac:dyDescent="0.25"/>
    <row r="143" spans="1:9" hidden="1" x14ac:dyDescent="0.25">
      <c r="A143" s="15" t="s">
        <v>95</v>
      </c>
      <c r="B143" s="15" t="s">
        <v>96</v>
      </c>
    </row>
    <row r="144" spans="1:9" hidden="1" x14ac:dyDescent="0.25"/>
    <row r="145" spans="1:9" hidden="1" x14ac:dyDescent="0.25">
      <c r="A145" s="15" t="s">
        <v>27</v>
      </c>
    </row>
    <row r="146" spans="1:9" ht="29.25" hidden="1" x14ac:dyDescent="0.25">
      <c r="A146" s="23" t="s">
        <v>28</v>
      </c>
      <c r="B146" s="23" t="s">
        <v>29</v>
      </c>
      <c r="C146" s="24" t="s">
        <v>30</v>
      </c>
      <c r="D146" s="24" t="s">
        <v>31</v>
      </c>
      <c r="E146" s="23" t="s">
        <v>32</v>
      </c>
      <c r="F146" s="23" t="s">
        <v>33</v>
      </c>
      <c r="G146" s="25" t="s">
        <v>34</v>
      </c>
      <c r="H146" s="23" t="s">
        <v>35</v>
      </c>
      <c r="I146" s="25" t="s">
        <v>36</v>
      </c>
    </row>
    <row r="147" spans="1:9" hidden="1" x14ac:dyDescent="0.25">
      <c r="A147" s="23" t="s">
        <v>97</v>
      </c>
      <c r="B147" s="23" t="s">
        <v>98</v>
      </c>
      <c r="C147" s="26"/>
      <c r="D147" s="26"/>
      <c r="E147" s="27"/>
      <c r="F147" s="27"/>
      <c r="G147" s="30"/>
      <c r="H147" s="27"/>
      <c r="I147" s="30"/>
    </row>
    <row r="148" spans="1:9" hidden="1" x14ac:dyDescent="0.25">
      <c r="A148" s="27" t="s">
        <v>99</v>
      </c>
      <c r="B148" s="27" t="s">
        <v>98</v>
      </c>
      <c r="C148" s="26">
        <v>20</v>
      </c>
      <c r="D148" s="26" t="s">
        <v>41</v>
      </c>
      <c r="E148" s="38"/>
      <c r="F148" s="27" t="str">
        <f>IF(ISBLANK(E148),"", PRODUCT(C148,E148))</f>
        <v/>
      </c>
      <c r="G148" s="39"/>
      <c r="H148" s="38"/>
      <c r="I148" s="39"/>
    </row>
    <row r="149" spans="1:9" ht="30" hidden="1" x14ac:dyDescent="0.25">
      <c r="E149" s="23" t="s">
        <v>47</v>
      </c>
      <c r="F149" s="23" t="str">
        <f>IF(F148="","",ROUND(SUM(F148:F148),2))</f>
        <v/>
      </c>
      <c r="G149" s="14" t="str">
        <f>IF(F148="","Neužpildytos visos objektų kainos","")</f>
        <v>Neužpildytos visos objektų kainos</v>
      </c>
    </row>
    <row r="150" spans="1:9" hidden="1" x14ac:dyDescent="0.25">
      <c r="C150" s="24" t="s">
        <v>48</v>
      </c>
      <c r="D150" s="37"/>
      <c r="E150" s="23" t="s">
        <v>49</v>
      </c>
      <c r="F150" s="23" t="str">
        <f>IF(OR(F149="",D150=""),"", ROUND(PRODUCT(D150,F149)/100,2))</f>
        <v/>
      </c>
      <c r="G150" s="14" t="str">
        <f>IF(D150="", "Nurodykite taikomą PVM dydį", "")</f>
        <v>Nurodykite taikomą PVM dydį</v>
      </c>
    </row>
    <row r="151" spans="1:9" hidden="1" x14ac:dyDescent="0.25">
      <c r="E151" s="23" t="s">
        <v>50</v>
      </c>
      <c r="F151" s="23">
        <f>IF(ISBLANK(F150), "", ROUND(SUM(F149:F150),2))</f>
        <v>0</v>
      </c>
    </row>
    <row r="152" spans="1:9" hidden="1" x14ac:dyDescent="0.25"/>
    <row r="153" spans="1:9" hidden="1" x14ac:dyDescent="0.25"/>
    <row r="154" spans="1:9" hidden="1" x14ac:dyDescent="0.25"/>
    <row r="155" spans="1:9" hidden="1" x14ac:dyDescent="0.25">
      <c r="A155" s="15" t="s">
        <v>100</v>
      </c>
      <c r="B155" s="15" t="s">
        <v>101</v>
      </c>
    </row>
    <row r="156" spans="1:9" hidden="1" x14ac:dyDescent="0.25"/>
    <row r="157" spans="1:9" hidden="1" x14ac:dyDescent="0.25">
      <c r="A157" s="15" t="s">
        <v>27</v>
      </c>
    </row>
    <row r="158" spans="1:9" ht="29.25" hidden="1" x14ac:dyDescent="0.25">
      <c r="A158" s="23" t="s">
        <v>28</v>
      </c>
      <c r="B158" s="23" t="s">
        <v>29</v>
      </c>
      <c r="C158" s="24" t="s">
        <v>30</v>
      </c>
      <c r="D158" s="24" t="s">
        <v>31</v>
      </c>
      <c r="E158" s="23" t="s">
        <v>32</v>
      </c>
      <c r="F158" s="23" t="s">
        <v>33</v>
      </c>
      <c r="G158" s="25" t="s">
        <v>34</v>
      </c>
      <c r="H158" s="23" t="s">
        <v>35</v>
      </c>
      <c r="I158" s="25" t="s">
        <v>36</v>
      </c>
    </row>
    <row r="159" spans="1:9" hidden="1" x14ac:dyDescent="0.25">
      <c r="A159" s="23" t="s">
        <v>102</v>
      </c>
      <c r="B159" s="23" t="s">
        <v>103</v>
      </c>
      <c r="C159" s="26"/>
      <c r="D159" s="26"/>
      <c r="E159" s="27"/>
      <c r="F159" s="27"/>
      <c r="G159" s="30"/>
      <c r="H159" s="27"/>
      <c r="I159" s="30"/>
    </row>
    <row r="160" spans="1:9" hidden="1" x14ac:dyDescent="0.25">
      <c r="A160" s="27" t="s">
        <v>104</v>
      </c>
      <c r="B160" s="27" t="s">
        <v>103</v>
      </c>
      <c r="C160" s="26">
        <v>4</v>
      </c>
      <c r="D160" s="26" t="s">
        <v>41</v>
      </c>
      <c r="E160" s="38"/>
      <c r="F160" s="27" t="str">
        <f>IF(ISBLANK(E160),"", PRODUCT(C160,E160))</f>
        <v/>
      </c>
      <c r="G160" s="39"/>
      <c r="H160" s="38"/>
      <c r="I160" s="39"/>
    </row>
    <row r="161" spans="1:9" ht="30" hidden="1" x14ac:dyDescent="0.25">
      <c r="E161" s="23" t="s">
        <v>47</v>
      </c>
      <c r="F161" s="23" t="str">
        <f>IF(F160="","",ROUND(SUM(F160:F160),2))</f>
        <v/>
      </c>
      <c r="G161" s="14" t="str">
        <f>IF(F160="","Neužpildytos visos objektų kainos","")</f>
        <v>Neužpildytos visos objektų kainos</v>
      </c>
    </row>
    <row r="162" spans="1:9" hidden="1" x14ac:dyDescent="0.25">
      <c r="C162" s="24" t="s">
        <v>48</v>
      </c>
      <c r="D162" s="37"/>
      <c r="E162" s="23" t="s">
        <v>49</v>
      </c>
      <c r="F162" s="23" t="str">
        <f>IF(OR(F161="",D162=""),"", ROUND(PRODUCT(D162,F161)/100,2))</f>
        <v/>
      </c>
      <c r="G162" s="14" t="str">
        <f>IF(D162="", "Nurodykite taikomą PVM dydį", "")</f>
        <v>Nurodykite taikomą PVM dydį</v>
      </c>
    </row>
    <row r="163" spans="1:9" hidden="1" x14ac:dyDescent="0.25">
      <c r="E163" s="23" t="s">
        <v>50</v>
      </c>
      <c r="F163" s="23">
        <f>IF(ISBLANK(F162), "", ROUND(SUM(F161:F162),2))</f>
        <v>0</v>
      </c>
    </row>
    <row r="164" spans="1:9" hidden="1" x14ac:dyDescent="0.25"/>
    <row r="165" spans="1:9" hidden="1" x14ac:dyDescent="0.25"/>
    <row r="166" spans="1:9" hidden="1" x14ac:dyDescent="0.25"/>
    <row r="167" spans="1:9" hidden="1" x14ac:dyDescent="0.25">
      <c r="A167" s="15" t="s">
        <v>105</v>
      </c>
      <c r="B167" s="15" t="s">
        <v>106</v>
      </c>
    </row>
    <row r="168" spans="1:9" hidden="1" x14ac:dyDescent="0.25"/>
    <row r="169" spans="1:9" hidden="1" x14ac:dyDescent="0.25">
      <c r="A169" s="15" t="s">
        <v>27</v>
      </c>
    </row>
    <row r="170" spans="1:9" ht="29.25" hidden="1" x14ac:dyDescent="0.25">
      <c r="A170" s="23" t="s">
        <v>28</v>
      </c>
      <c r="B170" s="23" t="s">
        <v>29</v>
      </c>
      <c r="C170" s="24" t="s">
        <v>30</v>
      </c>
      <c r="D170" s="24" t="s">
        <v>31</v>
      </c>
      <c r="E170" s="23" t="s">
        <v>32</v>
      </c>
      <c r="F170" s="23" t="s">
        <v>33</v>
      </c>
      <c r="G170" s="25" t="s">
        <v>34</v>
      </c>
      <c r="H170" s="23" t="s">
        <v>35</v>
      </c>
      <c r="I170" s="25" t="s">
        <v>36</v>
      </c>
    </row>
    <row r="171" spans="1:9" hidden="1" x14ac:dyDescent="0.25">
      <c r="A171" s="23" t="s">
        <v>107</v>
      </c>
      <c r="B171" s="23" t="s">
        <v>108</v>
      </c>
      <c r="C171" s="26"/>
      <c r="D171" s="26"/>
      <c r="E171" s="27"/>
      <c r="F171" s="27"/>
      <c r="G171" s="30"/>
      <c r="H171" s="27"/>
      <c r="I171" s="30"/>
    </row>
    <row r="172" spans="1:9" hidden="1" x14ac:dyDescent="0.25">
      <c r="A172" s="27" t="s">
        <v>109</v>
      </c>
      <c r="B172" s="27" t="s">
        <v>108</v>
      </c>
      <c r="C172" s="26">
        <v>1</v>
      </c>
      <c r="D172" s="26" t="s">
        <v>41</v>
      </c>
      <c r="E172" s="38"/>
      <c r="F172" s="27" t="str">
        <f>IF(ISBLANK(E172),"", PRODUCT(C172,E172))</f>
        <v/>
      </c>
      <c r="G172" s="39"/>
      <c r="H172" s="38"/>
      <c r="I172" s="39"/>
    </row>
    <row r="173" spans="1:9" ht="30" hidden="1" x14ac:dyDescent="0.25">
      <c r="E173" s="23" t="s">
        <v>47</v>
      </c>
      <c r="F173" s="23" t="str">
        <f>IF(F172="","",ROUND(SUM(F172:F172),2))</f>
        <v/>
      </c>
      <c r="G173" s="14" t="str">
        <f>IF(F172="","Neužpildytos visos objektų kainos","")</f>
        <v>Neužpildytos visos objektų kainos</v>
      </c>
    </row>
    <row r="174" spans="1:9" hidden="1" x14ac:dyDescent="0.25">
      <c r="C174" s="24" t="s">
        <v>48</v>
      </c>
      <c r="D174" s="37"/>
      <c r="E174" s="23" t="s">
        <v>49</v>
      </c>
      <c r="F174" s="23" t="str">
        <f>IF(OR(F173="",D174=""),"", ROUND(PRODUCT(D174,F173)/100,2))</f>
        <v/>
      </c>
      <c r="G174" s="14" t="str">
        <f>IF(D174="", "Nurodykite taikomą PVM dydį", "")</f>
        <v>Nurodykite taikomą PVM dydį</v>
      </c>
    </row>
    <row r="175" spans="1:9" hidden="1" x14ac:dyDescent="0.25">
      <c r="E175" s="23" t="s">
        <v>50</v>
      </c>
      <c r="F175" s="23">
        <f>IF(ISBLANK(F174), "", ROUND(SUM(F173:F174),2))</f>
        <v>0</v>
      </c>
    </row>
    <row r="176" spans="1:9" hidden="1" x14ac:dyDescent="0.25"/>
    <row r="177" spans="1:9" hidden="1" x14ac:dyDescent="0.25"/>
    <row r="178" spans="1:9" hidden="1" x14ac:dyDescent="0.25"/>
    <row r="179" spans="1:9" hidden="1" x14ac:dyDescent="0.25">
      <c r="A179" s="15" t="s">
        <v>110</v>
      </c>
      <c r="B179" s="15" t="s">
        <v>111</v>
      </c>
    </row>
    <row r="180" spans="1:9" hidden="1" x14ac:dyDescent="0.25"/>
    <row r="181" spans="1:9" hidden="1" x14ac:dyDescent="0.25">
      <c r="A181" s="15" t="s">
        <v>27</v>
      </c>
    </row>
    <row r="182" spans="1:9" ht="29.25" hidden="1" x14ac:dyDescent="0.25">
      <c r="A182" s="23" t="s">
        <v>28</v>
      </c>
      <c r="B182" s="23" t="s">
        <v>29</v>
      </c>
      <c r="C182" s="24" t="s">
        <v>30</v>
      </c>
      <c r="D182" s="24" t="s">
        <v>31</v>
      </c>
      <c r="E182" s="23" t="s">
        <v>32</v>
      </c>
      <c r="F182" s="23" t="s">
        <v>33</v>
      </c>
      <c r="G182" s="25" t="s">
        <v>34</v>
      </c>
      <c r="H182" s="23" t="s">
        <v>35</v>
      </c>
      <c r="I182" s="25" t="s">
        <v>36</v>
      </c>
    </row>
    <row r="183" spans="1:9" hidden="1" x14ac:dyDescent="0.25">
      <c r="A183" s="23" t="s">
        <v>112</v>
      </c>
      <c r="B183" s="23" t="s">
        <v>113</v>
      </c>
      <c r="C183" s="26"/>
      <c r="D183" s="26"/>
      <c r="E183" s="27"/>
      <c r="F183" s="27"/>
      <c r="G183" s="30"/>
      <c r="H183" s="27"/>
      <c r="I183" s="30"/>
    </row>
    <row r="184" spans="1:9" hidden="1" x14ac:dyDescent="0.25">
      <c r="A184" s="27" t="s">
        <v>114</v>
      </c>
      <c r="B184" s="27" t="s">
        <v>113</v>
      </c>
      <c r="C184" s="26">
        <v>1</v>
      </c>
      <c r="D184" s="26" t="s">
        <v>41</v>
      </c>
      <c r="E184" s="38"/>
      <c r="F184" s="27" t="str">
        <f>IF(ISBLANK(E184),"", PRODUCT(C184,E184))</f>
        <v/>
      </c>
      <c r="G184" s="39"/>
      <c r="H184" s="38"/>
      <c r="I184" s="39"/>
    </row>
    <row r="185" spans="1:9" ht="30" hidden="1" x14ac:dyDescent="0.25">
      <c r="E185" s="23" t="s">
        <v>47</v>
      </c>
      <c r="F185" s="23" t="str">
        <f>IF(F184="","",ROUND(SUM(F184:F184),2))</f>
        <v/>
      </c>
      <c r="G185" s="14" t="str">
        <f>IF(F184="","Neužpildytos visos objektų kainos","")</f>
        <v>Neužpildytos visos objektų kainos</v>
      </c>
    </row>
    <row r="186" spans="1:9" hidden="1" x14ac:dyDescent="0.25">
      <c r="C186" s="24" t="s">
        <v>48</v>
      </c>
      <c r="D186" s="37"/>
      <c r="E186" s="23" t="s">
        <v>49</v>
      </c>
      <c r="F186" s="23" t="str">
        <f>IF(OR(F185="",D186=""),"", ROUND(PRODUCT(D186,F185)/100,2))</f>
        <v/>
      </c>
      <c r="G186" s="14" t="str">
        <f>IF(D186="", "Nurodykite taikomą PVM dydį", "")</f>
        <v>Nurodykite taikomą PVM dydį</v>
      </c>
    </row>
    <row r="187" spans="1:9" hidden="1" x14ac:dyDescent="0.25">
      <c r="E187" s="23" t="s">
        <v>50</v>
      </c>
      <c r="F187" s="23">
        <f>IF(ISBLANK(F186), "", ROUND(SUM(F185:F186),2))</f>
        <v>0</v>
      </c>
    </row>
    <row r="188" spans="1:9" hidden="1" x14ac:dyDescent="0.25"/>
    <row r="189" spans="1:9" hidden="1" x14ac:dyDescent="0.25"/>
    <row r="190" spans="1:9" hidden="1" x14ac:dyDescent="0.25"/>
    <row r="191" spans="1:9" hidden="1" x14ac:dyDescent="0.25">
      <c r="A191" s="15" t="s">
        <v>115</v>
      </c>
      <c r="B191" s="15" t="s">
        <v>116</v>
      </c>
    </row>
    <row r="192" spans="1:9" hidden="1" x14ac:dyDescent="0.25"/>
    <row r="193" spans="1:9" hidden="1" x14ac:dyDescent="0.25">
      <c r="A193" s="15" t="s">
        <v>27</v>
      </c>
    </row>
    <row r="194" spans="1:9" ht="29.25" hidden="1" x14ac:dyDescent="0.25">
      <c r="A194" s="23" t="s">
        <v>28</v>
      </c>
      <c r="B194" s="23" t="s">
        <v>29</v>
      </c>
      <c r="C194" s="24" t="s">
        <v>30</v>
      </c>
      <c r="D194" s="24" t="s">
        <v>31</v>
      </c>
      <c r="E194" s="23" t="s">
        <v>32</v>
      </c>
      <c r="F194" s="23" t="s">
        <v>33</v>
      </c>
      <c r="G194" s="25" t="s">
        <v>34</v>
      </c>
      <c r="H194" s="23" t="s">
        <v>35</v>
      </c>
      <c r="I194" s="25" t="s">
        <v>36</v>
      </c>
    </row>
    <row r="195" spans="1:9" hidden="1" x14ac:dyDescent="0.25">
      <c r="A195" s="23" t="s">
        <v>117</v>
      </c>
      <c r="B195" s="23" t="s">
        <v>118</v>
      </c>
      <c r="C195" s="26"/>
      <c r="D195" s="26"/>
      <c r="E195" s="27"/>
      <c r="F195" s="27"/>
      <c r="G195" s="30"/>
      <c r="H195" s="27"/>
      <c r="I195" s="30"/>
    </row>
    <row r="196" spans="1:9" hidden="1" x14ac:dyDescent="0.25">
      <c r="A196" s="27" t="s">
        <v>119</v>
      </c>
      <c r="B196" s="27" t="s">
        <v>118</v>
      </c>
      <c r="C196" s="26">
        <v>1</v>
      </c>
      <c r="D196" s="26" t="s">
        <v>41</v>
      </c>
      <c r="E196" s="38"/>
      <c r="F196" s="27" t="str">
        <f>IF(ISBLANK(E196),"", PRODUCT(C196,E196))</f>
        <v/>
      </c>
      <c r="G196" s="39"/>
      <c r="H196" s="38"/>
      <c r="I196" s="39"/>
    </row>
    <row r="197" spans="1:9" ht="30" hidden="1" x14ac:dyDescent="0.25">
      <c r="E197" s="23" t="s">
        <v>47</v>
      </c>
      <c r="F197" s="23" t="str">
        <f>IF(F196="","",ROUND(SUM(F196:F196),2))</f>
        <v/>
      </c>
      <c r="G197" s="14" t="str">
        <f>IF(F196="","Neužpildytos visos objektų kainos","")</f>
        <v>Neužpildytos visos objektų kainos</v>
      </c>
    </row>
    <row r="198" spans="1:9" hidden="1" x14ac:dyDescent="0.25">
      <c r="C198" s="24" t="s">
        <v>48</v>
      </c>
      <c r="D198" s="37"/>
      <c r="E198" s="23" t="s">
        <v>49</v>
      </c>
      <c r="F198" s="23" t="str">
        <f>IF(OR(F197="",D198=""),"", ROUND(PRODUCT(D198,F197)/100,2))</f>
        <v/>
      </c>
      <c r="G198" s="14" t="str">
        <f>IF(D198="", "Nurodykite taikomą PVM dydį", "")</f>
        <v>Nurodykite taikomą PVM dydį</v>
      </c>
    </row>
    <row r="199" spans="1:9" hidden="1" x14ac:dyDescent="0.25">
      <c r="E199" s="23" t="s">
        <v>50</v>
      </c>
      <c r="F199" s="23">
        <f>IF(ISBLANK(F198), "", ROUND(SUM(F197:F198),2))</f>
        <v>0</v>
      </c>
    </row>
    <row r="200" spans="1:9" hidden="1" x14ac:dyDescent="0.25"/>
    <row r="201" spans="1:9" hidden="1" x14ac:dyDescent="0.25"/>
    <row r="202" spans="1:9" hidden="1" x14ac:dyDescent="0.25"/>
    <row r="203" spans="1:9" hidden="1" x14ac:dyDescent="0.25">
      <c r="A203" s="15" t="s">
        <v>120</v>
      </c>
      <c r="B203" s="15" t="s">
        <v>121</v>
      </c>
    </row>
    <row r="204" spans="1:9" hidden="1" x14ac:dyDescent="0.25"/>
    <row r="205" spans="1:9" hidden="1" x14ac:dyDescent="0.25">
      <c r="A205" s="15" t="s">
        <v>27</v>
      </c>
    </row>
    <row r="206" spans="1:9" ht="29.25" hidden="1" x14ac:dyDescent="0.25">
      <c r="A206" s="23" t="s">
        <v>28</v>
      </c>
      <c r="B206" s="23" t="s">
        <v>29</v>
      </c>
      <c r="C206" s="24" t="s">
        <v>30</v>
      </c>
      <c r="D206" s="24" t="s">
        <v>31</v>
      </c>
      <c r="E206" s="23" t="s">
        <v>32</v>
      </c>
      <c r="F206" s="23" t="s">
        <v>33</v>
      </c>
      <c r="G206" s="25" t="s">
        <v>34</v>
      </c>
      <c r="H206" s="23" t="s">
        <v>35</v>
      </c>
      <c r="I206" s="25" t="s">
        <v>36</v>
      </c>
    </row>
    <row r="207" spans="1:9" hidden="1" x14ac:dyDescent="0.25">
      <c r="A207" s="23" t="s">
        <v>122</v>
      </c>
      <c r="B207" s="23" t="s">
        <v>123</v>
      </c>
      <c r="C207" s="26"/>
      <c r="D207" s="26"/>
      <c r="E207" s="27"/>
      <c r="F207" s="27"/>
      <c r="G207" s="30"/>
      <c r="H207" s="27"/>
      <c r="I207" s="30"/>
    </row>
    <row r="208" spans="1:9" hidden="1" x14ac:dyDescent="0.25">
      <c r="A208" s="27" t="s">
        <v>124</v>
      </c>
      <c r="B208" s="27" t="s">
        <v>125</v>
      </c>
      <c r="C208" s="26">
        <v>2</v>
      </c>
      <c r="D208" s="26" t="s">
        <v>41</v>
      </c>
      <c r="E208" s="38"/>
      <c r="F208" s="27" t="str">
        <f>IF(ISBLANK(E208),"", PRODUCT(C208,E208))</f>
        <v/>
      </c>
      <c r="G208" s="39"/>
      <c r="H208" s="38"/>
      <c r="I208" s="39"/>
    </row>
    <row r="209" spans="1:9" hidden="1" x14ac:dyDescent="0.25">
      <c r="A209" s="27" t="s">
        <v>126</v>
      </c>
      <c r="B209" s="27" t="s">
        <v>127</v>
      </c>
      <c r="C209" s="26">
        <v>4</v>
      </c>
      <c r="D209" s="26" t="s">
        <v>41</v>
      </c>
      <c r="E209" s="38"/>
      <c r="F209" s="27" t="str">
        <f>IF(ISBLANK(E209),"", PRODUCT(C209,E209))</f>
        <v/>
      </c>
      <c r="G209" s="39"/>
      <c r="H209" s="38"/>
      <c r="I209" s="39"/>
    </row>
    <row r="210" spans="1:9" ht="30" hidden="1" x14ac:dyDescent="0.25">
      <c r="E210" s="23" t="s">
        <v>47</v>
      </c>
      <c r="F210" s="23" t="str">
        <f>IF((SUMPRODUCT(--(F208:F209=""))&gt;0), "", ROUND(SUM(F208:F209),2))</f>
        <v/>
      </c>
      <c r="G210" s="14" t="str">
        <f>IF((SUMPRODUCT(--(F208:F209=""))&gt;0), "Neužpildytos visų objektų kainos", "")</f>
        <v>Neužpildytos visų objektų kainos</v>
      </c>
    </row>
    <row r="211" spans="1:9" hidden="1" x14ac:dyDescent="0.25">
      <c r="C211" s="24" t="s">
        <v>48</v>
      </c>
      <c r="D211" s="37"/>
      <c r="E211" s="23" t="s">
        <v>49</v>
      </c>
      <c r="F211" s="23" t="str">
        <f>IF(OR(F210="",D211=""),"", ROUND(PRODUCT(D211,F210)/100,2))</f>
        <v/>
      </c>
      <c r="G211" s="14" t="str">
        <f>IF(D211="", "Nurodykite taikomą PVM dydį", "")</f>
        <v>Nurodykite taikomą PVM dydį</v>
      </c>
    </row>
    <row r="212" spans="1:9" hidden="1" x14ac:dyDescent="0.25">
      <c r="E212" s="23" t="s">
        <v>50</v>
      </c>
      <c r="F212" s="23">
        <f>IF(ISBLANK(F211), "", ROUND(SUM(F210:F211),2))</f>
        <v>0</v>
      </c>
    </row>
    <row r="213" spans="1:9" hidden="1" x14ac:dyDescent="0.25"/>
    <row r="214" spans="1:9" hidden="1" x14ac:dyDescent="0.25"/>
    <row r="215" spans="1:9" hidden="1" x14ac:dyDescent="0.25"/>
    <row r="216" spans="1:9" hidden="1" x14ac:dyDescent="0.25">
      <c r="A216" s="15" t="s">
        <v>128</v>
      </c>
      <c r="B216" s="15" t="s">
        <v>129</v>
      </c>
    </row>
    <row r="217" spans="1:9" hidden="1" x14ac:dyDescent="0.25"/>
    <row r="218" spans="1:9" hidden="1" x14ac:dyDescent="0.25">
      <c r="A218" s="15" t="s">
        <v>27</v>
      </c>
    </row>
    <row r="219" spans="1:9" ht="29.25" hidden="1" x14ac:dyDescent="0.25">
      <c r="A219" s="23" t="s">
        <v>28</v>
      </c>
      <c r="B219" s="23" t="s">
        <v>29</v>
      </c>
      <c r="C219" s="24" t="s">
        <v>30</v>
      </c>
      <c r="D219" s="24" t="s">
        <v>31</v>
      </c>
      <c r="E219" s="23" t="s">
        <v>32</v>
      </c>
      <c r="F219" s="23" t="s">
        <v>33</v>
      </c>
      <c r="G219" s="25" t="s">
        <v>34</v>
      </c>
      <c r="H219" s="23" t="s">
        <v>35</v>
      </c>
      <c r="I219" s="25" t="s">
        <v>36</v>
      </c>
    </row>
    <row r="220" spans="1:9" hidden="1" x14ac:dyDescent="0.25">
      <c r="A220" s="23" t="s">
        <v>130</v>
      </c>
      <c r="B220" s="23" t="s">
        <v>131</v>
      </c>
      <c r="C220" s="26"/>
      <c r="D220" s="26"/>
      <c r="E220" s="27"/>
      <c r="F220" s="27"/>
      <c r="G220" s="30"/>
      <c r="H220" s="27"/>
      <c r="I220" s="30"/>
    </row>
    <row r="221" spans="1:9" hidden="1" x14ac:dyDescent="0.25">
      <c r="A221" s="27" t="s">
        <v>132</v>
      </c>
      <c r="B221" s="27" t="s">
        <v>131</v>
      </c>
      <c r="C221" s="26">
        <v>5000</v>
      </c>
      <c r="D221" s="26" t="s">
        <v>41</v>
      </c>
      <c r="E221" s="38"/>
      <c r="F221" s="27" t="str">
        <f>IF(ISBLANK(E221),"", PRODUCT(C221,E221))</f>
        <v/>
      </c>
      <c r="G221" s="39"/>
      <c r="H221" s="38"/>
      <c r="I221" s="39"/>
    </row>
    <row r="222" spans="1:9" ht="30" hidden="1" x14ac:dyDescent="0.25">
      <c r="E222" s="23" t="s">
        <v>47</v>
      </c>
      <c r="F222" s="23" t="str">
        <f>IF(F221="","",ROUND(SUM(F221:F221),2))</f>
        <v/>
      </c>
      <c r="G222" s="14" t="str">
        <f>IF(F221="","Neužpildytos visos objektų kainos","")</f>
        <v>Neužpildytos visos objektų kainos</v>
      </c>
    </row>
    <row r="223" spans="1:9" hidden="1" x14ac:dyDescent="0.25">
      <c r="C223" s="24" t="s">
        <v>48</v>
      </c>
      <c r="D223" s="37"/>
      <c r="E223" s="23" t="s">
        <v>49</v>
      </c>
      <c r="F223" s="23" t="str">
        <f>IF(OR(F222="",D223=""),"", ROUND(PRODUCT(D223,F222)/100,2))</f>
        <v/>
      </c>
      <c r="G223" s="14" t="str">
        <f>IF(D223="", "Nurodykite taikomą PVM dydį", "")</f>
        <v>Nurodykite taikomą PVM dydį</v>
      </c>
    </row>
    <row r="224" spans="1:9" hidden="1" x14ac:dyDescent="0.25">
      <c r="E224" s="23" t="s">
        <v>50</v>
      </c>
      <c r="F224" s="23">
        <f>IF(ISBLANK(F223), "", ROUND(SUM(F222:F223),2))</f>
        <v>0</v>
      </c>
    </row>
    <row r="225" spans="1:9" hidden="1" x14ac:dyDescent="0.25"/>
    <row r="226" spans="1:9" hidden="1" x14ac:dyDescent="0.25"/>
    <row r="227" spans="1:9" hidden="1" x14ac:dyDescent="0.25"/>
    <row r="228" spans="1:9" hidden="1" x14ac:dyDescent="0.25">
      <c r="A228" s="15" t="s">
        <v>133</v>
      </c>
      <c r="B228" s="15" t="s">
        <v>134</v>
      </c>
    </row>
    <row r="229" spans="1:9" hidden="1" x14ac:dyDescent="0.25"/>
    <row r="230" spans="1:9" hidden="1" x14ac:dyDescent="0.25">
      <c r="A230" s="15" t="s">
        <v>27</v>
      </c>
    </row>
    <row r="231" spans="1:9" ht="29.25" hidden="1" x14ac:dyDescent="0.25">
      <c r="A231" s="23" t="s">
        <v>28</v>
      </c>
      <c r="B231" s="23" t="s">
        <v>29</v>
      </c>
      <c r="C231" s="24" t="s">
        <v>30</v>
      </c>
      <c r="D231" s="24" t="s">
        <v>31</v>
      </c>
      <c r="E231" s="23" t="s">
        <v>32</v>
      </c>
      <c r="F231" s="23" t="s">
        <v>33</v>
      </c>
      <c r="G231" s="25" t="s">
        <v>34</v>
      </c>
      <c r="H231" s="23" t="s">
        <v>35</v>
      </c>
      <c r="I231" s="25" t="s">
        <v>36</v>
      </c>
    </row>
    <row r="232" spans="1:9" hidden="1" x14ac:dyDescent="0.25">
      <c r="A232" s="23" t="s">
        <v>135</v>
      </c>
      <c r="B232" s="23" t="s">
        <v>136</v>
      </c>
      <c r="C232" s="26"/>
      <c r="D232" s="26"/>
      <c r="E232" s="27"/>
      <c r="F232" s="27"/>
      <c r="G232" s="30"/>
      <c r="H232" s="27"/>
      <c r="I232" s="30"/>
    </row>
    <row r="233" spans="1:9" hidden="1" x14ac:dyDescent="0.25">
      <c r="A233" s="27" t="s">
        <v>137</v>
      </c>
      <c r="B233" s="27" t="s">
        <v>136</v>
      </c>
      <c r="C233" s="26">
        <v>40</v>
      </c>
      <c r="D233" s="26" t="s">
        <v>41</v>
      </c>
      <c r="E233" s="38"/>
      <c r="F233" s="27" t="str">
        <f>IF(ISBLANK(E233),"", PRODUCT(C233,E233))</f>
        <v/>
      </c>
      <c r="G233" s="39"/>
      <c r="H233" s="38"/>
      <c r="I233" s="39"/>
    </row>
    <row r="234" spans="1:9" ht="30" hidden="1" x14ac:dyDescent="0.25">
      <c r="E234" s="23" t="s">
        <v>47</v>
      </c>
      <c r="F234" s="23" t="str">
        <f>IF(F233="","",ROUND(SUM(F233:F233),2))</f>
        <v/>
      </c>
      <c r="G234" s="14" t="str">
        <f>IF(F233="","Neužpildytos visos objektų kainos","")</f>
        <v>Neužpildytos visos objektų kainos</v>
      </c>
    </row>
    <row r="235" spans="1:9" hidden="1" x14ac:dyDescent="0.25">
      <c r="C235" s="24" t="s">
        <v>48</v>
      </c>
      <c r="D235" s="37"/>
      <c r="E235" s="23" t="s">
        <v>49</v>
      </c>
      <c r="F235" s="23" t="str">
        <f>IF(OR(F234="",D235=""),"", ROUND(PRODUCT(D235,F234)/100,2))</f>
        <v/>
      </c>
      <c r="G235" s="14" t="str">
        <f>IF(D235="", "Nurodykite taikomą PVM dydį", "")</f>
        <v>Nurodykite taikomą PVM dydį</v>
      </c>
    </row>
    <row r="236" spans="1:9" hidden="1" x14ac:dyDescent="0.25">
      <c r="E236" s="23" t="s">
        <v>50</v>
      </c>
      <c r="F236" s="23">
        <f>IF(ISBLANK(F235), "", ROUND(SUM(F234:F235),2))</f>
        <v>0</v>
      </c>
    </row>
    <row r="237" spans="1:9" hidden="1" x14ac:dyDescent="0.25"/>
    <row r="238" spans="1:9" hidden="1" x14ac:dyDescent="0.25"/>
    <row r="239" spans="1:9" hidden="1" x14ac:dyDescent="0.25"/>
    <row r="240" spans="1:9" hidden="1" x14ac:dyDescent="0.25">
      <c r="A240" s="15" t="s">
        <v>138</v>
      </c>
      <c r="B240" s="15" t="s">
        <v>139</v>
      </c>
    </row>
    <row r="241" spans="1:9" hidden="1" x14ac:dyDescent="0.25"/>
    <row r="242" spans="1:9" hidden="1" x14ac:dyDescent="0.25">
      <c r="A242" s="15" t="s">
        <v>27</v>
      </c>
    </row>
    <row r="243" spans="1:9" ht="29.25" hidden="1" x14ac:dyDescent="0.25">
      <c r="A243" s="23" t="s">
        <v>28</v>
      </c>
      <c r="B243" s="23" t="s">
        <v>29</v>
      </c>
      <c r="C243" s="24" t="s">
        <v>30</v>
      </c>
      <c r="D243" s="24" t="s">
        <v>31</v>
      </c>
      <c r="E243" s="23" t="s">
        <v>32</v>
      </c>
      <c r="F243" s="23" t="s">
        <v>33</v>
      </c>
      <c r="G243" s="25" t="s">
        <v>34</v>
      </c>
      <c r="H243" s="23" t="s">
        <v>35</v>
      </c>
      <c r="I243" s="25" t="s">
        <v>36</v>
      </c>
    </row>
    <row r="244" spans="1:9" hidden="1" x14ac:dyDescent="0.25">
      <c r="A244" s="23" t="s">
        <v>140</v>
      </c>
      <c r="B244" s="23" t="s">
        <v>141</v>
      </c>
      <c r="C244" s="26"/>
      <c r="D244" s="26"/>
      <c r="E244" s="27"/>
      <c r="F244" s="27"/>
      <c r="G244" s="30"/>
      <c r="H244" s="27"/>
      <c r="I244" s="30"/>
    </row>
    <row r="245" spans="1:9" hidden="1" x14ac:dyDescent="0.25">
      <c r="A245" s="27" t="s">
        <v>142</v>
      </c>
      <c r="B245" s="27" t="s">
        <v>141</v>
      </c>
      <c r="C245" s="26">
        <v>40</v>
      </c>
      <c r="D245" s="26" t="s">
        <v>44</v>
      </c>
      <c r="E245" s="38"/>
      <c r="F245" s="27" t="str">
        <f>IF(ISBLANK(E245),"", PRODUCT(C245,E245))</f>
        <v/>
      </c>
      <c r="G245" s="39"/>
      <c r="H245" s="38"/>
      <c r="I245" s="39"/>
    </row>
    <row r="246" spans="1:9" ht="30" hidden="1" x14ac:dyDescent="0.25">
      <c r="E246" s="23" t="s">
        <v>47</v>
      </c>
      <c r="F246" s="23" t="str">
        <f>IF(F245="","",ROUND(SUM(F245:F245),2))</f>
        <v/>
      </c>
      <c r="G246" s="14" t="str">
        <f>IF(F245="","Neužpildytos visos objektų kainos","")</f>
        <v>Neužpildytos visos objektų kainos</v>
      </c>
    </row>
    <row r="247" spans="1:9" hidden="1" x14ac:dyDescent="0.25">
      <c r="C247" s="24" t="s">
        <v>48</v>
      </c>
      <c r="D247" s="37"/>
      <c r="E247" s="23" t="s">
        <v>49</v>
      </c>
      <c r="F247" s="23" t="str">
        <f>IF(OR(F246="",D247=""),"", ROUND(PRODUCT(D247,F246)/100,2))</f>
        <v/>
      </c>
      <c r="G247" s="14" t="str">
        <f>IF(D247="", "Nurodykite taikomą PVM dydį", "")</f>
        <v>Nurodykite taikomą PVM dydį</v>
      </c>
    </row>
    <row r="248" spans="1:9" hidden="1" x14ac:dyDescent="0.25">
      <c r="E248" s="23" t="s">
        <v>50</v>
      </c>
      <c r="F248" s="23">
        <f>IF(ISBLANK(F247), "", ROUND(SUM(F246:F247),2))</f>
        <v>0</v>
      </c>
    </row>
    <row r="249" spans="1:9" hidden="1" x14ac:dyDescent="0.25"/>
    <row r="250" spans="1:9" hidden="1" x14ac:dyDescent="0.25"/>
    <row r="251" spans="1:9" hidden="1" x14ac:dyDescent="0.25"/>
    <row r="252" spans="1:9" hidden="1" x14ac:dyDescent="0.25">
      <c r="A252" s="15" t="s">
        <v>143</v>
      </c>
      <c r="B252" s="15" t="s">
        <v>144</v>
      </c>
    </row>
    <row r="253" spans="1:9" hidden="1" x14ac:dyDescent="0.25"/>
    <row r="254" spans="1:9" hidden="1" x14ac:dyDescent="0.25">
      <c r="A254" s="15" t="s">
        <v>27</v>
      </c>
    </row>
    <row r="255" spans="1:9" ht="29.25" hidden="1" x14ac:dyDescent="0.25">
      <c r="A255" s="23" t="s">
        <v>28</v>
      </c>
      <c r="B255" s="23" t="s">
        <v>29</v>
      </c>
      <c r="C255" s="24" t="s">
        <v>30</v>
      </c>
      <c r="D255" s="24" t="s">
        <v>31</v>
      </c>
      <c r="E255" s="23" t="s">
        <v>32</v>
      </c>
      <c r="F255" s="23" t="s">
        <v>33</v>
      </c>
      <c r="G255" s="25" t="s">
        <v>34</v>
      </c>
      <c r="H255" s="23" t="s">
        <v>35</v>
      </c>
      <c r="I255" s="25" t="s">
        <v>36</v>
      </c>
    </row>
    <row r="256" spans="1:9" hidden="1" x14ac:dyDescent="0.25">
      <c r="A256" s="23" t="s">
        <v>145</v>
      </c>
      <c r="B256" s="23" t="s">
        <v>146</v>
      </c>
      <c r="C256" s="26"/>
      <c r="D256" s="26"/>
      <c r="E256" s="27"/>
      <c r="F256" s="27"/>
      <c r="G256" s="30"/>
      <c r="H256" s="27"/>
      <c r="I256" s="30"/>
    </row>
    <row r="257" spans="1:9" hidden="1" x14ac:dyDescent="0.25">
      <c r="A257" s="27" t="s">
        <v>147</v>
      </c>
      <c r="B257" s="27" t="s">
        <v>148</v>
      </c>
      <c r="C257" s="26">
        <v>4</v>
      </c>
      <c r="D257" s="26" t="s">
        <v>41</v>
      </c>
      <c r="E257" s="38"/>
      <c r="F257" s="27" t="str">
        <f>IF(ISBLANK(E257),"", PRODUCT(C257,E257))</f>
        <v/>
      </c>
      <c r="G257" s="39"/>
      <c r="H257" s="38"/>
      <c r="I257" s="39"/>
    </row>
    <row r="258" spans="1:9" hidden="1" x14ac:dyDescent="0.25">
      <c r="A258" s="27" t="s">
        <v>149</v>
      </c>
      <c r="B258" s="27" t="s">
        <v>150</v>
      </c>
      <c r="C258" s="26">
        <v>800</v>
      </c>
      <c r="D258" s="26" t="s">
        <v>41</v>
      </c>
      <c r="E258" s="38"/>
      <c r="F258" s="27" t="str">
        <f>IF(ISBLANK(E258),"", PRODUCT(C258,E258))</f>
        <v/>
      </c>
      <c r="G258" s="39"/>
      <c r="H258" s="38"/>
      <c r="I258" s="39"/>
    </row>
    <row r="259" spans="1:9" hidden="1" x14ac:dyDescent="0.25">
      <c r="A259" s="27" t="s">
        <v>151</v>
      </c>
      <c r="B259" s="27" t="s">
        <v>152</v>
      </c>
      <c r="C259" s="26">
        <v>800</v>
      </c>
      <c r="D259" s="26" t="s">
        <v>41</v>
      </c>
      <c r="E259" s="38"/>
      <c r="F259" s="27" t="str">
        <f>IF(ISBLANK(E259),"", PRODUCT(C259,E259))</f>
        <v/>
      </c>
      <c r="G259" s="39"/>
      <c r="H259" s="38"/>
      <c r="I259" s="39"/>
    </row>
    <row r="260" spans="1:9" ht="30" hidden="1" x14ac:dyDescent="0.25">
      <c r="E260" s="23" t="s">
        <v>47</v>
      </c>
      <c r="F260" s="23" t="str">
        <f>IF((SUMPRODUCT(--(F257:F259=""))&gt;0), "", ROUND(SUM(F257:F259),2))</f>
        <v/>
      </c>
      <c r="G260" s="14" t="str">
        <f>IF((SUMPRODUCT(--(F257:F259=""))&gt;0), "Neužpildytos visų objektų kainos", "")</f>
        <v>Neužpildytos visų objektų kainos</v>
      </c>
    </row>
    <row r="261" spans="1:9" hidden="1" x14ac:dyDescent="0.25">
      <c r="C261" s="24" t="s">
        <v>48</v>
      </c>
      <c r="D261" s="37"/>
      <c r="E261" s="23" t="s">
        <v>49</v>
      </c>
      <c r="F261" s="23" t="str">
        <f>IF(OR(F260="",D261=""),"", ROUND(PRODUCT(D261,F260)/100,2))</f>
        <v/>
      </c>
      <c r="G261" s="14" t="str">
        <f>IF(D261="", "Nurodykite taikomą PVM dydį", "")</f>
        <v>Nurodykite taikomą PVM dydį</v>
      </c>
    </row>
    <row r="262" spans="1:9" hidden="1" x14ac:dyDescent="0.25">
      <c r="E262" s="23" t="s">
        <v>50</v>
      </c>
      <c r="F262" s="23">
        <f>IF(ISBLANK(F261), "", ROUND(SUM(F260:F261),2))</f>
        <v>0</v>
      </c>
    </row>
    <row r="263" spans="1:9" hidden="1" x14ac:dyDescent="0.25"/>
    <row r="264" spans="1:9" hidden="1" x14ac:dyDescent="0.25"/>
    <row r="265" spans="1:9" hidden="1" x14ac:dyDescent="0.25"/>
    <row r="266" spans="1:9" hidden="1" x14ac:dyDescent="0.25">
      <c r="A266" s="15" t="s">
        <v>153</v>
      </c>
      <c r="B266" s="15" t="s">
        <v>154</v>
      </c>
    </row>
    <row r="267" spans="1:9" hidden="1" x14ac:dyDescent="0.25"/>
    <row r="268" spans="1:9" hidden="1" x14ac:dyDescent="0.25">
      <c r="A268" s="15" t="s">
        <v>27</v>
      </c>
    </row>
    <row r="269" spans="1:9" ht="29.25" hidden="1" x14ac:dyDescent="0.25">
      <c r="A269" s="23" t="s">
        <v>28</v>
      </c>
      <c r="B269" s="23" t="s">
        <v>29</v>
      </c>
      <c r="C269" s="24" t="s">
        <v>30</v>
      </c>
      <c r="D269" s="24" t="s">
        <v>31</v>
      </c>
      <c r="E269" s="23" t="s">
        <v>32</v>
      </c>
      <c r="F269" s="23" t="s">
        <v>33</v>
      </c>
      <c r="G269" s="25" t="s">
        <v>34</v>
      </c>
      <c r="H269" s="23" t="s">
        <v>35</v>
      </c>
      <c r="I269" s="25" t="s">
        <v>36</v>
      </c>
    </row>
    <row r="270" spans="1:9" hidden="1" x14ac:dyDescent="0.25">
      <c r="A270" s="23" t="s">
        <v>155</v>
      </c>
      <c r="B270" s="23" t="s">
        <v>156</v>
      </c>
      <c r="C270" s="26"/>
      <c r="D270" s="26"/>
      <c r="E270" s="27"/>
      <c r="F270" s="27"/>
      <c r="G270" s="30"/>
      <c r="H270" s="27"/>
      <c r="I270" s="30"/>
    </row>
    <row r="271" spans="1:9" hidden="1" x14ac:dyDescent="0.25">
      <c r="A271" s="27" t="s">
        <v>157</v>
      </c>
      <c r="B271" s="27" t="s">
        <v>156</v>
      </c>
      <c r="C271" s="26">
        <v>7000</v>
      </c>
      <c r="D271" s="26" t="s">
        <v>41</v>
      </c>
      <c r="E271" s="38"/>
      <c r="F271" s="27" t="str">
        <f>IF(ISBLANK(E271),"", PRODUCT(C271,E271))</f>
        <v/>
      </c>
      <c r="G271" s="39"/>
      <c r="H271" s="38"/>
      <c r="I271" s="39"/>
    </row>
    <row r="272" spans="1:9" ht="30" hidden="1" x14ac:dyDescent="0.25">
      <c r="E272" s="23" t="s">
        <v>47</v>
      </c>
      <c r="F272" s="23" t="str">
        <f>IF(F271="","",ROUND(SUM(F271:F271),2))</f>
        <v/>
      </c>
      <c r="G272" s="14" t="str">
        <f>IF(F271="","Neužpildytos visos objektų kainos","")</f>
        <v>Neužpildytos visos objektų kainos</v>
      </c>
    </row>
    <row r="273" spans="1:9" hidden="1" x14ac:dyDescent="0.25">
      <c r="C273" s="24" t="s">
        <v>48</v>
      </c>
      <c r="D273" s="37"/>
      <c r="E273" s="23" t="s">
        <v>49</v>
      </c>
      <c r="F273" s="23" t="str">
        <f>IF(OR(F272="",D273=""),"", ROUND(PRODUCT(D273,F272)/100,2))</f>
        <v/>
      </c>
      <c r="G273" s="14" t="str">
        <f>IF(D273="", "Nurodykite taikomą PVM dydį", "")</f>
        <v>Nurodykite taikomą PVM dydį</v>
      </c>
    </row>
    <row r="274" spans="1:9" hidden="1" x14ac:dyDescent="0.25">
      <c r="E274" s="23" t="s">
        <v>50</v>
      </c>
      <c r="F274" s="23">
        <f>IF(ISBLANK(F273), "", ROUND(SUM(F272:F273),2))</f>
        <v>0</v>
      </c>
    </row>
    <row r="275" spans="1:9" hidden="1" x14ac:dyDescent="0.25"/>
    <row r="276" spans="1:9" hidden="1" x14ac:dyDescent="0.25"/>
    <row r="277" spans="1:9" hidden="1" x14ac:dyDescent="0.25"/>
    <row r="278" spans="1:9" hidden="1" x14ac:dyDescent="0.25">
      <c r="A278" s="15" t="s">
        <v>158</v>
      </c>
      <c r="B278" s="15" t="s">
        <v>159</v>
      </c>
    </row>
    <row r="279" spans="1:9" hidden="1" x14ac:dyDescent="0.25"/>
    <row r="280" spans="1:9" hidden="1" x14ac:dyDescent="0.25">
      <c r="A280" s="15" t="s">
        <v>27</v>
      </c>
    </row>
    <row r="281" spans="1:9" ht="29.25" hidden="1" x14ac:dyDescent="0.25">
      <c r="A281" s="23" t="s">
        <v>28</v>
      </c>
      <c r="B281" s="23" t="s">
        <v>29</v>
      </c>
      <c r="C281" s="24" t="s">
        <v>30</v>
      </c>
      <c r="D281" s="24" t="s">
        <v>31</v>
      </c>
      <c r="E281" s="23" t="s">
        <v>32</v>
      </c>
      <c r="F281" s="23" t="s">
        <v>33</v>
      </c>
      <c r="G281" s="25" t="s">
        <v>34</v>
      </c>
      <c r="H281" s="23" t="s">
        <v>35</v>
      </c>
      <c r="I281" s="25" t="s">
        <v>36</v>
      </c>
    </row>
    <row r="282" spans="1:9" hidden="1" x14ac:dyDescent="0.25">
      <c r="A282" s="23" t="s">
        <v>160</v>
      </c>
      <c r="B282" s="23" t="s">
        <v>161</v>
      </c>
      <c r="C282" s="26"/>
      <c r="D282" s="26"/>
      <c r="E282" s="27"/>
      <c r="F282" s="27"/>
      <c r="G282" s="30"/>
      <c r="H282" s="27"/>
      <c r="I282" s="30"/>
    </row>
    <row r="283" spans="1:9" hidden="1" x14ac:dyDescent="0.25">
      <c r="A283" s="27" t="s">
        <v>162</v>
      </c>
      <c r="B283" s="27" t="s">
        <v>161</v>
      </c>
      <c r="C283" s="26">
        <v>27600</v>
      </c>
      <c r="D283" s="26" t="s">
        <v>163</v>
      </c>
      <c r="E283" s="38"/>
      <c r="F283" s="27" t="str">
        <f>IF(ISBLANK(E283),"", PRODUCT(C283,E283))</f>
        <v/>
      </c>
      <c r="G283" s="39"/>
      <c r="H283" s="38"/>
      <c r="I283" s="39"/>
    </row>
    <row r="284" spans="1:9" ht="30" hidden="1" x14ac:dyDescent="0.25">
      <c r="E284" s="23" t="s">
        <v>47</v>
      </c>
      <c r="F284" s="23" t="str">
        <f>IF(F283="","",ROUND(SUM(F283:F283),2))</f>
        <v/>
      </c>
      <c r="G284" s="14" t="str">
        <f>IF(F283="","Neužpildytos visos objektų kainos","")</f>
        <v>Neužpildytos visos objektų kainos</v>
      </c>
    </row>
    <row r="285" spans="1:9" hidden="1" x14ac:dyDescent="0.25">
      <c r="C285" s="24" t="s">
        <v>48</v>
      </c>
      <c r="D285" s="37"/>
      <c r="E285" s="23" t="s">
        <v>49</v>
      </c>
      <c r="F285" s="23" t="str">
        <f>IF(OR(F284="",D285=""),"", ROUND(PRODUCT(D285,F284)/100,2))</f>
        <v/>
      </c>
      <c r="G285" s="14" t="str">
        <f>IF(D285="", "Nurodykite taikomą PVM dydį", "")</f>
        <v>Nurodykite taikomą PVM dydį</v>
      </c>
    </row>
    <row r="286" spans="1:9" hidden="1" x14ac:dyDescent="0.25">
      <c r="E286" s="23" t="s">
        <v>50</v>
      </c>
      <c r="F286" s="23">
        <f>IF(ISBLANK(F285), "", ROUND(SUM(F284:F285),2))</f>
        <v>0</v>
      </c>
    </row>
    <row r="287" spans="1:9" hidden="1" x14ac:dyDescent="0.25"/>
    <row r="288" spans="1:9" hidden="1" x14ac:dyDescent="0.25"/>
    <row r="289" hidden="1" x14ac:dyDescent="0.25"/>
    <row r="290" hidden="1" x14ac:dyDescent="0.25"/>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31496062992125984" right="0.31496062992125984"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1" workbookViewId="0">
      <selection activeCell="B41" sqref="B41:G41"/>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86" t="s">
        <v>164</v>
      </c>
      <c r="B2" s="62"/>
      <c r="C2" s="62"/>
      <c r="D2" s="62"/>
      <c r="E2" s="62"/>
      <c r="F2" s="62"/>
      <c r="G2" s="62"/>
      <c r="H2" s="62"/>
      <c r="I2" s="62"/>
      <c r="J2" s="62"/>
      <c r="K2" s="62"/>
    </row>
    <row r="3" spans="1:11" x14ac:dyDescent="0.25">
      <c r="A3" s="62"/>
      <c r="B3" s="62"/>
      <c r="C3" s="62"/>
      <c r="D3" s="62"/>
      <c r="E3" s="62"/>
      <c r="F3" s="62"/>
      <c r="G3" s="62"/>
      <c r="H3" s="62"/>
      <c r="I3" s="62"/>
      <c r="J3" s="62"/>
      <c r="K3" s="62"/>
    </row>
    <row r="4" spans="1:11" ht="15.95" customHeight="1" thickBot="1" x14ac:dyDescent="0.3">
      <c r="A4" s="1"/>
      <c r="B4" s="1"/>
      <c r="C4" s="1"/>
      <c r="D4" s="1"/>
      <c r="E4" s="1"/>
      <c r="F4" s="1"/>
      <c r="G4" s="1"/>
      <c r="H4" s="1"/>
      <c r="I4" s="1"/>
      <c r="J4" s="1"/>
    </row>
    <row r="5" spans="1:11" ht="48" customHeight="1" x14ac:dyDescent="0.25">
      <c r="A5" s="83" t="s">
        <v>165</v>
      </c>
      <c r="B5" s="74"/>
      <c r="C5" s="84" t="s">
        <v>166</v>
      </c>
      <c r="D5" s="73"/>
      <c r="E5" s="74"/>
      <c r="F5" s="84" t="s">
        <v>167</v>
      </c>
      <c r="G5" s="73"/>
      <c r="H5" s="74"/>
      <c r="I5" s="84" t="s">
        <v>168</v>
      </c>
      <c r="J5" s="74"/>
      <c r="K5" s="2" t="s">
        <v>169</v>
      </c>
    </row>
    <row r="6" spans="1:11" ht="48.95" customHeight="1" x14ac:dyDescent="0.25">
      <c r="A6" s="77"/>
      <c r="B6" s="67"/>
      <c r="C6" s="78"/>
      <c r="D6" s="66"/>
      <c r="E6" s="67"/>
      <c r="F6" s="78"/>
      <c r="G6" s="66"/>
      <c r="H6" s="67"/>
      <c r="I6" s="78"/>
      <c r="J6" s="67"/>
      <c r="K6" s="7"/>
    </row>
    <row r="7" spans="1:11" ht="48.95" customHeight="1" x14ac:dyDescent="0.25">
      <c r="A7" s="77"/>
      <c r="B7" s="67"/>
      <c r="C7" s="78"/>
      <c r="D7" s="66"/>
      <c r="E7" s="67"/>
      <c r="F7" s="78"/>
      <c r="G7" s="66"/>
      <c r="H7" s="67"/>
      <c r="I7" s="78"/>
      <c r="J7" s="67"/>
      <c r="K7" s="7"/>
    </row>
    <row r="8" spans="1:11" ht="48.95" customHeight="1" x14ac:dyDescent="0.25">
      <c r="A8" s="77"/>
      <c r="B8" s="67"/>
      <c r="C8" s="78"/>
      <c r="D8" s="66"/>
      <c r="E8" s="67"/>
      <c r="F8" s="78"/>
      <c r="G8" s="66"/>
      <c r="H8" s="67"/>
      <c r="I8" s="78"/>
      <c r="J8" s="67"/>
      <c r="K8" s="7"/>
    </row>
    <row r="9" spans="1:11" ht="48.95" customHeight="1" x14ac:dyDescent="0.25">
      <c r="A9" s="77"/>
      <c r="B9" s="67"/>
      <c r="C9" s="78"/>
      <c r="D9" s="66"/>
      <c r="E9" s="67"/>
      <c r="F9" s="78"/>
      <c r="G9" s="66"/>
      <c r="H9" s="67"/>
      <c r="I9" s="78"/>
      <c r="J9" s="67"/>
      <c r="K9" s="7"/>
    </row>
    <row r="10" spans="1:11" ht="48.95" customHeight="1" x14ac:dyDescent="0.25">
      <c r="A10" s="77"/>
      <c r="B10" s="67"/>
      <c r="C10" s="78"/>
      <c r="D10" s="66"/>
      <c r="E10" s="67"/>
      <c r="F10" s="78"/>
      <c r="G10" s="66"/>
      <c r="H10" s="67"/>
      <c r="I10" s="78"/>
      <c r="J10" s="67"/>
      <c r="K10" s="7"/>
    </row>
    <row r="11" spans="1:11" ht="48.95" customHeight="1" x14ac:dyDescent="0.25">
      <c r="A11" s="77"/>
      <c r="B11" s="67"/>
      <c r="C11" s="78"/>
      <c r="D11" s="66"/>
      <c r="E11" s="67"/>
      <c r="F11" s="78"/>
      <c r="G11" s="66"/>
      <c r="H11" s="67"/>
      <c r="I11" s="78"/>
      <c r="J11" s="67"/>
      <c r="K11" s="7"/>
    </row>
    <row r="12" spans="1:11" ht="48.95" customHeight="1" x14ac:dyDescent="0.25">
      <c r="A12" s="77"/>
      <c r="B12" s="67"/>
      <c r="C12" s="78"/>
      <c r="D12" s="66"/>
      <c r="E12" s="67"/>
      <c r="F12" s="78"/>
      <c r="G12" s="66"/>
      <c r="H12" s="67"/>
      <c r="I12" s="78"/>
      <c r="J12" s="67"/>
      <c r="K12" s="7"/>
    </row>
    <row r="13" spans="1:11" ht="48.95" customHeight="1" x14ac:dyDescent="0.25">
      <c r="A13" s="77"/>
      <c r="B13" s="67"/>
      <c r="C13" s="78"/>
      <c r="D13" s="66"/>
      <c r="E13" s="67"/>
      <c r="F13" s="78"/>
      <c r="G13" s="66"/>
      <c r="H13" s="67"/>
      <c r="I13" s="78"/>
      <c r="J13" s="67"/>
      <c r="K13" s="7"/>
    </row>
    <row r="14" spans="1:11" ht="48.95" customHeight="1" x14ac:dyDescent="0.25">
      <c r="A14" s="77"/>
      <c r="B14" s="67"/>
      <c r="C14" s="78"/>
      <c r="D14" s="66"/>
      <c r="E14" s="67"/>
      <c r="F14" s="78"/>
      <c r="G14" s="66"/>
      <c r="H14" s="67"/>
      <c r="I14" s="78"/>
      <c r="J14" s="67"/>
      <c r="K14" s="7"/>
    </row>
    <row r="15" spans="1:11" ht="48" customHeight="1" thickBot="1" x14ac:dyDescent="0.3">
      <c r="A15" s="80"/>
      <c r="B15" s="57"/>
      <c r="C15" s="81"/>
      <c r="D15" s="56"/>
      <c r="E15" s="57"/>
      <c r="F15" s="81"/>
      <c r="G15" s="56"/>
      <c r="H15" s="57"/>
      <c r="I15" s="81"/>
      <c r="J15" s="57"/>
      <c r="K15" s="8"/>
    </row>
    <row r="16" spans="1:11" ht="18.95" customHeight="1" x14ac:dyDescent="0.25">
      <c r="A16" s="3"/>
      <c r="B16" s="3"/>
      <c r="C16" s="3"/>
      <c r="D16" s="3"/>
      <c r="E16" s="3"/>
      <c r="F16" s="3"/>
      <c r="G16" s="3"/>
      <c r="H16" s="3"/>
      <c r="I16" s="3"/>
      <c r="J16" s="3"/>
      <c r="K16" s="4"/>
    </row>
    <row r="17" spans="1:11" ht="48.95" customHeight="1" x14ac:dyDescent="0.25">
      <c r="A17" s="82" t="s">
        <v>170</v>
      </c>
      <c r="B17" s="62"/>
      <c r="C17" s="62"/>
      <c r="D17" s="62"/>
      <c r="E17" s="62"/>
      <c r="F17" s="62"/>
      <c r="G17" s="62"/>
      <c r="H17" s="62"/>
      <c r="I17" s="62"/>
      <c r="J17" s="62"/>
      <c r="K17" s="62"/>
    </row>
    <row r="18" spans="1:11" ht="15.95" customHeight="1" thickBot="1" x14ac:dyDescent="0.3">
      <c r="A18" s="3"/>
      <c r="B18" s="3"/>
      <c r="C18" s="3"/>
      <c r="D18" s="3"/>
      <c r="E18" s="3"/>
      <c r="F18" s="3"/>
      <c r="G18" s="3"/>
      <c r="H18" s="3"/>
      <c r="I18" s="3"/>
      <c r="J18" s="3"/>
      <c r="K18" s="4"/>
    </row>
    <row r="19" spans="1:11" ht="48.95" customHeight="1" x14ac:dyDescent="0.25">
      <c r="A19" s="83" t="s">
        <v>29</v>
      </c>
      <c r="B19" s="74"/>
      <c r="C19" s="84" t="s">
        <v>166</v>
      </c>
      <c r="D19" s="73"/>
      <c r="E19" s="74"/>
      <c r="F19" s="84" t="s">
        <v>171</v>
      </c>
      <c r="G19" s="73"/>
      <c r="H19" s="74"/>
      <c r="I19" s="85" t="s">
        <v>168</v>
      </c>
      <c r="J19" s="76"/>
      <c r="K19" s="4"/>
    </row>
    <row r="20" spans="1:11" ht="48.95" customHeight="1" x14ac:dyDescent="0.25">
      <c r="A20" s="77"/>
      <c r="B20" s="67"/>
      <c r="C20" s="78"/>
      <c r="D20" s="66"/>
      <c r="E20" s="67"/>
      <c r="F20" s="78"/>
      <c r="G20" s="66"/>
      <c r="H20" s="67"/>
      <c r="I20" s="79"/>
      <c r="J20" s="69"/>
      <c r="K20" s="4"/>
    </row>
    <row r="21" spans="1:11" ht="48.95" customHeight="1" x14ac:dyDescent="0.25">
      <c r="A21" s="77"/>
      <c r="B21" s="67"/>
      <c r="C21" s="78"/>
      <c r="D21" s="66"/>
      <c r="E21" s="67"/>
      <c r="F21" s="78"/>
      <c r="G21" s="66"/>
      <c r="H21" s="67"/>
      <c r="I21" s="79"/>
      <c r="J21" s="69"/>
      <c r="K21" s="4"/>
    </row>
    <row r="22" spans="1:11" ht="48.95" customHeight="1" x14ac:dyDescent="0.25">
      <c r="A22" s="77"/>
      <c r="B22" s="67"/>
      <c r="C22" s="78"/>
      <c r="D22" s="66"/>
      <c r="E22" s="67"/>
      <c r="F22" s="78"/>
      <c r="G22" s="66"/>
      <c r="H22" s="67"/>
      <c r="I22" s="79"/>
      <c r="J22" s="69"/>
      <c r="K22" s="4"/>
    </row>
    <row r="23" spans="1:11" ht="48.95" customHeight="1" x14ac:dyDescent="0.25">
      <c r="A23" s="77"/>
      <c r="B23" s="67"/>
      <c r="C23" s="78"/>
      <c r="D23" s="66"/>
      <c r="E23" s="67"/>
      <c r="F23" s="78"/>
      <c r="G23" s="66"/>
      <c r="H23" s="67"/>
      <c r="I23" s="79"/>
      <c r="J23" s="69"/>
      <c r="K23" s="4"/>
    </row>
    <row r="24" spans="1:11" ht="48.95" customHeight="1" x14ac:dyDescent="0.25">
      <c r="A24" s="77"/>
      <c r="B24" s="67"/>
      <c r="C24" s="78"/>
      <c r="D24" s="66"/>
      <c r="E24" s="67"/>
      <c r="F24" s="78"/>
      <c r="G24" s="66"/>
      <c r="H24" s="67"/>
      <c r="I24" s="79"/>
      <c r="J24" s="69"/>
      <c r="K24" s="4"/>
    </row>
    <row r="25" spans="1:11" ht="48.95" customHeight="1" x14ac:dyDescent="0.25">
      <c r="A25" s="77"/>
      <c r="B25" s="67"/>
      <c r="C25" s="78"/>
      <c r="D25" s="66"/>
      <c r="E25" s="67"/>
      <c r="F25" s="78"/>
      <c r="G25" s="66"/>
      <c r="H25" s="67"/>
      <c r="I25" s="79"/>
      <c r="J25" s="69"/>
      <c r="K25" s="4"/>
    </row>
    <row r="26" spans="1:11" ht="48.95" customHeight="1" x14ac:dyDescent="0.25">
      <c r="A26" s="77"/>
      <c r="B26" s="67"/>
      <c r="C26" s="78"/>
      <c r="D26" s="66"/>
      <c r="E26" s="67"/>
      <c r="F26" s="78"/>
      <c r="G26" s="66"/>
      <c r="H26" s="67"/>
      <c r="I26" s="79"/>
      <c r="J26" s="69"/>
      <c r="K26" s="4"/>
    </row>
    <row r="27" spans="1:11" ht="48.95" customHeight="1" x14ac:dyDescent="0.25">
      <c r="A27" s="77"/>
      <c r="B27" s="67"/>
      <c r="C27" s="78"/>
      <c r="D27" s="66"/>
      <c r="E27" s="67"/>
      <c r="F27" s="78"/>
      <c r="G27" s="66"/>
      <c r="H27" s="67"/>
      <c r="I27" s="79"/>
      <c r="J27" s="69"/>
      <c r="K27" s="4"/>
    </row>
    <row r="28" spans="1:11" ht="48.95" customHeight="1" x14ac:dyDescent="0.25">
      <c r="A28" s="77"/>
      <c r="B28" s="67"/>
      <c r="C28" s="78"/>
      <c r="D28" s="66"/>
      <c r="E28" s="67"/>
      <c r="F28" s="78"/>
      <c r="G28" s="66"/>
      <c r="H28" s="67"/>
      <c r="I28" s="79"/>
      <c r="J28" s="69"/>
      <c r="K28" s="4"/>
    </row>
    <row r="29" spans="1:11" ht="48.95" customHeight="1" x14ac:dyDescent="0.25">
      <c r="A29" s="77"/>
      <c r="B29" s="67"/>
      <c r="C29" s="78"/>
      <c r="D29" s="66"/>
      <c r="E29" s="67"/>
      <c r="F29" s="78"/>
      <c r="G29" s="66"/>
      <c r="H29" s="67"/>
      <c r="I29" s="79"/>
      <c r="J29" s="69"/>
      <c r="K29" s="4"/>
    </row>
    <row r="31" spans="1:11" ht="33" customHeight="1" x14ac:dyDescent="0.25">
      <c r="A31" s="61"/>
      <c r="B31" s="62"/>
      <c r="C31" s="62"/>
      <c r="D31" s="62"/>
      <c r="E31" s="62"/>
      <c r="F31" s="62"/>
      <c r="G31" s="62"/>
      <c r="H31" s="62"/>
      <c r="I31" s="62"/>
      <c r="J31" s="62"/>
    </row>
    <row r="33" spans="1:10" ht="15.95" customHeight="1" x14ac:dyDescent="0.25">
      <c r="A33" s="71" t="s">
        <v>172</v>
      </c>
      <c r="B33" s="62"/>
      <c r="C33" s="62"/>
      <c r="D33" s="62"/>
      <c r="E33" s="62"/>
      <c r="F33" s="62"/>
      <c r="G33" s="62"/>
      <c r="H33" s="62"/>
      <c r="I33" s="62"/>
      <c r="J33" s="62"/>
    </row>
    <row r="34" spans="1:10" ht="15.95" customHeight="1" thickBot="1" x14ac:dyDescent="0.3"/>
    <row r="35" spans="1:10" ht="15.95" customHeight="1" x14ac:dyDescent="0.25">
      <c r="A35" s="6" t="s">
        <v>28</v>
      </c>
      <c r="B35" s="72" t="s">
        <v>173</v>
      </c>
      <c r="C35" s="73"/>
      <c r="D35" s="73"/>
      <c r="E35" s="73"/>
      <c r="F35" s="73"/>
      <c r="G35" s="74"/>
      <c r="H35" s="75" t="s">
        <v>174</v>
      </c>
      <c r="I35" s="73"/>
      <c r="J35" s="76"/>
    </row>
    <row r="36" spans="1:10" ht="48" customHeight="1" x14ac:dyDescent="0.25">
      <c r="A36" s="9" t="s">
        <v>175</v>
      </c>
      <c r="B36" s="70" t="s">
        <v>176</v>
      </c>
      <c r="C36" s="66"/>
      <c r="D36" s="66"/>
      <c r="E36" s="66"/>
      <c r="F36" s="66"/>
      <c r="G36" s="67"/>
      <c r="H36" s="68"/>
      <c r="I36" s="66"/>
      <c r="J36" s="69"/>
    </row>
    <row r="37" spans="1:10" ht="48" customHeight="1" x14ac:dyDescent="0.25">
      <c r="A37" s="9" t="s">
        <v>177</v>
      </c>
      <c r="B37" s="70" t="s">
        <v>178</v>
      </c>
      <c r="C37" s="66"/>
      <c r="D37" s="66"/>
      <c r="E37" s="66"/>
      <c r="F37" s="66"/>
      <c r="G37" s="67"/>
      <c r="H37" s="68"/>
      <c r="I37" s="66"/>
      <c r="J37" s="69"/>
    </row>
    <row r="38" spans="1:10" ht="48" customHeight="1" x14ac:dyDescent="0.25">
      <c r="A38" s="9" t="s">
        <v>179</v>
      </c>
      <c r="B38" s="70" t="s">
        <v>180</v>
      </c>
      <c r="C38" s="66"/>
      <c r="D38" s="66"/>
      <c r="E38" s="66"/>
      <c r="F38" s="66"/>
      <c r="G38" s="67"/>
      <c r="H38" s="68"/>
      <c r="I38" s="66"/>
      <c r="J38" s="69"/>
    </row>
    <row r="39" spans="1:10" ht="48" customHeight="1" x14ac:dyDescent="0.25">
      <c r="A39" s="9" t="s">
        <v>181</v>
      </c>
      <c r="B39" s="70" t="s">
        <v>182</v>
      </c>
      <c r="C39" s="66"/>
      <c r="D39" s="66"/>
      <c r="E39" s="66"/>
      <c r="F39" s="66"/>
      <c r="G39" s="67"/>
      <c r="H39" s="68"/>
      <c r="I39" s="66"/>
      <c r="J39" s="69"/>
    </row>
    <row r="40" spans="1:10" ht="48" customHeight="1" x14ac:dyDescent="0.25">
      <c r="A40" s="9" t="s">
        <v>183</v>
      </c>
      <c r="B40" s="70" t="s">
        <v>184</v>
      </c>
      <c r="C40" s="66"/>
      <c r="D40" s="66"/>
      <c r="E40" s="66"/>
      <c r="F40" s="66"/>
      <c r="G40" s="67"/>
      <c r="H40" s="68"/>
      <c r="I40" s="66"/>
      <c r="J40" s="69"/>
    </row>
    <row r="41" spans="1:10" ht="48" customHeight="1" x14ac:dyDescent="0.25">
      <c r="A41" s="10" t="s">
        <v>73</v>
      </c>
      <c r="B41" s="65" t="s">
        <v>204</v>
      </c>
      <c r="C41" s="66"/>
      <c r="D41" s="66"/>
      <c r="E41" s="66"/>
      <c r="F41" s="66"/>
      <c r="G41" s="67"/>
      <c r="H41" s="68"/>
      <c r="I41" s="66"/>
      <c r="J41" s="69"/>
    </row>
    <row r="42" spans="1:10" ht="48" customHeight="1" x14ac:dyDescent="0.25">
      <c r="A42" s="10" t="s">
        <v>78</v>
      </c>
      <c r="B42" s="65" t="s">
        <v>205</v>
      </c>
      <c r="C42" s="66"/>
      <c r="D42" s="66"/>
      <c r="E42" s="66"/>
      <c r="F42" s="66"/>
      <c r="G42" s="67"/>
      <c r="H42" s="68"/>
      <c r="I42" s="66"/>
      <c r="J42" s="69"/>
    </row>
    <row r="43" spans="1:10" ht="48" customHeight="1" x14ac:dyDescent="0.25">
      <c r="A43" s="10" t="s">
        <v>83</v>
      </c>
      <c r="B43" s="65" t="s">
        <v>206</v>
      </c>
      <c r="C43" s="66"/>
      <c r="D43" s="66"/>
      <c r="E43" s="66"/>
      <c r="F43" s="66"/>
      <c r="G43" s="67"/>
      <c r="H43" s="68"/>
      <c r="I43" s="66"/>
      <c r="J43" s="69"/>
    </row>
    <row r="44" spans="1:10" ht="48" customHeight="1" x14ac:dyDescent="0.25">
      <c r="A44" s="10" t="s">
        <v>89</v>
      </c>
      <c r="B44" s="65" t="s">
        <v>217</v>
      </c>
      <c r="C44" s="66"/>
      <c r="D44" s="66"/>
      <c r="E44" s="66"/>
      <c r="F44" s="66"/>
      <c r="G44" s="67"/>
      <c r="H44" s="68"/>
      <c r="I44" s="66"/>
      <c r="J44" s="69"/>
    </row>
    <row r="45" spans="1:10" ht="48" customHeight="1" x14ac:dyDescent="0.25">
      <c r="A45" s="10">
        <v>10</v>
      </c>
      <c r="B45" s="65" t="s">
        <v>216</v>
      </c>
      <c r="C45" s="66"/>
      <c r="D45" s="66"/>
      <c r="E45" s="66"/>
      <c r="F45" s="66"/>
      <c r="G45" s="67"/>
      <c r="H45" s="68"/>
      <c r="I45" s="66"/>
      <c r="J45" s="69"/>
    </row>
    <row r="46" spans="1:10" ht="48.95" customHeight="1" thickBot="1" x14ac:dyDescent="0.3">
      <c r="A46" s="11"/>
      <c r="B46" s="55"/>
      <c r="C46" s="56"/>
      <c r="D46" s="56"/>
      <c r="E46" s="56"/>
      <c r="F46" s="56"/>
      <c r="G46" s="57"/>
      <c r="H46" s="58"/>
      <c r="I46" s="59"/>
      <c r="J46" s="60"/>
    </row>
    <row r="48" spans="1:10" ht="102" customHeight="1" x14ac:dyDescent="0.25">
      <c r="A48" s="61" t="s">
        <v>185</v>
      </c>
      <c r="B48" s="62"/>
      <c r="C48" s="62"/>
      <c r="D48" s="62"/>
      <c r="E48" s="62"/>
      <c r="F48" s="62"/>
      <c r="G48" s="62"/>
      <c r="H48" s="62"/>
      <c r="I48" s="62"/>
      <c r="J48" s="62"/>
    </row>
    <row r="51" spans="1:10" x14ac:dyDescent="0.25">
      <c r="A51" s="63" t="s">
        <v>186</v>
      </c>
      <c r="B51" s="62"/>
      <c r="C51" s="62"/>
      <c r="D51" s="62"/>
      <c r="E51" s="64" t="s">
        <v>203</v>
      </c>
      <c r="F51" s="62"/>
      <c r="G51" s="62"/>
      <c r="H51" s="62"/>
      <c r="I51" s="62"/>
      <c r="J51" s="62"/>
    </row>
    <row r="53" spans="1:10" x14ac:dyDescent="0.25">
      <c r="A53" s="63" t="s">
        <v>187</v>
      </c>
      <c r="B53" s="62"/>
      <c r="C53" s="62"/>
      <c r="D53" s="62"/>
      <c r="E53" s="64" t="s">
        <v>199</v>
      </c>
      <c r="F53" s="62"/>
      <c r="G53" s="62"/>
      <c r="H53" s="62"/>
      <c r="I53" s="62"/>
      <c r="J53" s="62"/>
    </row>
    <row r="100" spans="1:1" ht="15.75" x14ac:dyDescent="0.25">
      <c r="A100" t="s">
        <v>188</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2023-07-24T12:47:17Z</cp:lastPrinted>
  <dcterms:created xsi:type="dcterms:W3CDTF">2023-04-04T12:16:45Z</dcterms:created>
  <dcterms:modified xsi:type="dcterms:W3CDTF">2023-12-13T09:21:59Z</dcterms:modified>
</cp:coreProperties>
</file>