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9 - Medicinos prietaisai\Pasiūlymai\"/>
    </mc:Choice>
  </mc:AlternateContent>
  <bookViews>
    <workbookView xWindow="-120" yWindow="-120" windowWidth="29040" windowHeight="1764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9" i="1" l="1"/>
  <c r="F197" i="1"/>
  <c r="G198" i="1" s="1"/>
  <c r="G187" i="1"/>
  <c r="F185" i="1"/>
  <c r="F186" i="1" s="1"/>
  <c r="F187" i="1" s="1"/>
  <c r="F188" i="1" s="1"/>
  <c r="G175" i="1"/>
  <c r="F173" i="1"/>
  <c r="F174" i="1" s="1"/>
  <c r="F175" i="1" s="1"/>
  <c r="F176" i="1" s="1"/>
  <c r="G163" i="1"/>
  <c r="F161" i="1"/>
  <c r="G162" i="1" s="1"/>
  <c r="G151" i="1"/>
  <c r="F149" i="1"/>
  <c r="G150" i="1" s="1"/>
  <c r="G139" i="1"/>
  <c r="F137" i="1"/>
  <c r="F138" i="1" s="1"/>
  <c r="F139" i="1" s="1"/>
  <c r="F140" i="1" s="1"/>
  <c r="G127" i="1"/>
  <c r="F125" i="1"/>
  <c r="F126" i="1" s="1"/>
  <c r="F127" i="1" s="1"/>
  <c r="F128" i="1" s="1"/>
  <c r="G115" i="1"/>
  <c r="F113" i="1"/>
  <c r="G114" i="1" s="1"/>
  <c r="G103" i="1"/>
  <c r="F101" i="1"/>
  <c r="G102" i="1" s="1"/>
  <c r="G91" i="1"/>
  <c r="F89" i="1"/>
  <c r="F90" i="1" s="1"/>
  <c r="F91" i="1" s="1"/>
  <c r="F92" i="1" s="1"/>
  <c r="G79" i="1"/>
  <c r="F77" i="1"/>
  <c r="F76" i="1"/>
  <c r="F75" i="1"/>
  <c r="G78" i="1" s="1"/>
  <c r="F74" i="1"/>
  <c r="F73" i="1"/>
  <c r="G63" i="1"/>
  <c r="F61" i="1"/>
  <c r="F62" i="1" s="1"/>
  <c r="F63" i="1" s="1"/>
  <c r="F64" i="1" s="1"/>
  <c r="G51" i="1"/>
  <c r="F49" i="1"/>
  <c r="F50" i="1" s="1"/>
  <c r="F51" i="1" s="1"/>
  <c r="F52" i="1" s="1"/>
  <c r="G39" i="1"/>
  <c r="F37" i="1"/>
  <c r="G38" i="1" s="1"/>
  <c r="G21" i="1"/>
  <c r="G138" i="1" l="1"/>
  <c r="F78" i="1"/>
  <c r="F79" i="1" s="1"/>
  <c r="F80" i="1" s="1"/>
  <c r="G62" i="1"/>
  <c r="G90" i="1"/>
  <c r="G186" i="1"/>
  <c r="G174" i="1"/>
  <c r="F38" i="1"/>
  <c r="F39" i="1" s="1"/>
  <c r="F40" i="1" s="1"/>
  <c r="F114" i="1"/>
  <c r="F115" i="1" s="1"/>
  <c r="F116" i="1" s="1"/>
  <c r="F162" i="1"/>
  <c r="F163" i="1" s="1"/>
  <c r="F164" i="1" s="1"/>
  <c r="G50" i="1"/>
  <c r="F102" i="1"/>
  <c r="F103" i="1" s="1"/>
  <c r="F104" i="1" s="1"/>
  <c r="F150" i="1"/>
  <c r="F151" i="1" s="1"/>
  <c r="F152" i="1" s="1"/>
  <c r="F198" i="1"/>
  <c r="F199" i="1" s="1"/>
  <c r="F200" i="1" s="1"/>
  <c r="G126" i="1"/>
</calcChain>
</file>

<file path=xl/sharedStrings.xml><?xml version="1.0" encoding="utf-8"?>
<sst xmlns="http://schemas.openxmlformats.org/spreadsheetml/2006/main" count="375" uniqueCount="158">
  <si>
    <t>PIRKIMO SĄLYGŲ PRIEDAS "PASIŪLYMO FORMA"</t>
  </si>
  <si>
    <t>MEDICINOS PRIETAISAI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</si>
  <si>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</si>
  <si>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</si>
  <si>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</si>
  <si>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</si>
  <si>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</si>
  <si>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</si>
  <si>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</si>
  <si>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</si>
  <si>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</si>
  <si>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</si>
  <si>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</si>
  <si>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</si>
  <si>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</si>
  <si>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</si>
  <si>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</si>
  <si>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</si>
  <si>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</si>
  <si>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</si>
  <si>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</si>
  <si>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</si>
  <si>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</si>
  <si>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</si>
  <si>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</si>
  <si>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</si>
  <si>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</si>
  <si>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SPIROMETRAS, KOMPIUTERINIS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</si>
  <si>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</si>
  <si>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</si>
  <si>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</si>
  <si>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</si>
  <si>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</si>
  <si>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</si>
  <si>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</si>
  <si>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</si>
  <si>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</si>
  <si>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</si>
  <si>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</si>
  <si>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Spirometras, kompiuterinis</t>
  </si>
  <si>
    <t>1.1.</t>
  </si>
  <si>
    <t>vnt.</t>
  </si>
  <si>
    <t>Suma be PVM</t>
  </si>
  <si>
    <t>Taikomas PVM dydis (%)</t>
  </si>
  <si>
    <t>PVM suma</t>
  </si>
  <si>
    <t>Suma su PVM</t>
  </si>
  <si>
    <t>2. DALIS</t>
  </si>
  <si>
    <t>STALIUKAS, MEDICININIS, MULTIFUNKCINIS</t>
  </si>
  <si>
    <t>2.</t>
  </si>
  <si>
    <t>Staliukas, medicininis, multifunkcinis</t>
  </si>
  <si>
    <t>2.1.</t>
  </si>
  <si>
    <t>3. DALIS</t>
  </si>
  <si>
    <t>SPINTA MEDICININĖ, VAISTŲ</t>
  </si>
  <si>
    <t>3.</t>
  </si>
  <si>
    <t>Spinta medicininė, vaistų</t>
  </si>
  <si>
    <t>3.1.</t>
  </si>
  <si>
    <t>4. DALIS</t>
  </si>
  <si>
    <t>OFTALMOLOGINĖS ĮRANGOS KOMPLEKTAS</t>
  </si>
  <si>
    <t>4.</t>
  </si>
  <si>
    <t>Oftalmologinės įrangos komplektas</t>
  </si>
  <si>
    <t>4.1.</t>
  </si>
  <si>
    <t>Darbo vieta, oftalmologo</t>
  </si>
  <si>
    <t>4.2.</t>
  </si>
  <si>
    <t>Foropteris, automatinis</t>
  </si>
  <si>
    <t>4.3.</t>
  </si>
  <si>
    <t>Ekranas optotipų demonstravimo</t>
  </si>
  <si>
    <t>4.4.</t>
  </si>
  <si>
    <t>Dioptrimetras</t>
  </si>
  <si>
    <t>4.5.</t>
  </si>
  <si>
    <t>Lęšis oftalmologinis, plataus lauko</t>
  </si>
  <si>
    <t>5. DALIS</t>
  </si>
  <si>
    <t>DARBO VIETA, AUSŲ, NOSIES, GERKLĖS GYDYTOJO</t>
  </si>
  <si>
    <t>5.</t>
  </si>
  <si>
    <t>Darbo vieta, ausų, nosies, gerklės gydytojo</t>
  </si>
  <si>
    <t>5.1.</t>
  </si>
  <si>
    <t>6. DALIS</t>
  </si>
  <si>
    <t>MATUOKLIS RAUMENŲ JĖGOS, RANKINIS</t>
  </si>
  <si>
    <t>6.</t>
  </si>
  <si>
    <t>Matuoklis raumenų jėgos, rankinis</t>
  </si>
  <si>
    <t>6.1.</t>
  </si>
  <si>
    <t>7. DALIS</t>
  </si>
  <si>
    <t>APARATAS ELEKTROSTIMULIACIJOS, BEVIELIS</t>
  </si>
  <si>
    <t>7.</t>
  </si>
  <si>
    <t>Aparatas elektrostimuliacijos, bevielis</t>
  </si>
  <si>
    <t>7.1.</t>
  </si>
  <si>
    <t>8. DALIS</t>
  </si>
  <si>
    <t>APARATAS ELEKTROSTIMULIACIJOS, 2 KANALŲ</t>
  </si>
  <si>
    <t>8.</t>
  </si>
  <si>
    <t>Aparatas elektrostimuliacijos, 2 kanalų</t>
  </si>
  <si>
    <t>8.1.</t>
  </si>
  <si>
    <t>9. DALIS</t>
  </si>
  <si>
    <t>APARATAS ELEKTROSTIMULIACIJOS, 4 KANALŲ</t>
  </si>
  <si>
    <t>9.</t>
  </si>
  <si>
    <t>Aparatas elektrostimuliacijos, 4 kanalų</t>
  </si>
  <si>
    <t>9.1.</t>
  </si>
  <si>
    <t>10. DALIS</t>
  </si>
  <si>
    <t>APARATAS ELEKTROSTIMULIACIJOS, 12 KANALŲ</t>
  </si>
  <si>
    <t>10.</t>
  </si>
  <si>
    <t>Aparatas elektrostimuliacijos, 12 kanalų</t>
  </si>
  <si>
    <t>10.1.</t>
  </si>
  <si>
    <t>11. DALIS</t>
  </si>
  <si>
    <t>APARATAS LAZERIO TERAPIJOS, DIDELĖS GALIOS</t>
  </si>
  <si>
    <t>11.</t>
  </si>
  <si>
    <t>Aparatas lazerio terapijos, didelės galios</t>
  </si>
  <si>
    <t>11.1.</t>
  </si>
  <si>
    <t>12. DALIS</t>
  </si>
  <si>
    <t>NEURORAUMENINĖS AKTYVACIJOS TERAPIJOS ĮRANGOS SISTEMA</t>
  </si>
  <si>
    <t>12.</t>
  </si>
  <si>
    <t>Neuroraumeninės aktyvacijos terapijos įrangos sistema</t>
  </si>
  <si>
    <t>12.1.</t>
  </si>
  <si>
    <t>13. DALIS</t>
  </si>
  <si>
    <t>ŠVIESTUVAS OPERACINIS, MOBILUS</t>
  </si>
  <si>
    <t>13.</t>
  </si>
  <si>
    <t>Šviestuvas operacinis, mobilus</t>
  </si>
  <si>
    <t>13.1.</t>
  </si>
  <si>
    <t>14. DALIS</t>
  </si>
  <si>
    <t>CENTRIFUGA LABORATORINĖ</t>
  </si>
  <si>
    <t>14.</t>
  </si>
  <si>
    <t>Centrifuga laboratorinė</t>
  </si>
  <si>
    <t>14.1.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</si>
  <si>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</si>
  <si>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</si>
  <si>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</si>
  <si>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</si>
  <si>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</si>
  <si>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</si>
  <si>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</si>
  <si>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</si>
  <si>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</si>
  <si>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</si>
  <si>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</si>
  <si>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</si>
  <si>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</si>
  <si>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</si>
  <si>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</si>
  <si>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</si>
  <si>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</si>
  <si>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</si>
  <si>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</si>
  <si>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</si>
  <si>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</si>
  <si>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</si>
  <si>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</si>
  <si>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</si>
  <si>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3220 2023-07-27 16:09:53</t>
  </si>
  <si>
    <t>Pirkimo sąlygų 2 priedas</t>
  </si>
  <si>
    <t>SUMMUS lazeris P4</t>
  </si>
  <si>
    <t>Summus Medical Laser, JAV</t>
  </si>
  <si>
    <t>Dydis 64cmx54cmx36cm. Prekių skaičius pakuotėje 1</t>
  </si>
  <si>
    <t>Kaunas</t>
  </si>
  <si>
    <t>UAB Partema Medicus</t>
  </si>
  <si>
    <t>Seniavos pl.10A, LT- 46387, Kaunas</t>
  </si>
  <si>
    <t>PVM kodas - LT100013513310</t>
  </si>
  <si>
    <t>Juridinio asmens kodas 305651982</t>
  </si>
  <si>
    <t>Direktorius Vytautas Simanavičius</t>
  </si>
  <si>
    <t xml:space="preserve">Mob. tel. +37067733300, vytautas@partema.lt </t>
  </si>
  <si>
    <t xml:space="preserve">Direktorius Vytautas Simanavičius, Mob. tel. +37067733300, vytautas@partema.lt </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</si>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</sst>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2" fontId="6" fillId="0" borderId="23" xfId="0" applyNumberFormat="1" applyFont="1" applyFill="1" applyBorder="1" applyAlignment="1" applyProtection="1">
      <alignment horizontal="center" vertical="center"/>
      <protection locked="0"/>
    </xf>
    <xf numFmtId="2" fontId="6" fillId="0" borderId="23" xfId="0" applyNumberFormat="1" applyFont="1" applyFill="1" applyBorder="1" applyAlignment="1">
      <alignment horizontal="center" vertical="center" wrapText="1"/>
    </xf>
    <xf numFmtId="0" fontId="6" fillId="0" borderId="23" xfId="0" applyFont="1" applyFill="1" applyBorder="1" applyAlignment="1" applyProtection="1">
      <alignment horizontal="center" vertical="center" wrapText="1"/>
      <protection locked="0"/>
    </xf>
    <xf numFmtId="2" fontId="4" fillId="0" borderId="23" xfId="0" applyNumberFormat="1" applyFont="1" applyFill="1" applyBorder="1"/>
    <xf numFmtId="2" fontId="4" fillId="0" borderId="23" xfId="0" applyNumberFormat="1" applyFont="1" applyFill="1" applyBorder="1" applyAlignment="1">
      <alignment wrapText="1"/>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protection locked="0"/>
    </xf>
    <xf numFmtId="0" fontId="4" fillId="0"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4"/>
  <sheetViews>
    <sheetView tabSelected="1" zoomScale="90" zoomScaleNormal="90" workbookViewId="0">
      <selection activeCell="J159" sqref="J159"/>
    </sheetView>
  </sheetViews>
  <sheetFormatPr defaultColWidth="10.875" defaultRowHeight="15" x14ac:dyDescent="0.25"/>
  <cols>
    <col min="1" max="1" width="9.125" style="12" customWidth="1"/>
    <col min="2" max="2" width="34.25" style="12" customWidth="1"/>
    <col min="3" max="3" width="16.375" style="13" customWidth="1"/>
    <col min="4" max="4" width="12.75" style="13" customWidth="1"/>
    <col min="5" max="5" width="18.5" style="12" customWidth="1"/>
    <col min="6" max="6" width="14.25" style="14" customWidth="1"/>
    <col min="7" max="7" width="24.375" style="14" customWidth="1"/>
    <col min="8" max="8" width="20.625" style="14" customWidth="1"/>
    <col min="9" max="9" width="18" style="14" customWidth="1"/>
    <col min="10" max="15" width="25" style="12" customWidth="1"/>
    <col min="16" max="16" width="10.875" style="12" customWidth="1"/>
    <col min="17" max="16384" width="10.875" style="12"/>
  </cols>
  <sheetData>
    <row r="1" spans="1:7" x14ac:dyDescent="0.25">
      <c r="G1" s="14" t="s">
        <v>145</v>
      </c>
    </row>
    <row r="2" spans="1:7" x14ac:dyDescent="0.25">
      <c r="A2" s="15" t="s">
        <v>0</v>
      </c>
      <c r="B2" s="15"/>
    </row>
    <row r="3" spans="1:7" x14ac:dyDescent="0.25">
      <c r="B3" s="16"/>
    </row>
    <row r="4" spans="1:7" x14ac:dyDescent="0.25">
      <c r="A4" s="15" t="s">
        <v>1</v>
      </c>
      <c r="B4" s="15"/>
    </row>
    <row r="5" spans="1:7" x14ac:dyDescent="0.25">
      <c r="A5" s="15"/>
      <c r="B5" s="15"/>
    </row>
    <row r="6" spans="1:7" x14ac:dyDescent="0.25">
      <c r="A6" s="12" t="s">
        <v>2</v>
      </c>
      <c r="B6" s="15" t="s">
        <v>3</v>
      </c>
    </row>
    <row r="7" spans="1:7" x14ac:dyDescent="0.25">
      <c r="B7" s="15"/>
    </row>
    <row r="8" spans="1:7" x14ac:dyDescent="0.25">
      <c r="A8" s="17" t="s">
        <v>4</v>
      </c>
      <c r="B8" s="18">
        <v>45173</v>
      </c>
    </row>
    <row r="9" spans="1:7" x14ac:dyDescent="0.25">
      <c r="A9" s="17" t="s">
        <v>5</v>
      </c>
      <c r="B9" s="19">
        <v>1</v>
      </c>
    </row>
    <row r="10" spans="1:7" x14ac:dyDescent="0.25">
      <c r="A10" s="17" t="s">
        <v>6</v>
      </c>
      <c r="B10" s="19" t="s">
        <v>149</v>
      </c>
    </row>
    <row r="12" spans="1:7" ht="15.75" x14ac:dyDescent="0.25">
      <c r="A12" s="37" t="s">
        <v>7</v>
      </c>
      <c r="B12" s="38"/>
      <c r="C12" s="39" t="s">
        <v>150</v>
      </c>
      <c r="D12" s="40"/>
      <c r="E12" s="40"/>
      <c r="F12" s="41"/>
    </row>
    <row r="13" spans="1:7" ht="15.95" customHeight="1" x14ac:dyDescent="0.25">
      <c r="A13" s="42" t="s">
        <v>8</v>
      </c>
      <c r="B13" s="43"/>
      <c r="C13" s="39" t="s">
        <v>153</v>
      </c>
      <c r="D13" s="40"/>
      <c r="E13" s="40"/>
      <c r="F13" s="41"/>
    </row>
    <row r="14" spans="1:7" ht="15.95" customHeight="1" x14ac:dyDescent="0.25">
      <c r="A14" s="42" t="s">
        <v>9</v>
      </c>
      <c r="B14" s="43"/>
      <c r="C14" s="39" t="s">
        <v>151</v>
      </c>
      <c r="D14" s="40"/>
      <c r="E14" s="40"/>
      <c r="F14" s="41"/>
    </row>
    <row r="15" spans="1:7" ht="15.95" customHeight="1" x14ac:dyDescent="0.25">
      <c r="A15" s="37" t="s">
        <v>10</v>
      </c>
      <c r="B15" s="38"/>
      <c r="C15" s="39" t="s">
        <v>152</v>
      </c>
      <c r="D15" s="40"/>
      <c r="E15" s="40"/>
      <c r="F15" s="41"/>
    </row>
    <row r="16" spans="1:7" ht="63" customHeight="1" x14ac:dyDescent="0.25">
      <c r="A16" s="44" t="s">
        <v>11</v>
      </c>
      <c r="B16" s="43"/>
      <c r="C16" s="39"/>
      <c r="D16" s="40"/>
      <c r="E16" s="40"/>
      <c r="F16" s="41"/>
    </row>
    <row r="17" spans="1:7" ht="15.95" customHeight="1" x14ac:dyDescent="0.25">
      <c r="A17" s="37" t="s">
        <v>12</v>
      </c>
      <c r="B17" s="38"/>
      <c r="C17" s="39" t="s">
        <v>154</v>
      </c>
      <c r="D17" s="40"/>
      <c r="E17" s="40"/>
      <c r="F17" s="41"/>
    </row>
    <row r="18" spans="1:7" ht="15.95" customHeight="1" x14ac:dyDescent="0.25">
      <c r="A18" s="37" t="s">
        <v>13</v>
      </c>
      <c r="B18" s="38"/>
      <c r="C18" s="39" t="s">
        <v>155</v>
      </c>
      <c r="D18" s="40"/>
      <c r="E18" s="40"/>
      <c r="F18" s="41"/>
    </row>
    <row r="19" spans="1:7" ht="48" customHeight="1" x14ac:dyDescent="0.25">
      <c r="A19" s="37" t="s">
        <v>14</v>
      </c>
      <c r="B19" s="38"/>
      <c r="C19" s="39" t="s">
        <v>154</v>
      </c>
      <c r="D19" s="40"/>
      <c r="E19" s="40"/>
      <c r="F19" s="41"/>
    </row>
    <row r="20" spans="1:7" ht="54.95" customHeight="1" x14ac:dyDescent="0.25">
      <c r="A20" s="37" t="s">
        <v>15</v>
      </c>
      <c r="B20" s="38"/>
      <c r="C20" s="39" t="s">
        <v>156</v>
      </c>
      <c r="D20" s="40"/>
      <c r="E20" s="40"/>
      <c r="F20" s="41"/>
    </row>
    <row r="21" spans="1:7" ht="101.25" customHeight="1" x14ac:dyDescent="0.25">
      <c r="A21" s="47" t="s">
        <v>16</v>
      </c>
      <c r="B21" s="48"/>
      <c r="C21" s="49" t="s">
        <v>157</v>
      </c>
      <c r="D21" s="50"/>
      <c r="E21" s="50"/>
      <c r="F21" s="50"/>
      <c r="G21" s="14" t="str">
        <f>IF((SUMPRODUCT(--(C21=""))&gt;0), "Privaloma užpildyti, kai taikomi pašalinimo pagrindai", "")</f>
        <v/>
      </c>
    </row>
    <row r="22" spans="1:7" ht="18" customHeight="1" x14ac:dyDescent="0.25">
      <c r="A22" s="20"/>
      <c r="B22" s="20"/>
      <c r="C22" s="21"/>
      <c r="D22" s="21"/>
      <c r="E22" s="21"/>
      <c r="F22" s="21"/>
    </row>
    <row r="23" spans="1:7" x14ac:dyDescent="0.25">
      <c r="A23" s="51" t="s">
        <v>17</v>
      </c>
      <c r="B23" s="45"/>
      <c r="C23" s="45"/>
      <c r="D23" s="45"/>
      <c r="E23" s="45"/>
      <c r="F23" s="45"/>
    </row>
    <row r="24" spans="1:7" x14ac:dyDescent="0.25">
      <c r="A24" s="45" t="s">
        <v>18</v>
      </c>
      <c r="B24" s="45"/>
      <c r="C24" s="45"/>
      <c r="D24" s="45"/>
      <c r="E24" s="45"/>
      <c r="F24" s="45"/>
    </row>
    <row r="25" spans="1:7" x14ac:dyDescent="0.25">
      <c r="A25" s="45" t="s">
        <v>19</v>
      </c>
      <c r="B25" s="45"/>
      <c r="C25" s="45"/>
      <c r="D25" s="45"/>
      <c r="E25" s="45"/>
      <c r="F25" s="45"/>
    </row>
    <row r="26" spans="1:7" x14ac:dyDescent="0.25">
      <c r="A26" s="45" t="s">
        <v>20</v>
      </c>
      <c r="B26" s="45"/>
      <c r="C26" s="45"/>
      <c r="D26" s="45"/>
      <c r="E26" s="45"/>
      <c r="F26" s="45"/>
    </row>
    <row r="27" spans="1:7" x14ac:dyDescent="0.25">
      <c r="A27" s="45" t="s">
        <v>21</v>
      </c>
      <c r="B27" s="45"/>
      <c r="C27" s="45"/>
      <c r="D27" s="45"/>
      <c r="E27" s="45"/>
      <c r="F27" s="45"/>
    </row>
    <row r="28" spans="1:7" ht="32.1" customHeight="1" x14ac:dyDescent="0.25">
      <c r="A28" s="46" t="s">
        <v>22</v>
      </c>
      <c r="B28" s="45"/>
      <c r="C28" s="45"/>
      <c r="D28" s="45"/>
      <c r="E28" s="45"/>
      <c r="F28" s="45"/>
    </row>
    <row r="29" spans="1:7" x14ac:dyDescent="0.25">
      <c r="A29" s="45" t="s">
        <v>23</v>
      </c>
      <c r="B29" s="45"/>
      <c r="C29" s="45"/>
      <c r="D29" s="45"/>
      <c r="E29" s="45"/>
      <c r="F29" s="45"/>
    </row>
    <row r="30" spans="1:7" x14ac:dyDescent="0.25">
      <c r="A30" s="12" t="s">
        <v>24</v>
      </c>
      <c r="D30" s="22"/>
    </row>
    <row r="31" spans="1:7" x14ac:dyDescent="0.25">
      <c r="A31" s="12" t="s">
        <v>25</v>
      </c>
    </row>
    <row r="32" spans="1:7" x14ac:dyDescent="0.25">
      <c r="A32" s="15" t="s">
        <v>26</v>
      </c>
      <c r="B32" s="15" t="s">
        <v>27</v>
      </c>
    </row>
    <row r="34" spans="1:9" hidden="1" x14ac:dyDescent="0.25">
      <c r="A34" s="15" t="s">
        <v>28</v>
      </c>
    </row>
    <row r="35" spans="1:9" ht="43.5" hidden="1" x14ac:dyDescent="0.25">
      <c r="A35" s="23" t="s">
        <v>29</v>
      </c>
      <c r="B35" s="23" t="s">
        <v>30</v>
      </c>
      <c r="C35" s="24" t="s">
        <v>31</v>
      </c>
      <c r="D35" s="24" t="s">
        <v>32</v>
      </c>
      <c r="E35" s="23" t="s">
        <v>33</v>
      </c>
      <c r="F35" s="25" t="s">
        <v>34</v>
      </c>
      <c r="G35" s="25" t="s">
        <v>35</v>
      </c>
      <c r="H35" s="25" t="s">
        <v>36</v>
      </c>
      <c r="I35" s="25" t="s">
        <v>37</v>
      </c>
    </row>
    <row r="36" spans="1:9" hidden="1" x14ac:dyDescent="0.25">
      <c r="A36" s="23" t="s">
        <v>38</v>
      </c>
      <c r="B36" s="23" t="s">
        <v>39</v>
      </c>
      <c r="C36" s="26"/>
      <c r="D36" s="26"/>
      <c r="E36" s="27"/>
      <c r="F36" s="28"/>
      <c r="G36" s="28"/>
      <c r="H36" s="28"/>
      <c r="I36" s="28"/>
    </row>
    <row r="37" spans="1:9" hidden="1" x14ac:dyDescent="0.25">
      <c r="A37" s="27" t="s">
        <v>40</v>
      </c>
      <c r="B37" s="27" t="s">
        <v>39</v>
      </c>
      <c r="C37" s="26">
        <v>10</v>
      </c>
      <c r="D37" s="26" t="s">
        <v>41</v>
      </c>
      <c r="E37" s="29"/>
      <c r="F37" s="28" t="str">
        <f>IF(ISBLANK(E37),"", PRODUCT(C37,E37))</f>
        <v/>
      </c>
      <c r="G37" s="30"/>
      <c r="H37" s="30"/>
      <c r="I37" s="30"/>
    </row>
    <row r="38" spans="1:9" ht="30" hidden="1" x14ac:dyDescent="0.25">
      <c r="E38" s="23" t="s">
        <v>42</v>
      </c>
      <c r="F38" s="25" t="str">
        <f>IF(F37="","",ROUND(SUM(F37:F37),2))</f>
        <v/>
      </c>
      <c r="G38" s="14" t="str">
        <f>IF(F37="","Neužpildytos visos objektų kainos","")</f>
        <v>Neužpildytos visos objektų kainos</v>
      </c>
    </row>
    <row r="39" spans="1:9" hidden="1" x14ac:dyDescent="0.25">
      <c r="C39" s="24" t="s">
        <v>43</v>
      </c>
      <c r="D39" s="31"/>
      <c r="E39" s="23" t="s">
        <v>44</v>
      </c>
      <c r="F39" s="25" t="str">
        <f>IF(OR(F38="",D39=""),"", ROUND(PRODUCT(D39,F38)/100,2))</f>
        <v/>
      </c>
      <c r="G39" s="14" t="str">
        <f>IF(D39="", "Nurodykite taikomą PVM dydį", "")</f>
        <v>Nurodykite taikomą PVM dydį</v>
      </c>
    </row>
    <row r="40" spans="1:9" hidden="1" x14ac:dyDescent="0.25">
      <c r="E40" s="23" t="s">
        <v>45</v>
      </c>
      <c r="F40" s="25">
        <f>IF(ISBLANK(F39), "", ROUND(SUM(F38:F39),2))</f>
        <v>0</v>
      </c>
    </row>
    <row r="41" spans="1:9" hidden="1" x14ac:dyDescent="0.25"/>
    <row r="42" spans="1:9" hidden="1" x14ac:dyDescent="0.25"/>
    <row r="43" spans="1:9" hidden="1" x14ac:dyDescent="0.25"/>
    <row r="44" spans="1:9" hidden="1" x14ac:dyDescent="0.25">
      <c r="A44" s="15" t="s">
        <v>46</v>
      </c>
      <c r="B44" s="15" t="s">
        <v>47</v>
      </c>
    </row>
    <row r="45" spans="1:9" hidden="1" x14ac:dyDescent="0.25"/>
    <row r="46" spans="1:9" hidden="1" x14ac:dyDescent="0.25">
      <c r="A46" s="15" t="s">
        <v>28</v>
      </c>
    </row>
    <row r="47" spans="1:9" ht="43.5" hidden="1" x14ac:dyDescent="0.25">
      <c r="A47" s="23" t="s">
        <v>29</v>
      </c>
      <c r="B47" s="23" t="s">
        <v>30</v>
      </c>
      <c r="C47" s="24" t="s">
        <v>31</v>
      </c>
      <c r="D47" s="24" t="s">
        <v>32</v>
      </c>
      <c r="E47" s="23" t="s">
        <v>33</v>
      </c>
      <c r="F47" s="25" t="s">
        <v>34</v>
      </c>
      <c r="G47" s="25" t="s">
        <v>35</v>
      </c>
      <c r="H47" s="25" t="s">
        <v>36</v>
      </c>
      <c r="I47" s="25" t="s">
        <v>37</v>
      </c>
    </row>
    <row r="48" spans="1:9" hidden="1" x14ac:dyDescent="0.25">
      <c r="A48" s="23" t="s">
        <v>48</v>
      </c>
      <c r="B48" s="23" t="s">
        <v>49</v>
      </c>
      <c r="C48" s="26"/>
      <c r="D48" s="26"/>
      <c r="E48" s="27"/>
      <c r="F48" s="28"/>
      <c r="G48" s="28"/>
      <c r="H48" s="28"/>
      <c r="I48" s="28"/>
    </row>
    <row r="49" spans="1:9" hidden="1" x14ac:dyDescent="0.25">
      <c r="A49" s="27" t="s">
        <v>50</v>
      </c>
      <c r="B49" s="27" t="s">
        <v>49</v>
      </c>
      <c r="C49" s="26">
        <v>4</v>
      </c>
      <c r="D49" s="26" t="s">
        <v>41</v>
      </c>
      <c r="E49" s="29"/>
      <c r="F49" s="28" t="str">
        <f>IF(ISBLANK(E49),"", PRODUCT(C49,E49))</f>
        <v/>
      </c>
      <c r="G49" s="30"/>
      <c r="H49" s="30"/>
      <c r="I49" s="30"/>
    </row>
    <row r="50" spans="1:9" ht="30" hidden="1" x14ac:dyDescent="0.25">
      <c r="E50" s="23" t="s">
        <v>42</v>
      </c>
      <c r="F50" s="25" t="str">
        <f>IF(F49="","",ROUND(SUM(F49:F49),2))</f>
        <v/>
      </c>
      <c r="G50" s="14" t="str">
        <f>IF(F49="","Neužpildytos visos objektų kainos","")</f>
        <v>Neužpildytos visos objektų kainos</v>
      </c>
    </row>
    <row r="51" spans="1:9" hidden="1" x14ac:dyDescent="0.25">
      <c r="C51" s="24" t="s">
        <v>43</v>
      </c>
      <c r="D51" s="31"/>
      <c r="E51" s="23" t="s">
        <v>44</v>
      </c>
      <c r="F51" s="25" t="str">
        <f>IF(OR(F50="",D51=""),"", ROUND(PRODUCT(D51,F50)/100,2))</f>
        <v/>
      </c>
      <c r="G51" s="14" t="str">
        <f>IF(D51="", "Nurodykite taikomą PVM dydį", "")</f>
        <v>Nurodykite taikomą PVM dydį</v>
      </c>
    </row>
    <row r="52" spans="1:9" hidden="1" x14ac:dyDescent="0.25">
      <c r="E52" s="23" t="s">
        <v>45</v>
      </c>
      <c r="F52" s="25">
        <f>IF(ISBLANK(F51), "", ROUND(SUM(F50:F51),2))</f>
        <v>0</v>
      </c>
    </row>
    <row r="53" spans="1:9" hidden="1" x14ac:dyDescent="0.25"/>
    <row r="54" spans="1:9" hidden="1" x14ac:dyDescent="0.25"/>
    <row r="55" spans="1:9" hidden="1" x14ac:dyDescent="0.25"/>
    <row r="56" spans="1:9" hidden="1" x14ac:dyDescent="0.25">
      <c r="A56" s="15" t="s">
        <v>51</v>
      </c>
      <c r="B56" s="15" t="s">
        <v>52</v>
      </c>
    </row>
    <row r="57" spans="1:9" hidden="1" x14ac:dyDescent="0.25"/>
    <row r="58" spans="1:9" hidden="1" x14ac:dyDescent="0.25">
      <c r="A58" s="15" t="s">
        <v>28</v>
      </c>
    </row>
    <row r="59" spans="1:9" ht="43.5" hidden="1" x14ac:dyDescent="0.25">
      <c r="A59" s="23" t="s">
        <v>29</v>
      </c>
      <c r="B59" s="23" t="s">
        <v>30</v>
      </c>
      <c r="C59" s="24" t="s">
        <v>31</v>
      </c>
      <c r="D59" s="24" t="s">
        <v>32</v>
      </c>
      <c r="E59" s="23" t="s">
        <v>33</v>
      </c>
      <c r="F59" s="25" t="s">
        <v>34</v>
      </c>
      <c r="G59" s="25" t="s">
        <v>35</v>
      </c>
      <c r="H59" s="25" t="s">
        <v>36</v>
      </c>
      <c r="I59" s="25" t="s">
        <v>37</v>
      </c>
    </row>
    <row r="60" spans="1:9" hidden="1" x14ac:dyDescent="0.25">
      <c r="A60" s="23" t="s">
        <v>53</v>
      </c>
      <c r="B60" s="23" t="s">
        <v>54</v>
      </c>
      <c r="C60" s="26"/>
      <c r="D60" s="26"/>
      <c r="E60" s="27"/>
      <c r="F60" s="28"/>
      <c r="G60" s="28"/>
      <c r="H60" s="28"/>
      <c r="I60" s="28"/>
    </row>
    <row r="61" spans="1:9" hidden="1" x14ac:dyDescent="0.25">
      <c r="A61" s="27" t="s">
        <v>55</v>
      </c>
      <c r="B61" s="27" t="s">
        <v>54</v>
      </c>
      <c r="C61" s="26">
        <v>2</v>
      </c>
      <c r="D61" s="26" t="s">
        <v>41</v>
      </c>
      <c r="E61" s="29"/>
      <c r="F61" s="28" t="str">
        <f>IF(ISBLANK(E61),"", PRODUCT(C61,E61))</f>
        <v/>
      </c>
      <c r="G61" s="30"/>
      <c r="H61" s="30"/>
      <c r="I61" s="30"/>
    </row>
    <row r="62" spans="1:9" ht="30" hidden="1" x14ac:dyDescent="0.25">
      <c r="E62" s="23" t="s">
        <v>42</v>
      </c>
      <c r="F62" s="25" t="str">
        <f>IF(F61="","",ROUND(SUM(F61:F61),2))</f>
        <v/>
      </c>
      <c r="G62" s="14" t="str">
        <f>IF(F61="","Neužpildytos visos objektų kainos","")</f>
        <v>Neužpildytos visos objektų kainos</v>
      </c>
    </row>
    <row r="63" spans="1:9" hidden="1" x14ac:dyDescent="0.25">
      <c r="C63" s="24" t="s">
        <v>43</v>
      </c>
      <c r="D63" s="31"/>
      <c r="E63" s="23" t="s">
        <v>44</v>
      </c>
      <c r="F63" s="25" t="str">
        <f>IF(OR(F62="",D63=""),"", ROUND(PRODUCT(D63,F62)/100,2))</f>
        <v/>
      </c>
      <c r="G63" s="14" t="str">
        <f>IF(D63="", "Nurodykite taikomą PVM dydį", "")</f>
        <v>Nurodykite taikomą PVM dydį</v>
      </c>
    </row>
    <row r="64" spans="1:9" hidden="1" x14ac:dyDescent="0.25">
      <c r="E64" s="23" t="s">
        <v>45</v>
      </c>
      <c r="F64" s="25">
        <f>IF(ISBLANK(F63), "", ROUND(SUM(F62:F63),2))</f>
        <v>0</v>
      </c>
    </row>
    <row r="65" spans="1:9" hidden="1" x14ac:dyDescent="0.25"/>
    <row r="66" spans="1:9" hidden="1" x14ac:dyDescent="0.25"/>
    <row r="67" spans="1:9" hidden="1" x14ac:dyDescent="0.25"/>
    <row r="68" spans="1:9" hidden="1" x14ac:dyDescent="0.25">
      <c r="A68" s="15" t="s">
        <v>56</v>
      </c>
      <c r="B68" s="15" t="s">
        <v>57</v>
      </c>
    </row>
    <row r="69" spans="1:9" hidden="1" x14ac:dyDescent="0.25"/>
    <row r="70" spans="1:9" hidden="1" x14ac:dyDescent="0.25">
      <c r="A70" s="15" t="s">
        <v>28</v>
      </c>
    </row>
    <row r="71" spans="1:9" ht="43.5" hidden="1" x14ac:dyDescent="0.25">
      <c r="A71" s="23" t="s">
        <v>29</v>
      </c>
      <c r="B71" s="23" t="s">
        <v>30</v>
      </c>
      <c r="C71" s="24" t="s">
        <v>31</v>
      </c>
      <c r="D71" s="24" t="s">
        <v>32</v>
      </c>
      <c r="E71" s="23" t="s">
        <v>33</v>
      </c>
      <c r="F71" s="25" t="s">
        <v>34</v>
      </c>
      <c r="G71" s="25" t="s">
        <v>35</v>
      </c>
      <c r="H71" s="25" t="s">
        <v>36</v>
      </c>
      <c r="I71" s="25" t="s">
        <v>37</v>
      </c>
    </row>
    <row r="72" spans="1:9" hidden="1" x14ac:dyDescent="0.25">
      <c r="A72" s="23" t="s">
        <v>58</v>
      </c>
      <c r="B72" s="23" t="s">
        <v>59</v>
      </c>
      <c r="C72" s="26"/>
      <c r="D72" s="26"/>
      <c r="E72" s="27"/>
      <c r="F72" s="28"/>
      <c r="G72" s="28"/>
      <c r="H72" s="28"/>
      <c r="I72" s="28"/>
    </row>
    <row r="73" spans="1:9" hidden="1" x14ac:dyDescent="0.25">
      <c r="A73" s="27" t="s">
        <v>60</v>
      </c>
      <c r="B73" s="27" t="s">
        <v>61</v>
      </c>
      <c r="C73" s="26">
        <v>1</v>
      </c>
      <c r="D73" s="26" t="s">
        <v>41</v>
      </c>
      <c r="E73" s="29"/>
      <c r="F73" s="28" t="str">
        <f>IF(ISBLANK(E73),"", PRODUCT(C73,E73))</f>
        <v/>
      </c>
      <c r="G73" s="30"/>
      <c r="H73" s="30"/>
      <c r="I73" s="30"/>
    </row>
    <row r="74" spans="1:9" hidden="1" x14ac:dyDescent="0.25">
      <c r="A74" s="27" t="s">
        <v>62</v>
      </c>
      <c r="B74" s="27" t="s">
        <v>63</v>
      </c>
      <c r="C74" s="26">
        <v>1</v>
      </c>
      <c r="D74" s="26" t="s">
        <v>41</v>
      </c>
      <c r="E74" s="29"/>
      <c r="F74" s="28" t="str">
        <f>IF(ISBLANK(E74),"", PRODUCT(C74,E74))</f>
        <v/>
      </c>
      <c r="G74" s="30"/>
      <c r="H74" s="30"/>
      <c r="I74" s="30"/>
    </row>
    <row r="75" spans="1:9" hidden="1" x14ac:dyDescent="0.25">
      <c r="A75" s="27" t="s">
        <v>64</v>
      </c>
      <c r="B75" s="27" t="s">
        <v>65</v>
      </c>
      <c r="C75" s="26">
        <v>1</v>
      </c>
      <c r="D75" s="26" t="s">
        <v>41</v>
      </c>
      <c r="E75" s="29"/>
      <c r="F75" s="28" t="str">
        <f>IF(ISBLANK(E75),"", PRODUCT(C75,E75))</f>
        <v/>
      </c>
      <c r="G75" s="30"/>
      <c r="H75" s="30"/>
      <c r="I75" s="30"/>
    </row>
    <row r="76" spans="1:9" hidden="1" x14ac:dyDescent="0.25">
      <c r="A76" s="27" t="s">
        <v>66</v>
      </c>
      <c r="B76" s="27" t="s">
        <v>67</v>
      </c>
      <c r="C76" s="26">
        <v>1</v>
      </c>
      <c r="D76" s="26" t="s">
        <v>41</v>
      </c>
      <c r="E76" s="29"/>
      <c r="F76" s="28" t="str">
        <f>IF(ISBLANK(E76),"", PRODUCT(C76,E76))</f>
        <v/>
      </c>
      <c r="G76" s="30"/>
      <c r="H76" s="30"/>
      <c r="I76" s="30"/>
    </row>
    <row r="77" spans="1:9" hidden="1" x14ac:dyDescent="0.25">
      <c r="A77" s="27" t="s">
        <v>68</v>
      </c>
      <c r="B77" s="27" t="s">
        <v>69</v>
      </c>
      <c r="C77" s="26">
        <v>2</v>
      </c>
      <c r="D77" s="26" t="s">
        <v>41</v>
      </c>
      <c r="E77" s="29"/>
      <c r="F77" s="28" t="str">
        <f>IF(ISBLANK(E77),"", PRODUCT(C77,E77))</f>
        <v/>
      </c>
      <c r="G77" s="30"/>
      <c r="H77" s="30"/>
      <c r="I77" s="30"/>
    </row>
    <row r="78" spans="1:9" ht="30" hidden="1" x14ac:dyDescent="0.25">
      <c r="E78" s="23" t="s">
        <v>42</v>
      </c>
      <c r="F78" s="25" t="str">
        <f>IF((SUMPRODUCT(--(F73:F77=""))&gt;0), "", ROUND(SUM(F73:F77),2))</f>
        <v/>
      </c>
      <c r="G78" s="14" t="str">
        <f>IF((SUMPRODUCT(--(F73:F77=""))&gt;0), "Neužpildytos visų objektų kainos", "")</f>
        <v>Neužpildytos visų objektų kainos</v>
      </c>
    </row>
    <row r="79" spans="1:9" hidden="1" x14ac:dyDescent="0.25">
      <c r="C79" s="24" t="s">
        <v>43</v>
      </c>
      <c r="D79" s="31"/>
      <c r="E79" s="23" t="s">
        <v>44</v>
      </c>
      <c r="F79" s="25" t="str">
        <f>IF(OR(F78="",D79=""),"", ROUND(PRODUCT(D79,F78)/100,2))</f>
        <v/>
      </c>
      <c r="G79" s="14" t="str">
        <f>IF(D79="", "Nurodykite taikomą PVM dydį", "")</f>
        <v>Nurodykite taikomą PVM dydį</v>
      </c>
    </row>
    <row r="80" spans="1:9" hidden="1" x14ac:dyDescent="0.25">
      <c r="E80" s="23" t="s">
        <v>45</v>
      </c>
      <c r="F80" s="25">
        <f>IF(ISBLANK(F79), "", ROUND(SUM(F78:F79),2))</f>
        <v>0</v>
      </c>
    </row>
    <row r="81" spans="1:9" hidden="1" x14ac:dyDescent="0.25"/>
    <row r="82" spans="1:9" hidden="1" x14ac:dyDescent="0.25"/>
    <row r="83" spans="1:9" hidden="1" x14ac:dyDescent="0.25"/>
    <row r="84" spans="1:9" hidden="1" x14ac:dyDescent="0.25">
      <c r="A84" s="15" t="s">
        <v>70</v>
      </c>
      <c r="B84" s="15" t="s">
        <v>71</v>
      </c>
    </row>
    <row r="85" spans="1:9" hidden="1" x14ac:dyDescent="0.25"/>
    <row r="86" spans="1:9" hidden="1" x14ac:dyDescent="0.25">
      <c r="A86" s="15" t="s">
        <v>28</v>
      </c>
    </row>
    <row r="87" spans="1:9" ht="43.5" hidden="1" x14ac:dyDescent="0.25">
      <c r="A87" s="23" t="s">
        <v>29</v>
      </c>
      <c r="B87" s="23" t="s">
        <v>30</v>
      </c>
      <c r="C87" s="24" t="s">
        <v>31</v>
      </c>
      <c r="D87" s="24" t="s">
        <v>32</v>
      </c>
      <c r="E87" s="23" t="s">
        <v>33</v>
      </c>
      <c r="F87" s="25" t="s">
        <v>34</v>
      </c>
      <c r="G87" s="25" t="s">
        <v>35</v>
      </c>
      <c r="H87" s="25" t="s">
        <v>36</v>
      </c>
      <c r="I87" s="25" t="s">
        <v>37</v>
      </c>
    </row>
    <row r="88" spans="1:9" hidden="1" x14ac:dyDescent="0.25">
      <c r="A88" s="23" t="s">
        <v>72</v>
      </c>
      <c r="B88" s="23" t="s">
        <v>73</v>
      </c>
      <c r="C88" s="26"/>
      <c r="D88" s="26"/>
      <c r="E88" s="27"/>
      <c r="F88" s="28"/>
      <c r="G88" s="28"/>
      <c r="H88" s="28"/>
      <c r="I88" s="28"/>
    </row>
    <row r="89" spans="1:9" hidden="1" x14ac:dyDescent="0.25">
      <c r="A89" s="27" t="s">
        <v>74</v>
      </c>
      <c r="B89" s="27" t="s">
        <v>73</v>
      </c>
      <c r="C89" s="26">
        <v>1</v>
      </c>
      <c r="D89" s="26" t="s">
        <v>41</v>
      </c>
      <c r="E89" s="29"/>
      <c r="F89" s="28" t="str">
        <f>IF(ISBLANK(E89),"", PRODUCT(C89,E89))</f>
        <v/>
      </c>
      <c r="G89" s="30"/>
      <c r="H89" s="30"/>
      <c r="I89" s="30"/>
    </row>
    <row r="90" spans="1:9" ht="30" hidden="1" x14ac:dyDescent="0.25">
      <c r="E90" s="23" t="s">
        <v>42</v>
      </c>
      <c r="F90" s="25" t="str">
        <f>IF(F89="","",ROUND(SUM(F89:F89),2))</f>
        <v/>
      </c>
      <c r="G90" s="14" t="str">
        <f>IF(F89="","Neužpildytos visos objektų kainos","")</f>
        <v>Neužpildytos visos objektų kainos</v>
      </c>
    </row>
    <row r="91" spans="1:9" hidden="1" x14ac:dyDescent="0.25">
      <c r="C91" s="24" t="s">
        <v>43</v>
      </c>
      <c r="D91" s="31"/>
      <c r="E91" s="23" t="s">
        <v>44</v>
      </c>
      <c r="F91" s="25" t="str">
        <f>IF(OR(F90="",D91=""),"", ROUND(PRODUCT(D91,F90)/100,2))</f>
        <v/>
      </c>
      <c r="G91" s="14" t="str">
        <f>IF(D91="", "Nurodykite taikomą PVM dydį", "")</f>
        <v>Nurodykite taikomą PVM dydį</v>
      </c>
    </row>
    <row r="92" spans="1:9" hidden="1" x14ac:dyDescent="0.25">
      <c r="E92" s="23" t="s">
        <v>45</v>
      </c>
      <c r="F92" s="25">
        <f>IF(ISBLANK(F91), "", ROUND(SUM(F90:F91),2))</f>
        <v>0</v>
      </c>
    </row>
    <row r="93" spans="1:9" hidden="1" x14ac:dyDescent="0.25"/>
    <row r="94" spans="1:9" hidden="1" x14ac:dyDescent="0.25"/>
    <row r="95" spans="1:9" hidden="1" x14ac:dyDescent="0.25"/>
    <row r="96" spans="1:9" hidden="1" x14ac:dyDescent="0.25">
      <c r="A96" s="15" t="s">
        <v>75</v>
      </c>
      <c r="B96" s="15" t="s">
        <v>76</v>
      </c>
    </row>
    <row r="97" spans="1:9" hidden="1" x14ac:dyDescent="0.25"/>
    <row r="98" spans="1:9" hidden="1" x14ac:dyDescent="0.25">
      <c r="A98" s="15" t="s">
        <v>28</v>
      </c>
    </row>
    <row r="99" spans="1:9" ht="43.5" hidden="1" x14ac:dyDescent="0.25">
      <c r="A99" s="23" t="s">
        <v>29</v>
      </c>
      <c r="B99" s="23" t="s">
        <v>30</v>
      </c>
      <c r="C99" s="24" t="s">
        <v>31</v>
      </c>
      <c r="D99" s="24" t="s">
        <v>32</v>
      </c>
      <c r="E99" s="23" t="s">
        <v>33</v>
      </c>
      <c r="F99" s="25" t="s">
        <v>34</v>
      </c>
      <c r="G99" s="25" t="s">
        <v>35</v>
      </c>
      <c r="H99" s="25" t="s">
        <v>36</v>
      </c>
      <c r="I99" s="25" t="s">
        <v>37</v>
      </c>
    </row>
    <row r="100" spans="1:9" hidden="1" x14ac:dyDescent="0.25">
      <c r="A100" s="23" t="s">
        <v>77</v>
      </c>
      <c r="B100" s="23" t="s">
        <v>78</v>
      </c>
      <c r="C100" s="26"/>
      <c r="D100" s="26"/>
      <c r="E100" s="27"/>
      <c r="F100" s="28"/>
      <c r="G100" s="28"/>
      <c r="H100" s="28"/>
      <c r="I100" s="28"/>
    </row>
    <row r="101" spans="1:9" hidden="1" x14ac:dyDescent="0.25">
      <c r="A101" s="27" t="s">
        <v>79</v>
      </c>
      <c r="B101" s="27" t="s">
        <v>78</v>
      </c>
      <c r="C101" s="26">
        <v>1</v>
      </c>
      <c r="D101" s="26" t="s">
        <v>41</v>
      </c>
      <c r="E101" s="29"/>
      <c r="F101" s="28" t="str">
        <f>IF(ISBLANK(E101),"", PRODUCT(C101,E101))</f>
        <v/>
      </c>
      <c r="G101" s="30"/>
      <c r="H101" s="30"/>
      <c r="I101" s="30"/>
    </row>
    <row r="102" spans="1:9" ht="30" hidden="1" x14ac:dyDescent="0.25">
      <c r="E102" s="23" t="s">
        <v>42</v>
      </c>
      <c r="F102" s="25" t="str">
        <f>IF(F101="","",ROUND(SUM(F101:F101),2))</f>
        <v/>
      </c>
      <c r="G102" s="14" t="str">
        <f>IF(F101="","Neužpildytos visos objektų kainos","")</f>
        <v>Neužpildytos visos objektų kainos</v>
      </c>
    </row>
    <row r="103" spans="1:9" hidden="1" x14ac:dyDescent="0.25">
      <c r="C103" s="24" t="s">
        <v>43</v>
      </c>
      <c r="D103" s="31"/>
      <c r="E103" s="23" t="s">
        <v>44</v>
      </c>
      <c r="F103" s="25" t="str">
        <f>IF(OR(F102="",D103=""),"", ROUND(PRODUCT(D103,F102)/100,2))</f>
        <v/>
      </c>
      <c r="G103" s="14" t="str">
        <f>IF(D103="", "Nurodykite taikomą PVM dydį", "")</f>
        <v>Nurodykite taikomą PVM dydį</v>
      </c>
    </row>
    <row r="104" spans="1:9" hidden="1" x14ac:dyDescent="0.25">
      <c r="E104" s="23" t="s">
        <v>45</v>
      </c>
      <c r="F104" s="25">
        <f>IF(ISBLANK(F103), "", ROUND(SUM(F102:F103),2))</f>
        <v>0</v>
      </c>
    </row>
    <row r="105" spans="1:9" hidden="1" x14ac:dyDescent="0.25"/>
    <row r="106" spans="1:9" hidden="1" x14ac:dyDescent="0.25"/>
    <row r="107" spans="1:9" hidden="1" x14ac:dyDescent="0.25"/>
    <row r="108" spans="1:9" hidden="1" x14ac:dyDescent="0.25">
      <c r="A108" s="15" t="s">
        <v>80</v>
      </c>
      <c r="B108" s="15" t="s">
        <v>81</v>
      </c>
    </row>
    <row r="109" spans="1:9" hidden="1" x14ac:dyDescent="0.25"/>
    <row r="110" spans="1:9" hidden="1" x14ac:dyDescent="0.25">
      <c r="A110" s="15" t="s">
        <v>28</v>
      </c>
    </row>
    <row r="111" spans="1:9" ht="43.5" hidden="1" x14ac:dyDescent="0.25">
      <c r="A111" s="23" t="s">
        <v>29</v>
      </c>
      <c r="B111" s="23" t="s">
        <v>30</v>
      </c>
      <c r="C111" s="24" t="s">
        <v>31</v>
      </c>
      <c r="D111" s="24" t="s">
        <v>32</v>
      </c>
      <c r="E111" s="23" t="s">
        <v>33</v>
      </c>
      <c r="F111" s="25" t="s">
        <v>34</v>
      </c>
      <c r="G111" s="25" t="s">
        <v>35</v>
      </c>
      <c r="H111" s="25" t="s">
        <v>36</v>
      </c>
      <c r="I111" s="25" t="s">
        <v>37</v>
      </c>
    </row>
    <row r="112" spans="1:9" hidden="1" x14ac:dyDescent="0.25">
      <c r="A112" s="23" t="s">
        <v>82</v>
      </c>
      <c r="B112" s="23" t="s">
        <v>83</v>
      </c>
      <c r="C112" s="26"/>
      <c r="D112" s="26"/>
      <c r="E112" s="27"/>
      <c r="F112" s="28"/>
      <c r="G112" s="28"/>
      <c r="H112" s="28"/>
      <c r="I112" s="28"/>
    </row>
    <row r="113" spans="1:9" hidden="1" x14ac:dyDescent="0.25">
      <c r="A113" s="27" t="s">
        <v>84</v>
      </c>
      <c r="B113" s="27" t="s">
        <v>83</v>
      </c>
      <c r="C113" s="26">
        <v>3</v>
      </c>
      <c r="D113" s="26" t="s">
        <v>41</v>
      </c>
      <c r="E113" s="29"/>
      <c r="F113" s="28" t="str">
        <f>IF(ISBLANK(E113),"", PRODUCT(C113,E113))</f>
        <v/>
      </c>
      <c r="G113" s="30"/>
      <c r="H113" s="30"/>
      <c r="I113" s="30"/>
    </row>
    <row r="114" spans="1:9" ht="30" hidden="1" x14ac:dyDescent="0.25">
      <c r="E114" s="23" t="s">
        <v>42</v>
      </c>
      <c r="F114" s="25" t="str">
        <f>IF(F113="","",ROUND(SUM(F113:F113),2))</f>
        <v/>
      </c>
      <c r="G114" s="14" t="str">
        <f>IF(F113="","Neužpildytos visos objektų kainos","")</f>
        <v>Neužpildytos visos objektų kainos</v>
      </c>
    </row>
    <row r="115" spans="1:9" hidden="1" x14ac:dyDescent="0.25">
      <c r="C115" s="24" t="s">
        <v>43</v>
      </c>
      <c r="D115" s="31"/>
      <c r="E115" s="23" t="s">
        <v>44</v>
      </c>
      <c r="F115" s="25" t="str">
        <f>IF(OR(F114="",D115=""),"", ROUND(PRODUCT(D115,F114)/100,2))</f>
        <v/>
      </c>
      <c r="G115" s="14" t="str">
        <f>IF(D115="", "Nurodykite taikomą PVM dydį", "")</f>
        <v>Nurodykite taikomą PVM dydį</v>
      </c>
    </row>
    <row r="116" spans="1:9" hidden="1" x14ac:dyDescent="0.25">
      <c r="E116" s="23" t="s">
        <v>45</v>
      </c>
      <c r="F116" s="25">
        <f>IF(ISBLANK(F115), "", ROUND(SUM(F114:F115),2))</f>
        <v>0</v>
      </c>
    </row>
    <row r="117" spans="1:9" hidden="1" x14ac:dyDescent="0.25"/>
    <row r="118" spans="1:9" hidden="1" x14ac:dyDescent="0.25"/>
    <row r="119" spans="1:9" hidden="1" x14ac:dyDescent="0.25"/>
    <row r="120" spans="1:9" hidden="1" x14ac:dyDescent="0.25">
      <c r="A120" s="15" t="s">
        <v>85</v>
      </c>
      <c r="B120" s="15" t="s">
        <v>86</v>
      </c>
    </row>
    <row r="121" spans="1:9" hidden="1" x14ac:dyDescent="0.25"/>
    <row r="122" spans="1:9" hidden="1" x14ac:dyDescent="0.25">
      <c r="A122" s="15" t="s">
        <v>28</v>
      </c>
    </row>
    <row r="123" spans="1:9" ht="43.5" hidden="1" x14ac:dyDescent="0.25">
      <c r="A123" s="23" t="s">
        <v>29</v>
      </c>
      <c r="B123" s="23" t="s">
        <v>30</v>
      </c>
      <c r="C123" s="24" t="s">
        <v>31</v>
      </c>
      <c r="D123" s="24" t="s">
        <v>32</v>
      </c>
      <c r="E123" s="23" t="s">
        <v>33</v>
      </c>
      <c r="F123" s="25" t="s">
        <v>34</v>
      </c>
      <c r="G123" s="25" t="s">
        <v>35</v>
      </c>
      <c r="H123" s="25" t="s">
        <v>36</v>
      </c>
      <c r="I123" s="25" t="s">
        <v>37</v>
      </c>
    </row>
    <row r="124" spans="1:9" hidden="1" x14ac:dyDescent="0.25">
      <c r="A124" s="23" t="s">
        <v>87</v>
      </c>
      <c r="B124" s="23" t="s">
        <v>88</v>
      </c>
      <c r="C124" s="26"/>
      <c r="D124" s="26"/>
      <c r="E124" s="27"/>
      <c r="F124" s="28"/>
      <c r="G124" s="28"/>
      <c r="H124" s="28"/>
      <c r="I124" s="28"/>
    </row>
    <row r="125" spans="1:9" hidden="1" x14ac:dyDescent="0.25">
      <c r="A125" s="27" t="s">
        <v>89</v>
      </c>
      <c r="B125" s="27" t="s">
        <v>88</v>
      </c>
      <c r="C125" s="26">
        <v>1</v>
      </c>
      <c r="D125" s="26" t="s">
        <v>41</v>
      </c>
      <c r="E125" s="29"/>
      <c r="F125" s="28" t="str">
        <f>IF(ISBLANK(E125),"", PRODUCT(C125,E125))</f>
        <v/>
      </c>
      <c r="G125" s="30"/>
      <c r="H125" s="30"/>
      <c r="I125" s="30"/>
    </row>
    <row r="126" spans="1:9" ht="30" hidden="1" x14ac:dyDescent="0.25">
      <c r="E126" s="23" t="s">
        <v>42</v>
      </c>
      <c r="F126" s="25" t="str">
        <f>IF(F125="","",ROUND(SUM(F125:F125),2))</f>
        <v/>
      </c>
      <c r="G126" s="14" t="str">
        <f>IF(F125="","Neužpildytos visos objektų kainos","")</f>
        <v>Neužpildytos visos objektų kainos</v>
      </c>
    </row>
    <row r="127" spans="1:9" hidden="1" x14ac:dyDescent="0.25">
      <c r="C127" s="24" t="s">
        <v>43</v>
      </c>
      <c r="D127" s="31"/>
      <c r="E127" s="23" t="s">
        <v>44</v>
      </c>
      <c r="F127" s="25" t="str">
        <f>IF(OR(F126="",D127=""),"", ROUND(PRODUCT(D127,F126)/100,2))</f>
        <v/>
      </c>
      <c r="G127" s="14" t="str">
        <f>IF(D127="", "Nurodykite taikomą PVM dydį", "")</f>
        <v>Nurodykite taikomą PVM dydį</v>
      </c>
    </row>
    <row r="128" spans="1:9" hidden="1" x14ac:dyDescent="0.25">
      <c r="E128" s="23" t="s">
        <v>45</v>
      </c>
      <c r="F128" s="25">
        <f>IF(ISBLANK(F127), "", ROUND(SUM(F126:F127),2))</f>
        <v>0</v>
      </c>
    </row>
    <row r="129" spans="1:9" hidden="1" x14ac:dyDescent="0.25"/>
    <row r="130" spans="1:9" hidden="1" x14ac:dyDescent="0.25"/>
    <row r="131" spans="1:9" hidden="1" x14ac:dyDescent="0.25"/>
    <row r="132" spans="1:9" hidden="1" x14ac:dyDescent="0.25">
      <c r="A132" s="15" t="s">
        <v>90</v>
      </c>
      <c r="B132" s="15" t="s">
        <v>91</v>
      </c>
    </row>
    <row r="133" spans="1:9" hidden="1" x14ac:dyDescent="0.25"/>
    <row r="134" spans="1:9" hidden="1" x14ac:dyDescent="0.25">
      <c r="A134" s="15" t="s">
        <v>28</v>
      </c>
    </row>
    <row r="135" spans="1:9" ht="43.5" hidden="1" x14ac:dyDescent="0.25">
      <c r="A135" s="23" t="s">
        <v>29</v>
      </c>
      <c r="B135" s="23" t="s">
        <v>30</v>
      </c>
      <c r="C135" s="24" t="s">
        <v>31</v>
      </c>
      <c r="D135" s="24" t="s">
        <v>32</v>
      </c>
      <c r="E135" s="23" t="s">
        <v>33</v>
      </c>
      <c r="F135" s="25" t="s">
        <v>34</v>
      </c>
      <c r="G135" s="25" t="s">
        <v>35</v>
      </c>
      <c r="H135" s="25" t="s">
        <v>36</v>
      </c>
      <c r="I135" s="25" t="s">
        <v>37</v>
      </c>
    </row>
    <row r="136" spans="1:9" hidden="1" x14ac:dyDescent="0.25">
      <c r="A136" s="23" t="s">
        <v>92</v>
      </c>
      <c r="B136" s="23" t="s">
        <v>93</v>
      </c>
      <c r="C136" s="26"/>
      <c r="D136" s="26"/>
      <c r="E136" s="27"/>
      <c r="F136" s="28"/>
      <c r="G136" s="28"/>
      <c r="H136" s="28"/>
      <c r="I136" s="28"/>
    </row>
    <row r="137" spans="1:9" hidden="1" x14ac:dyDescent="0.25">
      <c r="A137" s="27" t="s">
        <v>94</v>
      </c>
      <c r="B137" s="27" t="s">
        <v>93</v>
      </c>
      <c r="C137" s="26">
        <v>1</v>
      </c>
      <c r="D137" s="26" t="s">
        <v>41</v>
      </c>
      <c r="E137" s="29"/>
      <c r="F137" s="28" t="str">
        <f>IF(ISBLANK(E137),"", PRODUCT(C137,E137))</f>
        <v/>
      </c>
      <c r="G137" s="30"/>
      <c r="H137" s="30"/>
      <c r="I137" s="30"/>
    </row>
    <row r="138" spans="1:9" ht="30" hidden="1" x14ac:dyDescent="0.25">
      <c r="E138" s="23" t="s">
        <v>42</v>
      </c>
      <c r="F138" s="25" t="str">
        <f>IF(F137="","",ROUND(SUM(F137:F137),2))</f>
        <v/>
      </c>
      <c r="G138" s="14" t="str">
        <f>IF(F137="","Neužpildytos visos objektų kainos","")</f>
        <v>Neužpildytos visos objektų kainos</v>
      </c>
    </row>
    <row r="139" spans="1:9" hidden="1" x14ac:dyDescent="0.25">
      <c r="C139" s="24" t="s">
        <v>43</v>
      </c>
      <c r="D139" s="31"/>
      <c r="E139" s="23" t="s">
        <v>44</v>
      </c>
      <c r="F139" s="25" t="str">
        <f>IF(OR(F138="",D139=""),"", ROUND(PRODUCT(D139,F138)/100,2))</f>
        <v/>
      </c>
      <c r="G139" s="14" t="str">
        <f>IF(D139="", "Nurodykite taikomą PVM dydį", "")</f>
        <v>Nurodykite taikomą PVM dydį</v>
      </c>
    </row>
    <row r="140" spans="1:9" hidden="1" x14ac:dyDescent="0.25">
      <c r="E140" s="23" t="s">
        <v>45</v>
      </c>
      <c r="F140" s="25">
        <f>IF(ISBLANK(F139), "", ROUND(SUM(F138:F139),2))</f>
        <v>0</v>
      </c>
    </row>
    <row r="141" spans="1:9" hidden="1" x14ac:dyDescent="0.25"/>
    <row r="142" spans="1:9" hidden="1" x14ac:dyDescent="0.25"/>
    <row r="143" spans="1:9" hidden="1" x14ac:dyDescent="0.25"/>
    <row r="144" spans="1:9" hidden="1" x14ac:dyDescent="0.25">
      <c r="A144" s="15" t="s">
        <v>95</v>
      </c>
      <c r="B144" s="15" t="s">
        <v>96</v>
      </c>
    </row>
    <row r="145" spans="1:9" hidden="1" x14ac:dyDescent="0.25"/>
    <row r="146" spans="1:9" hidden="1" x14ac:dyDescent="0.25">
      <c r="A146" s="15" t="s">
        <v>28</v>
      </c>
    </row>
    <row r="147" spans="1:9" ht="43.5" hidden="1" x14ac:dyDescent="0.25">
      <c r="A147" s="23" t="s">
        <v>29</v>
      </c>
      <c r="B147" s="23" t="s">
        <v>30</v>
      </c>
      <c r="C147" s="24" t="s">
        <v>31</v>
      </c>
      <c r="D147" s="24" t="s">
        <v>32</v>
      </c>
      <c r="E147" s="23" t="s">
        <v>33</v>
      </c>
      <c r="F147" s="25" t="s">
        <v>34</v>
      </c>
      <c r="G147" s="25" t="s">
        <v>35</v>
      </c>
      <c r="H147" s="25" t="s">
        <v>36</v>
      </c>
      <c r="I147" s="25" t="s">
        <v>37</v>
      </c>
    </row>
    <row r="148" spans="1:9" hidden="1" x14ac:dyDescent="0.25">
      <c r="A148" s="23" t="s">
        <v>97</v>
      </c>
      <c r="B148" s="23" t="s">
        <v>98</v>
      </c>
      <c r="C148" s="26"/>
      <c r="D148" s="26"/>
      <c r="E148" s="27"/>
      <c r="F148" s="28"/>
      <c r="G148" s="28"/>
      <c r="H148" s="28"/>
      <c r="I148" s="28"/>
    </row>
    <row r="149" spans="1:9" hidden="1" x14ac:dyDescent="0.25">
      <c r="A149" s="27" t="s">
        <v>99</v>
      </c>
      <c r="B149" s="27" t="s">
        <v>98</v>
      </c>
      <c r="C149" s="26">
        <v>1</v>
      </c>
      <c r="D149" s="26" t="s">
        <v>41</v>
      </c>
      <c r="E149" s="29"/>
      <c r="F149" s="28" t="str">
        <f>IF(ISBLANK(E149),"", PRODUCT(C149,E149))</f>
        <v/>
      </c>
      <c r="G149" s="30"/>
      <c r="H149" s="30"/>
      <c r="I149" s="30"/>
    </row>
    <row r="150" spans="1:9" ht="30" hidden="1" x14ac:dyDescent="0.25">
      <c r="E150" s="23" t="s">
        <v>42</v>
      </c>
      <c r="F150" s="25" t="str">
        <f>IF(F149="","",ROUND(SUM(F149:F149),2))</f>
        <v/>
      </c>
      <c r="G150" s="14" t="str">
        <f>IF(F149="","Neužpildytos visos objektų kainos","")</f>
        <v>Neužpildytos visos objektų kainos</v>
      </c>
    </row>
    <row r="151" spans="1:9" hidden="1" x14ac:dyDescent="0.25">
      <c r="C151" s="24" t="s">
        <v>43</v>
      </c>
      <c r="D151" s="31"/>
      <c r="E151" s="23" t="s">
        <v>44</v>
      </c>
      <c r="F151" s="25" t="str">
        <f>IF(OR(F150="",D151=""),"", ROUND(PRODUCT(D151,F150)/100,2))</f>
        <v/>
      </c>
      <c r="G151" s="14" t="str">
        <f>IF(D151="", "Nurodykite taikomą PVM dydį", "")</f>
        <v>Nurodykite taikomą PVM dydį</v>
      </c>
    </row>
    <row r="152" spans="1:9" hidden="1" x14ac:dyDescent="0.25">
      <c r="E152" s="23" t="s">
        <v>45</v>
      </c>
      <c r="F152" s="25">
        <f>IF(ISBLANK(F151), "", ROUND(SUM(F150:F151),2))</f>
        <v>0</v>
      </c>
    </row>
    <row r="153" spans="1:9" hidden="1" x14ac:dyDescent="0.25"/>
    <row r="154" spans="1:9" hidden="1" x14ac:dyDescent="0.25"/>
    <row r="156" spans="1:9" x14ac:dyDescent="0.25">
      <c r="A156" s="15" t="s">
        <v>100</v>
      </c>
      <c r="B156" s="15" t="s">
        <v>101</v>
      </c>
    </row>
    <row r="158" spans="1:9" x14ac:dyDescent="0.25">
      <c r="A158" s="15" t="s">
        <v>28</v>
      </c>
    </row>
    <row r="159" spans="1:9" ht="43.5" x14ac:dyDescent="0.25">
      <c r="A159" s="23" t="s">
        <v>29</v>
      </c>
      <c r="B159" s="23" t="s">
        <v>30</v>
      </c>
      <c r="C159" s="24" t="s">
        <v>31</v>
      </c>
      <c r="D159" s="24" t="s">
        <v>32</v>
      </c>
      <c r="E159" s="23" t="s">
        <v>33</v>
      </c>
      <c r="F159" s="25" t="s">
        <v>34</v>
      </c>
      <c r="G159" s="25" t="s">
        <v>35</v>
      </c>
      <c r="H159" s="25" t="s">
        <v>36</v>
      </c>
      <c r="I159" s="25" t="s">
        <v>37</v>
      </c>
    </row>
    <row r="160" spans="1:9" x14ac:dyDescent="0.25">
      <c r="A160" s="23" t="s">
        <v>102</v>
      </c>
      <c r="B160" s="23" t="s">
        <v>103</v>
      </c>
      <c r="C160" s="26"/>
      <c r="D160" s="26"/>
      <c r="E160" s="27"/>
      <c r="F160" s="28"/>
      <c r="G160" s="28"/>
      <c r="H160" s="28"/>
      <c r="I160" s="28"/>
    </row>
    <row r="161" spans="1:9" ht="63" x14ac:dyDescent="0.25">
      <c r="A161" s="27" t="s">
        <v>104</v>
      </c>
      <c r="B161" s="27" t="s">
        <v>103</v>
      </c>
      <c r="C161" s="26">
        <v>1</v>
      </c>
      <c r="D161" s="26" t="s">
        <v>41</v>
      </c>
      <c r="E161" s="32">
        <v>21650</v>
      </c>
      <c r="F161" s="33">
        <f>IF(ISBLANK(E161),"", PRODUCT(C161,E161))</f>
        <v>21650</v>
      </c>
      <c r="G161" s="34" t="s">
        <v>146</v>
      </c>
      <c r="H161" s="34" t="s">
        <v>147</v>
      </c>
      <c r="I161" s="34" t="s">
        <v>148</v>
      </c>
    </row>
    <row r="162" spans="1:9" x14ac:dyDescent="0.25">
      <c r="E162" s="35" t="s">
        <v>42</v>
      </c>
      <c r="F162" s="36">
        <f>IF(F161="","",ROUND(SUM(F161:F161),2))</f>
        <v>21650</v>
      </c>
      <c r="G162" s="14" t="str">
        <f>IF(F161="","Neužpildytos visos objektų kainos","")</f>
        <v/>
      </c>
    </row>
    <row r="163" spans="1:9" x14ac:dyDescent="0.25">
      <c r="C163" s="24" t="s">
        <v>43</v>
      </c>
      <c r="D163" s="31">
        <v>21</v>
      </c>
      <c r="E163" s="35" t="s">
        <v>44</v>
      </c>
      <c r="F163" s="36">
        <f>IF(OR(F162="",D163=""),"", ROUND(PRODUCT(D163,F162)/100,2))</f>
        <v>4546.5</v>
      </c>
      <c r="G163" s="14" t="str">
        <f>IF(D163="", "Nurodykite taikomą PVM dydį", "")</f>
        <v/>
      </c>
    </row>
    <row r="164" spans="1:9" x14ac:dyDescent="0.25">
      <c r="E164" s="35" t="s">
        <v>45</v>
      </c>
      <c r="F164" s="36">
        <f>IF(ISBLANK(F163), "", ROUND(SUM(F162:F163),2))</f>
        <v>26196.5</v>
      </c>
    </row>
    <row r="168" spans="1:9" hidden="1" x14ac:dyDescent="0.25">
      <c r="A168" s="15" t="s">
        <v>105</v>
      </c>
      <c r="B168" s="15" t="s">
        <v>106</v>
      </c>
    </row>
    <row r="169" spans="1:9" hidden="1" x14ac:dyDescent="0.25"/>
    <row r="170" spans="1:9" hidden="1" x14ac:dyDescent="0.25">
      <c r="A170" s="15" t="s">
        <v>28</v>
      </c>
    </row>
    <row r="171" spans="1:9" ht="43.5" hidden="1" x14ac:dyDescent="0.25">
      <c r="A171" s="23" t="s">
        <v>29</v>
      </c>
      <c r="B171" s="23" t="s">
        <v>30</v>
      </c>
      <c r="C171" s="24" t="s">
        <v>31</v>
      </c>
      <c r="D171" s="24" t="s">
        <v>32</v>
      </c>
      <c r="E171" s="23" t="s">
        <v>33</v>
      </c>
      <c r="F171" s="25" t="s">
        <v>34</v>
      </c>
      <c r="G171" s="25" t="s">
        <v>35</v>
      </c>
      <c r="H171" s="25" t="s">
        <v>36</v>
      </c>
      <c r="I171" s="25" t="s">
        <v>37</v>
      </c>
    </row>
    <row r="172" spans="1:9" hidden="1" x14ac:dyDescent="0.25">
      <c r="A172" s="23" t="s">
        <v>107</v>
      </c>
      <c r="B172" s="23" t="s">
        <v>108</v>
      </c>
      <c r="C172" s="26"/>
      <c r="D172" s="26"/>
      <c r="E172" s="27"/>
      <c r="F172" s="28"/>
      <c r="G172" s="28"/>
      <c r="H172" s="28"/>
      <c r="I172" s="28"/>
    </row>
    <row r="173" spans="1:9" hidden="1" x14ac:dyDescent="0.25">
      <c r="A173" s="27" t="s">
        <v>109</v>
      </c>
      <c r="B173" s="27" t="s">
        <v>108</v>
      </c>
      <c r="C173" s="26">
        <v>1</v>
      </c>
      <c r="D173" s="26" t="s">
        <v>41</v>
      </c>
      <c r="E173" s="29"/>
      <c r="F173" s="28" t="str">
        <f>IF(ISBLANK(E173),"", PRODUCT(C173,E173))</f>
        <v/>
      </c>
      <c r="G173" s="30"/>
      <c r="H173" s="30"/>
      <c r="I173" s="30"/>
    </row>
    <row r="174" spans="1:9" ht="30" hidden="1" x14ac:dyDescent="0.25">
      <c r="E174" s="23" t="s">
        <v>42</v>
      </c>
      <c r="F174" s="25" t="str">
        <f>IF(F173="","",ROUND(SUM(F173:F173),2))</f>
        <v/>
      </c>
      <c r="G174" s="14" t="str">
        <f>IF(F173="","Neužpildytos visos objektų kainos","")</f>
        <v>Neužpildytos visos objektų kainos</v>
      </c>
    </row>
    <row r="175" spans="1:9" hidden="1" x14ac:dyDescent="0.25">
      <c r="C175" s="24" t="s">
        <v>43</v>
      </c>
      <c r="D175" s="31"/>
      <c r="E175" s="23" t="s">
        <v>44</v>
      </c>
      <c r="F175" s="25" t="str">
        <f>IF(OR(F174="",D175=""),"", ROUND(PRODUCT(D175,F174)/100,2))</f>
        <v/>
      </c>
      <c r="G175" s="14" t="str">
        <f>IF(D175="", "Nurodykite taikomą PVM dydį", "")</f>
        <v>Nurodykite taikomą PVM dydį</v>
      </c>
    </row>
    <row r="176" spans="1:9" hidden="1" x14ac:dyDescent="0.25">
      <c r="E176" s="23" t="s">
        <v>45</v>
      </c>
      <c r="F176" s="25">
        <f>IF(ISBLANK(F175), "", ROUND(SUM(F174:F175),2))</f>
        <v>0</v>
      </c>
    </row>
    <row r="177" spans="1:9" hidden="1" x14ac:dyDescent="0.25"/>
    <row r="178" spans="1:9" hidden="1" x14ac:dyDescent="0.25"/>
    <row r="179" spans="1:9" hidden="1" x14ac:dyDescent="0.25"/>
    <row r="180" spans="1:9" hidden="1" x14ac:dyDescent="0.25">
      <c r="A180" s="15" t="s">
        <v>110</v>
      </c>
      <c r="B180" s="15" t="s">
        <v>111</v>
      </c>
    </row>
    <row r="181" spans="1:9" hidden="1" x14ac:dyDescent="0.25"/>
    <row r="182" spans="1:9" hidden="1" x14ac:dyDescent="0.25">
      <c r="A182" s="15" t="s">
        <v>28</v>
      </c>
    </row>
    <row r="183" spans="1:9" ht="43.5" hidden="1" x14ac:dyDescent="0.25">
      <c r="A183" s="23" t="s">
        <v>29</v>
      </c>
      <c r="B183" s="23" t="s">
        <v>30</v>
      </c>
      <c r="C183" s="24" t="s">
        <v>31</v>
      </c>
      <c r="D183" s="24" t="s">
        <v>32</v>
      </c>
      <c r="E183" s="23" t="s">
        <v>33</v>
      </c>
      <c r="F183" s="25" t="s">
        <v>34</v>
      </c>
      <c r="G183" s="25" t="s">
        <v>35</v>
      </c>
      <c r="H183" s="25" t="s">
        <v>36</v>
      </c>
      <c r="I183" s="25" t="s">
        <v>37</v>
      </c>
    </row>
    <row r="184" spans="1:9" hidden="1" x14ac:dyDescent="0.25">
      <c r="A184" s="23" t="s">
        <v>112</v>
      </c>
      <c r="B184" s="23" t="s">
        <v>113</v>
      </c>
      <c r="C184" s="26"/>
      <c r="D184" s="26"/>
      <c r="E184" s="27"/>
      <c r="F184" s="28"/>
      <c r="G184" s="28"/>
      <c r="H184" s="28"/>
      <c r="I184" s="28"/>
    </row>
    <row r="185" spans="1:9" hidden="1" x14ac:dyDescent="0.25">
      <c r="A185" s="27" t="s">
        <v>114</v>
      </c>
      <c r="B185" s="27" t="s">
        <v>113</v>
      </c>
      <c r="C185" s="26">
        <v>1</v>
      </c>
      <c r="D185" s="26" t="s">
        <v>41</v>
      </c>
      <c r="E185" s="29"/>
      <c r="F185" s="28" t="str">
        <f>IF(ISBLANK(E185),"", PRODUCT(C185,E185))</f>
        <v/>
      </c>
      <c r="G185" s="30"/>
      <c r="H185" s="30"/>
      <c r="I185" s="30"/>
    </row>
    <row r="186" spans="1:9" ht="30" hidden="1" x14ac:dyDescent="0.25">
      <c r="E186" s="23" t="s">
        <v>42</v>
      </c>
      <c r="F186" s="25" t="str">
        <f>IF(F185="","",ROUND(SUM(F185:F185),2))</f>
        <v/>
      </c>
      <c r="G186" s="14" t="str">
        <f>IF(F185="","Neužpildytos visos objektų kainos","")</f>
        <v>Neužpildytos visos objektų kainos</v>
      </c>
    </row>
    <row r="187" spans="1:9" hidden="1" x14ac:dyDescent="0.25">
      <c r="C187" s="24" t="s">
        <v>43</v>
      </c>
      <c r="D187" s="31"/>
      <c r="E187" s="23" t="s">
        <v>44</v>
      </c>
      <c r="F187" s="25" t="str">
        <f>IF(OR(F186="",D187=""),"", ROUND(PRODUCT(D187,F186)/100,2))</f>
        <v/>
      </c>
      <c r="G187" s="14" t="str">
        <f>IF(D187="", "Nurodykite taikomą PVM dydį", "")</f>
        <v>Nurodykite taikomą PVM dydį</v>
      </c>
    </row>
    <row r="188" spans="1:9" hidden="1" x14ac:dyDescent="0.25">
      <c r="E188" s="23" t="s">
        <v>45</v>
      </c>
      <c r="F188" s="25">
        <f>IF(ISBLANK(F187), "", ROUND(SUM(F186:F187),2))</f>
        <v>0</v>
      </c>
    </row>
    <row r="189" spans="1:9" hidden="1" x14ac:dyDescent="0.25"/>
    <row r="190" spans="1:9" hidden="1" x14ac:dyDescent="0.25"/>
    <row r="191" spans="1:9" hidden="1" x14ac:dyDescent="0.25"/>
    <row r="192" spans="1:9" hidden="1" x14ac:dyDescent="0.25">
      <c r="A192" s="15" t="s">
        <v>115</v>
      </c>
      <c r="B192" s="15" t="s">
        <v>116</v>
      </c>
    </row>
    <row r="193" spans="1:9" hidden="1" x14ac:dyDescent="0.25"/>
    <row r="194" spans="1:9" hidden="1" x14ac:dyDescent="0.25">
      <c r="A194" s="15" t="s">
        <v>28</v>
      </c>
    </row>
    <row r="195" spans="1:9" ht="43.5" hidden="1" x14ac:dyDescent="0.25">
      <c r="A195" s="23" t="s">
        <v>29</v>
      </c>
      <c r="B195" s="23" t="s">
        <v>30</v>
      </c>
      <c r="C195" s="24" t="s">
        <v>31</v>
      </c>
      <c r="D195" s="24" t="s">
        <v>32</v>
      </c>
      <c r="E195" s="23" t="s">
        <v>33</v>
      </c>
      <c r="F195" s="25" t="s">
        <v>34</v>
      </c>
      <c r="G195" s="25" t="s">
        <v>35</v>
      </c>
      <c r="H195" s="25" t="s">
        <v>36</v>
      </c>
      <c r="I195" s="25" t="s">
        <v>37</v>
      </c>
    </row>
    <row r="196" spans="1:9" hidden="1" x14ac:dyDescent="0.25">
      <c r="A196" s="23" t="s">
        <v>117</v>
      </c>
      <c r="B196" s="23" t="s">
        <v>118</v>
      </c>
      <c r="C196" s="26"/>
      <c r="D196" s="26"/>
      <c r="E196" s="27"/>
      <c r="F196" s="28"/>
      <c r="G196" s="28"/>
      <c r="H196" s="28"/>
      <c r="I196" s="28"/>
    </row>
    <row r="197" spans="1:9" hidden="1" x14ac:dyDescent="0.25">
      <c r="A197" s="27" t="s">
        <v>119</v>
      </c>
      <c r="B197" s="27" t="s">
        <v>118</v>
      </c>
      <c r="C197" s="26">
        <v>1</v>
      </c>
      <c r="D197" s="26" t="s">
        <v>41</v>
      </c>
      <c r="E197" s="29"/>
      <c r="F197" s="28" t="str">
        <f>IF(ISBLANK(E197),"", PRODUCT(C197,E197))</f>
        <v/>
      </c>
      <c r="G197" s="30"/>
      <c r="H197" s="30"/>
      <c r="I197" s="30"/>
    </row>
    <row r="198" spans="1:9" ht="30" hidden="1" x14ac:dyDescent="0.25">
      <c r="E198" s="23" t="s">
        <v>42</v>
      </c>
      <c r="F198" s="25" t="str">
        <f>IF(F197="","",ROUND(SUM(F197:F197),2))</f>
        <v/>
      </c>
      <c r="G198" s="14" t="str">
        <f>IF(F197="","Neužpildytos visos objektų kainos","")</f>
        <v>Neužpildytos visos objektų kainos</v>
      </c>
    </row>
    <row r="199" spans="1:9" hidden="1" x14ac:dyDescent="0.25">
      <c r="C199" s="24" t="s">
        <v>43</v>
      </c>
      <c r="D199" s="31"/>
      <c r="E199" s="23" t="s">
        <v>44</v>
      </c>
      <c r="F199" s="25" t="str">
        <f>IF(OR(F198="",D199=""),"", ROUND(PRODUCT(D199,F198)/100,2))</f>
        <v/>
      </c>
      <c r="G199" s="14" t="str">
        <f>IF(D199="", "Nurodykite taikomą PVM dydį", "")</f>
        <v>Nurodykite taikomą PVM dydį</v>
      </c>
    </row>
    <row r="200" spans="1:9" hidden="1" x14ac:dyDescent="0.25">
      <c r="E200" s="23" t="s">
        <v>45</v>
      </c>
      <c r="F200" s="25">
        <f>IF(ISBLANK(F199), "", ROUND(SUM(F198:F199),2))</f>
        <v>0</v>
      </c>
    </row>
    <row r="201" spans="1:9" hidden="1" x14ac:dyDescent="0.25"/>
    <row r="202" spans="1:9" hidden="1" x14ac:dyDescent="0.25"/>
    <row r="203" spans="1:9" hidden="1" x14ac:dyDescent="0.25"/>
    <row r="204" spans="1:9" hidden="1" x14ac:dyDescent="0.25"/>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31496062992125984" right="0.31496062992125984" top="0.35433070866141736" bottom="0.35433070866141736"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17"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52" t="s">
        <v>120</v>
      </c>
      <c r="B2" s="53"/>
      <c r="C2" s="53"/>
      <c r="D2" s="53"/>
      <c r="E2" s="53"/>
      <c r="F2" s="53"/>
      <c r="G2" s="53"/>
      <c r="H2" s="53"/>
      <c r="I2" s="53"/>
      <c r="J2" s="53"/>
      <c r="K2" s="53"/>
    </row>
    <row r="3" spans="1:11" x14ac:dyDescent="0.25">
      <c r="A3" s="53"/>
      <c r="B3" s="53"/>
      <c r="C3" s="53"/>
      <c r="D3" s="53"/>
      <c r="E3" s="53"/>
      <c r="F3" s="53"/>
      <c r="G3" s="53"/>
      <c r="H3" s="53"/>
      <c r="I3" s="53"/>
      <c r="J3" s="53"/>
      <c r="K3" s="53"/>
    </row>
    <row r="4" spans="1:11" ht="15.95" customHeight="1" thickBot="1" x14ac:dyDescent="0.3">
      <c r="A4" s="1"/>
      <c r="B4" s="1"/>
      <c r="C4" s="1"/>
      <c r="D4" s="1"/>
      <c r="E4" s="1"/>
      <c r="F4" s="1"/>
      <c r="G4" s="1"/>
      <c r="H4" s="1"/>
      <c r="I4" s="1"/>
      <c r="J4" s="1"/>
    </row>
    <row r="5" spans="1:11" ht="48" customHeight="1" x14ac:dyDescent="0.25">
      <c r="A5" s="54" t="s">
        <v>121</v>
      </c>
      <c r="B5" s="55"/>
      <c r="C5" s="56" t="s">
        <v>122</v>
      </c>
      <c r="D5" s="57"/>
      <c r="E5" s="55"/>
      <c r="F5" s="56" t="s">
        <v>123</v>
      </c>
      <c r="G5" s="57"/>
      <c r="H5" s="55"/>
      <c r="I5" s="56" t="s">
        <v>124</v>
      </c>
      <c r="J5" s="55"/>
      <c r="K5" s="2" t="s">
        <v>125</v>
      </c>
    </row>
    <row r="6" spans="1:11" ht="48.95" customHeight="1" x14ac:dyDescent="0.25">
      <c r="A6" s="58"/>
      <c r="B6" s="59"/>
      <c r="C6" s="60"/>
      <c r="D6" s="61"/>
      <c r="E6" s="59"/>
      <c r="F6" s="60"/>
      <c r="G6" s="61"/>
      <c r="H6" s="59"/>
      <c r="I6" s="60"/>
      <c r="J6" s="59"/>
      <c r="K6" s="7"/>
    </row>
    <row r="7" spans="1:11" ht="48.95" customHeight="1" x14ac:dyDescent="0.25">
      <c r="A7" s="58"/>
      <c r="B7" s="59"/>
      <c r="C7" s="60"/>
      <c r="D7" s="61"/>
      <c r="E7" s="59"/>
      <c r="F7" s="60"/>
      <c r="G7" s="61"/>
      <c r="H7" s="59"/>
      <c r="I7" s="60"/>
      <c r="J7" s="59"/>
      <c r="K7" s="7"/>
    </row>
    <row r="8" spans="1:11" ht="48.95" customHeight="1" x14ac:dyDescent="0.25">
      <c r="A8" s="58"/>
      <c r="B8" s="59"/>
      <c r="C8" s="60"/>
      <c r="D8" s="61"/>
      <c r="E8" s="59"/>
      <c r="F8" s="60"/>
      <c r="G8" s="61"/>
      <c r="H8" s="59"/>
      <c r="I8" s="60"/>
      <c r="J8" s="59"/>
      <c r="K8" s="7"/>
    </row>
    <row r="9" spans="1:11" ht="48.95" customHeight="1" x14ac:dyDescent="0.25">
      <c r="A9" s="58"/>
      <c r="B9" s="59"/>
      <c r="C9" s="60"/>
      <c r="D9" s="61"/>
      <c r="E9" s="59"/>
      <c r="F9" s="60"/>
      <c r="G9" s="61"/>
      <c r="H9" s="59"/>
      <c r="I9" s="60"/>
      <c r="J9" s="59"/>
      <c r="K9" s="7"/>
    </row>
    <row r="10" spans="1:11" ht="48.95" customHeight="1" x14ac:dyDescent="0.25">
      <c r="A10" s="58"/>
      <c r="B10" s="59"/>
      <c r="C10" s="60"/>
      <c r="D10" s="61"/>
      <c r="E10" s="59"/>
      <c r="F10" s="60"/>
      <c r="G10" s="61"/>
      <c r="H10" s="59"/>
      <c r="I10" s="60"/>
      <c r="J10" s="59"/>
      <c r="K10" s="7"/>
    </row>
    <row r="11" spans="1:11" ht="48.95" customHeight="1" x14ac:dyDescent="0.25">
      <c r="A11" s="58"/>
      <c r="B11" s="59"/>
      <c r="C11" s="60"/>
      <c r="D11" s="61"/>
      <c r="E11" s="59"/>
      <c r="F11" s="60"/>
      <c r="G11" s="61"/>
      <c r="H11" s="59"/>
      <c r="I11" s="60"/>
      <c r="J11" s="59"/>
      <c r="K11" s="7"/>
    </row>
    <row r="12" spans="1:11" ht="48.95" customHeight="1" x14ac:dyDescent="0.25">
      <c r="A12" s="58"/>
      <c r="B12" s="59"/>
      <c r="C12" s="60"/>
      <c r="D12" s="61"/>
      <c r="E12" s="59"/>
      <c r="F12" s="60"/>
      <c r="G12" s="61"/>
      <c r="H12" s="59"/>
      <c r="I12" s="60"/>
      <c r="J12" s="59"/>
      <c r="K12" s="7"/>
    </row>
    <row r="13" spans="1:11" ht="48.95" customHeight="1" x14ac:dyDescent="0.25">
      <c r="A13" s="58"/>
      <c r="B13" s="59"/>
      <c r="C13" s="60"/>
      <c r="D13" s="61"/>
      <c r="E13" s="59"/>
      <c r="F13" s="60"/>
      <c r="G13" s="61"/>
      <c r="H13" s="59"/>
      <c r="I13" s="60"/>
      <c r="J13" s="59"/>
      <c r="K13" s="7"/>
    </row>
    <row r="14" spans="1:11" ht="48.95" customHeight="1" x14ac:dyDescent="0.25">
      <c r="A14" s="58"/>
      <c r="B14" s="59"/>
      <c r="C14" s="60"/>
      <c r="D14" s="61"/>
      <c r="E14" s="59"/>
      <c r="F14" s="60"/>
      <c r="G14" s="61"/>
      <c r="H14" s="59"/>
      <c r="I14" s="60"/>
      <c r="J14" s="59"/>
      <c r="K14" s="7"/>
    </row>
    <row r="15" spans="1:11" ht="48" customHeight="1" thickBot="1" x14ac:dyDescent="0.3">
      <c r="A15" s="62"/>
      <c r="B15" s="63"/>
      <c r="C15" s="64"/>
      <c r="D15" s="65"/>
      <c r="E15" s="63"/>
      <c r="F15" s="64"/>
      <c r="G15" s="65"/>
      <c r="H15" s="63"/>
      <c r="I15" s="64"/>
      <c r="J15" s="63"/>
      <c r="K15" s="8"/>
    </row>
    <row r="16" spans="1:11" ht="18.95" customHeight="1" x14ac:dyDescent="0.25">
      <c r="A16" s="3"/>
      <c r="B16" s="3"/>
      <c r="C16" s="3"/>
      <c r="D16" s="3"/>
      <c r="E16" s="3"/>
      <c r="F16" s="3"/>
      <c r="G16" s="3"/>
      <c r="H16" s="3"/>
      <c r="I16" s="3"/>
      <c r="J16" s="3"/>
      <c r="K16" s="4"/>
    </row>
    <row r="17" spans="1:11" ht="48.95" customHeight="1" x14ac:dyDescent="0.25">
      <c r="A17" s="66" t="s">
        <v>126</v>
      </c>
      <c r="B17" s="53"/>
      <c r="C17" s="53"/>
      <c r="D17" s="53"/>
      <c r="E17" s="53"/>
      <c r="F17" s="53"/>
      <c r="G17" s="53"/>
      <c r="H17" s="53"/>
      <c r="I17" s="53"/>
      <c r="J17" s="53"/>
      <c r="K17" s="53"/>
    </row>
    <row r="18" spans="1:11" ht="15.95" customHeight="1" thickBot="1" x14ac:dyDescent="0.3">
      <c r="A18" s="3"/>
      <c r="B18" s="3"/>
      <c r="C18" s="3"/>
      <c r="D18" s="3"/>
      <c r="E18" s="3"/>
      <c r="F18" s="3"/>
      <c r="G18" s="3"/>
      <c r="H18" s="3"/>
      <c r="I18" s="3"/>
      <c r="J18" s="3"/>
      <c r="K18" s="4"/>
    </row>
    <row r="19" spans="1:11" ht="48.95" customHeight="1" x14ac:dyDescent="0.25">
      <c r="A19" s="54" t="s">
        <v>30</v>
      </c>
      <c r="B19" s="55"/>
      <c r="C19" s="56" t="s">
        <v>122</v>
      </c>
      <c r="D19" s="57"/>
      <c r="E19" s="55"/>
      <c r="F19" s="56" t="s">
        <v>127</v>
      </c>
      <c r="G19" s="57"/>
      <c r="H19" s="55"/>
      <c r="I19" s="67" t="s">
        <v>124</v>
      </c>
      <c r="J19" s="68"/>
      <c r="K19" s="4"/>
    </row>
    <row r="20" spans="1:11" ht="48.95" customHeight="1" x14ac:dyDescent="0.25">
      <c r="A20" s="58"/>
      <c r="B20" s="59"/>
      <c r="C20" s="60"/>
      <c r="D20" s="61"/>
      <c r="E20" s="59"/>
      <c r="F20" s="60"/>
      <c r="G20" s="61"/>
      <c r="H20" s="59"/>
      <c r="I20" s="69"/>
      <c r="J20" s="70"/>
      <c r="K20" s="4"/>
    </row>
    <row r="21" spans="1:11" ht="48.95" customHeight="1" x14ac:dyDescent="0.25">
      <c r="A21" s="58"/>
      <c r="B21" s="59"/>
      <c r="C21" s="60"/>
      <c r="D21" s="61"/>
      <c r="E21" s="59"/>
      <c r="F21" s="60"/>
      <c r="G21" s="61"/>
      <c r="H21" s="59"/>
      <c r="I21" s="69"/>
      <c r="J21" s="70"/>
      <c r="K21" s="4"/>
    </row>
    <row r="22" spans="1:11" ht="48.95" customHeight="1" x14ac:dyDescent="0.25">
      <c r="A22" s="58"/>
      <c r="B22" s="59"/>
      <c r="C22" s="60"/>
      <c r="D22" s="61"/>
      <c r="E22" s="59"/>
      <c r="F22" s="60"/>
      <c r="G22" s="61"/>
      <c r="H22" s="59"/>
      <c r="I22" s="69"/>
      <c r="J22" s="70"/>
      <c r="K22" s="4"/>
    </row>
    <row r="23" spans="1:11" ht="48.95" customHeight="1" x14ac:dyDescent="0.25">
      <c r="A23" s="58"/>
      <c r="B23" s="59"/>
      <c r="C23" s="60"/>
      <c r="D23" s="61"/>
      <c r="E23" s="59"/>
      <c r="F23" s="60"/>
      <c r="G23" s="61"/>
      <c r="H23" s="59"/>
      <c r="I23" s="69"/>
      <c r="J23" s="70"/>
      <c r="K23" s="4"/>
    </row>
    <row r="24" spans="1:11" ht="48.95" customHeight="1" x14ac:dyDescent="0.25">
      <c r="A24" s="58"/>
      <c r="B24" s="59"/>
      <c r="C24" s="60"/>
      <c r="D24" s="61"/>
      <c r="E24" s="59"/>
      <c r="F24" s="60"/>
      <c r="G24" s="61"/>
      <c r="H24" s="59"/>
      <c r="I24" s="69"/>
      <c r="J24" s="70"/>
      <c r="K24" s="4"/>
    </row>
    <row r="25" spans="1:11" ht="48.95" customHeight="1" x14ac:dyDescent="0.25">
      <c r="A25" s="58"/>
      <c r="B25" s="59"/>
      <c r="C25" s="60"/>
      <c r="D25" s="61"/>
      <c r="E25" s="59"/>
      <c r="F25" s="60"/>
      <c r="G25" s="61"/>
      <c r="H25" s="59"/>
      <c r="I25" s="69"/>
      <c r="J25" s="70"/>
      <c r="K25" s="4"/>
    </row>
    <row r="26" spans="1:11" ht="48.95" customHeight="1" x14ac:dyDescent="0.25">
      <c r="A26" s="58"/>
      <c r="B26" s="59"/>
      <c r="C26" s="60"/>
      <c r="D26" s="61"/>
      <c r="E26" s="59"/>
      <c r="F26" s="60"/>
      <c r="G26" s="61"/>
      <c r="H26" s="59"/>
      <c r="I26" s="69"/>
      <c r="J26" s="70"/>
      <c r="K26" s="4"/>
    </row>
    <row r="27" spans="1:11" ht="48.95" customHeight="1" x14ac:dyDescent="0.25">
      <c r="A27" s="58"/>
      <c r="B27" s="59"/>
      <c r="C27" s="60"/>
      <c r="D27" s="61"/>
      <c r="E27" s="59"/>
      <c r="F27" s="60"/>
      <c r="G27" s="61"/>
      <c r="H27" s="59"/>
      <c r="I27" s="69"/>
      <c r="J27" s="70"/>
      <c r="K27" s="4"/>
    </row>
    <row r="28" spans="1:11" ht="48.95" customHeight="1" x14ac:dyDescent="0.25">
      <c r="A28" s="58"/>
      <c r="B28" s="59"/>
      <c r="C28" s="60"/>
      <c r="D28" s="61"/>
      <c r="E28" s="59"/>
      <c r="F28" s="60"/>
      <c r="G28" s="61"/>
      <c r="H28" s="59"/>
      <c r="I28" s="69"/>
      <c r="J28" s="70"/>
      <c r="K28" s="4"/>
    </row>
    <row r="29" spans="1:11" ht="48.95" customHeight="1" x14ac:dyDescent="0.25">
      <c r="A29" s="58"/>
      <c r="B29" s="59"/>
      <c r="C29" s="60"/>
      <c r="D29" s="61"/>
      <c r="E29" s="59"/>
      <c r="F29" s="60"/>
      <c r="G29" s="61"/>
      <c r="H29" s="59"/>
      <c r="I29" s="69"/>
      <c r="J29" s="70"/>
      <c r="K29" s="4"/>
    </row>
    <row r="31" spans="1:11" ht="33" customHeight="1" x14ac:dyDescent="0.25">
      <c r="A31" s="71"/>
      <c r="B31" s="53"/>
      <c r="C31" s="53"/>
      <c r="D31" s="53"/>
      <c r="E31" s="53"/>
      <c r="F31" s="53"/>
      <c r="G31" s="53"/>
      <c r="H31" s="53"/>
      <c r="I31" s="53"/>
      <c r="J31" s="53"/>
    </row>
    <row r="33" spans="1:10" ht="15.95" customHeight="1" x14ac:dyDescent="0.25">
      <c r="A33" s="72" t="s">
        <v>128</v>
      </c>
      <c r="B33" s="53"/>
      <c r="C33" s="53"/>
      <c r="D33" s="53"/>
      <c r="E33" s="53"/>
      <c r="F33" s="53"/>
      <c r="G33" s="53"/>
      <c r="H33" s="53"/>
      <c r="I33" s="53"/>
      <c r="J33" s="53"/>
    </row>
    <row r="34" spans="1:10" ht="15.95" customHeight="1" thickBot="1" x14ac:dyDescent="0.3"/>
    <row r="35" spans="1:10" ht="15.95" customHeight="1" x14ac:dyDescent="0.25">
      <c r="A35" s="6" t="s">
        <v>29</v>
      </c>
      <c r="B35" s="73" t="s">
        <v>129</v>
      </c>
      <c r="C35" s="57"/>
      <c r="D35" s="57"/>
      <c r="E35" s="57"/>
      <c r="F35" s="57"/>
      <c r="G35" s="55"/>
      <c r="H35" s="74" t="s">
        <v>130</v>
      </c>
      <c r="I35" s="57"/>
      <c r="J35" s="68"/>
    </row>
    <row r="36" spans="1:10" ht="48" customHeight="1" x14ac:dyDescent="0.25">
      <c r="A36" s="9" t="s">
        <v>131</v>
      </c>
      <c r="B36" s="75" t="s">
        <v>132</v>
      </c>
      <c r="C36" s="61"/>
      <c r="D36" s="61"/>
      <c r="E36" s="61"/>
      <c r="F36" s="61"/>
      <c r="G36" s="59"/>
      <c r="H36" s="76"/>
      <c r="I36" s="61"/>
      <c r="J36" s="70"/>
    </row>
    <row r="37" spans="1:10" ht="48" customHeight="1" x14ac:dyDescent="0.25">
      <c r="A37" s="9" t="s">
        <v>133</v>
      </c>
      <c r="B37" s="75" t="s">
        <v>134</v>
      </c>
      <c r="C37" s="61"/>
      <c r="D37" s="61"/>
      <c r="E37" s="61"/>
      <c r="F37" s="61"/>
      <c r="G37" s="59"/>
      <c r="H37" s="76"/>
      <c r="I37" s="61"/>
      <c r="J37" s="70"/>
    </row>
    <row r="38" spans="1:10" ht="48" customHeight="1" x14ac:dyDescent="0.25">
      <c r="A38" s="9" t="s">
        <v>135</v>
      </c>
      <c r="B38" s="75" t="s">
        <v>136</v>
      </c>
      <c r="C38" s="61"/>
      <c r="D38" s="61"/>
      <c r="E38" s="61"/>
      <c r="F38" s="61"/>
      <c r="G38" s="59"/>
      <c r="H38" s="76"/>
      <c r="I38" s="61"/>
      <c r="J38" s="70"/>
    </row>
    <row r="39" spans="1:10" ht="48" customHeight="1" x14ac:dyDescent="0.25">
      <c r="A39" s="9" t="s">
        <v>137</v>
      </c>
      <c r="B39" s="75" t="s">
        <v>138</v>
      </c>
      <c r="C39" s="61"/>
      <c r="D39" s="61"/>
      <c r="E39" s="61"/>
      <c r="F39" s="61"/>
      <c r="G39" s="59"/>
      <c r="H39" s="76"/>
      <c r="I39" s="61"/>
      <c r="J39" s="70"/>
    </row>
    <row r="40" spans="1:10" ht="48" customHeight="1" x14ac:dyDescent="0.25">
      <c r="A40" s="9" t="s">
        <v>139</v>
      </c>
      <c r="B40" s="75" t="s">
        <v>140</v>
      </c>
      <c r="C40" s="61"/>
      <c r="D40" s="61"/>
      <c r="E40" s="61"/>
      <c r="F40" s="61"/>
      <c r="G40" s="59"/>
      <c r="H40" s="76"/>
      <c r="I40" s="61"/>
      <c r="J40" s="70"/>
    </row>
    <row r="41" spans="1:10" ht="48" customHeight="1" x14ac:dyDescent="0.25">
      <c r="A41" s="10"/>
      <c r="B41" s="77"/>
      <c r="C41" s="61"/>
      <c r="D41" s="61"/>
      <c r="E41" s="61"/>
      <c r="F41" s="61"/>
      <c r="G41" s="59"/>
      <c r="H41" s="76"/>
      <c r="I41" s="61"/>
      <c r="J41" s="70"/>
    </row>
    <row r="42" spans="1:10" ht="48" customHeight="1" x14ac:dyDescent="0.25">
      <c r="A42" s="10"/>
      <c r="B42" s="77"/>
      <c r="C42" s="61"/>
      <c r="D42" s="61"/>
      <c r="E42" s="61"/>
      <c r="F42" s="61"/>
      <c r="G42" s="59"/>
      <c r="H42" s="76"/>
      <c r="I42" s="61"/>
      <c r="J42" s="70"/>
    </row>
    <row r="43" spans="1:10" ht="48" customHeight="1" x14ac:dyDescent="0.25">
      <c r="A43" s="10"/>
      <c r="B43" s="77"/>
      <c r="C43" s="61"/>
      <c r="D43" s="61"/>
      <c r="E43" s="61"/>
      <c r="F43" s="61"/>
      <c r="G43" s="59"/>
      <c r="H43" s="76"/>
      <c r="I43" s="61"/>
      <c r="J43" s="70"/>
    </row>
    <row r="44" spans="1:10" ht="48" customHeight="1" x14ac:dyDescent="0.25">
      <c r="A44" s="10"/>
      <c r="B44" s="77"/>
      <c r="C44" s="61"/>
      <c r="D44" s="61"/>
      <c r="E44" s="61"/>
      <c r="F44" s="61"/>
      <c r="G44" s="59"/>
      <c r="H44" s="76"/>
      <c r="I44" s="61"/>
      <c r="J44" s="70"/>
    </row>
    <row r="45" spans="1:10" ht="48" customHeight="1" x14ac:dyDescent="0.25">
      <c r="A45" s="10"/>
      <c r="B45" s="77"/>
      <c r="C45" s="61"/>
      <c r="D45" s="61"/>
      <c r="E45" s="61"/>
      <c r="F45" s="61"/>
      <c r="G45" s="59"/>
      <c r="H45" s="76"/>
      <c r="I45" s="61"/>
      <c r="J45" s="70"/>
    </row>
    <row r="46" spans="1:10" ht="48.95" customHeight="1" thickBot="1" x14ac:dyDescent="0.3">
      <c r="A46" s="11"/>
      <c r="B46" s="78"/>
      <c r="C46" s="65"/>
      <c r="D46" s="65"/>
      <c r="E46" s="65"/>
      <c r="F46" s="65"/>
      <c r="G46" s="63"/>
      <c r="H46" s="79"/>
      <c r="I46" s="80"/>
      <c r="J46" s="81"/>
    </row>
    <row r="48" spans="1:10" ht="102" customHeight="1" x14ac:dyDescent="0.25">
      <c r="A48" s="71" t="s">
        <v>141</v>
      </c>
      <c r="B48" s="53"/>
      <c r="C48" s="53"/>
      <c r="D48" s="53"/>
      <c r="E48" s="53"/>
      <c r="F48" s="53"/>
      <c r="G48" s="53"/>
      <c r="H48" s="53"/>
      <c r="I48" s="53"/>
      <c r="J48" s="53"/>
    </row>
    <row r="51" spans="1:10" x14ac:dyDescent="0.25">
      <c r="A51" s="82" t="s">
        <v>142</v>
      </c>
      <c r="B51" s="53"/>
      <c r="C51" s="53"/>
      <c r="D51" s="53"/>
      <c r="E51" s="83"/>
      <c r="F51" s="53"/>
      <c r="G51" s="53"/>
      <c r="H51" s="53"/>
      <c r="I51" s="53"/>
      <c r="J51" s="53"/>
    </row>
    <row r="53" spans="1:10" x14ac:dyDescent="0.25">
      <c r="A53" s="82" t="s">
        <v>143</v>
      </c>
      <c r="B53" s="53"/>
      <c r="C53" s="53"/>
      <c r="D53" s="53"/>
      <c r="E53" s="83"/>
      <c r="F53" s="53"/>
      <c r="G53" s="53"/>
      <c r="H53" s="53"/>
      <c r="I53" s="53"/>
      <c r="J53" s="53"/>
    </row>
    <row r="100" spans="1:1" ht="15.75" x14ac:dyDescent="0.25">
      <c r="A100" t="s">
        <v>144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2023-09-04T08:27:20Z</cp:lastPrinted>
  <dcterms:created xsi:type="dcterms:W3CDTF">2023-04-04T12:16:45Z</dcterms:created>
  <dcterms:modified xsi:type="dcterms:W3CDTF">2023-12-13T13:10:45Z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2023-09-03T12:15:09Z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bdd945b2-145c-48fa-b01a-051267f23b95</vt:lpwstr>
  </property>
  <property fmtid="{D5CDD505-2E9C-101B-9397-08002B2CF9AE}" pid="8" name="MSIP_Label_ff6dbec8-95a8-4638-9f5f-bd076536645c_ContentBits">
    <vt:lpwstr>0</vt:lpwstr>
  </property>
</Properties>
</file>