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rv-mkstt970\mgyra$\GRA Medicina\Pirkimai bendras MLS\PIRKIMAI 2023\Lina\8 - Odontologinės, laborat. medžiagos\Pasiūlymas\"/>
    </mc:Choice>
  </mc:AlternateContent>
  <bookViews>
    <workbookView xWindow="-120" yWindow="-120" windowWidth="29040" windowHeight="15840"/>
  </bookViews>
  <sheets>
    <sheet name="Pasiūlymas" sheetId="1" r:id="rId1"/>
    <sheet name="Subtiekėjai ir priedai" sheetId="2" r:id="rId2"/>
  </sheets>
  <calcPr calcId="162913"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7" i="1" l="1"/>
  <c r="F325" i="1"/>
  <c r="G326" i="1" s="1"/>
  <c r="G315" i="1"/>
  <c r="F313" i="1"/>
  <c r="F314" i="1" s="1"/>
  <c r="F315" i="1" s="1"/>
  <c r="F316" i="1" s="1"/>
  <c r="G303" i="1"/>
  <c r="F301" i="1"/>
  <c r="G302" i="1" s="1"/>
  <c r="G291" i="1"/>
  <c r="F289" i="1"/>
  <c r="G290" i="1" s="1"/>
  <c r="G279" i="1"/>
  <c r="F277" i="1"/>
  <c r="G278" i="1" s="1"/>
  <c r="G267" i="1"/>
  <c r="F266" i="1"/>
  <c r="F267" i="1" s="1"/>
  <c r="F268" i="1" s="1"/>
  <c r="G255" i="1"/>
  <c r="F253" i="1"/>
  <c r="F252" i="1"/>
  <c r="G240" i="1"/>
  <c r="F238" i="1"/>
  <c r="F239" i="1" s="1"/>
  <c r="F240" i="1" s="1"/>
  <c r="F241" i="1" s="1"/>
  <c r="G228" i="1"/>
  <c r="F226" i="1"/>
  <c r="F227" i="1" s="1"/>
  <c r="F228" i="1" s="1"/>
  <c r="F229" i="1" s="1"/>
  <c r="G216" i="1"/>
  <c r="F214" i="1"/>
  <c r="G215" i="1" s="1"/>
  <c r="G204" i="1"/>
  <c r="F202" i="1"/>
  <c r="G203" i="1" s="1"/>
  <c r="G192" i="1"/>
  <c r="F190" i="1"/>
  <c r="G191" i="1" s="1"/>
  <c r="G180" i="1"/>
  <c r="F178" i="1"/>
  <c r="F179" i="1" s="1"/>
  <c r="F180" i="1" s="1"/>
  <c r="F181" i="1" s="1"/>
  <c r="G168" i="1"/>
  <c r="F166" i="1"/>
  <c r="F167" i="1" s="1"/>
  <c r="F168" i="1" s="1"/>
  <c r="F169" i="1" s="1"/>
  <c r="G156" i="1"/>
  <c r="G155" i="1"/>
  <c r="G144" i="1"/>
  <c r="F142" i="1"/>
  <c r="G143" i="1" s="1"/>
  <c r="G130" i="1"/>
  <c r="F128" i="1"/>
  <c r="F127" i="1"/>
  <c r="F126" i="1"/>
  <c r="F125" i="1"/>
  <c r="G115" i="1"/>
  <c r="F113" i="1"/>
  <c r="G114" i="1" s="1"/>
  <c r="G103" i="1"/>
  <c r="F101" i="1"/>
  <c r="G102" i="1" s="1"/>
  <c r="G91" i="1"/>
  <c r="F89" i="1"/>
  <c r="F88" i="1"/>
  <c r="F87" i="1"/>
  <c r="F86" i="1"/>
  <c r="G76" i="1"/>
  <c r="F74" i="1"/>
  <c r="F73" i="1"/>
  <c r="G63" i="1"/>
  <c r="F61" i="1"/>
  <c r="G62" i="1" s="1"/>
  <c r="G51" i="1"/>
  <c r="F49" i="1"/>
  <c r="G50" i="1" s="1"/>
  <c r="G39" i="1"/>
  <c r="F37" i="1"/>
  <c r="G38" i="1" s="1"/>
  <c r="G21" i="1"/>
  <c r="G314" i="1" l="1"/>
  <c r="G129" i="1"/>
  <c r="G266" i="1"/>
  <c r="F191" i="1"/>
  <c r="F192" i="1" s="1"/>
  <c r="F193" i="1" s="1"/>
  <c r="G227" i="1"/>
  <c r="F290" i="1"/>
  <c r="F291" i="1" s="1"/>
  <c r="F292" i="1" s="1"/>
  <c r="G90" i="1"/>
  <c r="F114" i="1"/>
  <c r="F115" i="1" s="1"/>
  <c r="F116" i="1" s="1"/>
  <c r="F143" i="1"/>
  <c r="F144" i="1" s="1"/>
  <c r="F145" i="1" s="1"/>
  <c r="G179" i="1"/>
  <c r="F38" i="1"/>
  <c r="F39" i="1" s="1"/>
  <c r="F40" i="1" s="1"/>
  <c r="F50" i="1"/>
  <c r="F51" i="1" s="1"/>
  <c r="F52" i="1" s="1"/>
  <c r="F75" i="1"/>
  <c r="F76" i="1" s="1"/>
  <c r="F77" i="1" s="1"/>
  <c r="G254" i="1"/>
  <c r="F102" i="1"/>
  <c r="F103" i="1" s="1"/>
  <c r="F104" i="1" s="1"/>
  <c r="F155" i="1"/>
  <c r="F156" i="1" s="1"/>
  <c r="F157" i="1" s="1"/>
  <c r="F278" i="1"/>
  <c r="F279" i="1" s="1"/>
  <c r="F280" i="1" s="1"/>
  <c r="G239" i="1"/>
  <c r="F203" i="1"/>
  <c r="F204" i="1" s="1"/>
  <c r="F205" i="1" s="1"/>
  <c r="F62" i="1"/>
  <c r="F63" i="1" s="1"/>
  <c r="F64" i="1" s="1"/>
  <c r="G75" i="1"/>
  <c r="F90" i="1"/>
  <c r="F91" i="1" s="1"/>
  <c r="F92" i="1" s="1"/>
  <c r="F215" i="1"/>
  <c r="F216" i="1" s="1"/>
  <c r="F217" i="1" s="1"/>
  <c r="G167" i="1"/>
  <c r="F129" i="1"/>
  <c r="F130" i="1" s="1"/>
  <c r="F131" i="1" s="1"/>
  <c r="F254" i="1"/>
  <c r="F255" i="1" s="1"/>
  <c r="F256" i="1" s="1"/>
  <c r="F302" i="1"/>
  <c r="F303" i="1" s="1"/>
  <c r="F304" i="1" s="1"/>
  <c r="F326" i="1"/>
  <c r="F327" i="1" s="1"/>
  <c r="F328" i="1" s="1"/>
</calcChain>
</file>

<file path=xl/sharedStrings.xml><?xml version="1.0" encoding="utf-8"?>
<sst xmlns="http://schemas.openxmlformats.org/spreadsheetml/2006/main" count="642" uniqueCount="252">
  <si>
    <t>PIRKIMO SĄLYGŲ PRIEDAS "PASIŪLYMO FORMA"</t>
  </si>
  <si>
    <t>ODONTOLOGINĖS, LABORATORINĖS MEDŽIAGOS IR PRIEMONĖS</t>
  </si>
  <si>
    <t>Kam:</t>
  </si>
  <si>
    <t>Gynybos resursų agentūra prie 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</si>
  <si>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</si>
  <si>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</si>
  <si>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</si>
  <si>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</si>
  <si>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</si>
  <si>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</si>
  <si>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</si>
  <si>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</si>
  <si>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</si>
  <si>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</si>
  <si>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</si>
  <si>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</si>
  <si>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</si>
  <si>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</si>
  <si>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</si>
  <si>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</si>
  <si>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</si>
  <si>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</si>
  <si>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</si>
  <si>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</si>
  <si>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</si>
  <si>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</si>
  <si>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</si>
  <si>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METILENO MĖLIS</t>
  </si>
  <si>
    <t>Tiekėjo pasiūlymas:</t>
  </si>
  <si>
    <t>Nr.</t>
  </si>
  <si>
    <t>Pavadinimas</t>
  </si>
  <si>
    <t>Kiekis</t>
  </si>
  <si>
    <t>Mato vienetas</t>
  </si>
  <si>
    <t>Kaina be PVM, Eur</t>
  </si>
  <si>
    <t>Suma be PVM, Eur</t>
  </si>
  <si>
    <t>Prekinis pavadinimas, modelis, kodas</t>
  </si>
  <si>
    <t>Gamintojas, gamintojo šalis</t>
  </si>
  <si>
    <t>Pakuotės dydis (prekių skaičius pakuotėje)</t>
  </si>
  <si>
    <t>1.</t>
  </si>
  <si>
    <t>Metileno mėlis</t>
  </si>
  <si>
    <t>1.1.</t>
  </si>
  <si>
    <t>ml</t>
  </si>
  <si>
    <t>Suma be PVM</t>
  </si>
  <si>
    <t>Taikomas PVM dydis (%)</t>
  </si>
  <si>
    <t>PVM suma</t>
  </si>
  <si>
    <t>Suma su PVM</t>
  </si>
  <si>
    <t>2. DALIS</t>
  </si>
  <si>
    <t>GREITO DAŽYMO DAŽŲ RINKINYS LEUKOGRAMOMS</t>
  </si>
  <si>
    <t>2.</t>
  </si>
  <si>
    <t>Greito dažymo dažų rinkinys leukogramoms</t>
  </si>
  <si>
    <t>2.1.</t>
  </si>
  <si>
    <t xml:space="preserve">Greito dažymo dažų rinkinys leukogramoms </t>
  </si>
  <si>
    <t>3. DALIS</t>
  </si>
  <si>
    <t>GRAM DIFERENCINIAI DAŽAI</t>
  </si>
  <si>
    <t>3.</t>
  </si>
  <si>
    <t>Gram diferenciniai dažai</t>
  </si>
  <si>
    <t>3.1.</t>
  </si>
  <si>
    <t>4. DALIS</t>
  </si>
  <si>
    <t>TESTAI KRAUJO GRUPIŲ NUSTATYMUI</t>
  </si>
  <si>
    <t>4.</t>
  </si>
  <si>
    <t>Testai kraujo grupių nustatymui</t>
  </si>
  <si>
    <t>4.1.</t>
  </si>
  <si>
    <t>Testas kraujo grupių ir Rh faktoriaus nustatymui, greitasis</t>
  </si>
  <si>
    <t>vnt.</t>
  </si>
  <si>
    <t>4.2.</t>
  </si>
  <si>
    <t>Testas kraujo grupių ir Rh faktoriaus nustatymui, rinkinys</t>
  </si>
  <si>
    <t>įp.</t>
  </si>
  <si>
    <t>5. DALIS</t>
  </si>
  <si>
    <t>UŽPILDAI</t>
  </si>
  <si>
    <t>5.</t>
  </si>
  <si>
    <t>Užpildai</t>
  </si>
  <si>
    <t>5.1.</t>
  </si>
  <si>
    <t>Kompozitas, šviesoje kietėjantis, estetinėms restauracijoms</t>
  </si>
  <si>
    <t>švirkšt.</t>
  </si>
  <si>
    <t>5.2.</t>
  </si>
  <si>
    <t>Nanokompozitas, šviesoje kietėjantis, takus</t>
  </si>
  <si>
    <t>5.3.</t>
  </si>
  <si>
    <t>Nanokompozitas, šviesoje kietėjantis, storo sluoksnio</t>
  </si>
  <si>
    <t>5.4.</t>
  </si>
  <si>
    <t>Užpildas kompozicinis, šviesoje kietėjantis, storo sluoksnio, takus</t>
  </si>
  <si>
    <t>6. DALIS</t>
  </si>
  <si>
    <t>KOMPOZITAS, BIOLOGIŠKAI AKTYVUS, RESTAURACINIS</t>
  </si>
  <si>
    <t>6.</t>
  </si>
  <si>
    <t>Kompozitas, biologiškai aktyvus, restauracinis</t>
  </si>
  <si>
    <t>6.1.</t>
  </si>
  <si>
    <t>7. DALIS</t>
  </si>
  <si>
    <t>CHEMINIO KIETĖJIMO STIKLOJONOMERINIS UŽPILDAS</t>
  </si>
  <si>
    <t>7.</t>
  </si>
  <si>
    <t>Cheminio kietėjimo stiklojonomerinis užpildas</t>
  </si>
  <si>
    <t>7.1.</t>
  </si>
  <si>
    <t>8. DALIS</t>
  </si>
  <si>
    <t>POLIRAVIMO PASTOS</t>
  </si>
  <si>
    <t>8.</t>
  </si>
  <si>
    <t>Poliravimo pastos</t>
  </si>
  <si>
    <t>8.1.</t>
  </si>
  <si>
    <t>Plomboms poliruoti, grubi</t>
  </si>
  <si>
    <t>g</t>
  </si>
  <si>
    <t>8.2.</t>
  </si>
  <si>
    <t>Plomboms poliruoti, švelni</t>
  </si>
  <si>
    <t>8.3.</t>
  </si>
  <si>
    <t>Apnašoms šalinti ir dantų paviršiui poliruoti</t>
  </si>
  <si>
    <t>8.4.</t>
  </si>
  <si>
    <t>Dantų jautrumą mažinanti priemonė</t>
  </si>
  <si>
    <t>10. DALIS</t>
  </si>
  <si>
    <t>SKYSTIS DANTŲ ERTMIŲ RIEBALAMS ŠALINTI IR SAUSINTI</t>
  </si>
  <si>
    <t>10.</t>
  </si>
  <si>
    <t>Skystis dantų ertmių riebalams šalinti ir sausinti</t>
  </si>
  <si>
    <t>10.1.</t>
  </si>
  <si>
    <t>11. DALIS</t>
  </si>
  <si>
    <t>PAMUŠALAS KALCIO HIDROKSIDO</t>
  </si>
  <si>
    <t>11.</t>
  </si>
  <si>
    <t>Pamušalas kalcio hidroksido</t>
  </si>
  <si>
    <t>11.1.</t>
  </si>
  <si>
    <t>12. DALIS</t>
  </si>
  <si>
    <t>KOMPOZITAS, DENTINO ATSTATYMUI</t>
  </si>
  <si>
    <t>12.</t>
  </si>
  <si>
    <t>Kompozitas, dentino atstatymui</t>
  </si>
  <si>
    <t>12.1.</t>
  </si>
  <si>
    <t>13. DALIS</t>
  </si>
  <si>
    <t>CEMENTAS, DERVINIS, SAVAIMINIO SUKIBIMO</t>
  </si>
  <si>
    <t>13.</t>
  </si>
  <si>
    <t>Cementas, dervinis, savaiminio sukibimo</t>
  </si>
  <si>
    <t>13.1.</t>
  </si>
  <si>
    <t>14. DALIS</t>
  </si>
  <si>
    <t>MINERALŲ TRIOKSIDŲ AGREGATAS DANTIES PERFORACIJAI</t>
  </si>
  <si>
    <t>14.</t>
  </si>
  <si>
    <t>Mineralų trioksidų agregatas danties perforacijai</t>
  </si>
  <si>
    <t>14.1.</t>
  </si>
  <si>
    <t>15. DALIS</t>
  </si>
  <si>
    <t>VAISTAS ALVEOLITUI GYDYTI</t>
  </si>
  <si>
    <t>15.</t>
  </si>
  <si>
    <t>Vaistas alveolitui gydyti</t>
  </si>
  <si>
    <t>15.1.</t>
  </si>
  <si>
    <t>16. DALIS</t>
  </si>
  <si>
    <t>KAMFENOLIS</t>
  </si>
  <si>
    <t>16.</t>
  </si>
  <si>
    <t>Kamfenolis</t>
  </si>
  <si>
    <t>16.1.</t>
  </si>
  <si>
    <t>17. DALIS</t>
  </si>
  <si>
    <t>EUGENOLIS</t>
  </si>
  <si>
    <t>17.</t>
  </si>
  <si>
    <t>Eugenolis</t>
  </si>
  <si>
    <t>17.1.</t>
  </si>
  <si>
    <t>20. DALIS</t>
  </si>
  <si>
    <t>SKYSTIS BURNOS SKALAVIMUI</t>
  </si>
  <si>
    <t>20.</t>
  </si>
  <si>
    <t>Skystis burnos skalavimui</t>
  </si>
  <si>
    <t>20.1.</t>
  </si>
  <si>
    <t>22. DALIS</t>
  </si>
  <si>
    <t>JUOSTELĖS LAIDŽIOS ŠVIESAI</t>
  </si>
  <si>
    <t>22.</t>
  </si>
  <si>
    <t>Juostelės laidžios šviesai</t>
  </si>
  <si>
    <t>22.1.</t>
  </si>
  <si>
    <t>Juostelė laidi šviesai, tiesi, 10 mm</t>
  </si>
  <si>
    <t>22.2.</t>
  </si>
  <si>
    <t>Juostelė laidi šviesai, tiesi, 8 mm</t>
  </si>
  <si>
    <t>23. DALIS</t>
  </si>
  <si>
    <t>JUOSTELĖ POLIRAVIMO</t>
  </si>
  <si>
    <t>23.</t>
  </si>
  <si>
    <t>Juostelė poliravimo</t>
  </si>
  <si>
    <t>23.1.</t>
  </si>
  <si>
    <t>24. DALIS</t>
  </si>
  <si>
    <t>JUOSTELĖ TARPDANČIAMS PERFORUOTA</t>
  </si>
  <si>
    <t>24.</t>
  </si>
  <si>
    <t>Juostelė tarpdančiams perforuota</t>
  </si>
  <si>
    <t>24.1.</t>
  </si>
  <si>
    <t>25. DALIS</t>
  </si>
  <si>
    <t>LAIKIKLIS, ODONTOLOGINIŲ SERVETĖLIŲ</t>
  </si>
  <si>
    <t>25.</t>
  </si>
  <si>
    <t>Laikiklis, odontologinių servetėlių</t>
  </si>
  <si>
    <t>25.1.</t>
  </si>
  <si>
    <t>26. DALIS</t>
  </si>
  <si>
    <t>SKALERIO ANTGALIUKAI, SIRONA</t>
  </si>
  <si>
    <t>26.</t>
  </si>
  <si>
    <t>Skalerio antgaliukai, Sirona</t>
  </si>
  <si>
    <t>26.1.</t>
  </si>
  <si>
    <t>27. DALIS</t>
  </si>
  <si>
    <t>SKALERIO ANTGALIUKAI, ANTHOS</t>
  </si>
  <si>
    <t>27.</t>
  </si>
  <si>
    <t>Skalerio antgaliukai, Anthos</t>
  </si>
  <si>
    <t>27.1.</t>
  </si>
  <si>
    <t>30. DALIS</t>
  </si>
  <si>
    <t>AKINIAI APSAUGINIAI, HELIO LEMPAI</t>
  </si>
  <si>
    <t>30.</t>
  </si>
  <si>
    <t>Akiniai apsauginiai, Helio lempai</t>
  </si>
  <si>
    <t>30.1.</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</si>
  <si>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</si>
  <si>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</si>
  <si>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</si>
  <si>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</si>
  <si>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</si>
  <si>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</si>
  <si>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</si>
  <si>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</si>
  <si>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</si>
  <si>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</si>
  <si>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</si>
  <si>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</si>
  <si>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</si>
  <si>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</si>
  <si>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</si>
  <si>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</si>
  <si>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</si>
  <si>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</si>
  <si>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galiojimo užtikrinimas</t>
  </si>
  <si>
    <t>5</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</si>
  <si>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</si>
  <si>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</si>
  <si>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</si>
  <si>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</si>
  <si>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2411 2023-07-27 17:01:23</t>
  </si>
  <si>
    <t>Pirkimo sąlygų 1 priedas</t>
  </si>
  <si>
    <t>Chema-Elektromet, Lenkija</t>
  </si>
  <si>
    <t>45ml</t>
  </si>
  <si>
    <t>Canal-Dry skystis kanalams sausinti</t>
  </si>
  <si>
    <t>Alveogyl</t>
  </si>
  <si>
    <t>Septodont, Prancūzija</t>
  </si>
  <si>
    <t>10g</t>
  </si>
  <si>
    <t>Cerkamed, Lenkija</t>
  </si>
  <si>
    <t>20ml</t>
  </si>
  <si>
    <t>]</t>
  </si>
  <si>
    <t>Pierrot Cholhexidine 35</t>
  </si>
  <si>
    <t>Fushima, Ispanija</t>
  </si>
  <si>
    <t>250ml</t>
  </si>
  <si>
    <t>MDT Dental, Izraelis</t>
  </si>
  <si>
    <t>10vnt.</t>
  </si>
  <si>
    <t>Laikiklis servetėlių, PB023</t>
  </si>
  <si>
    <t>Zogear, Kinija</t>
  </si>
  <si>
    <t>1vnt.</t>
  </si>
  <si>
    <t>Apsauginiai akiniai helio lempai ant akinių Monoart Light</t>
  </si>
  <si>
    <t>Euronda, Italija</t>
  </si>
  <si>
    <t>Deimantinė juostelė perforuota SSP-25XF, SSP-25F, SSP-40XF, SSP-40F</t>
  </si>
  <si>
    <t>Kaunas</t>
  </si>
  <si>
    <t>UAB „Skirgesa“</t>
  </si>
  <si>
    <t>Energetikų g. 8, Kaunas</t>
  </si>
  <si>
    <t>LT344494219</t>
  </si>
  <si>
    <t>Viešųjų pirkimų specialistė
Kaja Blekaitytė</t>
  </si>
  <si>
    <t>8 37 478242, info@skirgesa.lt</t>
  </si>
  <si>
    <t>Direktorius Skirmantas Akelis</t>
  </si>
  <si>
    <t>Direktorius Skirmantas Akelis
8 37 478242, info@skirgesa.lt</t>
  </si>
  <si>
    <t>_</t>
  </si>
  <si>
    <t>Viešųjų pirkimų specialistė</t>
  </si>
  <si>
    <t>Kaja Blekaitytė</t>
  </si>
  <si>
    <t>Netaikoma</t>
  </si>
  <si>
    <t>Ne</t>
  </si>
  <si>
    <t>Nepasitelkiama</t>
  </si>
  <si>
    <t>Įgaliojimas pasirašyti pasiūlymą</t>
  </si>
  <si>
    <t>Gamintojų sertifikatai</t>
  </si>
  <si>
    <t>Pasiūlymas galioja iki 2024-02-11 d.</t>
  </si>
  <si>
    <t>Nacionalinio saugumo deklaracija</t>
  </si>
  <si>
    <t>Kvalifikacijos dokumentai</t>
  </si>
  <si>
    <t>Gamintojų įgaliojimai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</si>
</sst>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8" x14ac:knownFonts="1">
    <font>
      <sz val="12"/>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sz val="11"/>
      <color theme="1"/>
      <name val="Times New Roman"/>
      <family val="1"/>
      <charset val="186"/>
    </font>
    <font>
      <sz val="11"/>
      <color theme="1"/>
      <name val="Times New Roman"/>
      <family val="1"/>
      <charset val="186"/>
    </font>
    <font>
      <sz val="12"/>
      <color theme="1"/>
      <name val="Times New Roman"/>
      <family val="1"/>
      <charset val="186"/>
    </font>
    <font>
      <sz val="11"/>
      <color indexed="8"/>
      <name val="Times New Roman"/>
      <family val="1"/>
      <charset val="186"/>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4">
    <xf numFmtId="0" fontId="0" fillId="0" borderId="0" xfId="0"/>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4" xfId="0" applyFont="1" applyFill="1" applyBorder="1" applyAlignment="1">
      <alignment horizontal="center" vertical="center" wrapText="1"/>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5" fillId="0" borderId="0" xfId="0" applyFont="1" applyFill="1"/>
    <xf numFmtId="0" fontId="5" fillId="0" borderId="0" xfId="0" applyFont="1" applyFill="1" applyAlignment="1">
      <alignment horizontal="center"/>
    </xf>
    <xf numFmtId="164" fontId="5" fillId="0" borderId="0" xfId="0" applyNumberFormat="1" applyFont="1" applyFill="1" applyAlignment="1">
      <alignment wrapText="1"/>
    </xf>
    <xf numFmtId="2" fontId="5" fillId="0" borderId="0" xfId="0" applyNumberFormat="1" applyFont="1" applyFill="1"/>
    <xf numFmtId="0" fontId="5" fillId="0" borderId="0" xfId="0" applyFont="1" applyFill="1" applyAlignment="1">
      <alignment wrapText="1"/>
    </xf>
    <xf numFmtId="0" fontId="4" fillId="0" borderId="0" xfId="0" applyFont="1" applyFill="1"/>
    <xf numFmtId="0" fontId="4" fillId="0" borderId="0" xfId="0" applyFont="1" applyFill="1" applyAlignment="1">
      <alignment horizontal="center"/>
    </xf>
    <xf numFmtId="0" fontId="5" fillId="0" borderId="1" xfId="0" applyFont="1" applyFill="1" applyBorder="1" applyAlignment="1">
      <alignment horizontal="left"/>
    </xf>
    <xf numFmtId="14" fontId="5" fillId="0" borderId="1" xfId="0" applyNumberFormat="1" applyFont="1" applyFill="1" applyBorder="1" applyAlignment="1" applyProtection="1">
      <alignment horizontal="left"/>
      <protection locked="0"/>
    </xf>
    <xf numFmtId="0" fontId="5" fillId="0" borderId="1" xfId="0" applyFont="1" applyFill="1" applyBorder="1" applyAlignment="1" applyProtection="1">
      <alignment horizontal="left"/>
      <protection locked="0"/>
    </xf>
    <xf numFmtId="0" fontId="5" fillId="0" borderId="0" xfId="0" applyFont="1" applyFill="1" applyAlignment="1">
      <alignment vertical="center" wrapText="1"/>
    </xf>
    <xf numFmtId="0" fontId="5" fillId="0" borderId="0" xfId="0" applyFont="1" applyFill="1" applyAlignment="1" applyProtection="1">
      <alignment horizontal="center" vertical="center" wrapText="1"/>
      <protection locked="0"/>
    </xf>
    <xf numFmtId="164" fontId="5" fillId="0" borderId="0" xfId="0" applyNumberFormat="1" applyFont="1" applyFill="1" applyAlignment="1" applyProtection="1">
      <alignment horizontal="center" vertical="center" wrapText="1"/>
      <protection locked="0"/>
    </xf>
    <xf numFmtId="2" fontId="5" fillId="0" borderId="0" xfId="0" applyNumberFormat="1" applyFont="1" applyFill="1" applyAlignment="1" applyProtection="1">
      <alignment horizontal="center" vertical="center" wrapText="1"/>
      <protection locked="0"/>
    </xf>
    <xf numFmtId="0" fontId="5" fillId="0" borderId="0" xfId="0" applyFont="1" applyFill="1" applyAlignment="1" applyProtection="1">
      <alignment horizontal="center"/>
      <protection locked="0"/>
    </xf>
    <xf numFmtId="0" fontId="4" fillId="0" borderId="23" xfId="0" applyFont="1" applyFill="1" applyBorder="1"/>
    <xf numFmtId="0" fontId="4" fillId="0" borderId="23" xfId="0" applyFont="1" applyFill="1" applyBorder="1" applyAlignment="1">
      <alignment horizontal="center"/>
    </xf>
    <xf numFmtId="164" fontId="4" fillId="0" borderId="23" xfId="0" applyNumberFormat="1" applyFont="1" applyFill="1" applyBorder="1" applyAlignment="1">
      <alignment wrapText="1"/>
    </xf>
    <xf numFmtId="2" fontId="4" fillId="0" borderId="23" xfId="0" applyNumberFormat="1" applyFont="1" applyFill="1" applyBorder="1"/>
    <xf numFmtId="0" fontId="4" fillId="0" borderId="23" xfId="0" applyFont="1" applyFill="1" applyBorder="1" applyAlignment="1">
      <alignment wrapText="1"/>
    </xf>
    <xf numFmtId="0" fontId="5" fillId="0" borderId="23" xfId="0" applyFont="1" applyFill="1" applyBorder="1" applyAlignment="1">
      <alignment horizontal="center"/>
    </xf>
    <xf numFmtId="164" fontId="5" fillId="0" borderId="23" xfId="0" applyNumberFormat="1" applyFont="1" applyFill="1" applyBorder="1" applyAlignment="1">
      <alignment wrapText="1"/>
    </xf>
    <xf numFmtId="2" fontId="5" fillId="0" borderId="23" xfId="0" applyNumberFormat="1" applyFont="1" applyFill="1" applyBorder="1"/>
    <xf numFmtId="0" fontId="5" fillId="0" borderId="23" xfId="0" applyFont="1" applyFill="1" applyBorder="1" applyAlignment="1">
      <alignment wrapText="1"/>
    </xf>
    <xf numFmtId="0" fontId="5" fillId="0" borderId="23" xfId="0" applyFont="1" applyFill="1" applyBorder="1"/>
    <xf numFmtId="164" fontId="5" fillId="0" borderId="23" xfId="0" applyNumberFormat="1" applyFont="1" applyFill="1" applyBorder="1" applyAlignment="1" applyProtection="1">
      <alignment wrapText="1"/>
      <protection locked="0"/>
    </xf>
    <xf numFmtId="0" fontId="5" fillId="0" borderId="23" xfId="0" applyFont="1" applyFill="1" applyBorder="1" applyAlignment="1" applyProtection="1">
      <alignment wrapText="1"/>
      <protection locked="0"/>
    </xf>
    <xf numFmtId="0" fontId="5" fillId="0" borderId="23" xfId="0" applyFont="1" applyFill="1" applyBorder="1" applyAlignment="1" applyProtection="1">
      <alignment horizontal="center"/>
      <protection locked="0"/>
    </xf>
    <xf numFmtId="2" fontId="5" fillId="0" borderId="23" xfId="0" applyNumberFormat="1" applyFont="1" applyFill="1" applyBorder="1" applyAlignment="1" applyProtection="1">
      <alignment horizontal="center" wrapText="1"/>
      <protection locked="0"/>
    </xf>
    <xf numFmtId="2" fontId="5" fillId="0" borderId="23" xfId="0" applyNumberFormat="1" applyFont="1" applyFill="1" applyBorder="1" applyAlignment="1">
      <alignment horizontal="center"/>
    </xf>
    <xf numFmtId="0" fontId="5" fillId="0" borderId="23" xfId="0" applyFont="1" applyFill="1" applyBorder="1" applyAlignment="1" applyProtection="1">
      <alignment horizontal="center" wrapText="1"/>
      <protection locked="0"/>
    </xf>
    <xf numFmtId="164" fontId="5" fillId="0" borderId="23" xfId="0" applyNumberFormat="1" applyFont="1" applyFill="1" applyBorder="1" applyAlignment="1" applyProtection="1">
      <alignment horizontal="center" vertical="top" wrapText="1"/>
      <protection locked="0"/>
    </xf>
    <xf numFmtId="2" fontId="5" fillId="0" borderId="23" xfId="0" applyNumberFormat="1" applyFont="1" applyFill="1" applyBorder="1" applyAlignment="1">
      <alignment horizontal="center" vertical="top"/>
    </xf>
    <xf numFmtId="0" fontId="5" fillId="0" borderId="23" xfId="0" applyFont="1" applyFill="1" applyBorder="1" applyAlignment="1" applyProtection="1">
      <alignment horizontal="center" vertical="top" wrapText="1"/>
      <protection locked="0"/>
    </xf>
    <xf numFmtId="164" fontId="5" fillId="0" borderId="23" xfId="0" applyNumberFormat="1" applyFont="1" applyFill="1" applyBorder="1" applyAlignment="1" applyProtection="1">
      <alignment horizontal="center" wrapText="1"/>
      <protection locked="0"/>
    </xf>
    <xf numFmtId="0" fontId="5" fillId="0" borderId="0" xfId="0" applyFont="1" applyFill="1"/>
    <xf numFmtId="0" fontId="5" fillId="0" borderId="0" xfId="0" applyFont="1" applyFill="1" applyAlignment="1">
      <alignment vertical="center" wrapText="1"/>
    </xf>
    <xf numFmtId="0" fontId="5" fillId="0" borderId="23" xfId="0" applyFont="1" applyFill="1" applyBorder="1" applyAlignment="1">
      <alignment vertical="center" wrapText="1"/>
    </xf>
    <xf numFmtId="0" fontId="6" fillId="0" borderId="23" xfId="0" applyFont="1" applyFill="1" applyBorder="1"/>
    <xf numFmtId="0" fontId="5" fillId="0" borderId="23" xfId="0" applyFont="1" applyFill="1" applyBorder="1" applyAlignment="1" applyProtection="1">
      <alignment horizontal="center" vertical="center" wrapText="1"/>
      <protection locked="0"/>
    </xf>
    <xf numFmtId="0" fontId="6" fillId="0" borderId="23" xfId="0" applyFont="1" applyFill="1" applyBorder="1" applyProtection="1">
      <protection locked="0"/>
    </xf>
    <xf numFmtId="0" fontId="4" fillId="0" borderId="0" xfId="0" applyFont="1" applyFill="1"/>
    <xf numFmtId="0" fontId="5" fillId="0" borderId="1" xfId="0" applyFont="1" applyFill="1" applyBorder="1" applyAlignment="1">
      <alignment vertical="center" wrapText="1"/>
    </xf>
    <xf numFmtId="0" fontId="6" fillId="0" borderId="15" xfId="0" applyFont="1" applyFill="1" applyBorder="1"/>
    <xf numFmtId="0" fontId="5" fillId="0" borderId="1" xfId="0" applyFont="1" applyFill="1" applyBorder="1" applyAlignment="1" applyProtection="1">
      <alignment horizontal="center" vertical="center" wrapText="1"/>
      <protection locked="0"/>
    </xf>
    <xf numFmtId="0" fontId="6" fillId="0" borderId="16" xfId="0" applyFont="1" applyFill="1" applyBorder="1" applyProtection="1">
      <protection locked="0"/>
    </xf>
    <xf numFmtId="0" fontId="6" fillId="0" borderId="15" xfId="0" applyFont="1" applyFill="1" applyBorder="1" applyProtection="1">
      <protection locked="0"/>
    </xf>
    <xf numFmtId="49" fontId="7" fillId="0" borderId="2" xfId="0" applyNumberFormat="1" applyFont="1" applyFill="1" applyBorder="1" applyAlignment="1">
      <alignment horizontal="left" vertical="center" wrapText="1"/>
    </xf>
    <xf numFmtId="0" fontId="6" fillId="0" borderId="22" xfId="0" applyFont="1" applyFill="1" applyBorder="1"/>
    <xf numFmtId="49" fontId="7" fillId="0" borderId="2" xfId="0" applyNumberFormat="1" applyFont="1" applyFill="1" applyBorder="1" applyAlignment="1">
      <alignment horizontal="left" vertical="center"/>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3" fillId="2" borderId="0" xfId="0" applyFont="1" applyFill="1" applyAlignment="1">
      <alignment horizontal="left" vertical="top" wrapText="1"/>
    </xf>
    <xf numFmtId="0" fontId="1" fillId="2" borderId="0" xfId="0" applyFont="1" applyFill="1"/>
    <xf numFmtId="0" fontId="1" fillId="2" borderId="0" xfId="0" applyFont="1" applyFill="1" applyAlignment="1">
      <alignment horizontal="right"/>
    </xf>
    <xf numFmtId="0" fontId="1" fillId="3" borderId="0" xfId="0" applyFont="1" applyFill="1" applyProtection="1">
      <protection locked="0"/>
    </xf>
    <xf numFmtId="0" fontId="1" fillId="5" borderId="1" xfId="0" applyFont="1" applyFill="1" applyBorder="1" applyAlignment="1" applyProtection="1">
      <alignment horizontal="left" vertical="center" wrapText="1"/>
      <protection locked="0"/>
    </xf>
    <xf numFmtId="0" fontId="0" fillId="0" borderId="16" xfId="0" applyBorder="1"/>
    <xf numFmtId="0" fontId="0" fillId="0" borderId="15" xfId="0" applyBorder="1"/>
    <xf numFmtId="0" fontId="1" fillId="5" borderId="17" xfId="0" applyFont="1" applyFill="1" applyBorder="1" applyAlignment="1" applyProtection="1">
      <alignment horizontal="center" vertical="center" wrapText="1"/>
      <protection locked="0"/>
    </xf>
    <xf numFmtId="0" fontId="0" fillId="0" borderId="17" xfId="0" applyBorder="1"/>
    <xf numFmtId="0" fontId="1" fillId="4" borderId="1" xfId="0" applyFont="1" applyFill="1" applyBorder="1" applyAlignment="1">
      <alignment horizontal="left" vertical="center" wrapText="1"/>
    </xf>
    <xf numFmtId="0" fontId="2" fillId="2" borderId="0" xfId="0" applyFont="1" applyFill="1" applyAlignment="1">
      <alignment horizontal="left"/>
    </xf>
    <xf numFmtId="0" fontId="1" fillId="2" borderId="12" xfId="0" applyFont="1" applyFill="1" applyBorder="1" applyAlignment="1">
      <alignment horizontal="center" vertical="center" wrapText="1"/>
    </xf>
    <xf numFmtId="0" fontId="0" fillId="0" borderId="13" xfId="0" applyBorder="1"/>
    <xf numFmtId="0" fontId="0" fillId="0" borderId="12" xfId="0" applyBorder="1"/>
    <xf numFmtId="0" fontId="1" fillId="2" borderId="14" xfId="0" applyFont="1" applyFill="1" applyBorder="1" applyAlignment="1">
      <alignment horizontal="center" vertical="center" wrapText="1"/>
    </xf>
    <xf numFmtId="0" fontId="0" fillId="0" borderId="14"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2" fillId="2"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8"/>
  <sheetViews>
    <sheetView tabSelected="1" workbookViewId="0">
      <selection activeCell="B351" sqref="B351"/>
    </sheetView>
  </sheetViews>
  <sheetFormatPr defaultColWidth="10.875" defaultRowHeight="15" x14ac:dyDescent="0.25"/>
  <cols>
    <col min="1" max="1" width="9.125" style="12" customWidth="1"/>
    <col min="2" max="2" width="52" style="12" customWidth="1"/>
    <col min="3" max="3" width="14.25" style="13" customWidth="1"/>
    <col min="4" max="4" width="12.75" style="13" customWidth="1"/>
    <col min="5" max="5" width="14.625" style="14" customWidth="1"/>
    <col min="6" max="6" width="19.25" style="15" customWidth="1"/>
    <col min="7" max="7" width="23.875" style="16" customWidth="1"/>
    <col min="8" max="8" width="19.25" style="16" customWidth="1"/>
    <col min="9" max="9" width="14.625" style="16" customWidth="1"/>
    <col min="10" max="15" width="25" style="12" customWidth="1"/>
    <col min="16" max="16" width="10.875" style="12" customWidth="1"/>
    <col min="17" max="16384" width="10.875" style="12"/>
  </cols>
  <sheetData>
    <row r="1" spans="1:6" x14ac:dyDescent="0.25">
      <c r="F1" s="15" t="s">
        <v>211</v>
      </c>
    </row>
    <row r="2" spans="1:6" x14ac:dyDescent="0.25">
      <c r="A2" s="17" t="s">
        <v>0</v>
      </c>
      <c r="B2" s="17"/>
    </row>
    <row r="3" spans="1:6" x14ac:dyDescent="0.25">
      <c r="B3" s="18"/>
    </row>
    <row r="4" spans="1:6" x14ac:dyDescent="0.25">
      <c r="A4" s="17" t="s">
        <v>1</v>
      </c>
      <c r="B4" s="17"/>
    </row>
    <row r="5" spans="1:6" x14ac:dyDescent="0.25">
      <c r="A5" s="17"/>
      <c r="B5" s="17"/>
    </row>
    <row r="6" spans="1:6" x14ac:dyDescent="0.25">
      <c r="A6" s="12" t="s">
        <v>2</v>
      </c>
      <c r="B6" s="17" t="s">
        <v>3</v>
      </c>
    </row>
    <row r="7" spans="1:6" x14ac:dyDescent="0.25">
      <c r="B7" s="17"/>
    </row>
    <row r="8" spans="1:6" x14ac:dyDescent="0.25">
      <c r="A8" s="19" t="s">
        <v>4</v>
      </c>
      <c r="B8" s="20">
        <v>45175</v>
      </c>
    </row>
    <row r="9" spans="1:6" x14ac:dyDescent="0.25">
      <c r="A9" s="19" t="s">
        <v>5</v>
      </c>
      <c r="B9" s="21">
        <v>552778</v>
      </c>
    </row>
    <row r="10" spans="1:6" x14ac:dyDescent="0.25">
      <c r="A10" s="19" t="s">
        <v>6</v>
      </c>
      <c r="B10" s="21" t="s">
        <v>232</v>
      </c>
    </row>
    <row r="12" spans="1:6" ht="15.75" x14ac:dyDescent="0.25">
      <c r="A12" s="54" t="s">
        <v>7</v>
      </c>
      <c r="B12" s="55"/>
      <c r="C12" s="56" t="s">
        <v>233</v>
      </c>
      <c r="D12" s="57"/>
      <c r="E12" s="57"/>
      <c r="F12" s="58"/>
    </row>
    <row r="13" spans="1:6" ht="15.95" customHeight="1" x14ac:dyDescent="0.25">
      <c r="A13" s="61" t="s">
        <v>8</v>
      </c>
      <c r="B13" s="60"/>
      <c r="C13" s="56">
        <v>234449420</v>
      </c>
      <c r="D13" s="57"/>
      <c r="E13" s="57"/>
      <c r="F13" s="58"/>
    </row>
    <row r="14" spans="1:6" ht="15.95" customHeight="1" x14ac:dyDescent="0.25">
      <c r="A14" s="61" t="s">
        <v>9</v>
      </c>
      <c r="B14" s="60"/>
      <c r="C14" s="56" t="s">
        <v>234</v>
      </c>
      <c r="D14" s="57"/>
      <c r="E14" s="57"/>
      <c r="F14" s="58"/>
    </row>
    <row r="15" spans="1:6" ht="15.95" customHeight="1" x14ac:dyDescent="0.25">
      <c r="A15" s="54" t="s">
        <v>10</v>
      </c>
      <c r="B15" s="55"/>
      <c r="C15" s="56" t="s">
        <v>235</v>
      </c>
      <c r="D15" s="57"/>
      <c r="E15" s="57"/>
      <c r="F15" s="58"/>
    </row>
    <row r="16" spans="1:6" ht="63" customHeight="1" x14ac:dyDescent="0.25">
      <c r="A16" s="59" t="s">
        <v>11</v>
      </c>
      <c r="B16" s="60"/>
      <c r="C16" s="56"/>
      <c r="D16" s="57"/>
      <c r="E16" s="57"/>
      <c r="F16" s="58"/>
    </row>
    <row r="17" spans="1:7" ht="30.6" customHeight="1" x14ac:dyDescent="0.25">
      <c r="A17" s="54" t="s">
        <v>12</v>
      </c>
      <c r="B17" s="55"/>
      <c r="C17" s="56" t="s">
        <v>236</v>
      </c>
      <c r="D17" s="57"/>
      <c r="E17" s="57"/>
      <c r="F17" s="58"/>
    </row>
    <row r="18" spans="1:7" ht="15.95" customHeight="1" x14ac:dyDescent="0.25">
      <c r="A18" s="54" t="s">
        <v>13</v>
      </c>
      <c r="B18" s="55"/>
      <c r="C18" s="56" t="s">
        <v>237</v>
      </c>
      <c r="D18" s="57"/>
      <c r="E18" s="57"/>
      <c r="F18" s="58"/>
    </row>
    <row r="19" spans="1:7" ht="48" customHeight="1" x14ac:dyDescent="0.25">
      <c r="A19" s="54" t="s">
        <v>14</v>
      </c>
      <c r="B19" s="55"/>
      <c r="C19" s="56" t="s">
        <v>238</v>
      </c>
      <c r="D19" s="57"/>
      <c r="E19" s="57"/>
      <c r="F19" s="58"/>
    </row>
    <row r="20" spans="1:7" ht="54.95" customHeight="1" x14ac:dyDescent="0.25">
      <c r="A20" s="54" t="s">
        <v>15</v>
      </c>
      <c r="B20" s="55"/>
      <c r="C20" s="56" t="s">
        <v>239</v>
      </c>
      <c r="D20" s="57"/>
      <c r="E20" s="57"/>
      <c r="F20" s="58"/>
    </row>
    <row r="21" spans="1:7" ht="71.099999999999994" customHeight="1" x14ac:dyDescent="0.25">
      <c r="A21" s="49" t="s">
        <v>16</v>
      </c>
      <c r="B21" s="50"/>
      <c r="C21" s="51" t="s">
        <v>240</v>
      </c>
      <c r="D21" s="52"/>
      <c r="E21" s="52"/>
      <c r="F21" s="52"/>
      <c r="G21" s="16" t="str">
        <f>IF((SUMPRODUCT(--(C21=""))&gt;0), "Privaloma užpildyti, kai taikomi pašalinimo pagrindai", "")</f>
        <v/>
      </c>
    </row>
    <row r="22" spans="1:7" ht="18" customHeight="1" x14ac:dyDescent="0.25">
      <c r="A22" s="22"/>
      <c r="B22" s="22"/>
      <c r="C22" s="23"/>
      <c r="D22" s="23"/>
      <c r="E22" s="24"/>
      <c r="F22" s="25"/>
    </row>
    <row r="23" spans="1:7" x14ac:dyDescent="0.25">
      <c r="A23" s="53" t="s">
        <v>17</v>
      </c>
      <c r="B23" s="47"/>
      <c r="C23" s="47"/>
      <c r="D23" s="47"/>
      <c r="E23" s="47"/>
      <c r="F23" s="47"/>
    </row>
    <row r="24" spans="1:7" x14ac:dyDescent="0.25">
      <c r="A24" s="47" t="s">
        <v>18</v>
      </c>
      <c r="B24" s="47"/>
      <c r="C24" s="47"/>
      <c r="D24" s="47"/>
      <c r="E24" s="47"/>
      <c r="F24" s="47"/>
    </row>
    <row r="25" spans="1:7" x14ac:dyDescent="0.25">
      <c r="A25" s="47" t="s">
        <v>19</v>
      </c>
      <c r="B25" s="47"/>
      <c r="C25" s="47"/>
      <c r="D25" s="47"/>
      <c r="E25" s="47"/>
      <c r="F25" s="47"/>
    </row>
    <row r="26" spans="1:7" x14ac:dyDescent="0.25">
      <c r="A26" s="47" t="s">
        <v>20</v>
      </c>
      <c r="B26" s="47"/>
      <c r="C26" s="47"/>
      <c r="D26" s="47"/>
      <c r="E26" s="47"/>
      <c r="F26" s="47"/>
    </row>
    <row r="27" spans="1:7" x14ac:dyDescent="0.25">
      <c r="A27" s="47" t="s">
        <v>21</v>
      </c>
      <c r="B27" s="47"/>
      <c r="C27" s="47"/>
      <c r="D27" s="47"/>
      <c r="E27" s="47"/>
      <c r="F27" s="47"/>
    </row>
    <row r="28" spans="1:7" ht="32.1" customHeight="1" x14ac:dyDescent="0.25">
      <c r="A28" s="48" t="s">
        <v>22</v>
      </c>
      <c r="B28" s="47"/>
      <c r="C28" s="47"/>
      <c r="D28" s="47"/>
      <c r="E28" s="47"/>
      <c r="F28" s="47"/>
    </row>
    <row r="29" spans="1:7" x14ac:dyDescent="0.25">
      <c r="A29" s="47" t="s">
        <v>23</v>
      </c>
      <c r="B29" s="47"/>
      <c r="C29" s="47"/>
      <c r="D29" s="47"/>
      <c r="E29" s="47"/>
      <c r="F29" s="47"/>
    </row>
    <row r="30" spans="1:7" x14ac:dyDescent="0.25">
      <c r="A30" s="12" t="s">
        <v>24</v>
      </c>
      <c r="D30" s="26"/>
    </row>
    <row r="31" spans="1:7" x14ac:dyDescent="0.25">
      <c r="A31" s="12" t="s">
        <v>25</v>
      </c>
    </row>
    <row r="32" spans="1:7" hidden="1" x14ac:dyDescent="0.25">
      <c r="A32" s="17" t="s">
        <v>26</v>
      </c>
      <c r="B32" s="17" t="s">
        <v>27</v>
      </c>
    </row>
    <row r="33" spans="1:9" hidden="1" x14ac:dyDescent="0.25"/>
    <row r="34" spans="1:9" hidden="1" x14ac:dyDescent="0.25">
      <c r="A34" s="17" t="s">
        <v>28</v>
      </c>
    </row>
    <row r="35" spans="1:9" ht="54" hidden="1" customHeight="1" x14ac:dyDescent="0.25">
      <c r="A35" s="27" t="s">
        <v>29</v>
      </c>
      <c r="B35" s="27" t="s">
        <v>30</v>
      </c>
      <c r="C35" s="28" t="s">
        <v>31</v>
      </c>
      <c r="D35" s="28" t="s">
        <v>32</v>
      </c>
      <c r="E35" s="29" t="s">
        <v>33</v>
      </c>
      <c r="F35" s="30" t="s">
        <v>34</v>
      </c>
      <c r="G35" s="31" t="s">
        <v>35</v>
      </c>
      <c r="H35" s="31" t="s">
        <v>36</v>
      </c>
      <c r="I35" s="31" t="s">
        <v>37</v>
      </c>
    </row>
    <row r="36" spans="1:9" hidden="1" x14ac:dyDescent="0.25">
      <c r="A36" s="27" t="s">
        <v>38</v>
      </c>
      <c r="B36" s="27" t="s">
        <v>39</v>
      </c>
      <c r="C36" s="32"/>
      <c r="D36" s="32"/>
      <c r="E36" s="33"/>
      <c r="F36" s="34"/>
      <c r="G36" s="35"/>
      <c r="H36" s="35"/>
      <c r="I36" s="35"/>
    </row>
    <row r="37" spans="1:9" hidden="1" x14ac:dyDescent="0.25">
      <c r="A37" s="36" t="s">
        <v>40</v>
      </c>
      <c r="B37" s="36" t="s">
        <v>39</v>
      </c>
      <c r="C37" s="32">
        <v>4500</v>
      </c>
      <c r="D37" s="32" t="s">
        <v>41</v>
      </c>
      <c r="E37" s="37"/>
      <c r="F37" s="34" t="str">
        <f>IF(ISBLANK(E37),"", PRODUCT(C37,E37))</f>
        <v/>
      </c>
      <c r="G37" s="38"/>
      <c r="H37" s="38"/>
      <c r="I37" s="38"/>
    </row>
    <row r="38" spans="1:9" ht="30" hidden="1" x14ac:dyDescent="0.25">
      <c r="E38" s="29" t="s">
        <v>42</v>
      </c>
      <c r="F38" s="30" t="str">
        <f>IF(F37="","",ROUND(SUM(F37:F37),2))</f>
        <v/>
      </c>
      <c r="G38" s="16" t="str">
        <f>IF(F37="","Neužpildytos visos objektų kainos","")</f>
        <v>Neužpildytos visos objektų kainos</v>
      </c>
    </row>
    <row r="39" spans="1:9" hidden="1" x14ac:dyDescent="0.25">
      <c r="C39" s="28" t="s">
        <v>43</v>
      </c>
      <c r="D39" s="39"/>
      <c r="E39" s="29" t="s">
        <v>44</v>
      </c>
      <c r="F39" s="30" t="str">
        <f>IF(OR(F38="",D39=""),"", ROUND(PRODUCT(D39,F38)/100,2))</f>
        <v/>
      </c>
      <c r="G39" s="16" t="str">
        <f>IF(D39="", "Nurodykite taikomą PVM dydį", "")</f>
        <v>Nurodykite taikomą PVM dydį</v>
      </c>
    </row>
    <row r="40" spans="1:9" hidden="1" x14ac:dyDescent="0.25">
      <c r="E40" s="29" t="s">
        <v>45</v>
      </c>
      <c r="F40" s="30">
        <f>IF(ISBLANK(F39), "", ROUND(SUM(F38:F39),2))</f>
        <v>0</v>
      </c>
    </row>
    <row r="41" spans="1:9" hidden="1" x14ac:dyDescent="0.25"/>
    <row r="42" spans="1:9" hidden="1" x14ac:dyDescent="0.25"/>
    <row r="43" spans="1:9" hidden="1" x14ac:dyDescent="0.25"/>
    <row r="44" spans="1:9" hidden="1" x14ac:dyDescent="0.25">
      <c r="A44" s="17" t="s">
        <v>46</v>
      </c>
      <c r="B44" s="17" t="s">
        <v>47</v>
      </c>
    </row>
    <row r="45" spans="1:9" hidden="1" x14ac:dyDescent="0.25"/>
    <row r="46" spans="1:9" hidden="1" x14ac:dyDescent="0.25">
      <c r="A46" s="17" t="s">
        <v>28</v>
      </c>
    </row>
    <row r="47" spans="1:9" ht="43.5" hidden="1" x14ac:dyDescent="0.25">
      <c r="A47" s="27" t="s">
        <v>29</v>
      </c>
      <c r="B47" s="27" t="s">
        <v>30</v>
      </c>
      <c r="C47" s="28" t="s">
        <v>31</v>
      </c>
      <c r="D47" s="28" t="s">
        <v>32</v>
      </c>
      <c r="E47" s="29" t="s">
        <v>33</v>
      </c>
      <c r="F47" s="30" t="s">
        <v>34</v>
      </c>
      <c r="G47" s="31" t="s">
        <v>35</v>
      </c>
      <c r="H47" s="31" t="s">
        <v>36</v>
      </c>
      <c r="I47" s="31" t="s">
        <v>37</v>
      </c>
    </row>
    <row r="48" spans="1:9" hidden="1" x14ac:dyDescent="0.25">
      <c r="A48" s="27" t="s">
        <v>48</v>
      </c>
      <c r="B48" s="27" t="s">
        <v>49</v>
      </c>
      <c r="C48" s="32"/>
      <c r="D48" s="32"/>
      <c r="E48" s="33"/>
      <c r="F48" s="34"/>
      <c r="G48" s="35"/>
      <c r="H48" s="35"/>
      <c r="I48" s="35"/>
    </row>
    <row r="49" spans="1:9" hidden="1" x14ac:dyDescent="0.25">
      <c r="A49" s="36" t="s">
        <v>50</v>
      </c>
      <c r="B49" s="36" t="s">
        <v>51</v>
      </c>
      <c r="C49" s="32">
        <v>3000</v>
      </c>
      <c r="D49" s="32" t="s">
        <v>41</v>
      </c>
      <c r="E49" s="37"/>
      <c r="F49" s="34" t="str">
        <f>IF(ISBLANK(E49),"", PRODUCT(C49,E49))</f>
        <v/>
      </c>
      <c r="G49" s="38"/>
      <c r="H49" s="38"/>
      <c r="I49" s="38"/>
    </row>
    <row r="50" spans="1:9" ht="30" hidden="1" x14ac:dyDescent="0.25">
      <c r="E50" s="29" t="s">
        <v>42</v>
      </c>
      <c r="F50" s="30" t="str">
        <f>IF(F49="","",ROUND(SUM(F49:F49),2))</f>
        <v/>
      </c>
      <c r="G50" s="16" t="str">
        <f>IF(F49="","Neužpildytos visos objektų kainos","")</f>
        <v>Neužpildytos visos objektų kainos</v>
      </c>
    </row>
    <row r="51" spans="1:9" hidden="1" x14ac:dyDescent="0.25">
      <c r="C51" s="28" t="s">
        <v>43</v>
      </c>
      <c r="D51" s="39"/>
      <c r="E51" s="29" t="s">
        <v>44</v>
      </c>
      <c r="F51" s="30" t="str">
        <f>IF(OR(F50="",D51=""),"", ROUND(PRODUCT(D51,F50)/100,2))</f>
        <v/>
      </c>
      <c r="G51" s="16" t="str">
        <f>IF(D51="", "Nurodykite taikomą PVM dydį", "")</f>
        <v>Nurodykite taikomą PVM dydį</v>
      </c>
    </row>
    <row r="52" spans="1:9" hidden="1" x14ac:dyDescent="0.25">
      <c r="E52" s="29" t="s">
        <v>45</v>
      </c>
      <c r="F52" s="30">
        <f>IF(ISBLANK(F51), "", ROUND(SUM(F50:F51),2))</f>
        <v>0</v>
      </c>
    </row>
    <row r="53" spans="1:9" hidden="1" x14ac:dyDescent="0.25"/>
    <row r="54" spans="1:9" hidden="1" x14ac:dyDescent="0.25"/>
    <row r="55" spans="1:9" hidden="1" x14ac:dyDescent="0.25"/>
    <row r="56" spans="1:9" hidden="1" x14ac:dyDescent="0.25">
      <c r="A56" s="17" t="s">
        <v>52</v>
      </c>
      <c r="B56" s="17" t="s">
        <v>53</v>
      </c>
    </row>
    <row r="57" spans="1:9" hidden="1" x14ac:dyDescent="0.25"/>
    <row r="58" spans="1:9" hidden="1" x14ac:dyDescent="0.25">
      <c r="A58" s="17" t="s">
        <v>28</v>
      </c>
    </row>
    <row r="59" spans="1:9" ht="43.5" hidden="1" x14ac:dyDescent="0.25">
      <c r="A59" s="27" t="s">
        <v>29</v>
      </c>
      <c r="B59" s="27" t="s">
        <v>30</v>
      </c>
      <c r="C59" s="28" t="s">
        <v>31</v>
      </c>
      <c r="D59" s="28" t="s">
        <v>32</v>
      </c>
      <c r="E59" s="29" t="s">
        <v>33</v>
      </c>
      <c r="F59" s="30" t="s">
        <v>34</v>
      </c>
      <c r="G59" s="31" t="s">
        <v>35</v>
      </c>
      <c r="H59" s="31" t="s">
        <v>36</v>
      </c>
      <c r="I59" s="31" t="s">
        <v>37</v>
      </c>
    </row>
    <row r="60" spans="1:9" hidden="1" x14ac:dyDescent="0.25">
      <c r="A60" s="27" t="s">
        <v>54</v>
      </c>
      <c r="B60" s="27" t="s">
        <v>55</v>
      </c>
      <c r="C60" s="32"/>
      <c r="D60" s="32"/>
      <c r="E60" s="33"/>
      <c r="F60" s="34"/>
      <c r="G60" s="35"/>
      <c r="H60" s="35"/>
      <c r="I60" s="35"/>
    </row>
    <row r="61" spans="1:9" hidden="1" x14ac:dyDescent="0.25">
      <c r="A61" s="36" t="s">
        <v>56</v>
      </c>
      <c r="B61" s="36" t="s">
        <v>55</v>
      </c>
      <c r="C61" s="32">
        <v>3000</v>
      </c>
      <c r="D61" s="32" t="s">
        <v>41</v>
      </c>
      <c r="E61" s="37"/>
      <c r="F61" s="34" t="str">
        <f>IF(ISBLANK(E61),"", PRODUCT(C61,E61))</f>
        <v/>
      </c>
      <c r="G61" s="38"/>
      <c r="H61" s="38"/>
      <c r="I61" s="38"/>
    </row>
    <row r="62" spans="1:9" ht="30" hidden="1" x14ac:dyDescent="0.25">
      <c r="E62" s="29" t="s">
        <v>42</v>
      </c>
      <c r="F62" s="30" t="str">
        <f>IF(F61="","",ROUND(SUM(F61:F61),2))</f>
        <v/>
      </c>
      <c r="G62" s="16" t="str">
        <f>IF(F61="","Neužpildytos visos objektų kainos","")</f>
        <v>Neužpildytos visos objektų kainos</v>
      </c>
    </row>
    <row r="63" spans="1:9" hidden="1" x14ac:dyDescent="0.25">
      <c r="C63" s="28" t="s">
        <v>43</v>
      </c>
      <c r="D63" s="39"/>
      <c r="E63" s="29" t="s">
        <v>44</v>
      </c>
      <c r="F63" s="30" t="str">
        <f>IF(OR(F62="",D63=""),"", ROUND(PRODUCT(D63,F62)/100,2))</f>
        <v/>
      </c>
      <c r="G63" s="16" t="str">
        <f>IF(D63="", "Nurodykite taikomą PVM dydį", "")</f>
        <v>Nurodykite taikomą PVM dydį</v>
      </c>
    </row>
    <row r="64" spans="1:9" hidden="1" x14ac:dyDescent="0.25">
      <c r="E64" s="29" t="s">
        <v>45</v>
      </c>
      <c r="F64" s="30">
        <f>IF(ISBLANK(F63), "", ROUND(SUM(F62:F63),2))</f>
        <v>0</v>
      </c>
    </row>
    <row r="65" spans="1:9" hidden="1" x14ac:dyDescent="0.25"/>
    <row r="66" spans="1:9" hidden="1" x14ac:dyDescent="0.25"/>
    <row r="67" spans="1:9" hidden="1" x14ac:dyDescent="0.25"/>
    <row r="68" spans="1:9" hidden="1" x14ac:dyDescent="0.25">
      <c r="A68" s="17" t="s">
        <v>57</v>
      </c>
      <c r="B68" s="17" t="s">
        <v>58</v>
      </c>
    </row>
    <row r="69" spans="1:9" hidden="1" x14ac:dyDescent="0.25"/>
    <row r="70" spans="1:9" hidden="1" x14ac:dyDescent="0.25">
      <c r="A70" s="17" t="s">
        <v>28</v>
      </c>
    </row>
    <row r="71" spans="1:9" ht="43.5" hidden="1" x14ac:dyDescent="0.25">
      <c r="A71" s="27" t="s">
        <v>29</v>
      </c>
      <c r="B71" s="27" t="s">
        <v>30</v>
      </c>
      <c r="C71" s="28" t="s">
        <v>31</v>
      </c>
      <c r="D71" s="28" t="s">
        <v>32</v>
      </c>
      <c r="E71" s="29" t="s">
        <v>33</v>
      </c>
      <c r="F71" s="30" t="s">
        <v>34</v>
      </c>
      <c r="G71" s="31" t="s">
        <v>35</v>
      </c>
      <c r="H71" s="31" t="s">
        <v>36</v>
      </c>
      <c r="I71" s="31" t="s">
        <v>37</v>
      </c>
    </row>
    <row r="72" spans="1:9" hidden="1" x14ac:dyDescent="0.25">
      <c r="A72" s="27" t="s">
        <v>59</v>
      </c>
      <c r="B72" s="27" t="s">
        <v>60</v>
      </c>
      <c r="C72" s="32"/>
      <c r="D72" s="32"/>
      <c r="E72" s="33"/>
      <c r="F72" s="34"/>
      <c r="G72" s="35"/>
      <c r="H72" s="35"/>
      <c r="I72" s="35"/>
    </row>
    <row r="73" spans="1:9" hidden="1" x14ac:dyDescent="0.25">
      <c r="A73" s="36" t="s">
        <v>61</v>
      </c>
      <c r="B73" s="36" t="s">
        <v>62</v>
      </c>
      <c r="C73" s="32">
        <v>150</v>
      </c>
      <c r="D73" s="32" t="s">
        <v>63</v>
      </c>
      <c r="E73" s="37"/>
      <c r="F73" s="34" t="str">
        <f>IF(ISBLANK(E73),"", PRODUCT(C73,E73))</f>
        <v/>
      </c>
      <c r="G73" s="38"/>
      <c r="H73" s="38"/>
      <c r="I73" s="38"/>
    </row>
    <row r="74" spans="1:9" hidden="1" x14ac:dyDescent="0.25">
      <c r="A74" s="36" t="s">
        <v>64</v>
      </c>
      <c r="B74" s="36" t="s">
        <v>65</v>
      </c>
      <c r="C74" s="32">
        <v>3</v>
      </c>
      <c r="D74" s="32" t="s">
        <v>66</v>
      </c>
      <c r="E74" s="37"/>
      <c r="F74" s="34" t="str">
        <f>IF(ISBLANK(E74),"", PRODUCT(C74,E74))</f>
        <v/>
      </c>
      <c r="G74" s="38"/>
      <c r="H74" s="38"/>
      <c r="I74" s="38"/>
    </row>
    <row r="75" spans="1:9" ht="30" hidden="1" x14ac:dyDescent="0.25">
      <c r="E75" s="29" t="s">
        <v>42</v>
      </c>
      <c r="F75" s="30" t="str">
        <f>IF((SUMPRODUCT(--(F73:F74=""))&gt;0), "", ROUND(SUM(F73:F74),2))</f>
        <v/>
      </c>
      <c r="G75" s="16" t="str">
        <f>IF((SUMPRODUCT(--(F73:F74=""))&gt;0), "Neužpildytos visų objektų kainos", "")</f>
        <v>Neužpildytos visų objektų kainos</v>
      </c>
    </row>
    <row r="76" spans="1:9" hidden="1" x14ac:dyDescent="0.25">
      <c r="C76" s="28" t="s">
        <v>43</v>
      </c>
      <c r="D76" s="39"/>
      <c r="E76" s="29" t="s">
        <v>44</v>
      </c>
      <c r="F76" s="30" t="str">
        <f>IF(OR(F75="",D76=""),"", ROUND(PRODUCT(D76,F75)/100,2))</f>
        <v/>
      </c>
      <c r="G76" s="16" t="str">
        <f>IF(D76="", "Nurodykite taikomą PVM dydį", "")</f>
        <v>Nurodykite taikomą PVM dydį</v>
      </c>
    </row>
    <row r="77" spans="1:9" hidden="1" x14ac:dyDescent="0.25">
      <c r="E77" s="29" t="s">
        <v>45</v>
      </c>
      <c r="F77" s="30">
        <f>IF(ISBLANK(F76), "", ROUND(SUM(F75:F76),2))</f>
        <v>0</v>
      </c>
    </row>
    <row r="78" spans="1:9" hidden="1" x14ac:dyDescent="0.25"/>
    <row r="79" spans="1:9" hidden="1" x14ac:dyDescent="0.25"/>
    <row r="80" spans="1:9" hidden="1" x14ac:dyDescent="0.25"/>
    <row r="81" spans="1:9" hidden="1" x14ac:dyDescent="0.25">
      <c r="A81" s="17" t="s">
        <v>67</v>
      </c>
      <c r="B81" s="17" t="s">
        <v>68</v>
      </c>
    </row>
    <row r="82" spans="1:9" hidden="1" x14ac:dyDescent="0.25"/>
    <row r="83" spans="1:9" hidden="1" x14ac:dyDescent="0.25">
      <c r="A83" s="17" t="s">
        <v>28</v>
      </c>
    </row>
    <row r="84" spans="1:9" ht="43.5" hidden="1" x14ac:dyDescent="0.25">
      <c r="A84" s="27" t="s">
        <v>29</v>
      </c>
      <c r="B84" s="27" t="s">
        <v>30</v>
      </c>
      <c r="C84" s="28" t="s">
        <v>31</v>
      </c>
      <c r="D84" s="28" t="s">
        <v>32</v>
      </c>
      <c r="E84" s="29" t="s">
        <v>33</v>
      </c>
      <c r="F84" s="30" t="s">
        <v>34</v>
      </c>
      <c r="G84" s="31" t="s">
        <v>35</v>
      </c>
      <c r="H84" s="31" t="s">
        <v>36</v>
      </c>
      <c r="I84" s="31" t="s">
        <v>37</v>
      </c>
    </row>
    <row r="85" spans="1:9" hidden="1" x14ac:dyDescent="0.25">
      <c r="A85" s="27" t="s">
        <v>69</v>
      </c>
      <c r="B85" s="27" t="s">
        <v>70</v>
      </c>
      <c r="C85" s="32"/>
      <c r="D85" s="32"/>
      <c r="E85" s="33"/>
      <c r="F85" s="34"/>
      <c r="G85" s="35"/>
      <c r="H85" s="35"/>
      <c r="I85" s="35"/>
    </row>
    <row r="86" spans="1:9" hidden="1" x14ac:dyDescent="0.25">
      <c r="A86" s="36" t="s">
        <v>71</v>
      </c>
      <c r="B86" s="36" t="s">
        <v>72</v>
      </c>
      <c r="C86" s="32">
        <v>150</v>
      </c>
      <c r="D86" s="32" t="s">
        <v>73</v>
      </c>
      <c r="E86" s="37"/>
      <c r="F86" s="34" t="str">
        <f>IF(ISBLANK(E86),"", PRODUCT(C86,E86))</f>
        <v/>
      </c>
      <c r="G86" s="38"/>
      <c r="H86" s="38"/>
      <c r="I86" s="38"/>
    </row>
    <row r="87" spans="1:9" hidden="1" x14ac:dyDescent="0.25">
      <c r="A87" s="36" t="s">
        <v>74</v>
      </c>
      <c r="B87" s="36" t="s">
        <v>75</v>
      </c>
      <c r="C87" s="32">
        <v>240</v>
      </c>
      <c r="D87" s="32" t="s">
        <v>73</v>
      </c>
      <c r="E87" s="37"/>
      <c r="F87" s="34" t="str">
        <f>IF(ISBLANK(E87),"", PRODUCT(C87,E87))</f>
        <v/>
      </c>
      <c r="G87" s="38"/>
      <c r="H87" s="38"/>
      <c r="I87" s="38"/>
    </row>
    <row r="88" spans="1:9" hidden="1" x14ac:dyDescent="0.25">
      <c r="A88" s="36" t="s">
        <v>76</v>
      </c>
      <c r="B88" s="36" t="s">
        <v>77</v>
      </c>
      <c r="C88" s="32">
        <v>170</v>
      </c>
      <c r="D88" s="32" t="s">
        <v>73</v>
      </c>
      <c r="E88" s="37"/>
      <c r="F88" s="34" t="str">
        <f>IF(ISBLANK(E88),"", PRODUCT(C88,E88))</f>
        <v/>
      </c>
      <c r="G88" s="38"/>
      <c r="H88" s="38"/>
      <c r="I88" s="38"/>
    </row>
    <row r="89" spans="1:9" hidden="1" x14ac:dyDescent="0.25">
      <c r="A89" s="36" t="s">
        <v>78</v>
      </c>
      <c r="B89" s="36" t="s">
        <v>79</v>
      </c>
      <c r="C89" s="32">
        <v>160</v>
      </c>
      <c r="D89" s="32" t="s">
        <v>73</v>
      </c>
      <c r="E89" s="37"/>
      <c r="F89" s="34" t="str">
        <f>IF(ISBLANK(E89),"", PRODUCT(C89,E89))</f>
        <v/>
      </c>
      <c r="G89" s="38"/>
      <c r="H89" s="38"/>
      <c r="I89" s="38"/>
    </row>
    <row r="90" spans="1:9" ht="30" hidden="1" x14ac:dyDescent="0.25">
      <c r="E90" s="29" t="s">
        <v>42</v>
      </c>
      <c r="F90" s="30" t="str">
        <f>IF((SUMPRODUCT(--(F86:F89=""))&gt;0), "", ROUND(SUM(F86:F89),2))</f>
        <v/>
      </c>
      <c r="G90" s="16" t="str">
        <f>IF((SUMPRODUCT(--(F86:F89=""))&gt;0), "Neužpildytos visų objektų kainos", "")</f>
        <v>Neužpildytos visų objektų kainos</v>
      </c>
    </row>
    <row r="91" spans="1:9" hidden="1" x14ac:dyDescent="0.25">
      <c r="C91" s="28" t="s">
        <v>43</v>
      </c>
      <c r="D91" s="39"/>
      <c r="E91" s="29" t="s">
        <v>44</v>
      </c>
      <c r="F91" s="30" t="str">
        <f>IF(OR(F90="",D91=""),"", ROUND(PRODUCT(D91,F90)/100,2))</f>
        <v/>
      </c>
      <c r="G91" s="16" t="str">
        <f>IF(D91="", "Nurodykite taikomą PVM dydį", "")</f>
        <v>Nurodykite taikomą PVM dydį</v>
      </c>
    </row>
    <row r="92" spans="1:9" hidden="1" x14ac:dyDescent="0.25">
      <c r="E92" s="29" t="s">
        <v>45</v>
      </c>
      <c r="F92" s="30">
        <f>IF(ISBLANK(F91), "", ROUND(SUM(F90:F91),2))</f>
        <v>0</v>
      </c>
    </row>
    <row r="93" spans="1:9" hidden="1" x14ac:dyDescent="0.25"/>
    <row r="94" spans="1:9" hidden="1" x14ac:dyDescent="0.25"/>
    <row r="95" spans="1:9" hidden="1" x14ac:dyDescent="0.25"/>
    <row r="96" spans="1:9" hidden="1" x14ac:dyDescent="0.25">
      <c r="A96" s="17" t="s">
        <v>80</v>
      </c>
      <c r="B96" s="17" t="s">
        <v>81</v>
      </c>
    </row>
    <row r="97" spans="1:9" hidden="1" x14ac:dyDescent="0.25"/>
    <row r="98" spans="1:9" hidden="1" x14ac:dyDescent="0.25">
      <c r="A98" s="17" t="s">
        <v>28</v>
      </c>
    </row>
    <row r="99" spans="1:9" ht="43.5" hidden="1" x14ac:dyDescent="0.25">
      <c r="A99" s="27" t="s">
        <v>29</v>
      </c>
      <c r="B99" s="27" t="s">
        <v>30</v>
      </c>
      <c r="C99" s="28" t="s">
        <v>31</v>
      </c>
      <c r="D99" s="28" t="s">
        <v>32</v>
      </c>
      <c r="E99" s="29" t="s">
        <v>33</v>
      </c>
      <c r="F99" s="30" t="s">
        <v>34</v>
      </c>
      <c r="G99" s="31" t="s">
        <v>35</v>
      </c>
      <c r="H99" s="31" t="s">
        <v>36</v>
      </c>
      <c r="I99" s="31" t="s">
        <v>37</v>
      </c>
    </row>
    <row r="100" spans="1:9" hidden="1" x14ac:dyDescent="0.25">
      <c r="A100" s="27" t="s">
        <v>82</v>
      </c>
      <c r="B100" s="27" t="s">
        <v>83</v>
      </c>
      <c r="C100" s="32"/>
      <c r="D100" s="32"/>
      <c r="E100" s="33"/>
      <c r="F100" s="34"/>
      <c r="G100" s="35"/>
      <c r="H100" s="35"/>
      <c r="I100" s="35"/>
    </row>
    <row r="101" spans="1:9" hidden="1" x14ac:dyDescent="0.25">
      <c r="A101" s="36" t="s">
        <v>84</v>
      </c>
      <c r="B101" s="36" t="s">
        <v>83</v>
      </c>
      <c r="C101" s="32">
        <v>100</v>
      </c>
      <c r="D101" s="32" t="s">
        <v>66</v>
      </c>
      <c r="E101" s="37"/>
      <c r="F101" s="34" t="str">
        <f>IF(ISBLANK(E101),"", PRODUCT(C101,E101))</f>
        <v/>
      </c>
      <c r="G101" s="38"/>
      <c r="H101" s="38"/>
      <c r="I101" s="38"/>
    </row>
    <row r="102" spans="1:9" ht="30" hidden="1" x14ac:dyDescent="0.25">
      <c r="E102" s="29" t="s">
        <v>42</v>
      </c>
      <c r="F102" s="30" t="str">
        <f>IF(F101="","",ROUND(SUM(F101:F101),2))</f>
        <v/>
      </c>
      <c r="G102" s="16" t="str">
        <f>IF(F101="","Neužpildytos visos objektų kainos","")</f>
        <v>Neužpildytos visos objektų kainos</v>
      </c>
    </row>
    <row r="103" spans="1:9" hidden="1" x14ac:dyDescent="0.25">
      <c r="C103" s="28" t="s">
        <v>43</v>
      </c>
      <c r="D103" s="39"/>
      <c r="E103" s="29" t="s">
        <v>44</v>
      </c>
      <c r="F103" s="30" t="str">
        <f>IF(OR(F102="",D103=""),"", ROUND(PRODUCT(D103,F102)/100,2))</f>
        <v/>
      </c>
      <c r="G103" s="16" t="str">
        <f>IF(D103="", "Nurodykite taikomą PVM dydį", "")</f>
        <v>Nurodykite taikomą PVM dydį</v>
      </c>
    </row>
    <row r="104" spans="1:9" hidden="1" x14ac:dyDescent="0.25">
      <c r="E104" s="29" t="s">
        <v>45</v>
      </c>
      <c r="F104" s="30">
        <f>IF(ISBLANK(F103), "", ROUND(SUM(F102:F103),2))</f>
        <v>0</v>
      </c>
    </row>
    <row r="105" spans="1:9" hidden="1" x14ac:dyDescent="0.25"/>
    <row r="106" spans="1:9" hidden="1" x14ac:dyDescent="0.25"/>
    <row r="107" spans="1:9" hidden="1" x14ac:dyDescent="0.25"/>
    <row r="108" spans="1:9" hidden="1" x14ac:dyDescent="0.25">
      <c r="A108" s="17" t="s">
        <v>85</v>
      </c>
      <c r="B108" s="17" t="s">
        <v>86</v>
      </c>
    </row>
    <row r="109" spans="1:9" hidden="1" x14ac:dyDescent="0.25"/>
    <row r="110" spans="1:9" hidden="1" x14ac:dyDescent="0.25">
      <c r="A110" s="17" t="s">
        <v>28</v>
      </c>
    </row>
    <row r="111" spans="1:9" ht="43.5" hidden="1" x14ac:dyDescent="0.25">
      <c r="A111" s="27" t="s">
        <v>29</v>
      </c>
      <c r="B111" s="27" t="s">
        <v>30</v>
      </c>
      <c r="C111" s="28" t="s">
        <v>31</v>
      </c>
      <c r="D111" s="28" t="s">
        <v>32</v>
      </c>
      <c r="E111" s="29" t="s">
        <v>33</v>
      </c>
      <c r="F111" s="30" t="s">
        <v>34</v>
      </c>
      <c r="G111" s="31" t="s">
        <v>35</v>
      </c>
      <c r="H111" s="31" t="s">
        <v>36</v>
      </c>
      <c r="I111" s="31" t="s">
        <v>37</v>
      </c>
    </row>
    <row r="112" spans="1:9" hidden="1" x14ac:dyDescent="0.25">
      <c r="A112" s="27" t="s">
        <v>87</v>
      </c>
      <c r="B112" s="27" t="s">
        <v>88</v>
      </c>
      <c r="C112" s="32"/>
      <c r="D112" s="32"/>
      <c r="E112" s="33"/>
      <c r="F112" s="34"/>
      <c r="G112" s="35"/>
      <c r="H112" s="35"/>
      <c r="I112" s="35"/>
    </row>
    <row r="113" spans="1:9" hidden="1" x14ac:dyDescent="0.25">
      <c r="A113" s="36" t="s">
        <v>89</v>
      </c>
      <c r="B113" s="36" t="s">
        <v>88</v>
      </c>
      <c r="C113" s="32">
        <v>30</v>
      </c>
      <c r="D113" s="32" t="s">
        <v>66</v>
      </c>
      <c r="E113" s="37"/>
      <c r="F113" s="34" t="str">
        <f>IF(ISBLANK(E113),"", PRODUCT(C113,E113))</f>
        <v/>
      </c>
      <c r="G113" s="38"/>
      <c r="H113" s="38"/>
      <c r="I113" s="38"/>
    </row>
    <row r="114" spans="1:9" ht="30" hidden="1" x14ac:dyDescent="0.25">
      <c r="E114" s="29" t="s">
        <v>42</v>
      </c>
      <c r="F114" s="30" t="str">
        <f>IF(F113="","",ROUND(SUM(F113:F113),2))</f>
        <v/>
      </c>
      <c r="G114" s="16" t="str">
        <f>IF(F113="","Neužpildytos visos objektų kainos","")</f>
        <v>Neužpildytos visos objektų kainos</v>
      </c>
    </row>
    <row r="115" spans="1:9" hidden="1" x14ac:dyDescent="0.25">
      <c r="C115" s="28" t="s">
        <v>43</v>
      </c>
      <c r="D115" s="39"/>
      <c r="E115" s="29" t="s">
        <v>44</v>
      </c>
      <c r="F115" s="30" t="str">
        <f>IF(OR(F114="",D115=""),"", ROUND(PRODUCT(D115,F114)/100,2))</f>
        <v/>
      </c>
      <c r="G115" s="16" t="str">
        <f>IF(D115="", "Nurodykite taikomą PVM dydį", "")</f>
        <v>Nurodykite taikomą PVM dydį</v>
      </c>
    </row>
    <row r="116" spans="1:9" hidden="1" x14ac:dyDescent="0.25">
      <c r="E116" s="29" t="s">
        <v>45</v>
      </c>
      <c r="F116" s="30">
        <f>IF(ISBLANK(F115), "", ROUND(SUM(F114:F115),2))</f>
        <v>0</v>
      </c>
    </row>
    <row r="117" spans="1:9" hidden="1" x14ac:dyDescent="0.25"/>
    <row r="118" spans="1:9" hidden="1" x14ac:dyDescent="0.25"/>
    <row r="119" spans="1:9" hidden="1" x14ac:dyDescent="0.25"/>
    <row r="120" spans="1:9" hidden="1" x14ac:dyDescent="0.25">
      <c r="A120" s="17" t="s">
        <v>90</v>
      </c>
      <c r="B120" s="17" t="s">
        <v>91</v>
      </c>
    </row>
    <row r="121" spans="1:9" hidden="1" x14ac:dyDescent="0.25"/>
    <row r="122" spans="1:9" hidden="1" x14ac:dyDescent="0.25">
      <c r="A122" s="17" t="s">
        <v>28</v>
      </c>
    </row>
    <row r="123" spans="1:9" ht="43.5" hidden="1" x14ac:dyDescent="0.25">
      <c r="A123" s="27" t="s">
        <v>29</v>
      </c>
      <c r="B123" s="27" t="s">
        <v>30</v>
      </c>
      <c r="C123" s="28" t="s">
        <v>31</v>
      </c>
      <c r="D123" s="28" t="s">
        <v>32</v>
      </c>
      <c r="E123" s="29" t="s">
        <v>33</v>
      </c>
      <c r="F123" s="30" t="s">
        <v>34</v>
      </c>
      <c r="G123" s="31" t="s">
        <v>35</v>
      </c>
      <c r="H123" s="31" t="s">
        <v>36</v>
      </c>
      <c r="I123" s="31" t="s">
        <v>37</v>
      </c>
    </row>
    <row r="124" spans="1:9" hidden="1" x14ac:dyDescent="0.25">
      <c r="A124" s="27" t="s">
        <v>92</v>
      </c>
      <c r="B124" s="27" t="s">
        <v>93</v>
      </c>
      <c r="C124" s="32"/>
      <c r="D124" s="32"/>
      <c r="E124" s="33"/>
      <c r="F124" s="34"/>
      <c r="G124" s="35"/>
      <c r="H124" s="35"/>
      <c r="I124" s="35"/>
    </row>
    <row r="125" spans="1:9" hidden="1" x14ac:dyDescent="0.25">
      <c r="A125" s="36" t="s">
        <v>94</v>
      </c>
      <c r="B125" s="36" t="s">
        <v>95</v>
      </c>
      <c r="C125" s="32">
        <v>2000</v>
      </c>
      <c r="D125" s="32" t="s">
        <v>96</v>
      </c>
      <c r="E125" s="37"/>
      <c r="F125" s="34" t="str">
        <f>IF(ISBLANK(E125),"", PRODUCT(C125,E125))</f>
        <v/>
      </c>
      <c r="G125" s="38"/>
      <c r="H125" s="38"/>
      <c r="I125" s="38"/>
    </row>
    <row r="126" spans="1:9" hidden="1" x14ac:dyDescent="0.25">
      <c r="A126" s="36" t="s">
        <v>97</v>
      </c>
      <c r="B126" s="36" t="s">
        <v>98</v>
      </c>
      <c r="C126" s="32">
        <v>2000</v>
      </c>
      <c r="D126" s="32" t="s">
        <v>96</v>
      </c>
      <c r="E126" s="37"/>
      <c r="F126" s="34" t="str">
        <f>IF(ISBLANK(E126),"", PRODUCT(C126,E126))</f>
        <v/>
      </c>
      <c r="G126" s="38"/>
      <c r="H126" s="38"/>
      <c r="I126" s="38"/>
    </row>
    <row r="127" spans="1:9" hidden="1" x14ac:dyDescent="0.25">
      <c r="A127" s="36" t="s">
        <v>99</v>
      </c>
      <c r="B127" s="36" t="s">
        <v>100</v>
      </c>
      <c r="C127" s="32">
        <v>10000</v>
      </c>
      <c r="D127" s="32" t="s">
        <v>96</v>
      </c>
      <c r="E127" s="37"/>
      <c r="F127" s="34" t="str">
        <f>IF(ISBLANK(E127),"", PRODUCT(C127,E127))</f>
        <v/>
      </c>
      <c r="G127" s="38"/>
      <c r="H127" s="38"/>
      <c r="I127" s="38"/>
    </row>
    <row r="128" spans="1:9" hidden="1" x14ac:dyDescent="0.25">
      <c r="A128" s="36" t="s">
        <v>101</v>
      </c>
      <c r="B128" s="36" t="s">
        <v>102</v>
      </c>
      <c r="C128" s="32">
        <v>2100</v>
      </c>
      <c r="D128" s="32" t="s">
        <v>41</v>
      </c>
      <c r="E128" s="37"/>
      <c r="F128" s="34" t="str">
        <f>IF(ISBLANK(E128),"", PRODUCT(C128,E128))</f>
        <v/>
      </c>
      <c r="G128" s="38"/>
      <c r="H128" s="38"/>
      <c r="I128" s="38"/>
    </row>
    <row r="129" spans="1:9" ht="30" hidden="1" x14ac:dyDescent="0.25">
      <c r="E129" s="29" t="s">
        <v>42</v>
      </c>
      <c r="F129" s="30" t="str">
        <f>IF((SUMPRODUCT(--(F125:F128=""))&gt;0), "", ROUND(SUM(F125:F128),2))</f>
        <v/>
      </c>
      <c r="G129" s="16" t="str">
        <f>IF((SUMPRODUCT(--(F125:F128=""))&gt;0), "Neužpildytos visų objektų kainos", "")</f>
        <v>Neužpildytos visų objektų kainos</v>
      </c>
    </row>
    <row r="130" spans="1:9" hidden="1" x14ac:dyDescent="0.25">
      <c r="C130" s="28" t="s">
        <v>43</v>
      </c>
      <c r="D130" s="39"/>
      <c r="E130" s="29" t="s">
        <v>44</v>
      </c>
      <c r="F130" s="30" t="str">
        <f>IF(OR(F129="",D130=""),"", ROUND(PRODUCT(D130,F129)/100,2))</f>
        <v/>
      </c>
      <c r="G130" s="16" t="str">
        <f>IF(D130="", "Nurodykite taikomą PVM dydį", "")</f>
        <v>Nurodykite taikomą PVM dydį</v>
      </c>
    </row>
    <row r="131" spans="1:9" hidden="1" x14ac:dyDescent="0.25">
      <c r="E131" s="29" t="s">
        <v>45</v>
      </c>
      <c r="F131" s="30">
        <f>IF(ISBLANK(F130), "", ROUND(SUM(F129:F130),2))</f>
        <v>0</v>
      </c>
    </row>
    <row r="132" spans="1:9" hidden="1" x14ac:dyDescent="0.25"/>
    <row r="133" spans="1:9" hidden="1" x14ac:dyDescent="0.25"/>
    <row r="137" spans="1:9" x14ac:dyDescent="0.25">
      <c r="A137" s="17" t="s">
        <v>103</v>
      </c>
      <c r="B137" s="17" t="s">
        <v>104</v>
      </c>
    </row>
    <row r="139" spans="1:9" x14ac:dyDescent="0.25">
      <c r="A139" s="17" t="s">
        <v>28</v>
      </c>
    </row>
    <row r="140" spans="1:9" ht="43.5" x14ac:dyDescent="0.25">
      <c r="A140" s="27" t="s">
        <v>29</v>
      </c>
      <c r="B140" s="27" t="s">
        <v>30</v>
      </c>
      <c r="C140" s="28" t="s">
        <v>31</v>
      </c>
      <c r="D140" s="28" t="s">
        <v>32</v>
      </c>
      <c r="E140" s="29" t="s">
        <v>33</v>
      </c>
      <c r="F140" s="30" t="s">
        <v>34</v>
      </c>
      <c r="G140" s="31" t="s">
        <v>35</v>
      </c>
      <c r="H140" s="31" t="s">
        <v>36</v>
      </c>
      <c r="I140" s="31" t="s">
        <v>37</v>
      </c>
    </row>
    <row r="141" spans="1:9" x14ac:dyDescent="0.25">
      <c r="A141" s="27" t="s">
        <v>105</v>
      </c>
      <c r="B141" s="27" t="s">
        <v>106</v>
      </c>
      <c r="C141" s="32"/>
      <c r="D141" s="32"/>
      <c r="E141" s="33"/>
      <c r="F141" s="34"/>
      <c r="G141" s="35"/>
      <c r="H141" s="35"/>
      <c r="I141" s="35"/>
    </row>
    <row r="142" spans="1:9" ht="30" x14ac:dyDescent="0.25">
      <c r="A142" s="36" t="s">
        <v>107</v>
      </c>
      <c r="B142" s="36" t="s">
        <v>106</v>
      </c>
      <c r="C142" s="32">
        <v>4500</v>
      </c>
      <c r="D142" s="32" t="s">
        <v>41</v>
      </c>
      <c r="E142" s="43">
        <v>0.18</v>
      </c>
      <c r="F142" s="44">
        <f>IF(ISBLANK(E142),"", PRODUCT(C142,E142))</f>
        <v>810</v>
      </c>
      <c r="G142" s="45" t="s">
        <v>214</v>
      </c>
      <c r="H142" s="45" t="s">
        <v>212</v>
      </c>
      <c r="I142" s="45" t="s">
        <v>213</v>
      </c>
    </row>
    <row r="143" spans="1:9" x14ac:dyDescent="0.25">
      <c r="E143" s="29" t="s">
        <v>42</v>
      </c>
      <c r="F143" s="30">
        <f>IF(F142="","",ROUND(SUM(F142:F142),2))</f>
        <v>810</v>
      </c>
      <c r="G143" s="16" t="str">
        <f>IF(F142="","Neužpildytos visos objektų kainos","")</f>
        <v/>
      </c>
    </row>
    <row r="144" spans="1:9" x14ac:dyDescent="0.25">
      <c r="C144" s="28" t="s">
        <v>43</v>
      </c>
      <c r="D144" s="39">
        <v>21</v>
      </c>
      <c r="E144" s="29" t="s">
        <v>44</v>
      </c>
      <c r="F144" s="30">
        <f>IF(OR(F143="",D144=""),"", ROUND(PRODUCT(D144,F143)/100,2))</f>
        <v>170.1</v>
      </c>
      <c r="G144" s="16" t="str">
        <f>IF(D144="", "Nurodykite taikomą PVM dydį", "")</f>
        <v/>
      </c>
    </row>
    <row r="145" spans="1:9" x14ac:dyDescent="0.25">
      <c r="E145" s="29" t="s">
        <v>45</v>
      </c>
      <c r="F145" s="30">
        <f>IF(ISBLANK(F144), "", ROUND(SUM(F143:F144),2))</f>
        <v>980.1</v>
      </c>
    </row>
    <row r="147" spans="1:9" hidden="1" x14ac:dyDescent="0.25"/>
    <row r="148" spans="1:9" hidden="1" x14ac:dyDescent="0.25"/>
    <row r="149" spans="1:9" hidden="1" x14ac:dyDescent="0.25">
      <c r="A149" s="17" t="s">
        <v>108</v>
      </c>
      <c r="B149" s="17" t="s">
        <v>109</v>
      </c>
    </row>
    <row r="150" spans="1:9" hidden="1" x14ac:dyDescent="0.25"/>
    <row r="151" spans="1:9" hidden="1" x14ac:dyDescent="0.25">
      <c r="A151" s="17" t="s">
        <v>28</v>
      </c>
    </row>
    <row r="152" spans="1:9" ht="43.5" hidden="1" x14ac:dyDescent="0.25">
      <c r="A152" s="27" t="s">
        <v>29</v>
      </c>
      <c r="B152" s="27" t="s">
        <v>30</v>
      </c>
      <c r="C152" s="28" t="s">
        <v>31</v>
      </c>
      <c r="D152" s="28" t="s">
        <v>32</v>
      </c>
      <c r="E152" s="29" t="s">
        <v>33</v>
      </c>
      <c r="F152" s="30" t="s">
        <v>34</v>
      </c>
      <c r="G152" s="31" t="s">
        <v>35</v>
      </c>
      <c r="H152" s="31" t="s">
        <v>36</v>
      </c>
      <c r="I152" s="31" t="s">
        <v>37</v>
      </c>
    </row>
    <row r="153" spans="1:9" hidden="1" x14ac:dyDescent="0.25">
      <c r="A153" s="27" t="s">
        <v>110</v>
      </c>
      <c r="B153" s="27" t="s">
        <v>111</v>
      </c>
      <c r="C153" s="32"/>
      <c r="D153" s="32"/>
      <c r="E153" s="33"/>
      <c r="F153" s="34"/>
      <c r="G153" s="35"/>
      <c r="H153" s="35"/>
      <c r="I153" s="35"/>
    </row>
    <row r="154" spans="1:9" hidden="1" x14ac:dyDescent="0.25">
      <c r="A154" s="36" t="s">
        <v>112</v>
      </c>
      <c r="B154" s="36" t="s">
        <v>111</v>
      </c>
      <c r="C154" s="32">
        <v>20</v>
      </c>
      <c r="D154" s="32" t="s">
        <v>66</v>
      </c>
      <c r="E154" s="37"/>
      <c r="F154" s="34"/>
      <c r="G154" s="38"/>
      <c r="H154" s="38"/>
      <c r="I154" s="38"/>
    </row>
    <row r="155" spans="1:9" ht="30" hidden="1" x14ac:dyDescent="0.25">
      <c r="E155" s="29" t="s">
        <v>42</v>
      </c>
      <c r="F155" s="30" t="str">
        <f>IF(F154="","",ROUND(SUM(F154:F154),2))</f>
        <v/>
      </c>
      <c r="G155" s="16" t="str">
        <f>IF(F154="","Neužpildytos visos objektų kainos","")</f>
        <v>Neužpildytos visos objektų kainos</v>
      </c>
    </row>
    <row r="156" spans="1:9" hidden="1" x14ac:dyDescent="0.25">
      <c r="C156" s="28" t="s">
        <v>43</v>
      </c>
      <c r="D156" s="39"/>
      <c r="E156" s="29" t="s">
        <v>44</v>
      </c>
      <c r="F156" s="30" t="str">
        <f>IF(OR(F155="",D156=""),"", ROUND(PRODUCT(D156,F155)/100,2))</f>
        <v/>
      </c>
      <c r="G156" s="16" t="str">
        <f>IF(D156="", "Nurodykite taikomą PVM dydį", "")</f>
        <v>Nurodykite taikomą PVM dydį</v>
      </c>
    </row>
    <row r="157" spans="1:9" hidden="1" x14ac:dyDescent="0.25">
      <c r="E157" s="29" t="s">
        <v>45</v>
      </c>
      <c r="F157" s="30">
        <f>IF(ISBLANK(F156), "", ROUND(SUM(F155:F156),2))</f>
        <v>0</v>
      </c>
    </row>
    <row r="158" spans="1:9" hidden="1" x14ac:dyDescent="0.25"/>
    <row r="159" spans="1:9" hidden="1" x14ac:dyDescent="0.25"/>
    <row r="160" spans="1:9" hidden="1" x14ac:dyDescent="0.25"/>
    <row r="161" spans="1:9" hidden="1" x14ac:dyDescent="0.25">
      <c r="A161" s="17" t="s">
        <v>113</v>
      </c>
      <c r="B161" s="17" t="s">
        <v>114</v>
      </c>
    </row>
    <row r="162" spans="1:9" hidden="1" x14ac:dyDescent="0.25"/>
    <row r="163" spans="1:9" hidden="1" x14ac:dyDescent="0.25">
      <c r="A163" s="17" t="s">
        <v>28</v>
      </c>
    </row>
    <row r="164" spans="1:9" ht="43.5" hidden="1" x14ac:dyDescent="0.25">
      <c r="A164" s="27" t="s">
        <v>29</v>
      </c>
      <c r="B164" s="27" t="s">
        <v>30</v>
      </c>
      <c r="C164" s="28" t="s">
        <v>31</v>
      </c>
      <c r="D164" s="28" t="s">
        <v>32</v>
      </c>
      <c r="E164" s="29" t="s">
        <v>33</v>
      </c>
      <c r="F164" s="30" t="s">
        <v>34</v>
      </c>
      <c r="G164" s="31" t="s">
        <v>35</v>
      </c>
      <c r="H164" s="31" t="s">
        <v>36</v>
      </c>
      <c r="I164" s="31" t="s">
        <v>37</v>
      </c>
    </row>
    <row r="165" spans="1:9" hidden="1" x14ac:dyDescent="0.25">
      <c r="A165" s="27" t="s">
        <v>115</v>
      </c>
      <c r="B165" s="27" t="s">
        <v>116</v>
      </c>
      <c r="C165" s="32"/>
      <c r="D165" s="32"/>
      <c r="E165" s="33"/>
      <c r="F165" s="34"/>
      <c r="G165" s="35"/>
      <c r="H165" s="35"/>
      <c r="I165" s="35"/>
    </row>
    <row r="166" spans="1:9" hidden="1" x14ac:dyDescent="0.25">
      <c r="A166" s="36" t="s">
        <v>117</v>
      </c>
      <c r="B166" s="36" t="s">
        <v>116</v>
      </c>
      <c r="C166" s="32">
        <v>30</v>
      </c>
      <c r="D166" s="32" t="s">
        <v>66</v>
      </c>
      <c r="E166" s="37"/>
      <c r="F166" s="34" t="str">
        <f>IF(ISBLANK(E166),"", PRODUCT(C166,E166))</f>
        <v/>
      </c>
      <c r="G166" s="38"/>
      <c r="H166" s="38"/>
      <c r="I166" s="38"/>
    </row>
    <row r="167" spans="1:9" ht="30" hidden="1" x14ac:dyDescent="0.25">
      <c r="E167" s="29" t="s">
        <v>42</v>
      </c>
      <c r="F167" s="30" t="str">
        <f>IF(F166="","",ROUND(SUM(F166:F166),2))</f>
        <v/>
      </c>
      <c r="G167" s="16" t="str">
        <f>IF(F166="","Neužpildytos visos objektų kainos","")</f>
        <v>Neužpildytos visos objektų kainos</v>
      </c>
    </row>
    <row r="168" spans="1:9" hidden="1" x14ac:dyDescent="0.25">
      <c r="C168" s="28" t="s">
        <v>43</v>
      </c>
      <c r="D168" s="39"/>
      <c r="E168" s="29" t="s">
        <v>44</v>
      </c>
      <c r="F168" s="30" t="str">
        <f>IF(OR(F167="",D168=""),"", ROUND(PRODUCT(D168,F167)/100,2))</f>
        <v/>
      </c>
      <c r="G168" s="16" t="str">
        <f>IF(D168="", "Nurodykite taikomą PVM dydį", "")</f>
        <v>Nurodykite taikomą PVM dydį</v>
      </c>
    </row>
    <row r="169" spans="1:9" hidden="1" x14ac:dyDescent="0.25">
      <c r="E169" s="29" t="s">
        <v>45</v>
      </c>
      <c r="F169" s="30">
        <f>IF(ISBLANK(F168), "", ROUND(SUM(F167:F168),2))</f>
        <v>0</v>
      </c>
    </row>
    <row r="170" spans="1:9" hidden="1" x14ac:dyDescent="0.25"/>
    <row r="171" spans="1:9" hidden="1" x14ac:dyDescent="0.25"/>
    <row r="172" spans="1:9" hidden="1" x14ac:dyDescent="0.25"/>
    <row r="173" spans="1:9" hidden="1" x14ac:dyDescent="0.25">
      <c r="A173" s="17" t="s">
        <v>118</v>
      </c>
      <c r="B173" s="17" t="s">
        <v>119</v>
      </c>
    </row>
    <row r="174" spans="1:9" hidden="1" x14ac:dyDescent="0.25"/>
    <row r="175" spans="1:9" hidden="1" x14ac:dyDescent="0.25">
      <c r="A175" s="17" t="s">
        <v>28</v>
      </c>
    </row>
    <row r="176" spans="1:9" ht="43.5" hidden="1" x14ac:dyDescent="0.25">
      <c r="A176" s="27" t="s">
        <v>29</v>
      </c>
      <c r="B176" s="27" t="s">
        <v>30</v>
      </c>
      <c r="C176" s="28" t="s">
        <v>31</v>
      </c>
      <c r="D176" s="28" t="s">
        <v>32</v>
      </c>
      <c r="E176" s="29" t="s">
        <v>33</v>
      </c>
      <c r="F176" s="30" t="s">
        <v>34</v>
      </c>
      <c r="G176" s="31" t="s">
        <v>35</v>
      </c>
      <c r="H176" s="31" t="s">
        <v>36</v>
      </c>
      <c r="I176" s="31" t="s">
        <v>37</v>
      </c>
    </row>
    <row r="177" spans="1:9" hidden="1" x14ac:dyDescent="0.25">
      <c r="A177" s="27" t="s">
        <v>120</v>
      </c>
      <c r="B177" s="27" t="s">
        <v>121</v>
      </c>
      <c r="C177" s="32"/>
      <c r="D177" s="32"/>
      <c r="E177" s="33"/>
      <c r="F177" s="34"/>
      <c r="G177" s="35"/>
      <c r="H177" s="35"/>
      <c r="I177" s="35"/>
    </row>
    <row r="178" spans="1:9" hidden="1" x14ac:dyDescent="0.25">
      <c r="A178" s="36" t="s">
        <v>122</v>
      </c>
      <c r="B178" s="36" t="s">
        <v>121</v>
      </c>
      <c r="C178" s="32">
        <v>30</v>
      </c>
      <c r="D178" s="32" t="s">
        <v>66</v>
      </c>
      <c r="E178" s="37"/>
      <c r="F178" s="34" t="str">
        <f>IF(ISBLANK(E178),"", PRODUCT(C178,E178))</f>
        <v/>
      </c>
      <c r="G178" s="38"/>
      <c r="H178" s="38"/>
      <c r="I178" s="38"/>
    </row>
    <row r="179" spans="1:9" ht="30" hidden="1" x14ac:dyDescent="0.25">
      <c r="E179" s="29" t="s">
        <v>42</v>
      </c>
      <c r="F179" s="30" t="str">
        <f>IF(F178="","",ROUND(SUM(F178:F178),2))</f>
        <v/>
      </c>
      <c r="G179" s="16" t="str">
        <f>IF(F178="","Neužpildytos visos objektų kainos","")</f>
        <v>Neužpildytos visos objektų kainos</v>
      </c>
    </row>
    <row r="180" spans="1:9" hidden="1" x14ac:dyDescent="0.25">
      <c r="C180" s="28" t="s">
        <v>43</v>
      </c>
      <c r="D180" s="39"/>
      <c r="E180" s="29" t="s">
        <v>44</v>
      </c>
      <c r="F180" s="30" t="str">
        <f>IF(OR(F179="",D180=""),"", ROUND(PRODUCT(D180,F179)/100,2))</f>
        <v/>
      </c>
      <c r="G180" s="16" t="str">
        <f>IF(D180="", "Nurodykite taikomą PVM dydį", "")</f>
        <v>Nurodykite taikomą PVM dydį</v>
      </c>
    </row>
    <row r="181" spans="1:9" hidden="1" x14ac:dyDescent="0.25">
      <c r="E181" s="29" t="s">
        <v>45</v>
      </c>
      <c r="F181" s="30">
        <f>IF(ISBLANK(F180), "", ROUND(SUM(F179:F180),2))</f>
        <v>0</v>
      </c>
    </row>
    <row r="182" spans="1:9" hidden="1" x14ac:dyDescent="0.25"/>
    <row r="183" spans="1:9" hidden="1" x14ac:dyDescent="0.25"/>
    <row r="184" spans="1:9" hidden="1" x14ac:dyDescent="0.25"/>
    <row r="185" spans="1:9" hidden="1" x14ac:dyDescent="0.25">
      <c r="A185" s="17" t="s">
        <v>123</v>
      </c>
      <c r="B185" s="17" t="s">
        <v>124</v>
      </c>
    </row>
    <row r="186" spans="1:9" hidden="1" x14ac:dyDescent="0.25"/>
    <row r="187" spans="1:9" hidden="1" x14ac:dyDescent="0.25">
      <c r="A187" s="17" t="s">
        <v>28</v>
      </c>
    </row>
    <row r="188" spans="1:9" ht="43.5" hidden="1" x14ac:dyDescent="0.25">
      <c r="A188" s="27" t="s">
        <v>29</v>
      </c>
      <c r="B188" s="27" t="s">
        <v>30</v>
      </c>
      <c r="C188" s="28" t="s">
        <v>31</v>
      </c>
      <c r="D188" s="28" t="s">
        <v>32</v>
      </c>
      <c r="E188" s="29" t="s">
        <v>33</v>
      </c>
      <c r="F188" s="30" t="s">
        <v>34</v>
      </c>
      <c r="G188" s="31" t="s">
        <v>35</v>
      </c>
      <c r="H188" s="31" t="s">
        <v>36</v>
      </c>
      <c r="I188" s="31" t="s">
        <v>37</v>
      </c>
    </row>
    <row r="189" spans="1:9" hidden="1" x14ac:dyDescent="0.25">
      <c r="A189" s="27" t="s">
        <v>125</v>
      </c>
      <c r="B189" s="27" t="s">
        <v>126</v>
      </c>
      <c r="C189" s="32"/>
      <c r="D189" s="32"/>
      <c r="E189" s="33"/>
      <c r="F189" s="34"/>
      <c r="G189" s="35"/>
      <c r="H189" s="35"/>
      <c r="I189" s="35"/>
    </row>
    <row r="190" spans="1:9" hidden="1" x14ac:dyDescent="0.25">
      <c r="A190" s="36" t="s">
        <v>127</v>
      </c>
      <c r="B190" s="36" t="s">
        <v>126</v>
      </c>
      <c r="C190" s="32">
        <v>30</v>
      </c>
      <c r="D190" s="32" t="s">
        <v>66</v>
      </c>
      <c r="E190" s="37"/>
      <c r="F190" s="34" t="str">
        <f>IF(ISBLANK(E190),"", PRODUCT(C190,E190))</f>
        <v/>
      </c>
      <c r="G190" s="38"/>
      <c r="H190" s="38"/>
      <c r="I190" s="38"/>
    </row>
    <row r="191" spans="1:9" ht="30" hidden="1" x14ac:dyDescent="0.25">
      <c r="E191" s="29" t="s">
        <v>42</v>
      </c>
      <c r="F191" s="30" t="str">
        <f>IF(F190="","",ROUND(SUM(F190:F190),2))</f>
        <v/>
      </c>
      <c r="G191" s="16" t="str">
        <f>IF(F190="","Neužpildytos visos objektų kainos","")</f>
        <v>Neužpildytos visos objektų kainos</v>
      </c>
    </row>
    <row r="192" spans="1:9" hidden="1" x14ac:dyDescent="0.25">
      <c r="C192" s="28" t="s">
        <v>43</v>
      </c>
      <c r="D192" s="39"/>
      <c r="E192" s="29" t="s">
        <v>44</v>
      </c>
      <c r="F192" s="30" t="str">
        <f>IF(OR(F191="",D192=""),"", ROUND(PRODUCT(D192,F191)/100,2))</f>
        <v/>
      </c>
      <c r="G192" s="16" t="str">
        <f>IF(D192="", "Nurodykite taikomą PVM dydį", "")</f>
        <v>Nurodykite taikomą PVM dydį</v>
      </c>
    </row>
    <row r="193" spans="1:9" hidden="1" x14ac:dyDescent="0.25">
      <c r="E193" s="29" t="s">
        <v>45</v>
      </c>
      <c r="F193" s="30">
        <f>IF(ISBLANK(F192), "", ROUND(SUM(F191:F192),2))</f>
        <v>0</v>
      </c>
    </row>
    <row r="194" spans="1:9" hidden="1" x14ac:dyDescent="0.25"/>
    <row r="195" spans="1:9" hidden="1" x14ac:dyDescent="0.25"/>
    <row r="197" spans="1:9" x14ac:dyDescent="0.25">
      <c r="A197" s="17" t="s">
        <v>128</v>
      </c>
      <c r="B197" s="17" t="s">
        <v>129</v>
      </c>
    </row>
    <row r="199" spans="1:9" x14ac:dyDescent="0.25">
      <c r="A199" s="17" t="s">
        <v>28</v>
      </c>
    </row>
    <row r="200" spans="1:9" ht="43.5" x14ac:dyDescent="0.25">
      <c r="A200" s="27" t="s">
        <v>29</v>
      </c>
      <c r="B200" s="27" t="s">
        <v>30</v>
      </c>
      <c r="C200" s="28" t="s">
        <v>31</v>
      </c>
      <c r="D200" s="28" t="s">
        <v>32</v>
      </c>
      <c r="E200" s="29" t="s">
        <v>33</v>
      </c>
      <c r="F200" s="30" t="s">
        <v>34</v>
      </c>
      <c r="G200" s="31" t="s">
        <v>35</v>
      </c>
      <c r="H200" s="31" t="s">
        <v>36</v>
      </c>
      <c r="I200" s="31" t="s">
        <v>37</v>
      </c>
    </row>
    <row r="201" spans="1:9" x14ac:dyDescent="0.25">
      <c r="A201" s="27" t="s">
        <v>130</v>
      </c>
      <c r="B201" s="27" t="s">
        <v>131</v>
      </c>
      <c r="C201" s="32"/>
      <c r="D201" s="32"/>
      <c r="E201" s="33"/>
      <c r="F201" s="34"/>
      <c r="G201" s="35"/>
      <c r="H201" s="35"/>
      <c r="I201" s="35"/>
    </row>
    <row r="202" spans="1:9" x14ac:dyDescent="0.25">
      <c r="A202" s="36" t="s">
        <v>132</v>
      </c>
      <c r="B202" s="36" t="s">
        <v>131</v>
      </c>
      <c r="C202" s="32">
        <v>30</v>
      </c>
      <c r="D202" s="32" t="s">
        <v>66</v>
      </c>
      <c r="E202" s="40">
        <v>38</v>
      </c>
      <c r="F202" s="41">
        <f>IF(ISBLANK(E202),"", PRODUCT(C202,E202))</f>
        <v>1140</v>
      </c>
      <c r="G202" s="42" t="s">
        <v>215</v>
      </c>
      <c r="H202" s="42" t="s">
        <v>216</v>
      </c>
      <c r="I202" s="42" t="s">
        <v>217</v>
      </c>
    </row>
    <row r="203" spans="1:9" x14ac:dyDescent="0.25">
      <c r="E203" s="29" t="s">
        <v>42</v>
      </c>
      <c r="F203" s="30">
        <f>IF(F202="","",ROUND(SUM(F202:F202),2))</f>
        <v>1140</v>
      </c>
      <c r="G203" s="16" t="str">
        <f>IF(F202="","Neužpildytos visos objektų kainos","")</f>
        <v/>
      </c>
    </row>
    <row r="204" spans="1:9" x14ac:dyDescent="0.25">
      <c r="C204" s="28" t="s">
        <v>43</v>
      </c>
      <c r="D204" s="39">
        <v>21</v>
      </c>
      <c r="E204" s="29" t="s">
        <v>44</v>
      </c>
      <c r="F204" s="30">
        <f>IF(OR(F203="",D204=""),"", ROUND(PRODUCT(D204,F203)/100,2))</f>
        <v>239.4</v>
      </c>
      <c r="G204" s="16" t="str">
        <f>IF(D204="", "Nurodykite taikomą PVM dydį", "")</f>
        <v/>
      </c>
    </row>
    <row r="205" spans="1:9" x14ac:dyDescent="0.25">
      <c r="E205" s="29" t="s">
        <v>45</v>
      </c>
      <c r="F205" s="30">
        <f>IF(ISBLANK(F204), "", ROUND(SUM(F203:F204),2))</f>
        <v>1379.4</v>
      </c>
    </row>
    <row r="207" spans="1:9" hidden="1" x14ac:dyDescent="0.25"/>
    <row r="208" spans="1:9" hidden="1" x14ac:dyDescent="0.25"/>
    <row r="209" spans="1:9" hidden="1" x14ac:dyDescent="0.25">
      <c r="A209" s="17" t="s">
        <v>133</v>
      </c>
      <c r="B209" s="17" t="s">
        <v>134</v>
      </c>
    </row>
    <row r="210" spans="1:9" hidden="1" x14ac:dyDescent="0.25"/>
    <row r="211" spans="1:9" hidden="1" x14ac:dyDescent="0.25">
      <c r="A211" s="17" t="s">
        <v>28</v>
      </c>
    </row>
    <row r="212" spans="1:9" ht="43.5" hidden="1" x14ac:dyDescent="0.25">
      <c r="A212" s="27" t="s">
        <v>29</v>
      </c>
      <c r="B212" s="27" t="s">
        <v>30</v>
      </c>
      <c r="C212" s="28" t="s">
        <v>31</v>
      </c>
      <c r="D212" s="28" t="s">
        <v>32</v>
      </c>
      <c r="E212" s="29" t="s">
        <v>33</v>
      </c>
      <c r="F212" s="30" t="s">
        <v>34</v>
      </c>
      <c r="G212" s="31" t="s">
        <v>35</v>
      </c>
      <c r="H212" s="31" t="s">
        <v>36</v>
      </c>
      <c r="I212" s="31" t="s">
        <v>37</v>
      </c>
    </row>
    <row r="213" spans="1:9" hidden="1" x14ac:dyDescent="0.25">
      <c r="A213" s="27" t="s">
        <v>135</v>
      </c>
      <c r="B213" s="27" t="s">
        <v>136</v>
      </c>
      <c r="C213" s="32"/>
      <c r="D213" s="32"/>
      <c r="E213" s="33"/>
      <c r="F213" s="34"/>
      <c r="G213" s="35"/>
      <c r="H213" s="35"/>
      <c r="I213" s="35"/>
    </row>
    <row r="214" spans="1:9" hidden="1" x14ac:dyDescent="0.25">
      <c r="A214" s="36" t="s">
        <v>137</v>
      </c>
      <c r="B214" s="36" t="s">
        <v>136</v>
      </c>
      <c r="C214" s="32">
        <v>10</v>
      </c>
      <c r="D214" s="32" t="s">
        <v>66</v>
      </c>
      <c r="E214" s="37"/>
      <c r="F214" s="34" t="str">
        <f>IF(ISBLANK(E214),"", PRODUCT(C214,E214))</f>
        <v/>
      </c>
      <c r="G214" s="38"/>
      <c r="H214" s="38"/>
      <c r="I214" s="38"/>
    </row>
    <row r="215" spans="1:9" ht="30" hidden="1" x14ac:dyDescent="0.25">
      <c r="E215" s="29" t="s">
        <v>42</v>
      </c>
      <c r="F215" s="30" t="str">
        <f>IF(F214="","",ROUND(SUM(F214:F214),2))</f>
        <v/>
      </c>
      <c r="G215" s="16" t="str">
        <f>IF(F214="","Neužpildytos visos objektų kainos","")</f>
        <v>Neužpildytos visos objektų kainos</v>
      </c>
    </row>
    <row r="216" spans="1:9" hidden="1" x14ac:dyDescent="0.25">
      <c r="C216" s="28" t="s">
        <v>43</v>
      </c>
      <c r="D216" s="39"/>
      <c r="E216" s="29" t="s">
        <v>44</v>
      </c>
      <c r="F216" s="30" t="str">
        <f>IF(OR(F215="",D216=""),"", ROUND(PRODUCT(D216,F215)/100,2))</f>
        <v/>
      </c>
      <c r="G216" s="16" t="str">
        <f>IF(D216="", "Nurodykite taikomą PVM dydį", "")</f>
        <v>Nurodykite taikomą PVM dydį</v>
      </c>
    </row>
    <row r="217" spans="1:9" hidden="1" x14ac:dyDescent="0.25">
      <c r="E217" s="29" t="s">
        <v>45</v>
      </c>
      <c r="F217" s="30">
        <f>IF(ISBLANK(F216), "", ROUND(SUM(F215:F216),2))</f>
        <v>0</v>
      </c>
    </row>
    <row r="218" spans="1:9" hidden="1" x14ac:dyDescent="0.25"/>
    <row r="219" spans="1:9" hidden="1" x14ac:dyDescent="0.25"/>
    <row r="221" spans="1:9" x14ac:dyDescent="0.25">
      <c r="A221" s="17" t="s">
        <v>138</v>
      </c>
      <c r="B221" s="17" t="s">
        <v>139</v>
      </c>
    </row>
    <row r="223" spans="1:9" x14ac:dyDescent="0.25">
      <c r="A223" s="17" t="s">
        <v>28</v>
      </c>
    </row>
    <row r="224" spans="1:9" ht="43.5" x14ac:dyDescent="0.25">
      <c r="A224" s="27" t="s">
        <v>29</v>
      </c>
      <c r="B224" s="27" t="s">
        <v>30</v>
      </c>
      <c r="C224" s="28" t="s">
        <v>31</v>
      </c>
      <c r="D224" s="28" t="s">
        <v>32</v>
      </c>
      <c r="E224" s="29" t="s">
        <v>33</v>
      </c>
      <c r="F224" s="30" t="s">
        <v>34</v>
      </c>
      <c r="G224" s="31" t="s">
        <v>35</v>
      </c>
      <c r="H224" s="31" t="s">
        <v>36</v>
      </c>
      <c r="I224" s="31" t="s">
        <v>37</v>
      </c>
    </row>
    <row r="225" spans="1:9" x14ac:dyDescent="0.25">
      <c r="A225" s="27" t="s">
        <v>140</v>
      </c>
      <c r="B225" s="27" t="s">
        <v>141</v>
      </c>
      <c r="C225" s="32"/>
      <c r="D225" s="32"/>
      <c r="E225" s="33"/>
      <c r="F225" s="34"/>
      <c r="G225" s="35"/>
      <c r="H225" s="35"/>
      <c r="I225" s="35"/>
    </row>
    <row r="226" spans="1:9" x14ac:dyDescent="0.25">
      <c r="A226" s="36" t="s">
        <v>142</v>
      </c>
      <c r="B226" s="36" t="s">
        <v>141</v>
      </c>
      <c r="C226" s="32">
        <v>20</v>
      </c>
      <c r="D226" s="32" t="s">
        <v>66</v>
      </c>
      <c r="E226" s="40">
        <v>8</v>
      </c>
      <c r="F226" s="41">
        <f>IF(ISBLANK(E226),"", PRODUCT(C226,E226))</f>
        <v>160</v>
      </c>
      <c r="G226" s="42" t="s">
        <v>141</v>
      </c>
      <c r="H226" s="42" t="s">
        <v>218</v>
      </c>
      <c r="I226" s="42" t="s">
        <v>219</v>
      </c>
    </row>
    <row r="227" spans="1:9" x14ac:dyDescent="0.25">
      <c r="E227" s="29" t="s">
        <v>42</v>
      </c>
      <c r="F227" s="30">
        <f>IF(F226="","",ROUND(SUM(F226:F226),2))</f>
        <v>160</v>
      </c>
      <c r="G227" s="16" t="str">
        <f>IF(F226="","Neužpildytos visos objektų kainos","")</f>
        <v/>
      </c>
    </row>
    <row r="228" spans="1:9" x14ac:dyDescent="0.25">
      <c r="C228" s="28" t="s">
        <v>43</v>
      </c>
      <c r="D228" s="39">
        <v>21</v>
      </c>
      <c r="E228" s="29" t="s">
        <v>44</v>
      </c>
      <c r="F228" s="30">
        <f>IF(OR(F227="",D228=""),"", ROUND(PRODUCT(D228,F227)/100,2))</f>
        <v>33.6</v>
      </c>
      <c r="G228" s="16" t="str">
        <f>IF(D228="", "Nurodykite taikomą PVM dydį", "")</f>
        <v/>
      </c>
    </row>
    <row r="229" spans="1:9" x14ac:dyDescent="0.25">
      <c r="D229" s="13" t="s">
        <v>220</v>
      </c>
      <c r="E229" s="29" t="s">
        <v>45</v>
      </c>
      <c r="F229" s="30">
        <f>IF(ISBLANK(F228), "", ROUND(SUM(F227:F228),2))</f>
        <v>193.6</v>
      </c>
    </row>
    <row r="233" spans="1:9" x14ac:dyDescent="0.25">
      <c r="A233" s="17" t="s">
        <v>143</v>
      </c>
      <c r="B233" s="17" t="s">
        <v>144</v>
      </c>
    </row>
    <row r="235" spans="1:9" x14ac:dyDescent="0.25">
      <c r="A235" s="17" t="s">
        <v>28</v>
      </c>
    </row>
    <row r="236" spans="1:9" ht="43.5" x14ac:dyDescent="0.25">
      <c r="A236" s="27" t="s">
        <v>29</v>
      </c>
      <c r="B236" s="27" t="s">
        <v>30</v>
      </c>
      <c r="C236" s="28" t="s">
        <v>31</v>
      </c>
      <c r="D236" s="28" t="s">
        <v>32</v>
      </c>
      <c r="E236" s="29" t="s">
        <v>33</v>
      </c>
      <c r="F236" s="30" t="s">
        <v>34</v>
      </c>
      <c r="G236" s="31" t="s">
        <v>35</v>
      </c>
      <c r="H236" s="31" t="s">
        <v>36</v>
      </c>
      <c r="I236" s="31" t="s">
        <v>37</v>
      </c>
    </row>
    <row r="237" spans="1:9" x14ac:dyDescent="0.25">
      <c r="A237" s="27" t="s">
        <v>145</v>
      </c>
      <c r="B237" s="27" t="s">
        <v>146</v>
      </c>
      <c r="C237" s="32"/>
      <c r="D237" s="32"/>
      <c r="E237" s="33"/>
      <c r="F237" s="34"/>
      <c r="G237" s="35"/>
      <c r="H237" s="35"/>
      <c r="I237" s="35"/>
    </row>
    <row r="238" spans="1:9" x14ac:dyDescent="0.25">
      <c r="A238" s="36" t="s">
        <v>147</v>
      </c>
      <c r="B238" s="36" t="s">
        <v>146</v>
      </c>
      <c r="C238" s="32">
        <v>36000</v>
      </c>
      <c r="D238" s="32" t="s">
        <v>41</v>
      </c>
      <c r="E238" s="46">
        <v>8.0000000000000002E-3</v>
      </c>
      <c r="F238" s="41">
        <f>IF(ISBLANK(E238),"", PRODUCT(C238,E238))</f>
        <v>288</v>
      </c>
      <c r="G238" s="42" t="s">
        <v>221</v>
      </c>
      <c r="H238" s="42" t="s">
        <v>222</v>
      </c>
      <c r="I238" s="42" t="s">
        <v>223</v>
      </c>
    </row>
    <row r="239" spans="1:9" x14ac:dyDescent="0.25">
      <c r="E239" s="29" t="s">
        <v>42</v>
      </c>
      <c r="F239" s="30">
        <f>IF(F238="","",ROUND(SUM(F238:F238),2))</f>
        <v>288</v>
      </c>
      <c r="G239" s="16" t="str">
        <f>IF(F238="","Neužpildytos visos objektų kainos","")</f>
        <v/>
      </c>
    </row>
    <row r="240" spans="1:9" x14ac:dyDescent="0.25">
      <c r="C240" s="28" t="s">
        <v>43</v>
      </c>
      <c r="D240" s="39">
        <v>21</v>
      </c>
      <c r="E240" s="29" t="s">
        <v>44</v>
      </c>
      <c r="F240" s="30">
        <f>IF(OR(F239="",D240=""),"", ROUND(PRODUCT(D240,F239)/100,2))</f>
        <v>60.48</v>
      </c>
      <c r="G240" s="16" t="str">
        <f>IF(D240="", "Nurodykite taikomą PVM dydį", "")</f>
        <v/>
      </c>
    </row>
    <row r="241" spans="1:9" x14ac:dyDescent="0.25">
      <c r="E241" s="29" t="s">
        <v>45</v>
      </c>
      <c r="F241" s="30">
        <f>IF(ISBLANK(F240), "", ROUND(SUM(F239:F240),2))</f>
        <v>348.48</v>
      </c>
    </row>
    <row r="245" spans="1:9" hidden="1" x14ac:dyDescent="0.25"/>
    <row r="246" spans="1:9" hidden="1" x14ac:dyDescent="0.25"/>
    <row r="247" spans="1:9" hidden="1" x14ac:dyDescent="0.25">
      <c r="A247" s="17" t="s">
        <v>148</v>
      </c>
      <c r="B247" s="17" t="s">
        <v>149</v>
      </c>
    </row>
    <row r="248" spans="1:9" hidden="1" x14ac:dyDescent="0.25"/>
    <row r="249" spans="1:9" hidden="1" x14ac:dyDescent="0.25">
      <c r="A249" s="17" t="s">
        <v>28</v>
      </c>
    </row>
    <row r="250" spans="1:9" ht="43.5" hidden="1" x14ac:dyDescent="0.25">
      <c r="A250" s="27" t="s">
        <v>29</v>
      </c>
      <c r="B250" s="27" t="s">
        <v>30</v>
      </c>
      <c r="C250" s="28" t="s">
        <v>31</v>
      </c>
      <c r="D250" s="28" t="s">
        <v>32</v>
      </c>
      <c r="E250" s="29" t="s">
        <v>33</v>
      </c>
      <c r="F250" s="30" t="s">
        <v>34</v>
      </c>
      <c r="G250" s="31" t="s">
        <v>35</v>
      </c>
      <c r="H250" s="31" t="s">
        <v>36</v>
      </c>
      <c r="I250" s="31" t="s">
        <v>37</v>
      </c>
    </row>
    <row r="251" spans="1:9" hidden="1" x14ac:dyDescent="0.25">
      <c r="A251" s="27" t="s">
        <v>150</v>
      </c>
      <c r="B251" s="27" t="s">
        <v>151</v>
      </c>
      <c r="C251" s="32"/>
      <c r="D251" s="32"/>
      <c r="E251" s="33"/>
      <c r="F251" s="34"/>
      <c r="G251" s="35"/>
      <c r="H251" s="35"/>
      <c r="I251" s="35"/>
    </row>
    <row r="252" spans="1:9" hidden="1" x14ac:dyDescent="0.25">
      <c r="A252" s="36" t="s">
        <v>152</v>
      </c>
      <c r="B252" s="36" t="s">
        <v>153</v>
      </c>
      <c r="C252" s="32">
        <v>30</v>
      </c>
      <c r="D252" s="32" t="s">
        <v>66</v>
      </c>
      <c r="E252" s="37"/>
      <c r="F252" s="34" t="str">
        <f>IF(ISBLANK(E252),"", PRODUCT(C252,E252))</f>
        <v/>
      </c>
      <c r="G252" s="38"/>
      <c r="H252" s="38"/>
      <c r="I252" s="38"/>
    </row>
    <row r="253" spans="1:9" hidden="1" x14ac:dyDescent="0.25">
      <c r="A253" s="36" t="s">
        <v>154</v>
      </c>
      <c r="B253" s="36" t="s">
        <v>155</v>
      </c>
      <c r="C253" s="32">
        <v>10</v>
      </c>
      <c r="D253" s="32" t="s">
        <v>66</v>
      </c>
      <c r="E253" s="37"/>
      <c r="F253" s="34" t="str">
        <f>IF(ISBLANK(E253),"", PRODUCT(C253,E253))</f>
        <v/>
      </c>
      <c r="G253" s="38"/>
      <c r="H253" s="38"/>
      <c r="I253" s="38"/>
    </row>
    <row r="254" spans="1:9" ht="30" hidden="1" x14ac:dyDescent="0.25">
      <c r="E254" s="29" t="s">
        <v>42</v>
      </c>
      <c r="F254" s="30" t="str">
        <f>IF((SUMPRODUCT(--(F252:F253=""))&gt;0), "", ROUND(SUM(F252:F253),2))</f>
        <v/>
      </c>
      <c r="G254" s="16" t="str">
        <f>IF((SUMPRODUCT(--(F252:F253=""))&gt;0), "Neužpildytos visų objektų kainos", "")</f>
        <v>Neužpildytos visų objektų kainos</v>
      </c>
    </row>
    <row r="255" spans="1:9" hidden="1" x14ac:dyDescent="0.25">
      <c r="C255" s="28" t="s">
        <v>43</v>
      </c>
      <c r="D255" s="39"/>
      <c r="E255" s="29" t="s">
        <v>44</v>
      </c>
      <c r="F255" s="30" t="str">
        <f>IF(OR(F254="",D255=""),"", ROUND(PRODUCT(D255,F254)/100,2))</f>
        <v/>
      </c>
      <c r="G255" s="16" t="str">
        <f>IF(D255="", "Nurodykite taikomą PVM dydį", "")</f>
        <v>Nurodykite taikomą PVM dydį</v>
      </c>
    </row>
    <row r="256" spans="1:9" hidden="1" x14ac:dyDescent="0.25">
      <c r="E256" s="29" t="s">
        <v>45</v>
      </c>
      <c r="F256" s="30">
        <f>IF(ISBLANK(F255), "", ROUND(SUM(F254:F255),2))</f>
        <v>0</v>
      </c>
    </row>
    <row r="257" spans="1:9" hidden="1" x14ac:dyDescent="0.25"/>
    <row r="258" spans="1:9" hidden="1" x14ac:dyDescent="0.25"/>
    <row r="259" spans="1:9" hidden="1" x14ac:dyDescent="0.25"/>
    <row r="260" spans="1:9" hidden="1" x14ac:dyDescent="0.25">
      <c r="A260" s="17" t="s">
        <v>156</v>
      </c>
      <c r="B260" s="17" t="s">
        <v>157</v>
      </c>
    </row>
    <row r="261" spans="1:9" hidden="1" x14ac:dyDescent="0.25"/>
    <row r="262" spans="1:9" hidden="1" x14ac:dyDescent="0.25">
      <c r="A262" s="17" t="s">
        <v>28</v>
      </c>
    </row>
    <row r="263" spans="1:9" ht="43.5" hidden="1" x14ac:dyDescent="0.25">
      <c r="A263" s="27" t="s">
        <v>29</v>
      </c>
      <c r="B263" s="27" t="s">
        <v>30</v>
      </c>
      <c r="C263" s="28" t="s">
        <v>31</v>
      </c>
      <c r="D263" s="28" t="s">
        <v>32</v>
      </c>
      <c r="E263" s="29" t="s">
        <v>33</v>
      </c>
      <c r="F263" s="30" t="s">
        <v>34</v>
      </c>
      <c r="G263" s="31" t="s">
        <v>35</v>
      </c>
      <c r="H263" s="31" t="s">
        <v>36</v>
      </c>
      <c r="I263" s="31" t="s">
        <v>37</v>
      </c>
    </row>
    <row r="264" spans="1:9" hidden="1" x14ac:dyDescent="0.25">
      <c r="A264" s="27" t="s">
        <v>158</v>
      </c>
      <c r="B264" s="27" t="s">
        <v>159</v>
      </c>
      <c r="C264" s="32"/>
      <c r="D264" s="32"/>
      <c r="E264" s="33"/>
      <c r="F264" s="34"/>
      <c r="G264" s="35"/>
      <c r="H264" s="35"/>
      <c r="I264" s="35"/>
    </row>
    <row r="265" spans="1:9" hidden="1" x14ac:dyDescent="0.25">
      <c r="A265" s="36" t="s">
        <v>160</v>
      </c>
      <c r="B265" s="36" t="s">
        <v>159</v>
      </c>
      <c r="C265" s="32">
        <v>60</v>
      </c>
      <c r="D265" s="32" t="s">
        <v>66</v>
      </c>
      <c r="E265" s="37"/>
      <c r="F265" s="34"/>
      <c r="G265" s="38"/>
      <c r="H265" s="38"/>
      <c r="I265" s="38"/>
    </row>
    <row r="266" spans="1:9" ht="30" hidden="1" x14ac:dyDescent="0.25">
      <c r="E266" s="29" t="s">
        <v>42</v>
      </c>
      <c r="F266" s="30" t="str">
        <f>IF(F265="","",ROUND(SUM(F265:F265),2))</f>
        <v/>
      </c>
      <c r="G266" s="16" t="str">
        <f>IF(F265="","Neužpildytos visos objektų kainos","")</f>
        <v>Neužpildytos visos objektų kainos</v>
      </c>
    </row>
    <row r="267" spans="1:9" hidden="1" x14ac:dyDescent="0.25">
      <c r="C267" s="28" t="s">
        <v>43</v>
      </c>
      <c r="D267" s="39"/>
      <c r="E267" s="29" t="s">
        <v>44</v>
      </c>
      <c r="F267" s="30" t="str">
        <f>IF(OR(F266="",D267=""),"", ROUND(PRODUCT(D267,F266)/100,2))</f>
        <v/>
      </c>
      <c r="G267" s="16" t="str">
        <f>IF(D267="", "Nurodykite taikomą PVM dydį", "")</f>
        <v>Nurodykite taikomą PVM dydį</v>
      </c>
    </row>
    <row r="268" spans="1:9" hidden="1" x14ac:dyDescent="0.25">
      <c r="E268" s="29" t="s">
        <v>45</v>
      </c>
      <c r="F268" s="30">
        <f>IF(ISBLANK(F267), "", ROUND(SUM(F266:F267),2))</f>
        <v>0</v>
      </c>
    </row>
    <row r="269" spans="1:9" hidden="1" x14ac:dyDescent="0.25"/>
    <row r="270" spans="1:9" hidden="1" x14ac:dyDescent="0.25"/>
    <row r="272" spans="1:9" x14ac:dyDescent="0.25">
      <c r="A272" s="17" t="s">
        <v>161</v>
      </c>
      <c r="B272" s="17" t="s">
        <v>162</v>
      </c>
    </row>
    <row r="274" spans="1:9" x14ac:dyDescent="0.25">
      <c r="A274" s="17" t="s">
        <v>28</v>
      </c>
    </row>
    <row r="275" spans="1:9" ht="43.5" x14ac:dyDescent="0.25">
      <c r="A275" s="27" t="s">
        <v>29</v>
      </c>
      <c r="B275" s="27" t="s">
        <v>30</v>
      </c>
      <c r="C275" s="28" t="s">
        <v>31</v>
      </c>
      <c r="D275" s="28" t="s">
        <v>32</v>
      </c>
      <c r="E275" s="29" t="s">
        <v>33</v>
      </c>
      <c r="F275" s="30" t="s">
        <v>34</v>
      </c>
      <c r="G275" s="31" t="s">
        <v>35</v>
      </c>
      <c r="H275" s="31" t="s">
        <v>36</v>
      </c>
      <c r="I275" s="31" t="s">
        <v>37</v>
      </c>
    </row>
    <row r="276" spans="1:9" x14ac:dyDescent="0.25">
      <c r="A276" s="27" t="s">
        <v>163</v>
      </c>
      <c r="B276" s="27" t="s">
        <v>164</v>
      </c>
      <c r="C276" s="32"/>
      <c r="D276" s="32"/>
      <c r="E276" s="33"/>
      <c r="F276" s="34"/>
      <c r="G276" s="35"/>
      <c r="H276" s="35"/>
      <c r="I276" s="35"/>
    </row>
    <row r="277" spans="1:9" ht="45" x14ac:dyDescent="0.25">
      <c r="A277" s="36" t="s">
        <v>165</v>
      </c>
      <c r="B277" s="36" t="s">
        <v>164</v>
      </c>
      <c r="C277" s="32">
        <v>10</v>
      </c>
      <c r="D277" s="32" t="s">
        <v>66</v>
      </c>
      <c r="E277" s="40">
        <v>19</v>
      </c>
      <c r="F277" s="41">
        <f>IF(ISBLANK(E277),"", PRODUCT(C277,E277))</f>
        <v>190</v>
      </c>
      <c r="G277" s="42" t="s">
        <v>231</v>
      </c>
      <c r="H277" s="42" t="s">
        <v>224</v>
      </c>
      <c r="I277" s="42" t="s">
        <v>225</v>
      </c>
    </row>
    <row r="278" spans="1:9" x14ac:dyDescent="0.25">
      <c r="E278" s="29" t="s">
        <v>42</v>
      </c>
      <c r="F278" s="30">
        <f>IF(F277="","",ROUND(SUM(F277:F277),2))</f>
        <v>190</v>
      </c>
      <c r="G278" s="16" t="str">
        <f>IF(F277="","Neužpildytos visos objektų kainos","")</f>
        <v/>
      </c>
    </row>
    <row r="279" spans="1:9" x14ac:dyDescent="0.25">
      <c r="C279" s="28" t="s">
        <v>43</v>
      </c>
      <c r="D279" s="39">
        <v>21</v>
      </c>
      <c r="E279" s="29" t="s">
        <v>44</v>
      </c>
      <c r="F279" s="30">
        <f>IF(OR(F278="",D279=""),"", ROUND(PRODUCT(D279,F278)/100,2))</f>
        <v>39.9</v>
      </c>
      <c r="G279" s="16" t="str">
        <f>IF(D279="", "Nurodykite taikomą PVM dydį", "")</f>
        <v/>
      </c>
    </row>
    <row r="280" spans="1:9" x14ac:dyDescent="0.25">
      <c r="E280" s="29" t="s">
        <v>45</v>
      </c>
      <c r="F280" s="30">
        <f>IF(ISBLANK(F279), "", ROUND(SUM(F278:F279),2))</f>
        <v>229.9</v>
      </c>
    </row>
    <row r="284" spans="1:9" x14ac:dyDescent="0.25">
      <c r="A284" s="17" t="s">
        <v>166</v>
      </c>
      <c r="B284" s="17" t="s">
        <v>167</v>
      </c>
    </row>
    <row r="286" spans="1:9" x14ac:dyDescent="0.25">
      <c r="A286" s="17" t="s">
        <v>28</v>
      </c>
    </row>
    <row r="287" spans="1:9" ht="43.5" x14ac:dyDescent="0.25">
      <c r="A287" s="27" t="s">
        <v>29</v>
      </c>
      <c r="B287" s="27" t="s">
        <v>30</v>
      </c>
      <c r="C287" s="28" t="s">
        <v>31</v>
      </c>
      <c r="D287" s="28" t="s">
        <v>32</v>
      </c>
      <c r="E287" s="29" t="s">
        <v>33</v>
      </c>
      <c r="F287" s="30" t="s">
        <v>34</v>
      </c>
      <c r="G287" s="31" t="s">
        <v>35</v>
      </c>
      <c r="H287" s="31" t="s">
        <v>36</v>
      </c>
      <c r="I287" s="31" t="s">
        <v>37</v>
      </c>
    </row>
    <row r="288" spans="1:9" x14ac:dyDescent="0.25">
      <c r="A288" s="27" t="s">
        <v>168</v>
      </c>
      <c r="B288" s="27" t="s">
        <v>169</v>
      </c>
      <c r="C288" s="32"/>
      <c r="D288" s="32"/>
      <c r="E288" s="33"/>
      <c r="F288" s="34"/>
      <c r="G288" s="35"/>
      <c r="H288" s="35"/>
      <c r="I288" s="35"/>
    </row>
    <row r="289" spans="1:9" x14ac:dyDescent="0.25">
      <c r="A289" s="36" t="s">
        <v>170</v>
      </c>
      <c r="B289" s="36" t="s">
        <v>169</v>
      </c>
      <c r="C289" s="32">
        <v>10</v>
      </c>
      <c r="D289" s="32" t="s">
        <v>63</v>
      </c>
      <c r="E289" s="40">
        <v>1</v>
      </c>
      <c r="F289" s="41">
        <f>IF(ISBLANK(E289),"", PRODUCT(C289,E289))</f>
        <v>10</v>
      </c>
      <c r="G289" s="42" t="s">
        <v>226</v>
      </c>
      <c r="H289" s="42" t="s">
        <v>227</v>
      </c>
      <c r="I289" s="42" t="s">
        <v>228</v>
      </c>
    </row>
    <row r="290" spans="1:9" x14ac:dyDescent="0.25">
      <c r="E290" s="29" t="s">
        <v>42</v>
      </c>
      <c r="F290" s="30">
        <f>IF(F289="","",ROUND(SUM(F289:F289),2))</f>
        <v>10</v>
      </c>
      <c r="G290" s="16" t="str">
        <f>IF(F289="","Neužpildytos visos objektų kainos","")</f>
        <v/>
      </c>
    </row>
    <row r="291" spans="1:9" x14ac:dyDescent="0.25">
      <c r="C291" s="28" t="s">
        <v>43</v>
      </c>
      <c r="D291" s="39">
        <v>21</v>
      </c>
      <c r="E291" s="29" t="s">
        <v>44</v>
      </c>
      <c r="F291" s="30">
        <f>IF(OR(F290="",D291=""),"", ROUND(PRODUCT(D291,F290)/100,2))</f>
        <v>2.1</v>
      </c>
      <c r="G291" s="16" t="str">
        <f>IF(D291="", "Nurodykite taikomą PVM dydį", "")</f>
        <v/>
      </c>
    </row>
    <row r="292" spans="1:9" x14ac:dyDescent="0.25">
      <c r="E292" s="29" t="s">
        <v>45</v>
      </c>
      <c r="F292" s="30">
        <f>IF(ISBLANK(F291), "", ROUND(SUM(F290:F291),2))</f>
        <v>12.1</v>
      </c>
    </row>
    <row r="294" spans="1:9" hidden="1" x14ac:dyDescent="0.25"/>
    <row r="295" spans="1:9" hidden="1" x14ac:dyDescent="0.25"/>
    <row r="296" spans="1:9" hidden="1" x14ac:dyDescent="0.25">
      <c r="A296" s="17" t="s">
        <v>171</v>
      </c>
      <c r="B296" s="17" t="s">
        <v>172</v>
      </c>
    </row>
    <row r="297" spans="1:9" hidden="1" x14ac:dyDescent="0.25"/>
    <row r="298" spans="1:9" hidden="1" x14ac:dyDescent="0.25">
      <c r="A298" s="17" t="s">
        <v>28</v>
      </c>
    </row>
    <row r="299" spans="1:9" ht="43.5" hidden="1" x14ac:dyDescent="0.25">
      <c r="A299" s="27" t="s">
        <v>29</v>
      </c>
      <c r="B299" s="27" t="s">
        <v>30</v>
      </c>
      <c r="C299" s="28" t="s">
        <v>31</v>
      </c>
      <c r="D299" s="28" t="s">
        <v>32</v>
      </c>
      <c r="E299" s="29" t="s">
        <v>33</v>
      </c>
      <c r="F299" s="30" t="s">
        <v>34</v>
      </c>
      <c r="G299" s="31" t="s">
        <v>35</v>
      </c>
      <c r="H299" s="31" t="s">
        <v>36</v>
      </c>
      <c r="I299" s="31" t="s">
        <v>37</v>
      </c>
    </row>
    <row r="300" spans="1:9" hidden="1" x14ac:dyDescent="0.25">
      <c r="A300" s="27" t="s">
        <v>173</v>
      </c>
      <c r="B300" s="27" t="s">
        <v>174</v>
      </c>
      <c r="C300" s="32"/>
      <c r="D300" s="32"/>
      <c r="E300" s="33"/>
      <c r="F300" s="34"/>
      <c r="G300" s="35"/>
      <c r="H300" s="35"/>
      <c r="I300" s="35"/>
    </row>
    <row r="301" spans="1:9" hidden="1" x14ac:dyDescent="0.25">
      <c r="A301" s="36" t="s">
        <v>175</v>
      </c>
      <c r="B301" s="36" t="s">
        <v>174</v>
      </c>
      <c r="C301" s="32">
        <v>30</v>
      </c>
      <c r="D301" s="32" t="s">
        <v>63</v>
      </c>
      <c r="E301" s="37"/>
      <c r="F301" s="34" t="str">
        <f>IF(ISBLANK(E301),"", PRODUCT(C301,E301))</f>
        <v/>
      </c>
      <c r="G301" s="38"/>
      <c r="H301" s="38"/>
      <c r="I301" s="38"/>
    </row>
    <row r="302" spans="1:9" ht="30" hidden="1" x14ac:dyDescent="0.25">
      <c r="E302" s="29" t="s">
        <v>42</v>
      </c>
      <c r="F302" s="30" t="str">
        <f>IF(F301="","",ROUND(SUM(F301:F301),2))</f>
        <v/>
      </c>
      <c r="G302" s="16" t="str">
        <f>IF(F301="","Neužpildytos visos objektų kainos","")</f>
        <v>Neužpildytos visos objektų kainos</v>
      </c>
    </row>
    <row r="303" spans="1:9" hidden="1" x14ac:dyDescent="0.25">
      <c r="C303" s="28" t="s">
        <v>43</v>
      </c>
      <c r="D303" s="39"/>
      <c r="E303" s="29" t="s">
        <v>44</v>
      </c>
      <c r="F303" s="30" t="str">
        <f>IF(OR(F302="",D303=""),"", ROUND(PRODUCT(D303,F302)/100,2))</f>
        <v/>
      </c>
      <c r="G303" s="16" t="str">
        <f>IF(D303="", "Nurodykite taikomą PVM dydį", "")</f>
        <v>Nurodykite taikomą PVM dydį</v>
      </c>
    </row>
    <row r="304" spans="1:9" hidden="1" x14ac:dyDescent="0.25">
      <c r="E304" s="29" t="s">
        <v>45</v>
      </c>
      <c r="F304" s="30">
        <f>IF(ISBLANK(F303), "", ROUND(SUM(F302:F303),2))</f>
        <v>0</v>
      </c>
    </row>
    <row r="305" spans="1:9" hidden="1" x14ac:dyDescent="0.25"/>
    <row r="306" spans="1:9" hidden="1" x14ac:dyDescent="0.25"/>
    <row r="307" spans="1:9" hidden="1" x14ac:dyDescent="0.25"/>
    <row r="308" spans="1:9" hidden="1" x14ac:dyDescent="0.25">
      <c r="A308" s="17" t="s">
        <v>176</v>
      </c>
      <c r="B308" s="17" t="s">
        <v>177</v>
      </c>
    </row>
    <row r="309" spans="1:9" hidden="1" x14ac:dyDescent="0.25"/>
    <row r="310" spans="1:9" hidden="1" x14ac:dyDescent="0.25">
      <c r="A310" s="17" t="s">
        <v>28</v>
      </c>
    </row>
    <row r="311" spans="1:9" ht="43.5" hidden="1" x14ac:dyDescent="0.25">
      <c r="A311" s="27" t="s">
        <v>29</v>
      </c>
      <c r="B311" s="27" t="s">
        <v>30</v>
      </c>
      <c r="C311" s="28" t="s">
        <v>31</v>
      </c>
      <c r="D311" s="28" t="s">
        <v>32</v>
      </c>
      <c r="E311" s="29" t="s">
        <v>33</v>
      </c>
      <c r="F311" s="30" t="s">
        <v>34</v>
      </c>
      <c r="G311" s="31" t="s">
        <v>35</v>
      </c>
      <c r="H311" s="31" t="s">
        <v>36</v>
      </c>
      <c r="I311" s="31" t="s">
        <v>37</v>
      </c>
    </row>
    <row r="312" spans="1:9" hidden="1" x14ac:dyDescent="0.25">
      <c r="A312" s="27" t="s">
        <v>178</v>
      </c>
      <c r="B312" s="27" t="s">
        <v>179</v>
      </c>
      <c r="C312" s="32"/>
      <c r="D312" s="32"/>
      <c r="E312" s="33"/>
      <c r="F312" s="34"/>
      <c r="G312" s="35"/>
      <c r="H312" s="35"/>
      <c r="I312" s="35"/>
    </row>
    <row r="313" spans="1:9" hidden="1" x14ac:dyDescent="0.25">
      <c r="A313" s="36" t="s">
        <v>180</v>
      </c>
      <c r="B313" s="36" t="s">
        <v>179</v>
      </c>
      <c r="C313" s="32">
        <v>40</v>
      </c>
      <c r="D313" s="32" t="s">
        <v>63</v>
      </c>
      <c r="E313" s="37"/>
      <c r="F313" s="34" t="str">
        <f>IF(ISBLANK(E313),"", PRODUCT(C313,E313))</f>
        <v/>
      </c>
      <c r="G313" s="38"/>
      <c r="H313" s="38"/>
      <c r="I313" s="38"/>
    </row>
    <row r="314" spans="1:9" ht="30" hidden="1" x14ac:dyDescent="0.25">
      <c r="E314" s="29" t="s">
        <v>42</v>
      </c>
      <c r="F314" s="30" t="str">
        <f>IF(F313="","",ROUND(SUM(F313:F313),2))</f>
        <v/>
      </c>
      <c r="G314" s="16" t="str">
        <f>IF(F313="","Neužpildytos visos objektų kainos","")</f>
        <v>Neužpildytos visos objektų kainos</v>
      </c>
    </row>
    <row r="315" spans="1:9" hidden="1" x14ac:dyDescent="0.25">
      <c r="C315" s="28" t="s">
        <v>43</v>
      </c>
      <c r="D315" s="39"/>
      <c r="E315" s="29" t="s">
        <v>44</v>
      </c>
      <c r="F315" s="30" t="str">
        <f>IF(OR(F314="",D315=""),"", ROUND(PRODUCT(D315,F314)/100,2))</f>
        <v/>
      </c>
      <c r="G315" s="16" t="str">
        <f>IF(D315="", "Nurodykite taikomą PVM dydį", "")</f>
        <v>Nurodykite taikomą PVM dydį</v>
      </c>
    </row>
    <row r="316" spans="1:9" hidden="1" x14ac:dyDescent="0.25">
      <c r="E316" s="29" t="s">
        <v>45</v>
      </c>
      <c r="F316" s="30">
        <f>IF(ISBLANK(F315), "", ROUND(SUM(F314:F315),2))</f>
        <v>0</v>
      </c>
    </row>
    <row r="317" spans="1:9" hidden="1" x14ac:dyDescent="0.25"/>
    <row r="318" spans="1:9" hidden="1" x14ac:dyDescent="0.25"/>
    <row r="320" spans="1:9" x14ac:dyDescent="0.25">
      <c r="A320" s="17" t="s">
        <v>181</v>
      </c>
      <c r="B320" s="17" t="s">
        <v>182</v>
      </c>
    </row>
    <row r="322" spans="1:9" x14ac:dyDescent="0.25">
      <c r="A322" s="17" t="s">
        <v>28</v>
      </c>
    </row>
    <row r="323" spans="1:9" ht="43.5" x14ac:dyDescent="0.25">
      <c r="A323" s="27" t="s">
        <v>29</v>
      </c>
      <c r="B323" s="27" t="s">
        <v>30</v>
      </c>
      <c r="C323" s="28" t="s">
        <v>31</v>
      </c>
      <c r="D323" s="28" t="s">
        <v>32</v>
      </c>
      <c r="E323" s="29" t="s">
        <v>33</v>
      </c>
      <c r="F323" s="30" t="s">
        <v>34</v>
      </c>
      <c r="G323" s="31" t="s">
        <v>35</v>
      </c>
      <c r="H323" s="31" t="s">
        <v>36</v>
      </c>
      <c r="I323" s="31" t="s">
        <v>37</v>
      </c>
    </row>
    <row r="324" spans="1:9" x14ac:dyDescent="0.25">
      <c r="A324" s="27" t="s">
        <v>183</v>
      </c>
      <c r="B324" s="27" t="s">
        <v>184</v>
      </c>
      <c r="C324" s="32"/>
      <c r="D324" s="32"/>
      <c r="E324" s="33"/>
      <c r="F324" s="34"/>
      <c r="G324" s="35"/>
      <c r="H324" s="35"/>
      <c r="I324" s="35"/>
    </row>
    <row r="325" spans="1:9" ht="45" x14ac:dyDescent="0.25">
      <c r="A325" s="36" t="s">
        <v>185</v>
      </c>
      <c r="B325" s="36" t="s">
        <v>184</v>
      </c>
      <c r="C325" s="32">
        <v>10</v>
      </c>
      <c r="D325" s="32" t="s">
        <v>63</v>
      </c>
      <c r="E325" s="40">
        <v>12.8</v>
      </c>
      <c r="F325" s="41">
        <f>IF(ISBLANK(E325),"", PRODUCT(C325,E325))</f>
        <v>128</v>
      </c>
      <c r="G325" s="42" t="s">
        <v>229</v>
      </c>
      <c r="H325" s="42" t="s">
        <v>230</v>
      </c>
      <c r="I325" s="42" t="s">
        <v>228</v>
      </c>
    </row>
    <row r="326" spans="1:9" x14ac:dyDescent="0.25">
      <c r="E326" s="29" t="s">
        <v>42</v>
      </c>
      <c r="F326" s="30">
        <f>IF(F325="","",ROUND(SUM(F325:F325),2))</f>
        <v>128</v>
      </c>
      <c r="G326" s="16" t="str">
        <f>IF(F325="","Neužpildytos visos objektų kainos","")</f>
        <v/>
      </c>
    </row>
    <row r="327" spans="1:9" x14ac:dyDescent="0.25">
      <c r="C327" s="28" t="s">
        <v>43</v>
      </c>
      <c r="D327" s="39">
        <v>21</v>
      </c>
      <c r="E327" s="29" t="s">
        <v>44</v>
      </c>
      <c r="F327" s="30">
        <f>IF(OR(F326="",D327=""),"", ROUND(PRODUCT(D327,F326)/100,2))</f>
        <v>26.88</v>
      </c>
      <c r="G327" s="16" t="str">
        <f>IF(D327="", "Nurodykite taikomą PVM dydį", "")</f>
        <v/>
      </c>
    </row>
    <row r="328" spans="1:9" x14ac:dyDescent="0.25">
      <c r="E328" s="29" t="s">
        <v>45</v>
      </c>
      <c r="F328" s="30">
        <f>IF(ISBLANK(F327), "", ROUND(SUM(F326:F327),2))</f>
        <v>154.88</v>
      </c>
    </row>
  </sheetData>
  <mergeCells count="27">
    <mergeCell ref="A12:B12"/>
    <mergeCell ref="C12:F12"/>
    <mergeCell ref="A13:B13"/>
    <mergeCell ref="C13:F13"/>
    <mergeCell ref="A14:B14"/>
    <mergeCell ref="C14:F14"/>
    <mergeCell ref="A15:B15"/>
    <mergeCell ref="C15:F15"/>
    <mergeCell ref="A16:B16"/>
    <mergeCell ref="C16:F16"/>
    <mergeCell ref="A17:B17"/>
    <mergeCell ref="C17:F17"/>
    <mergeCell ref="A18:B18"/>
    <mergeCell ref="C18:F18"/>
    <mergeCell ref="A19:B19"/>
    <mergeCell ref="C19:F19"/>
    <mergeCell ref="A20:B20"/>
    <mergeCell ref="C20:F20"/>
    <mergeCell ref="A27:F27"/>
    <mergeCell ref="A28:F28"/>
    <mergeCell ref="A29:F29"/>
    <mergeCell ref="A21:B21"/>
    <mergeCell ref="C21:F21"/>
    <mergeCell ref="A23:F23"/>
    <mergeCell ref="A24:F24"/>
    <mergeCell ref="A25:F25"/>
    <mergeCell ref="A26:F26"/>
  </mergeCells>
  <pageMargins left="0.31496062992125984" right="0.31496062992125984" top="0.55118110236220474" bottom="0.55118110236220474"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topLeftCell="A29" workbookViewId="0">
      <selection activeCell="H45" sqref="H45:J45"/>
    </sheetView>
  </sheetViews>
  <sheetFormatPr defaultColWidth="10.875" defaultRowHeight="15" x14ac:dyDescent="0.25"/>
  <cols>
    <col min="1" max="1" width="13.875" style="5" customWidth="1"/>
    <col min="2" max="2" width="10.875" style="5" customWidth="1"/>
    <col min="3" max="16384" width="10.875" style="5"/>
  </cols>
  <sheetData>
    <row r="2" spans="1:11" x14ac:dyDescent="0.25">
      <c r="A2" s="93" t="s">
        <v>186</v>
      </c>
      <c r="B2" s="69"/>
      <c r="C2" s="69"/>
      <c r="D2" s="69"/>
      <c r="E2" s="69"/>
      <c r="F2" s="69"/>
      <c r="G2" s="69"/>
      <c r="H2" s="69"/>
      <c r="I2" s="69"/>
      <c r="J2" s="69"/>
      <c r="K2" s="69"/>
    </row>
    <row r="3" spans="1:11" x14ac:dyDescent="0.25">
      <c r="A3" s="69"/>
      <c r="B3" s="69"/>
      <c r="C3" s="69"/>
      <c r="D3" s="69"/>
      <c r="E3" s="69"/>
      <c r="F3" s="69"/>
      <c r="G3" s="69"/>
      <c r="H3" s="69"/>
      <c r="I3" s="69"/>
      <c r="J3" s="69"/>
      <c r="K3" s="69"/>
    </row>
    <row r="4" spans="1:11" ht="15.95" customHeight="1" thickBot="1" x14ac:dyDescent="0.3">
      <c r="A4" s="1"/>
      <c r="B4" s="1"/>
      <c r="C4" s="1"/>
      <c r="D4" s="1"/>
      <c r="E4" s="1"/>
      <c r="F4" s="1"/>
      <c r="G4" s="1"/>
      <c r="H4" s="1"/>
      <c r="I4" s="1"/>
      <c r="J4" s="1"/>
    </row>
    <row r="5" spans="1:11" ht="48" customHeight="1" x14ac:dyDescent="0.25">
      <c r="A5" s="90" t="s">
        <v>187</v>
      </c>
      <c r="B5" s="81"/>
      <c r="C5" s="91" t="s">
        <v>188</v>
      </c>
      <c r="D5" s="80"/>
      <c r="E5" s="81"/>
      <c r="F5" s="91" t="s">
        <v>189</v>
      </c>
      <c r="G5" s="80"/>
      <c r="H5" s="81"/>
      <c r="I5" s="91" t="s">
        <v>190</v>
      </c>
      <c r="J5" s="81"/>
      <c r="K5" s="2" t="s">
        <v>191</v>
      </c>
    </row>
    <row r="6" spans="1:11" ht="48.95" customHeight="1" x14ac:dyDescent="0.25">
      <c r="A6" s="84" t="s">
        <v>240</v>
      </c>
      <c r="B6" s="74"/>
      <c r="C6" s="85" t="s">
        <v>240</v>
      </c>
      <c r="D6" s="73"/>
      <c r="E6" s="74"/>
      <c r="F6" s="85" t="s">
        <v>240</v>
      </c>
      <c r="G6" s="73"/>
      <c r="H6" s="74"/>
      <c r="I6" s="85" t="s">
        <v>240</v>
      </c>
      <c r="J6" s="74"/>
      <c r="K6" s="7" t="s">
        <v>240</v>
      </c>
    </row>
    <row r="7" spans="1:11" ht="48.95" customHeight="1" x14ac:dyDescent="0.25">
      <c r="A7" s="84"/>
      <c r="B7" s="74"/>
      <c r="C7" s="85"/>
      <c r="D7" s="73"/>
      <c r="E7" s="74"/>
      <c r="F7" s="85"/>
      <c r="G7" s="73"/>
      <c r="H7" s="74"/>
      <c r="I7" s="85"/>
      <c r="J7" s="74"/>
      <c r="K7" s="7"/>
    </row>
    <row r="8" spans="1:11" ht="48.95" customHeight="1" x14ac:dyDescent="0.25">
      <c r="A8" s="84"/>
      <c r="B8" s="74"/>
      <c r="C8" s="85"/>
      <c r="D8" s="73"/>
      <c r="E8" s="74"/>
      <c r="F8" s="85"/>
      <c r="G8" s="73"/>
      <c r="H8" s="74"/>
      <c r="I8" s="85"/>
      <c r="J8" s="74"/>
      <c r="K8" s="7"/>
    </row>
    <row r="9" spans="1:11" ht="48.95" customHeight="1" x14ac:dyDescent="0.25">
      <c r="A9" s="84"/>
      <c r="B9" s="74"/>
      <c r="C9" s="85"/>
      <c r="D9" s="73"/>
      <c r="E9" s="74"/>
      <c r="F9" s="85"/>
      <c r="G9" s="73"/>
      <c r="H9" s="74"/>
      <c r="I9" s="85"/>
      <c r="J9" s="74"/>
      <c r="K9" s="7"/>
    </row>
    <row r="10" spans="1:11" ht="48.95" customHeight="1" x14ac:dyDescent="0.25">
      <c r="A10" s="84"/>
      <c r="B10" s="74"/>
      <c r="C10" s="85"/>
      <c r="D10" s="73"/>
      <c r="E10" s="74"/>
      <c r="F10" s="85"/>
      <c r="G10" s="73"/>
      <c r="H10" s="74"/>
      <c r="I10" s="85"/>
      <c r="J10" s="74"/>
      <c r="K10" s="7"/>
    </row>
    <row r="11" spans="1:11" ht="48.95" customHeight="1" x14ac:dyDescent="0.25">
      <c r="A11" s="84"/>
      <c r="B11" s="74"/>
      <c r="C11" s="85"/>
      <c r="D11" s="73"/>
      <c r="E11" s="74"/>
      <c r="F11" s="85"/>
      <c r="G11" s="73"/>
      <c r="H11" s="74"/>
      <c r="I11" s="85"/>
      <c r="J11" s="74"/>
      <c r="K11" s="7"/>
    </row>
    <row r="12" spans="1:11" ht="48.95" customHeight="1" x14ac:dyDescent="0.25">
      <c r="A12" s="84"/>
      <c r="B12" s="74"/>
      <c r="C12" s="85"/>
      <c r="D12" s="73"/>
      <c r="E12" s="74"/>
      <c r="F12" s="85"/>
      <c r="G12" s="73"/>
      <c r="H12" s="74"/>
      <c r="I12" s="85"/>
      <c r="J12" s="74"/>
      <c r="K12" s="7"/>
    </row>
    <row r="13" spans="1:11" ht="48.95" customHeight="1" x14ac:dyDescent="0.25">
      <c r="A13" s="84"/>
      <c r="B13" s="74"/>
      <c r="C13" s="85"/>
      <c r="D13" s="73"/>
      <c r="E13" s="74"/>
      <c r="F13" s="85"/>
      <c r="G13" s="73"/>
      <c r="H13" s="74"/>
      <c r="I13" s="85"/>
      <c r="J13" s="74"/>
      <c r="K13" s="7"/>
    </row>
    <row r="14" spans="1:11" ht="48.95" customHeight="1" x14ac:dyDescent="0.25">
      <c r="A14" s="84"/>
      <c r="B14" s="74"/>
      <c r="C14" s="85"/>
      <c r="D14" s="73"/>
      <c r="E14" s="74"/>
      <c r="F14" s="85"/>
      <c r="G14" s="73"/>
      <c r="H14" s="74"/>
      <c r="I14" s="85"/>
      <c r="J14" s="74"/>
      <c r="K14" s="7"/>
    </row>
    <row r="15" spans="1:11" ht="48" customHeight="1" thickBot="1" x14ac:dyDescent="0.3">
      <c r="A15" s="87"/>
      <c r="B15" s="64"/>
      <c r="C15" s="88"/>
      <c r="D15" s="63"/>
      <c r="E15" s="64"/>
      <c r="F15" s="88"/>
      <c r="G15" s="63"/>
      <c r="H15" s="64"/>
      <c r="I15" s="88"/>
      <c r="J15" s="64"/>
      <c r="K15" s="8"/>
    </row>
    <row r="16" spans="1:11" ht="18.95" customHeight="1" x14ac:dyDescent="0.25">
      <c r="A16" s="3"/>
      <c r="B16" s="3"/>
      <c r="C16" s="3"/>
      <c r="D16" s="3"/>
      <c r="E16" s="3"/>
      <c r="F16" s="3"/>
      <c r="G16" s="3"/>
      <c r="H16" s="3"/>
      <c r="I16" s="3"/>
      <c r="J16" s="3"/>
      <c r="K16" s="4"/>
    </row>
    <row r="17" spans="1:11" ht="48.95" customHeight="1" x14ac:dyDescent="0.25">
      <c r="A17" s="89" t="s">
        <v>192</v>
      </c>
      <c r="B17" s="69"/>
      <c r="C17" s="69"/>
      <c r="D17" s="69"/>
      <c r="E17" s="69"/>
      <c r="F17" s="69"/>
      <c r="G17" s="69"/>
      <c r="H17" s="69"/>
      <c r="I17" s="69"/>
      <c r="J17" s="69"/>
      <c r="K17" s="69"/>
    </row>
    <row r="18" spans="1:11" ht="15.95" customHeight="1" thickBot="1" x14ac:dyDescent="0.3">
      <c r="A18" s="3"/>
      <c r="B18" s="3"/>
      <c r="C18" s="3"/>
      <c r="D18" s="3"/>
      <c r="E18" s="3"/>
      <c r="F18" s="3"/>
      <c r="G18" s="3"/>
      <c r="H18" s="3"/>
      <c r="I18" s="3"/>
      <c r="J18" s="3"/>
      <c r="K18" s="4"/>
    </row>
    <row r="19" spans="1:11" ht="48.95" customHeight="1" x14ac:dyDescent="0.25">
      <c r="A19" s="90" t="s">
        <v>30</v>
      </c>
      <c r="B19" s="81"/>
      <c r="C19" s="91" t="s">
        <v>188</v>
      </c>
      <c r="D19" s="80"/>
      <c r="E19" s="81"/>
      <c r="F19" s="91" t="s">
        <v>193</v>
      </c>
      <c r="G19" s="80"/>
      <c r="H19" s="81"/>
      <c r="I19" s="92" t="s">
        <v>190</v>
      </c>
      <c r="J19" s="83"/>
      <c r="K19" s="4"/>
    </row>
    <row r="20" spans="1:11" ht="48.95" customHeight="1" x14ac:dyDescent="0.25">
      <c r="A20" s="84" t="s">
        <v>240</v>
      </c>
      <c r="B20" s="74"/>
      <c r="C20" s="85" t="s">
        <v>240</v>
      </c>
      <c r="D20" s="73"/>
      <c r="E20" s="74"/>
      <c r="F20" s="85" t="s">
        <v>240</v>
      </c>
      <c r="G20" s="73"/>
      <c r="H20" s="74"/>
      <c r="I20" s="86" t="s">
        <v>240</v>
      </c>
      <c r="J20" s="76"/>
      <c r="K20" s="4"/>
    </row>
    <row r="21" spans="1:11" ht="48.95" customHeight="1" x14ac:dyDescent="0.25">
      <c r="A21" s="84"/>
      <c r="B21" s="74"/>
      <c r="C21" s="85"/>
      <c r="D21" s="73"/>
      <c r="E21" s="74"/>
      <c r="F21" s="85"/>
      <c r="G21" s="73"/>
      <c r="H21" s="74"/>
      <c r="I21" s="86"/>
      <c r="J21" s="76"/>
      <c r="K21" s="4"/>
    </row>
    <row r="22" spans="1:11" ht="48.95" customHeight="1" x14ac:dyDescent="0.25">
      <c r="A22" s="84"/>
      <c r="B22" s="74"/>
      <c r="C22" s="85"/>
      <c r="D22" s="73"/>
      <c r="E22" s="74"/>
      <c r="F22" s="85"/>
      <c r="G22" s="73"/>
      <c r="H22" s="74"/>
      <c r="I22" s="86"/>
      <c r="J22" s="76"/>
      <c r="K22" s="4"/>
    </row>
    <row r="23" spans="1:11" ht="48.95" customHeight="1" x14ac:dyDescent="0.25">
      <c r="A23" s="84"/>
      <c r="B23" s="74"/>
      <c r="C23" s="85"/>
      <c r="D23" s="73"/>
      <c r="E23" s="74"/>
      <c r="F23" s="85"/>
      <c r="G23" s="73"/>
      <c r="H23" s="74"/>
      <c r="I23" s="86"/>
      <c r="J23" s="76"/>
      <c r="K23" s="4"/>
    </row>
    <row r="24" spans="1:11" ht="48.95" customHeight="1" x14ac:dyDescent="0.25">
      <c r="A24" s="84"/>
      <c r="B24" s="74"/>
      <c r="C24" s="85"/>
      <c r="D24" s="73"/>
      <c r="E24" s="74"/>
      <c r="F24" s="85"/>
      <c r="G24" s="73"/>
      <c r="H24" s="74"/>
      <c r="I24" s="86"/>
      <c r="J24" s="76"/>
      <c r="K24" s="4"/>
    </row>
    <row r="25" spans="1:11" ht="48.95" customHeight="1" x14ac:dyDescent="0.25">
      <c r="A25" s="84"/>
      <c r="B25" s="74"/>
      <c r="C25" s="85"/>
      <c r="D25" s="73"/>
      <c r="E25" s="74"/>
      <c r="F25" s="85"/>
      <c r="G25" s="73"/>
      <c r="H25" s="74"/>
      <c r="I25" s="86"/>
      <c r="J25" s="76"/>
      <c r="K25" s="4"/>
    </row>
    <row r="26" spans="1:11" ht="48.95" customHeight="1" x14ac:dyDescent="0.25">
      <c r="A26" s="84"/>
      <c r="B26" s="74"/>
      <c r="C26" s="85"/>
      <c r="D26" s="73"/>
      <c r="E26" s="74"/>
      <c r="F26" s="85"/>
      <c r="G26" s="73"/>
      <c r="H26" s="74"/>
      <c r="I26" s="86"/>
      <c r="J26" s="76"/>
      <c r="K26" s="4"/>
    </row>
    <row r="27" spans="1:11" ht="48.95" customHeight="1" x14ac:dyDescent="0.25">
      <c r="A27" s="84"/>
      <c r="B27" s="74"/>
      <c r="C27" s="85"/>
      <c r="D27" s="73"/>
      <c r="E27" s="74"/>
      <c r="F27" s="85"/>
      <c r="G27" s="73"/>
      <c r="H27" s="74"/>
      <c r="I27" s="86"/>
      <c r="J27" s="76"/>
      <c r="K27" s="4"/>
    </row>
    <row r="28" spans="1:11" ht="48.95" customHeight="1" x14ac:dyDescent="0.25">
      <c r="A28" s="84"/>
      <c r="B28" s="74"/>
      <c r="C28" s="85"/>
      <c r="D28" s="73"/>
      <c r="E28" s="74"/>
      <c r="F28" s="85"/>
      <c r="G28" s="73"/>
      <c r="H28" s="74"/>
      <c r="I28" s="86"/>
      <c r="J28" s="76"/>
      <c r="K28" s="4"/>
    </row>
    <row r="29" spans="1:11" ht="48.95" customHeight="1" x14ac:dyDescent="0.25">
      <c r="A29" s="84"/>
      <c r="B29" s="74"/>
      <c r="C29" s="85"/>
      <c r="D29" s="73"/>
      <c r="E29" s="74"/>
      <c r="F29" s="85"/>
      <c r="G29" s="73"/>
      <c r="H29" s="74"/>
      <c r="I29" s="86"/>
      <c r="J29" s="76"/>
      <c r="K29" s="4"/>
    </row>
    <row r="31" spans="1:11" ht="33" customHeight="1" x14ac:dyDescent="0.25">
      <c r="A31" s="68"/>
      <c r="B31" s="69"/>
      <c r="C31" s="69"/>
      <c r="D31" s="69"/>
      <c r="E31" s="69"/>
      <c r="F31" s="69"/>
      <c r="G31" s="69"/>
      <c r="H31" s="69"/>
      <c r="I31" s="69"/>
      <c r="J31" s="69"/>
    </row>
    <row r="33" spans="1:10" ht="15.95" customHeight="1" x14ac:dyDescent="0.25">
      <c r="A33" s="78" t="s">
        <v>194</v>
      </c>
      <c r="B33" s="69"/>
      <c r="C33" s="69"/>
      <c r="D33" s="69"/>
      <c r="E33" s="69"/>
      <c r="F33" s="69"/>
      <c r="G33" s="69"/>
      <c r="H33" s="69"/>
      <c r="I33" s="69"/>
      <c r="J33" s="69"/>
    </row>
    <row r="34" spans="1:10" ht="15.95" customHeight="1" thickBot="1" x14ac:dyDescent="0.3"/>
    <row r="35" spans="1:10" ht="15.95" customHeight="1" x14ac:dyDescent="0.25">
      <c r="A35" s="6" t="s">
        <v>29</v>
      </c>
      <c r="B35" s="79" t="s">
        <v>195</v>
      </c>
      <c r="C35" s="80"/>
      <c r="D35" s="80"/>
      <c r="E35" s="80"/>
      <c r="F35" s="80"/>
      <c r="G35" s="81"/>
      <c r="H35" s="82" t="s">
        <v>196</v>
      </c>
      <c r="I35" s="80"/>
      <c r="J35" s="83"/>
    </row>
    <row r="36" spans="1:10" ht="48" customHeight="1" x14ac:dyDescent="0.25">
      <c r="A36" s="9" t="s">
        <v>197</v>
      </c>
      <c r="B36" s="77" t="s">
        <v>198</v>
      </c>
      <c r="C36" s="73"/>
      <c r="D36" s="73"/>
      <c r="E36" s="73"/>
      <c r="F36" s="73"/>
      <c r="G36" s="74"/>
      <c r="H36" s="75" t="s">
        <v>243</v>
      </c>
      <c r="I36" s="73"/>
      <c r="J36" s="76"/>
    </row>
    <row r="37" spans="1:10" ht="48" customHeight="1" x14ac:dyDescent="0.25">
      <c r="A37" s="9" t="s">
        <v>199</v>
      </c>
      <c r="B37" s="77" t="s">
        <v>200</v>
      </c>
      <c r="C37" s="73"/>
      <c r="D37" s="73"/>
      <c r="E37" s="73"/>
      <c r="F37" s="73"/>
      <c r="G37" s="74"/>
      <c r="H37" s="75" t="s">
        <v>244</v>
      </c>
      <c r="I37" s="73"/>
      <c r="J37" s="76"/>
    </row>
    <row r="38" spans="1:10" ht="48" customHeight="1" x14ac:dyDescent="0.25">
      <c r="A38" s="9" t="s">
        <v>201</v>
      </c>
      <c r="B38" s="77" t="s">
        <v>202</v>
      </c>
      <c r="C38" s="73"/>
      <c r="D38" s="73"/>
      <c r="E38" s="73"/>
      <c r="F38" s="73"/>
      <c r="G38" s="74"/>
      <c r="H38" s="75" t="s">
        <v>245</v>
      </c>
      <c r="I38" s="73"/>
      <c r="J38" s="76"/>
    </row>
    <row r="39" spans="1:10" ht="48" customHeight="1" x14ac:dyDescent="0.25">
      <c r="A39" s="9" t="s">
        <v>203</v>
      </c>
      <c r="B39" s="77" t="s">
        <v>204</v>
      </c>
      <c r="C39" s="73"/>
      <c r="D39" s="73"/>
      <c r="E39" s="73"/>
      <c r="F39" s="73"/>
      <c r="G39" s="74"/>
      <c r="H39" s="75" t="s">
        <v>243</v>
      </c>
      <c r="I39" s="73"/>
      <c r="J39" s="76"/>
    </row>
    <row r="40" spans="1:10" ht="48" customHeight="1" x14ac:dyDescent="0.25">
      <c r="A40" s="9" t="s">
        <v>205</v>
      </c>
      <c r="B40" s="77" t="s">
        <v>206</v>
      </c>
      <c r="C40" s="73"/>
      <c r="D40" s="73"/>
      <c r="E40" s="73"/>
      <c r="F40" s="73"/>
      <c r="G40" s="74"/>
      <c r="H40" s="75" t="s">
        <v>244</v>
      </c>
      <c r="I40" s="73"/>
      <c r="J40" s="76"/>
    </row>
    <row r="41" spans="1:10" ht="48" customHeight="1" x14ac:dyDescent="0.25">
      <c r="A41" s="10">
        <v>6</v>
      </c>
      <c r="B41" s="72" t="s">
        <v>246</v>
      </c>
      <c r="C41" s="73"/>
      <c r="D41" s="73"/>
      <c r="E41" s="73"/>
      <c r="F41" s="73"/>
      <c r="G41" s="74"/>
      <c r="H41" s="75" t="s">
        <v>244</v>
      </c>
      <c r="I41" s="73"/>
      <c r="J41" s="76"/>
    </row>
    <row r="42" spans="1:10" ht="48" customHeight="1" x14ac:dyDescent="0.25">
      <c r="A42" s="10">
        <v>7</v>
      </c>
      <c r="B42" s="72" t="s">
        <v>247</v>
      </c>
      <c r="C42" s="73"/>
      <c r="D42" s="73"/>
      <c r="E42" s="73"/>
      <c r="F42" s="73"/>
      <c r="G42" s="74"/>
      <c r="H42" s="75" t="s">
        <v>244</v>
      </c>
      <c r="I42" s="73"/>
      <c r="J42" s="76"/>
    </row>
    <row r="43" spans="1:10" ht="48" customHeight="1" x14ac:dyDescent="0.25">
      <c r="A43" s="10">
        <v>8</v>
      </c>
      <c r="B43" s="72" t="s">
        <v>249</v>
      </c>
      <c r="C43" s="73"/>
      <c r="D43" s="73"/>
      <c r="E43" s="73"/>
      <c r="F43" s="73"/>
      <c r="G43" s="74"/>
      <c r="H43" s="75" t="s">
        <v>244</v>
      </c>
      <c r="I43" s="73"/>
      <c r="J43" s="76"/>
    </row>
    <row r="44" spans="1:10" ht="48" customHeight="1" x14ac:dyDescent="0.25">
      <c r="A44" s="10">
        <v>9</v>
      </c>
      <c r="B44" s="72" t="s">
        <v>251</v>
      </c>
      <c r="C44" s="73"/>
      <c r="D44" s="73"/>
      <c r="E44" s="73"/>
      <c r="F44" s="73"/>
      <c r="G44" s="74"/>
      <c r="H44" s="75" t="s">
        <v>244</v>
      </c>
      <c r="I44" s="73"/>
      <c r="J44" s="76"/>
    </row>
    <row r="45" spans="1:10" ht="48" customHeight="1" x14ac:dyDescent="0.25">
      <c r="A45" s="10">
        <v>10</v>
      </c>
      <c r="B45" s="72" t="s">
        <v>250</v>
      </c>
      <c r="C45" s="73"/>
      <c r="D45" s="73"/>
      <c r="E45" s="73"/>
      <c r="F45" s="73"/>
      <c r="G45" s="74"/>
      <c r="H45" s="75" t="s">
        <v>244</v>
      </c>
      <c r="I45" s="73"/>
      <c r="J45" s="76"/>
    </row>
    <row r="46" spans="1:10" ht="48.95" customHeight="1" thickBot="1" x14ac:dyDescent="0.3">
      <c r="A46" s="11"/>
      <c r="B46" s="62" t="s">
        <v>248</v>
      </c>
      <c r="C46" s="63"/>
      <c r="D46" s="63"/>
      <c r="E46" s="63"/>
      <c r="F46" s="63"/>
      <c r="G46" s="64"/>
      <c r="H46" s="65"/>
      <c r="I46" s="66"/>
      <c r="J46" s="67"/>
    </row>
    <row r="48" spans="1:10" ht="102" customHeight="1" x14ac:dyDescent="0.25">
      <c r="A48" s="68" t="s">
        <v>207</v>
      </c>
      <c r="B48" s="69"/>
      <c r="C48" s="69"/>
      <c r="D48" s="69"/>
      <c r="E48" s="69"/>
      <c r="F48" s="69"/>
      <c r="G48" s="69"/>
      <c r="H48" s="69"/>
      <c r="I48" s="69"/>
      <c r="J48" s="69"/>
    </row>
    <row r="51" spans="1:10" x14ac:dyDescent="0.25">
      <c r="A51" s="70" t="s">
        <v>208</v>
      </c>
      <c r="B51" s="69"/>
      <c r="C51" s="69"/>
      <c r="D51" s="69"/>
      <c r="E51" s="71" t="s">
        <v>241</v>
      </c>
      <c r="F51" s="69"/>
      <c r="G51" s="69"/>
      <c r="H51" s="69"/>
      <c r="I51" s="69"/>
      <c r="J51" s="69"/>
    </row>
    <row r="53" spans="1:10" x14ac:dyDescent="0.25">
      <c r="A53" s="70" t="s">
        <v>209</v>
      </c>
      <c r="B53" s="69"/>
      <c r="C53" s="69"/>
      <c r="D53" s="69"/>
      <c r="E53" s="71" t="s">
        <v>242</v>
      </c>
      <c r="F53" s="69"/>
      <c r="G53" s="69"/>
      <c r="H53" s="69"/>
      <c r="I53" s="69"/>
      <c r="J53" s="69"/>
    </row>
    <row r="100" spans="1:1" ht="15.75" x14ac:dyDescent="0.25">
      <c r="A100" t="s">
        <v>210</v>
      </c>
    </row>
  </sheetData>
  <sheetProtection sheet="1"/>
  <mergeCells count="121">
    <mergeCell ref="A2:K3"/>
    <mergeCell ref="A5:B5"/>
    <mergeCell ref="C5:E5"/>
    <mergeCell ref="F5:H5"/>
    <mergeCell ref="I5:J5"/>
    <mergeCell ref="A6:B6"/>
    <mergeCell ref="C6:E6"/>
    <mergeCell ref="F6:H6"/>
    <mergeCell ref="I6:J6"/>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13:B13"/>
    <mergeCell ref="C13:E13"/>
    <mergeCell ref="F13:H13"/>
    <mergeCell ref="I13:J13"/>
    <mergeCell ref="A14:B14"/>
    <mergeCell ref="C14:E14"/>
    <mergeCell ref="F14:H14"/>
    <mergeCell ref="I14:J14"/>
    <mergeCell ref="A11:B11"/>
    <mergeCell ref="C11:E11"/>
    <mergeCell ref="F11:H11"/>
    <mergeCell ref="I11:J11"/>
    <mergeCell ref="A12:B12"/>
    <mergeCell ref="C12:E12"/>
    <mergeCell ref="F12:H12"/>
    <mergeCell ref="I12:J12"/>
    <mergeCell ref="A15:B15"/>
    <mergeCell ref="C15:E15"/>
    <mergeCell ref="F15:H15"/>
    <mergeCell ref="I15:J15"/>
    <mergeCell ref="A17:K17"/>
    <mergeCell ref="A19:B19"/>
    <mergeCell ref="C19:E19"/>
    <mergeCell ref="F19:H19"/>
    <mergeCell ref="I19:J19"/>
    <mergeCell ref="A22:B22"/>
    <mergeCell ref="C22:E22"/>
    <mergeCell ref="F22:H22"/>
    <mergeCell ref="I22:J22"/>
    <mergeCell ref="A23:B23"/>
    <mergeCell ref="C23:E23"/>
    <mergeCell ref="F23:H23"/>
    <mergeCell ref="I23:J23"/>
    <mergeCell ref="A20:B20"/>
    <mergeCell ref="C20:E20"/>
    <mergeCell ref="F20:H20"/>
    <mergeCell ref="I20:J20"/>
    <mergeCell ref="A21:B21"/>
    <mergeCell ref="C21:E21"/>
    <mergeCell ref="F21:H21"/>
    <mergeCell ref="I21:J21"/>
    <mergeCell ref="A26:B26"/>
    <mergeCell ref="C26:E26"/>
    <mergeCell ref="F26:H26"/>
    <mergeCell ref="I26:J26"/>
    <mergeCell ref="A27:B27"/>
    <mergeCell ref="C27:E27"/>
    <mergeCell ref="F27:H27"/>
    <mergeCell ref="I27:J27"/>
    <mergeCell ref="A24:B24"/>
    <mergeCell ref="C24:E24"/>
    <mergeCell ref="F24:H24"/>
    <mergeCell ref="I24:J24"/>
    <mergeCell ref="A25:B25"/>
    <mergeCell ref="C25:E25"/>
    <mergeCell ref="F25:H25"/>
    <mergeCell ref="I25:J25"/>
    <mergeCell ref="A31:J31"/>
    <mergeCell ref="A33:J33"/>
    <mergeCell ref="B35:G35"/>
    <mergeCell ref="H35:J35"/>
    <mergeCell ref="B36:G36"/>
    <mergeCell ref="H36:J36"/>
    <mergeCell ref="A28:B28"/>
    <mergeCell ref="C28:E28"/>
    <mergeCell ref="F28:H28"/>
    <mergeCell ref="I28:J28"/>
    <mergeCell ref="A29:B29"/>
    <mergeCell ref="C29:E29"/>
    <mergeCell ref="F29:H29"/>
    <mergeCell ref="I29:J29"/>
    <mergeCell ref="B40:G40"/>
    <mergeCell ref="H40:J40"/>
    <mergeCell ref="B41:G41"/>
    <mergeCell ref="H41:J41"/>
    <mergeCell ref="B42:G42"/>
    <mergeCell ref="H42:J42"/>
    <mergeCell ref="B37:G37"/>
    <mergeCell ref="H37:J37"/>
    <mergeCell ref="B38:G38"/>
    <mergeCell ref="H38:J38"/>
    <mergeCell ref="B39:G39"/>
    <mergeCell ref="H39:J39"/>
    <mergeCell ref="B46:G46"/>
    <mergeCell ref="H46:J46"/>
    <mergeCell ref="A48:J48"/>
    <mergeCell ref="A51:D51"/>
    <mergeCell ref="E51:J51"/>
    <mergeCell ref="A53:D53"/>
    <mergeCell ref="E53:J53"/>
    <mergeCell ref="B43:G43"/>
    <mergeCell ref="H43:J43"/>
    <mergeCell ref="B44:G44"/>
    <mergeCell ref="H44:J44"/>
    <mergeCell ref="B45:G45"/>
    <mergeCell ref="H45:J4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Windows User</cp:lastModifiedBy>
  <cp:lastPrinted>2023-09-14T05:32:50Z</cp:lastPrinted>
  <dcterms:created xsi:type="dcterms:W3CDTF">2023-04-04T12:16:45Z</dcterms:created>
  <dcterms:modified xsi:type="dcterms:W3CDTF">2023-12-14T09:08:01Z</dcterms:modified>
</cp:coreProperties>
</file>